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64011"/>
  <mc:AlternateContent xmlns:mc="http://schemas.openxmlformats.org/markup-compatibility/2006">
    <mc:Choice Requires="x15">
      <x15ac:absPath xmlns:x15ac="http://schemas.microsoft.com/office/spreadsheetml/2010/11/ac" url="K:\RTK\RDI\RDI\!Honlap\Letölthető anyagok\"/>
    </mc:Choice>
  </mc:AlternateContent>
  <bookViews>
    <workbookView xWindow="555" yWindow="2370" windowWidth="17280" windowHeight="4350" tabRatio="669"/>
  </bookViews>
  <sheets>
    <sheet name="HALLGATÓ" sheetId="5" r:id="rId1"/>
    <sheet name="KREDIT_ELŐREHALADÁS" sheetId="1" r:id="rId2"/>
    <sheet name="PUBLIKÁCIÓK LISTÁJA" sheetId="2" r:id="rId3"/>
    <sheet name="KONFERENCIÁK" sheetId="3" r:id="rId4"/>
    <sheet name="EGYÉB TUDOMÁNYOS TEVÉKENYSÉG" sheetId="4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5" l="1"/>
  <c r="D11" i="5"/>
  <c r="I18" i="1" l="1"/>
  <c r="L78" i="1"/>
  <c r="I78" i="1"/>
  <c r="F78" i="1"/>
  <c r="L72" i="1"/>
  <c r="I72" i="1"/>
  <c r="F72" i="1"/>
  <c r="L64" i="1"/>
  <c r="I64" i="1"/>
  <c r="F64" i="1"/>
  <c r="L56" i="1"/>
  <c r="I56" i="1"/>
  <c r="F56" i="1"/>
  <c r="L48" i="1"/>
  <c r="I48" i="1"/>
  <c r="F48" i="1"/>
  <c r="L41" i="1"/>
  <c r="I41" i="1"/>
  <c r="F41" i="1"/>
  <c r="L29" i="1"/>
  <c r="I29" i="1"/>
  <c r="F29" i="1"/>
  <c r="M56" i="1" l="1"/>
  <c r="N56" i="1" s="1"/>
  <c r="M72" i="1"/>
  <c r="N72" i="1" s="1"/>
  <c r="M78" i="1"/>
  <c r="N78" i="1" s="1"/>
  <c r="M48" i="1"/>
  <c r="N48" i="1" s="1"/>
  <c r="M41" i="1"/>
  <c r="N41" i="1" s="1"/>
  <c r="M64" i="1"/>
  <c r="N64" i="1" s="1"/>
  <c r="M29" i="1"/>
  <c r="N29" i="1" s="1"/>
  <c r="F18" i="1"/>
  <c r="F49" i="1" s="1"/>
  <c r="C10" i="5" s="1"/>
  <c r="L18" i="1"/>
  <c r="L49" i="1" s="1"/>
  <c r="I49" i="1"/>
  <c r="L79" i="1" l="1"/>
  <c r="C19" i="5" s="1"/>
  <c r="D19" i="5" s="1"/>
  <c r="C14" i="5"/>
  <c r="I79" i="1"/>
  <c r="C20" i="5" s="1"/>
  <c r="D20" i="5" s="1"/>
  <c r="C13" i="5"/>
  <c r="C18" i="5"/>
  <c r="F79" i="1"/>
  <c r="M18" i="1"/>
  <c r="N18" i="1" s="1"/>
  <c r="C15" i="5" l="1"/>
  <c r="D18" i="5"/>
  <c r="C21" i="5"/>
  <c r="D21" i="5" s="1"/>
</calcChain>
</file>

<file path=xl/comments1.xml><?xml version="1.0" encoding="utf-8"?>
<comments xmlns="http://schemas.openxmlformats.org/spreadsheetml/2006/main">
  <authors>
    <author>Vargáné Mincza Gabriella</author>
  </authors>
  <commentList>
    <comment ref="B8" authorId="0" shapeId="0">
      <text>
        <r>
          <rPr>
            <b/>
            <sz val="9"/>
            <color indexed="81"/>
            <rFont val="Tahoma"/>
            <charset val="1"/>
          </rPr>
          <t>Vargáné Mincza Gabriella:</t>
        </r>
        <r>
          <rPr>
            <sz val="9"/>
            <color indexed="81"/>
            <rFont val="Tahoma"/>
            <charset val="1"/>
          </rPr>
          <t xml:space="preserve">
Képzési terv 1. címsor alatt felsorolt tárgyai
</t>
        </r>
      </text>
    </comment>
    <comment ref="G8" authorId="0" shapeId="0">
      <text>
        <r>
          <rPr>
            <b/>
            <sz val="9"/>
            <color indexed="81"/>
            <rFont val="Tahoma"/>
            <charset val="1"/>
          </rPr>
          <t>Vargáné Mincza Gabriella:</t>
        </r>
        <r>
          <rPr>
            <sz val="9"/>
            <color indexed="81"/>
            <rFont val="Tahoma"/>
            <charset val="1"/>
          </rPr>
          <t xml:space="preserve">
Képzési terv 2. címsor alatt felsorolt tárgyai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Vargáné Mincza Gabriella:</t>
        </r>
        <r>
          <rPr>
            <sz val="9"/>
            <color indexed="81"/>
            <rFont val="Tahoma"/>
            <family val="2"/>
            <charset val="238"/>
          </rPr>
          <t xml:space="preserve">
Képzési terv 3. címsor alatt felsorolt tárgyai</t>
        </r>
      </text>
    </comment>
  </commentList>
</comments>
</file>

<file path=xl/sharedStrings.xml><?xml version="1.0" encoding="utf-8"?>
<sst xmlns="http://schemas.openxmlformats.org/spreadsheetml/2006/main" count="220" uniqueCount="141">
  <si>
    <t>FÉLÉV</t>
  </si>
  <si>
    <t>Tanulmányi kötelezettség</t>
  </si>
  <si>
    <t>Tudományos kutatómunka</t>
  </si>
  <si>
    <t>A rendészet általános elmélete</t>
  </si>
  <si>
    <t>Könyvtárhasználati szkillek</t>
  </si>
  <si>
    <t>Előadói készségek fejlesztése</t>
  </si>
  <si>
    <t>Oktatás-módszertani ismeretek</t>
  </si>
  <si>
    <t>Rendészettudományi ismeretek</t>
  </si>
  <si>
    <t>Kutatási pályázat- és projektmenedzsment</t>
  </si>
  <si>
    <t>Nyelvi és kommunikációs készségek</t>
  </si>
  <si>
    <t>Komplex vizsga</t>
  </si>
  <si>
    <t>RDIIDK_KK01</t>
  </si>
  <si>
    <t>RDIIDK_KK03</t>
  </si>
  <si>
    <t>KREDIT</t>
  </si>
  <si>
    <t>RDIIDK_KK02</t>
  </si>
  <si>
    <t>A tudományos munka alapjai, elmélete és módszertana II.: Módszertani specifikáció</t>
  </si>
  <si>
    <t>RDIIDK_KK04</t>
  </si>
  <si>
    <t>2. félév</t>
  </si>
  <si>
    <t>1. félév</t>
  </si>
  <si>
    <t>RDIIDKF00003</t>
  </si>
  <si>
    <t>RDIIDKU0001</t>
  </si>
  <si>
    <t>RDIIDKUE_0004</t>
  </si>
  <si>
    <t>RDIIDKUK_0004</t>
  </si>
  <si>
    <t>RDIIDE_KF05</t>
  </si>
  <si>
    <t>RDIIDKF00004</t>
  </si>
  <si>
    <t>RDIIDKF00001</t>
  </si>
  <si>
    <t>RDIIDKF00002</t>
  </si>
  <si>
    <t>Tantárgy megnevezése</t>
  </si>
  <si>
    <t>Tantárgy Neptun kódja</t>
  </si>
  <si>
    <t>3. félév</t>
  </si>
  <si>
    <t>RDIIDKU0004</t>
  </si>
  <si>
    <t>RDIIDKU0023</t>
  </si>
  <si>
    <t>RDIIDE_KF06</t>
  </si>
  <si>
    <t>4. félév</t>
  </si>
  <si>
    <t>Követelmény:</t>
  </si>
  <si>
    <t>Teljesített:</t>
  </si>
  <si>
    <t>5. félév</t>
  </si>
  <si>
    <t>6. félév</t>
  </si>
  <si>
    <t>Tudományos kutatás_VI.: kutatás</t>
  </si>
  <si>
    <t>7. félév</t>
  </si>
  <si>
    <t>8. félév</t>
  </si>
  <si>
    <t>Tudományos kutatás_VIII.: kutatás</t>
  </si>
  <si>
    <t>Képzés vége</t>
  </si>
  <si>
    <t>max.</t>
  </si>
  <si>
    <t>min.</t>
  </si>
  <si>
    <t>Figyelmeztetés</t>
  </si>
  <si>
    <t>NÉV</t>
  </si>
  <si>
    <t>NEPTUN KÓD</t>
  </si>
  <si>
    <t>JOGVISZONY KEZDETE</t>
  </si>
  <si>
    <t>KÉPZÉSI REND</t>
  </si>
  <si>
    <t>NAPPALI / LEVELEZŐ</t>
  </si>
  <si>
    <t>Szerző</t>
  </si>
  <si>
    <t>Cím</t>
  </si>
  <si>
    <t>Folyóirat neve</t>
  </si>
  <si>
    <t>Évfolyam</t>
  </si>
  <si>
    <t>Szám</t>
  </si>
  <si>
    <t>Kreditérték</t>
  </si>
  <si>
    <t>Publikációs pont érték</t>
  </si>
  <si>
    <t>Előadó</t>
  </si>
  <si>
    <t>Konferencia neve</t>
  </si>
  <si>
    <t>Konferencia ideje</t>
  </si>
  <si>
    <t>Nyelv</t>
  </si>
  <si>
    <t>Tudományos tevékenység megnevezése</t>
  </si>
  <si>
    <t>Oktató</t>
  </si>
  <si>
    <t>Komplex vizsga feltétele:</t>
  </si>
  <si>
    <t>Tudományos kredit (félévenként 12 kredit kötelező)</t>
  </si>
  <si>
    <t>Hallgató által elért kredit</t>
  </si>
  <si>
    <t>Oktatási kredit (kötelező tantárgyakkal)</t>
  </si>
  <si>
    <t>Kötelező tantárgyak tanulmányi kredit</t>
  </si>
  <si>
    <t>Ebből szabadon választható tantárgyak kredit</t>
  </si>
  <si>
    <t>Ebből kötelezően választható tantárgyak kredit (minden kutatási területből minimum 2. tárgy)</t>
  </si>
  <si>
    <t>Tanulmányi kreditek összesen</t>
  </si>
  <si>
    <t>Oktatási kreditek összesen</t>
  </si>
  <si>
    <t>Megjegyzés</t>
  </si>
  <si>
    <t>max. 20</t>
  </si>
  <si>
    <t>Tudományos kredit összesen</t>
  </si>
  <si>
    <t>Abszolutórium kredit feltétele:</t>
  </si>
  <si>
    <t>Témavezető 4 éves összefoglaló jelentése</t>
  </si>
  <si>
    <t>1 lektorált idegen nyelvű szakmai publikáció</t>
  </si>
  <si>
    <t>3 lektorált magyar szakmai publikáció</t>
  </si>
  <si>
    <t>Műhelyvita</t>
  </si>
  <si>
    <t>TÁRSTÉMAVEZETŐ</t>
  </si>
  <si>
    <t>TÉMAVEZETŐ</t>
  </si>
  <si>
    <t>VÁRHATÓ ABSZOLUTÓRIUM</t>
  </si>
  <si>
    <t>Tantárgy kutatási területe</t>
  </si>
  <si>
    <t>Kutatási terület neve:</t>
  </si>
  <si>
    <t>Kódja:</t>
  </si>
  <si>
    <t>Szakrendészetek, a rendészet európai uniós és nemzetközi vonatkozásai</t>
  </si>
  <si>
    <t>I.</t>
  </si>
  <si>
    <t>Általános rendészetelmélet, rendészettörténet, nemzetbiztonság és rendészet</t>
  </si>
  <si>
    <t>II.</t>
  </si>
  <si>
    <t>A rendészet jogi, kriminológiai, kriminalisztikai és társadalomtudományi aspektusai</t>
  </si>
  <si>
    <t>III.</t>
  </si>
  <si>
    <t>SZV száma:</t>
  </si>
  <si>
    <t>Kutatási szemeszter_II.A: Kutatói portfólió elkészítése</t>
  </si>
  <si>
    <t>Kutatási szemeszter_II.B: A dolgozat elméleti koncepciójának elkészítése és megvédése</t>
  </si>
  <si>
    <t>RDIIDKU0042</t>
  </si>
  <si>
    <t>Kutatási szemeszter_VI.: Dolgozatfejezet elkészítése</t>
  </si>
  <si>
    <t>szemeszter</t>
  </si>
  <si>
    <r>
      <t>Neptun elnevezés</t>
    </r>
    <r>
      <rPr>
        <sz val="10"/>
        <rFont val="Calibri"/>
        <family val="2"/>
        <charset val="238"/>
        <scheme val="minor"/>
      </rPr>
      <t xml:space="preserve">
Neptunkód, ami alatt beszámításra került a tud. tevékenység</t>
    </r>
  </si>
  <si>
    <t>nyelve</t>
  </si>
  <si>
    <t>részvételi arány</t>
  </si>
  <si>
    <t>Neptunkód, ami alatt beszámításra került a tud. tevékenység</t>
  </si>
  <si>
    <t>Neptun elnevezés
Neptunkód, ami alatt beszámításra került, mint tud. tevékenység</t>
  </si>
  <si>
    <t xml:space="preserve">Neptun elnevezés
Neptunkód, ami alatt beszámításra került a tud. tevékenység
</t>
  </si>
  <si>
    <t>Tantárgy típusa
(KK/KV/SV)</t>
  </si>
  <si>
    <t>Oktatói tevékenység/Tanóratartás</t>
  </si>
  <si>
    <t>KK</t>
  </si>
  <si>
    <t>A tudományos munka alapjai, elmélete és módszertana I.: Bevezetés a kvantitatív és kvalitatív módszertanba</t>
  </si>
  <si>
    <t>Kutatási szemeszter_I.A: Kutatási terv kidolgozása</t>
  </si>
  <si>
    <t>Kutatási szemeszter_I.B: A dolgozat elméleti koncepciójának elkészítése és megvédése</t>
  </si>
  <si>
    <t>Kutatási szemeszter_I.C: Személyes (kutatói) fejlesztési terv elkészítése</t>
  </si>
  <si>
    <t>RDIIDKU0002</t>
  </si>
  <si>
    <t>Tudományelmélet és kutatásetika</t>
  </si>
  <si>
    <t>A tudományos munka alapjai, elmélete és módszertana III.</t>
  </si>
  <si>
    <t>RDIIDK_KK05</t>
  </si>
  <si>
    <t>Tudományos kutatás_III.: kutatás</t>
  </si>
  <si>
    <t>A tudományos munka alapjai, elmélete és módszertana IV.</t>
  </si>
  <si>
    <t>RDIIDK_KK06</t>
  </si>
  <si>
    <t>Tudományos kutatás_IV.: kutatás</t>
  </si>
  <si>
    <t>RDIIDKU0031</t>
  </si>
  <si>
    <t>Tudományos kutatás_V.: kutatás</t>
  </si>
  <si>
    <t>Tudományos kutatás_VII.: kutatás</t>
  </si>
  <si>
    <t xml:space="preserve">Kutatási szemeszter_V.: Dolgozatfejezet elkészítése </t>
  </si>
  <si>
    <t>Kutatási szemeszter VII.: Dolgozatfejezet elkészítése</t>
  </si>
  <si>
    <t>Kutatási szemeszter VIII.: Dolgozatfejezet elkészítése</t>
  </si>
  <si>
    <t>Kutatási szemeszter III.B. A dolgozat módszertani koncepciójának elkészítése és megvédése</t>
  </si>
  <si>
    <t>nincs</t>
  </si>
  <si>
    <t>Publikáció</t>
  </si>
  <si>
    <t xml:space="preserve">Személyes fejlesztési feladatok </t>
  </si>
  <si>
    <t xml:space="preserve">Beszámított kreditek </t>
  </si>
  <si>
    <t>Recenzió</t>
  </si>
  <si>
    <t>Konferencia előadás</t>
  </si>
  <si>
    <t>Kutatási asszisztencia</t>
  </si>
  <si>
    <t>Karakterszám</t>
  </si>
  <si>
    <t>Oktatás</t>
  </si>
  <si>
    <t>Választható tárgyak (KV, SV)</t>
  </si>
  <si>
    <t>opcionális tárgyfelvétel</t>
  </si>
  <si>
    <t>20../../..</t>
  </si>
  <si>
    <t>2 db recenció</t>
  </si>
  <si>
    <t>Abszolutórium egyéb feltétele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</si>
</sst>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175A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14" fontId="0" fillId="0" borderId="0" xfId="0" applyNumberFormat="1"/>
    <xf numFmtId="0" fontId="1" fillId="3" borderId="11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5" borderId="0" xfId="0" applyFont="1" applyFill="1"/>
    <xf numFmtId="0" fontId="0" fillId="0" borderId="0" xfId="0" applyAlignment="1">
      <alignment horizontal="center"/>
    </xf>
    <xf numFmtId="0" fontId="1" fillId="0" borderId="0" xfId="0" applyFont="1" applyFill="1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9" borderId="4" xfId="0" applyFill="1" applyBorder="1" applyAlignment="1">
      <alignment wrapText="1"/>
    </xf>
    <xf numFmtId="0" fontId="0" fillId="9" borderId="24" xfId="0" applyFill="1" applyBorder="1"/>
    <xf numFmtId="0" fontId="0" fillId="9" borderId="22" xfId="0" applyFill="1" applyBorder="1" applyAlignment="1">
      <alignment horizontal="center"/>
    </xf>
    <xf numFmtId="0" fontId="0" fillId="9" borderId="5" xfId="0" applyFill="1" applyBorder="1" applyAlignment="1">
      <alignment wrapText="1"/>
    </xf>
    <xf numFmtId="0" fontId="0" fillId="9" borderId="0" xfId="0" applyFill="1" applyBorder="1"/>
    <xf numFmtId="0" fontId="0" fillId="9" borderId="6" xfId="0" applyFill="1" applyBorder="1" applyAlignment="1">
      <alignment horizontal="center"/>
    </xf>
    <xf numFmtId="0" fontId="0" fillId="9" borderId="9" xfId="0" applyFill="1" applyBorder="1" applyAlignment="1">
      <alignment wrapText="1"/>
    </xf>
    <xf numFmtId="0" fontId="0" fillId="9" borderId="15" xfId="0" applyFill="1" applyBorder="1"/>
    <xf numFmtId="0" fontId="0" fillId="9" borderId="10" xfId="0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6" xfId="0" applyBorder="1" applyAlignment="1">
      <alignment horizontal="center"/>
    </xf>
    <xf numFmtId="0" fontId="0" fillId="0" borderId="0" xfId="0" applyBorder="1"/>
    <xf numFmtId="0" fontId="1" fillId="2" borderId="9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10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center"/>
    </xf>
    <xf numFmtId="0" fontId="1" fillId="6" borderId="9" xfId="0" applyFont="1" applyFill="1" applyBorder="1" applyAlignment="1">
      <alignment wrapText="1"/>
    </xf>
    <xf numFmtId="0" fontId="1" fillId="6" borderId="15" xfId="0" applyFont="1" applyFill="1" applyBorder="1" applyAlignment="1">
      <alignment horizontal="center"/>
    </xf>
    <xf numFmtId="0" fontId="1" fillId="6" borderId="15" xfId="0" applyFont="1" applyFill="1" applyBorder="1"/>
    <xf numFmtId="0" fontId="1" fillId="6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1" fillId="7" borderId="24" xfId="0" applyFont="1" applyFill="1" applyBorder="1" applyAlignment="1">
      <alignment horizontal="center"/>
    </xf>
    <xf numFmtId="0" fontId="1" fillId="7" borderId="24" xfId="0" applyFont="1" applyFill="1" applyBorder="1"/>
    <xf numFmtId="0" fontId="1" fillId="7" borderId="22" xfId="0" applyFont="1" applyFill="1" applyBorder="1"/>
    <xf numFmtId="0" fontId="0" fillId="0" borderId="0" xfId="0" applyBorder="1" applyAlignment="1"/>
    <xf numFmtId="0" fontId="0" fillId="0" borderId="9" xfId="0" applyBorder="1" applyAlignment="1">
      <alignment wrapText="1"/>
    </xf>
    <xf numFmtId="0" fontId="0" fillId="0" borderId="15" xfId="0" applyBorder="1" applyAlignment="1"/>
    <xf numFmtId="0" fontId="0" fillId="0" borderId="15" xfId="0" applyBorder="1"/>
    <xf numFmtId="0" fontId="0" fillId="0" borderId="10" xfId="0" applyBorder="1" applyAlignment="1">
      <alignment horizontal="center"/>
    </xf>
    <xf numFmtId="0" fontId="1" fillId="8" borderId="12" xfId="0" applyFont="1" applyFill="1" applyBorder="1" applyAlignment="1">
      <alignment wrapText="1"/>
    </xf>
    <xf numFmtId="0" fontId="1" fillId="8" borderId="14" xfId="0" applyFont="1" applyFill="1" applyBorder="1" applyAlignment="1"/>
    <xf numFmtId="0" fontId="1" fillId="8" borderId="14" xfId="0" applyFont="1" applyFill="1" applyBorder="1"/>
    <xf numFmtId="0" fontId="1" fillId="8" borderId="13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/>
    <xf numFmtId="0" fontId="1" fillId="0" borderId="6" xfId="0" applyFont="1" applyBorder="1"/>
    <xf numFmtId="0" fontId="0" fillId="0" borderId="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wrapText="1"/>
    </xf>
    <xf numFmtId="0" fontId="4" fillId="5" borderId="25" xfId="0" applyFont="1" applyFill="1" applyBorder="1" applyAlignment="1">
      <alignment wrapText="1"/>
    </xf>
    <xf numFmtId="0" fontId="4" fillId="5" borderId="25" xfId="0" applyFont="1" applyFill="1" applyBorder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10" borderId="0" xfId="0" applyFill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10" borderId="4" xfId="0" applyFill="1" applyBorder="1" applyAlignment="1">
      <alignment horizontal="left" vertical="center" wrapText="1"/>
    </xf>
    <xf numFmtId="0" fontId="0" fillId="10" borderId="5" xfId="0" applyFont="1" applyFill="1" applyBorder="1" applyAlignment="1">
      <alignment horizontal="left" vertical="center" wrapText="1"/>
    </xf>
    <xf numFmtId="0" fontId="0" fillId="10" borderId="0" xfId="0" applyFill="1" applyAlignment="1">
      <alignment horizontal="center" vertical="center" wrapText="1"/>
    </xf>
  </cellXfs>
  <cellStyles count="1">
    <cellStyle name="Normál" xfId="0" builtinId="0"/>
  </cellStyles>
  <dxfs count="4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33CC33"/>
      <color rgb="FFF175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áblázat1" displayName="Táblázat1" ref="A1:L2" totalsRowShown="0" headerRowDxfId="3" headerRowBorderDxfId="2">
  <autoFilter ref="A1:L2"/>
  <tableColumns count="12">
    <tableColumn id="1" name="Neptun elnevezés_x000a_Neptunkód, ami alatt beszámításra került a tud. tevékenység"/>
    <tableColumn id="9" name="szemeszter"/>
    <tableColumn id="2" name="Szerző"/>
    <tableColumn id="3" name="Cím"/>
    <tableColumn id="10" name="nyelve"/>
    <tableColumn id="11" name="részvételi arány"/>
    <tableColumn id="4" name="Folyóirat neve"/>
    <tableColumn id="5" name="Évfolyam"/>
    <tableColumn id="6" name="Szám"/>
    <tableColumn id="12" name="Karakterszám"/>
    <tableColumn id="7" name="Kreditérték"/>
    <tableColumn id="8" name="Publikációs pont érték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áblázat13" displayName="Táblázat13" ref="A1:G2" totalsRowShown="0" headerRowDxfId="1">
  <autoFilter ref="A1:G2"/>
  <tableColumns count="7">
    <tableColumn id="1" name="Neptun elnevezés_x000a_Neptunkód, ami alatt beszámításra került, mint tud. tevékenység"/>
    <tableColumn id="2" name="Előadó"/>
    <tableColumn id="3" name="Cím"/>
    <tableColumn id="4" name="Konferencia neve"/>
    <tableColumn id="5" name="Konferencia ideje"/>
    <tableColumn id="6" name="Nyelv"/>
    <tableColumn id="7" name="Kreditérték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áblázat134" displayName="Táblázat134" ref="A1:D2" totalsRowShown="0" headerRowDxfId="0">
  <autoFilter ref="A1:D2"/>
  <tableColumns count="4">
    <tableColumn id="1" name="Neptun elnevezés_x000a_Neptunkód, ami alatt beszámításra került a tud. tevékenység_x000a_"/>
    <tableColumn id="2" name="Tudományos tevékenység megnevezése"/>
    <tableColumn id="3" name="Oktató"/>
    <tableColumn id="7" name="Kreditérték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showGridLines="0" tabSelected="1" workbookViewId="0">
      <selection activeCell="A32" sqref="A32"/>
    </sheetView>
  </sheetViews>
  <sheetFormatPr defaultRowHeight="15" x14ac:dyDescent="0.25"/>
  <cols>
    <col min="1" max="1" width="78.28515625" style="56" bestFit="1" customWidth="1"/>
    <col min="2" max="2" width="31.140625" style="57" bestFit="1" customWidth="1"/>
    <col min="3" max="3" width="21.42578125" bestFit="1" customWidth="1"/>
    <col min="4" max="4" width="14.28515625" style="54" customWidth="1"/>
  </cols>
  <sheetData>
    <row r="1" spans="1:4" x14ac:dyDescent="0.25">
      <c r="A1" s="60" t="s">
        <v>46</v>
      </c>
      <c r="B1" s="103"/>
      <c r="C1" s="61"/>
      <c r="D1" s="62"/>
    </row>
    <row r="2" spans="1:4" x14ac:dyDescent="0.25">
      <c r="A2" s="63" t="s">
        <v>47</v>
      </c>
      <c r="B2" s="104"/>
      <c r="C2" s="64"/>
      <c r="D2" s="65"/>
    </row>
    <row r="3" spans="1:4" x14ac:dyDescent="0.25">
      <c r="A3" s="63" t="s">
        <v>48</v>
      </c>
      <c r="B3" s="104"/>
      <c r="C3" s="64"/>
      <c r="D3" s="65"/>
    </row>
    <row r="4" spans="1:4" x14ac:dyDescent="0.25">
      <c r="A4" s="63" t="s">
        <v>83</v>
      </c>
      <c r="B4" s="104"/>
      <c r="C4" s="64"/>
      <c r="D4" s="65"/>
    </row>
    <row r="5" spans="1:4" x14ac:dyDescent="0.25">
      <c r="A5" s="63" t="s">
        <v>49</v>
      </c>
      <c r="B5" s="104" t="s">
        <v>50</v>
      </c>
      <c r="C5" s="64"/>
      <c r="D5" s="65"/>
    </row>
    <row r="6" spans="1:4" x14ac:dyDescent="0.25">
      <c r="A6" s="63" t="s">
        <v>82</v>
      </c>
      <c r="B6" s="104"/>
      <c r="C6" s="64"/>
      <c r="D6" s="65"/>
    </row>
    <row r="7" spans="1:4" ht="15.75" thickBot="1" x14ac:dyDescent="0.3">
      <c r="A7" s="66" t="s">
        <v>81</v>
      </c>
      <c r="B7" s="105"/>
      <c r="C7" s="67"/>
      <c r="D7" s="68"/>
    </row>
    <row r="8" spans="1:4" ht="15.75" thickBot="1" x14ac:dyDescent="0.3">
      <c r="B8" s="54"/>
    </row>
    <row r="9" spans="1:4" x14ac:dyDescent="0.25">
      <c r="A9" s="88" t="s">
        <v>64</v>
      </c>
      <c r="B9" s="69">
        <v>90</v>
      </c>
      <c r="C9" s="69" t="s">
        <v>66</v>
      </c>
      <c r="D9" s="70"/>
    </row>
    <row r="10" spans="1:4" x14ac:dyDescent="0.25">
      <c r="A10" s="71" t="s">
        <v>68</v>
      </c>
      <c r="B10" s="72">
        <v>60</v>
      </c>
      <c r="C10" s="73">
        <f>KREDIT_ELŐREHALADÁS!F49</f>
        <v>20</v>
      </c>
      <c r="D10" s="74"/>
    </row>
    <row r="11" spans="1:4" ht="30" x14ac:dyDescent="0.25">
      <c r="A11" s="71" t="s">
        <v>70</v>
      </c>
      <c r="B11" s="72">
        <v>8</v>
      </c>
      <c r="C11" s="123"/>
      <c r="D11" s="124">
        <f>SUM(KREDIT_ELŐREHALADÁS!L3:O5)</f>
        <v>0</v>
      </c>
    </row>
    <row r="12" spans="1:4" x14ac:dyDescent="0.25">
      <c r="A12" s="71" t="s">
        <v>69</v>
      </c>
      <c r="B12" s="72">
        <v>10</v>
      </c>
      <c r="C12" s="123"/>
      <c r="D12" s="124">
        <f>KREDIT_ELŐREHALADÁS!K6</f>
        <v>0</v>
      </c>
    </row>
    <row r="13" spans="1:4" x14ac:dyDescent="0.25">
      <c r="A13" s="71" t="s">
        <v>65</v>
      </c>
      <c r="B13" s="72">
        <v>48</v>
      </c>
      <c r="C13" s="73">
        <f>KREDIT_ELŐREHALADÁS!I49</f>
        <v>38</v>
      </c>
      <c r="D13" s="74"/>
    </row>
    <row r="14" spans="1:4" x14ac:dyDescent="0.25">
      <c r="A14" s="71" t="s">
        <v>67</v>
      </c>
      <c r="B14" s="72">
        <v>3</v>
      </c>
      <c r="C14" s="75">
        <f>KREDIT_ELŐREHALADÁS!L49</f>
        <v>3</v>
      </c>
      <c r="D14" s="74"/>
    </row>
    <row r="15" spans="1:4" ht="15.75" thickBot="1" x14ac:dyDescent="0.3">
      <c r="A15" s="76"/>
      <c r="B15" s="77"/>
      <c r="C15" s="78">
        <f>C10+SUM(C13:C14)</f>
        <v>61</v>
      </c>
      <c r="D15" s="79"/>
    </row>
    <row r="16" spans="1:4" ht="15.75" thickBot="1" x14ac:dyDescent="0.3">
      <c r="B16" s="54"/>
    </row>
    <row r="17" spans="1:4" x14ac:dyDescent="0.25">
      <c r="A17" s="89" t="s">
        <v>76</v>
      </c>
      <c r="B17" s="80">
        <v>240</v>
      </c>
      <c r="C17" s="80" t="s">
        <v>66</v>
      </c>
      <c r="D17" s="81" t="s">
        <v>73</v>
      </c>
    </row>
    <row r="18" spans="1:4" x14ac:dyDescent="0.25">
      <c r="A18" s="82" t="s">
        <v>71</v>
      </c>
      <c r="B18" s="83">
        <v>60</v>
      </c>
      <c r="C18" s="75">
        <f>SUM(C10:C12)</f>
        <v>20</v>
      </c>
      <c r="D18" s="74" t="str">
        <f>IF(C18&lt;60,"Kevés kredit", "OK")</f>
        <v>Kevés kredit</v>
      </c>
    </row>
    <row r="19" spans="1:4" x14ac:dyDescent="0.25">
      <c r="A19" s="82" t="s">
        <v>72</v>
      </c>
      <c r="B19" s="83" t="s">
        <v>74</v>
      </c>
      <c r="C19" s="75">
        <f>KREDIT_ELŐREHALADÁS!L79</f>
        <v>3</v>
      </c>
      <c r="D19" s="74" t="str">
        <f>IF(C19&gt;20,"Túl sok kredit", "OK")</f>
        <v>OK</v>
      </c>
    </row>
    <row r="20" spans="1:4" x14ac:dyDescent="0.25">
      <c r="A20" s="82" t="s">
        <v>75</v>
      </c>
      <c r="B20" s="83">
        <v>160</v>
      </c>
      <c r="C20" s="75">
        <f>KREDIT_ELŐREHALADÁS!I79</f>
        <v>112</v>
      </c>
      <c r="D20" s="74" t="str">
        <f>IF(C20&lt;160,"Kevés kredit", "OK")</f>
        <v>Kevés kredit</v>
      </c>
    </row>
    <row r="21" spans="1:4" ht="15.75" thickBot="1" x14ac:dyDescent="0.3">
      <c r="A21" s="84"/>
      <c r="B21" s="85"/>
      <c r="C21" s="86">
        <f>SUM(C18:C20)</f>
        <v>135</v>
      </c>
      <c r="D21" s="87" t="str">
        <f>IF(C21&lt;240,"Kevés kredit", (IF(C21&gt;264,"Sok kredit","OK")))</f>
        <v>Kevés kredit</v>
      </c>
    </row>
    <row r="22" spans="1:4" ht="15.75" thickBot="1" x14ac:dyDescent="0.3">
      <c r="A22" s="58"/>
      <c r="B22" s="59"/>
      <c r="C22" s="55"/>
      <c r="D22" s="59"/>
    </row>
    <row r="23" spans="1:4" x14ac:dyDescent="0.25">
      <c r="A23" s="90" t="s">
        <v>140</v>
      </c>
      <c r="B23" s="91"/>
      <c r="C23" s="92"/>
      <c r="D23" s="93"/>
    </row>
    <row r="24" spans="1:4" x14ac:dyDescent="0.25">
      <c r="A24" s="82" t="s">
        <v>77</v>
      </c>
      <c r="B24" s="83"/>
      <c r="C24" s="75"/>
      <c r="D24" s="74"/>
    </row>
    <row r="25" spans="1:4" x14ac:dyDescent="0.25">
      <c r="A25" s="82" t="s">
        <v>79</v>
      </c>
      <c r="B25" s="94"/>
      <c r="C25" s="75"/>
      <c r="D25" s="74"/>
    </row>
    <row r="26" spans="1:4" x14ac:dyDescent="0.25">
      <c r="A26" s="82" t="s">
        <v>78</v>
      </c>
      <c r="B26" s="94"/>
      <c r="C26" s="75"/>
      <c r="D26" s="74"/>
    </row>
    <row r="27" spans="1:4" ht="15.75" thickBot="1" x14ac:dyDescent="0.3">
      <c r="A27" s="95" t="s">
        <v>139</v>
      </c>
      <c r="B27" s="96"/>
      <c r="C27" s="97"/>
      <c r="D27" s="98"/>
    </row>
    <row r="28" spans="1:4" ht="15.75" thickBot="1" x14ac:dyDescent="0.3"/>
    <row r="29" spans="1:4" ht="15.75" thickBot="1" x14ac:dyDescent="0.3">
      <c r="A29" s="99" t="s">
        <v>80</v>
      </c>
      <c r="B29" s="100"/>
      <c r="C29" s="101"/>
      <c r="D29" s="102"/>
    </row>
    <row r="31" spans="1:4" x14ac:dyDescent="0.25">
      <c r="A31"/>
      <c r="B31"/>
      <c r="D31"/>
    </row>
    <row r="32" spans="1:4" x14ac:dyDescent="0.25">
      <c r="A32"/>
      <c r="B32"/>
      <c r="D32"/>
    </row>
    <row r="33" spans="1:4" x14ac:dyDescent="0.25">
      <c r="A33"/>
      <c r="B33"/>
      <c r="D33"/>
    </row>
    <row r="34" spans="1:4" x14ac:dyDescent="0.25">
      <c r="A34"/>
      <c r="B34"/>
      <c r="D34"/>
    </row>
    <row r="35" spans="1:4" ht="15.6" customHeight="1" x14ac:dyDescent="0.25">
      <c r="A35"/>
      <c r="B35"/>
      <c r="D35"/>
    </row>
    <row r="36" spans="1:4" x14ac:dyDescent="0.25">
      <c r="A36"/>
      <c r="B36"/>
      <c r="D36"/>
    </row>
    <row r="37" spans="1:4" x14ac:dyDescent="0.25">
      <c r="A37"/>
      <c r="B37"/>
      <c r="D37"/>
    </row>
    <row r="38" spans="1:4" x14ac:dyDescent="0.25">
      <c r="A38"/>
      <c r="B38"/>
      <c r="D38"/>
    </row>
    <row r="39" spans="1:4" x14ac:dyDescent="0.25">
      <c r="A39"/>
      <c r="B39"/>
      <c r="D39"/>
    </row>
    <row r="40" spans="1:4" x14ac:dyDescent="0.25">
      <c r="A40"/>
      <c r="B40"/>
      <c r="D40"/>
    </row>
    <row r="41" spans="1:4" x14ac:dyDescent="0.25">
      <c r="A41"/>
      <c r="B41"/>
      <c r="D41"/>
    </row>
    <row r="42" spans="1:4" x14ac:dyDescent="0.25">
      <c r="A42"/>
      <c r="B42"/>
      <c r="D42"/>
    </row>
    <row r="43" spans="1:4" x14ac:dyDescent="0.25">
      <c r="A43"/>
      <c r="B43"/>
      <c r="D43"/>
    </row>
    <row r="44" spans="1:4" x14ac:dyDescent="0.25">
      <c r="A44"/>
      <c r="B44"/>
      <c r="D44"/>
    </row>
    <row r="45" spans="1:4" x14ac:dyDescent="0.25">
      <c r="A45"/>
      <c r="B45"/>
      <c r="D45"/>
    </row>
    <row r="46" spans="1:4" x14ac:dyDescent="0.25">
      <c r="A46"/>
      <c r="B46"/>
      <c r="D46"/>
    </row>
    <row r="47" spans="1:4" x14ac:dyDescent="0.25">
      <c r="A47"/>
      <c r="B47"/>
      <c r="D47"/>
    </row>
    <row r="48" spans="1:4" x14ac:dyDescent="0.25">
      <c r="A48"/>
      <c r="B48"/>
      <c r="D48"/>
    </row>
    <row r="49" spans="1:4" x14ac:dyDescent="0.25">
      <c r="A49"/>
      <c r="B49"/>
      <c r="D49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O83"/>
  <sheetViews>
    <sheetView zoomScaleNormal="100" workbookViewId="0">
      <selection activeCell="D13" sqref="D13"/>
    </sheetView>
  </sheetViews>
  <sheetFormatPr defaultColWidth="8.85546875" defaultRowHeight="17.25" x14ac:dyDescent="0.25"/>
  <cols>
    <col min="1" max="1" width="9.7109375" style="9" bestFit="1" customWidth="1"/>
    <col min="2" max="2" width="25.7109375" style="16" customWidth="1"/>
    <col min="3" max="3" width="25.7109375" style="10" customWidth="1"/>
    <col min="4" max="4" width="12.28515625" style="10" customWidth="1"/>
    <col min="5" max="5" width="21.140625" style="9" bestFit="1" customWidth="1"/>
    <col min="6" max="6" width="14.28515625" style="9" bestFit="1" customWidth="1"/>
    <col min="7" max="7" width="25.7109375" style="16" customWidth="1"/>
    <col min="8" max="8" width="21.140625" style="9" bestFit="1" customWidth="1"/>
    <col min="9" max="9" width="12.7109375" style="9" customWidth="1"/>
    <col min="10" max="10" width="25.7109375" style="16" customWidth="1"/>
    <col min="11" max="11" width="21.140625" style="10" bestFit="1" customWidth="1"/>
    <col min="12" max="12" width="12.7109375" style="9" customWidth="1"/>
    <col min="13" max="13" width="10.42578125" style="41" customWidth="1"/>
    <col min="14" max="14" width="14.5703125" style="36" bestFit="1" customWidth="1"/>
    <col min="15" max="16384" width="8.85546875" style="9"/>
  </cols>
  <sheetData>
    <row r="1" spans="1:15" ht="18" thickBot="1" x14ac:dyDescent="0.3"/>
    <row r="2" spans="1:15" ht="15.75" thickBot="1" x14ac:dyDescent="0.3">
      <c r="B2" s="44" t="s">
        <v>46</v>
      </c>
      <c r="C2" s="113"/>
      <c r="D2" s="113"/>
      <c r="E2" s="151"/>
      <c r="F2" s="152"/>
      <c r="H2" s="164" t="s">
        <v>85</v>
      </c>
      <c r="I2" s="165"/>
      <c r="J2" s="165"/>
      <c r="K2" s="109" t="s">
        <v>86</v>
      </c>
      <c r="L2" s="109" t="s">
        <v>18</v>
      </c>
      <c r="M2" s="109" t="s">
        <v>17</v>
      </c>
      <c r="N2" s="109" t="s">
        <v>29</v>
      </c>
      <c r="O2" s="109" t="s">
        <v>33</v>
      </c>
    </row>
    <row r="3" spans="1:15" ht="30" customHeight="1" x14ac:dyDescent="0.25">
      <c r="B3" s="45" t="s">
        <v>47</v>
      </c>
      <c r="C3" s="114"/>
      <c r="D3" s="114"/>
      <c r="E3" s="153"/>
      <c r="F3" s="154"/>
      <c r="H3" s="166" t="s">
        <v>89</v>
      </c>
      <c r="I3" s="167"/>
      <c r="J3" s="167"/>
      <c r="K3" s="1" t="s">
        <v>88</v>
      </c>
      <c r="L3" s="25"/>
      <c r="M3" s="36"/>
      <c r="O3" s="1"/>
    </row>
    <row r="4" spans="1:15" ht="31.15" customHeight="1" x14ac:dyDescent="0.25">
      <c r="B4" s="45" t="s">
        <v>48</v>
      </c>
      <c r="C4" s="114"/>
      <c r="D4" s="114"/>
      <c r="E4" s="153"/>
      <c r="F4" s="154"/>
      <c r="H4" s="166" t="s">
        <v>87</v>
      </c>
      <c r="I4" s="167"/>
      <c r="J4" s="167"/>
      <c r="K4" s="1" t="s">
        <v>90</v>
      </c>
      <c r="L4" s="25"/>
      <c r="M4" s="36"/>
      <c r="O4" s="1"/>
    </row>
    <row r="5" spans="1:15" ht="28.9" customHeight="1" thickBot="1" x14ac:dyDescent="0.3">
      <c r="B5" s="46" t="s">
        <v>49</v>
      </c>
      <c r="C5" s="115"/>
      <c r="D5" s="115"/>
      <c r="E5" s="155" t="s">
        <v>50</v>
      </c>
      <c r="F5" s="156"/>
      <c r="H5" s="168" t="s">
        <v>91</v>
      </c>
      <c r="I5" s="169"/>
      <c r="J5" s="169"/>
      <c r="K5" s="110" t="s">
        <v>92</v>
      </c>
      <c r="L5" s="120"/>
      <c r="M5" s="121"/>
      <c r="N5" s="121"/>
      <c r="O5" s="110"/>
    </row>
    <row r="6" spans="1:15" ht="18" thickBot="1" x14ac:dyDescent="0.3">
      <c r="H6" s="164" t="s">
        <v>93</v>
      </c>
      <c r="I6" s="165"/>
      <c r="J6" s="165"/>
      <c r="K6" s="122"/>
    </row>
    <row r="7" spans="1:15" ht="18" thickBot="1" x14ac:dyDescent="0.3"/>
    <row r="8" spans="1:15" ht="15" x14ac:dyDescent="0.25">
      <c r="A8" s="160" t="s">
        <v>0</v>
      </c>
      <c r="B8" s="162" t="s">
        <v>1</v>
      </c>
      <c r="C8" s="163"/>
      <c r="D8" s="163"/>
      <c r="E8" s="163"/>
      <c r="F8" s="157"/>
      <c r="G8" s="157" t="s">
        <v>2</v>
      </c>
      <c r="H8" s="157"/>
      <c r="I8" s="157"/>
      <c r="J8" s="157" t="s">
        <v>106</v>
      </c>
      <c r="K8" s="158"/>
      <c r="L8" s="159"/>
      <c r="M8" s="147" t="s">
        <v>45</v>
      </c>
      <c r="N8" s="148"/>
    </row>
    <row r="9" spans="1:15" ht="45.75" thickBot="1" x14ac:dyDescent="0.3">
      <c r="A9" s="161"/>
      <c r="B9" s="47" t="s">
        <v>27</v>
      </c>
      <c r="C9" s="108" t="s">
        <v>84</v>
      </c>
      <c r="D9" s="108" t="s">
        <v>105</v>
      </c>
      <c r="E9" s="48" t="s">
        <v>28</v>
      </c>
      <c r="F9" s="49" t="s">
        <v>13</v>
      </c>
      <c r="G9" s="50" t="s">
        <v>27</v>
      </c>
      <c r="H9" s="51" t="s">
        <v>28</v>
      </c>
      <c r="I9" s="51" t="s">
        <v>13</v>
      </c>
      <c r="J9" s="50" t="s">
        <v>27</v>
      </c>
      <c r="K9" s="51" t="s">
        <v>28</v>
      </c>
      <c r="L9" s="52" t="s">
        <v>13</v>
      </c>
      <c r="M9" s="149"/>
      <c r="N9" s="150"/>
    </row>
    <row r="10" spans="1:15" ht="30" x14ac:dyDescent="0.25">
      <c r="A10" s="2" t="s">
        <v>18</v>
      </c>
      <c r="B10" s="125" t="s">
        <v>3</v>
      </c>
      <c r="C10" s="111"/>
      <c r="D10" s="111" t="s">
        <v>107</v>
      </c>
      <c r="E10" s="31" t="s">
        <v>11</v>
      </c>
      <c r="F10" s="32">
        <v>5</v>
      </c>
      <c r="G10" s="140" t="s">
        <v>109</v>
      </c>
      <c r="H10" s="31" t="s">
        <v>20</v>
      </c>
      <c r="I10" s="11">
        <v>2</v>
      </c>
      <c r="J10" s="172" t="s">
        <v>135</v>
      </c>
      <c r="K10" s="11"/>
      <c r="L10" s="1"/>
      <c r="M10" s="42"/>
      <c r="N10" s="37"/>
    </row>
    <row r="11" spans="1:15" ht="75" x14ac:dyDescent="0.25">
      <c r="A11" s="3" t="s">
        <v>138</v>
      </c>
      <c r="B11" s="129" t="s">
        <v>108</v>
      </c>
      <c r="C11" s="112"/>
      <c r="D11" s="112" t="s">
        <v>107</v>
      </c>
      <c r="E11" s="28" t="s">
        <v>12</v>
      </c>
      <c r="F11" s="34">
        <v>3</v>
      </c>
      <c r="G11" s="33" t="s">
        <v>110</v>
      </c>
      <c r="H11" s="28" t="s">
        <v>112</v>
      </c>
      <c r="I11" s="10">
        <v>3</v>
      </c>
      <c r="J11" s="18"/>
      <c r="K11" s="11"/>
      <c r="L11" s="1"/>
      <c r="M11" s="42"/>
      <c r="N11" s="37"/>
    </row>
    <row r="12" spans="1:15" ht="45" x14ac:dyDescent="0.25">
      <c r="A12" s="3"/>
      <c r="B12" s="171" t="s">
        <v>136</v>
      </c>
      <c r="F12" s="1"/>
      <c r="G12" s="129" t="s">
        <v>111</v>
      </c>
      <c r="H12" s="131" t="s">
        <v>20</v>
      </c>
      <c r="I12" s="1">
        <v>2</v>
      </c>
      <c r="L12" s="1"/>
      <c r="M12" s="42"/>
      <c r="N12" s="37"/>
    </row>
    <row r="13" spans="1:15" x14ac:dyDescent="0.25">
      <c r="A13" s="3"/>
      <c r="B13" s="10"/>
      <c r="F13" s="1"/>
      <c r="G13" s="18" t="s">
        <v>4</v>
      </c>
      <c r="H13" s="8" t="s">
        <v>19</v>
      </c>
      <c r="I13" s="1">
        <v>2</v>
      </c>
      <c r="L13" s="1"/>
      <c r="M13" s="42"/>
      <c r="N13" s="37"/>
    </row>
    <row r="14" spans="1:15" x14ac:dyDescent="0.25">
      <c r="A14" s="3"/>
      <c r="B14" s="10"/>
      <c r="F14" s="1"/>
      <c r="G14" s="170" t="s">
        <v>130</v>
      </c>
      <c r="I14" s="1"/>
      <c r="L14" s="1"/>
      <c r="M14" s="42"/>
      <c r="N14" s="37"/>
    </row>
    <row r="15" spans="1:15" ht="30" x14ac:dyDescent="0.25">
      <c r="A15" s="3"/>
      <c r="B15" s="10"/>
      <c r="F15" s="1"/>
      <c r="G15" s="170" t="s">
        <v>129</v>
      </c>
      <c r="I15" s="1">
        <v>2</v>
      </c>
      <c r="L15" s="1"/>
      <c r="M15" s="42"/>
      <c r="N15" s="37"/>
    </row>
    <row r="16" spans="1:15" x14ac:dyDescent="0.25">
      <c r="A16" s="3"/>
      <c r="B16" s="10"/>
      <c r="F16" s="1"/>
      <c r="G16" s="170" t="s">
        <v>133</v>
      </c>
      <c r="I16" s="1"/>
      <c r="L16" s="1"/>
      <c r="M16" s="42"/>
      <c r="N16" s="37"/>
    </row>
    <row r="17" spans="1:14" ht="18" thickBot="1" x14ac:dyDescent="0.3">
      <c r="A17" s="3"/>
      <c r="G17" s="18"/>
      <c r="H17" s="8"/>
      <c r="I17" s="1"/>
      <c r="L17" s="1"/>
      <c r="M17" s="42"/>
      <c r="N17" s="37"/>
    </row>
    <row r="18" spans="1:14" ht="18" thickBot="1" x14ac:dyDescent="0.3">
      <c r="A18" s="6"/>
      <c r="B18" s="35" t="s">
        <v>35</v>
      </c>
      <c r="C18" s="116"/>
      <c r="D18" s="116"/>
      <c r="E18" s="7"/>
      <c r="F18" s="4">
        <f>SUM(F10:F17)</f>
        <v>8</v>
      </c>
      <c r="G18" s="19"/>
      <c r="H18" s="7"/>
      <c r="I18" s="4">
        <f>SUM(I10:I17)</f>
        <v>11</v>
      </c>
      <c r="J18" s="22"/>
      <c r="K18" s="7"/>
      <c r="L18" s="4">
        <f>SUM(L10:L17)</f>
        <v>0</v>
      </c>
      <c r="M18" s="43">
        <f>SUM(B18:L18)</f>
        <v>19</v>
      </c>
      <c r="N18" s="38" t="str">
        <f>((IF(M18&lt;25,"Kevés kredit",(IF(M18&gt;33,"Sok kredit","Rendben")))))</f>
        <v>Kevés kredit</v>
      </c>
    </row>
    <row r="19" spans="1:14" ht="45" x14ac:dyDescent="0.25">
      <c r="A19" s="2" t="s">
        <v>17</v>
      </c>
      <c r="B19" s="30" t="s">
        <v>7</v>
      </c>
      <c r="C19" s="126"/>
      <c r="D19" s="126" t="s">
        <v>107</v>
      </c>
      <c r="E19" s="31" t="s">
        <v>14</v>
      </c>
      <c r="F19" s="128">
        <v>3</v>
      </c>
      <c r="G19" s="30" t="s">
        <v>94</v>
      </c>
      <c r="H19" s="141" t="s">
        <v>21</v>
      </c>
      <c r="I19" s="32">
        <v>3</v>
      </c>
      <c r="J19" s="17" t="s">
        <v>6</v>
      </c>
      <c r="K19" s="28" t="s">
        <v>25</v>
      </c>
      <c r="L19" s="32">
        <v>2</v>
      </c>
      <c r="M19" s="42"/>
      <c r="N19" s="37"/>
    </row>
    <row r="20" spans="1:14" ht="60" x14ac:dyDescent="0.25">
      <c r="A20" s="3" t="s">
        <v>138</v>
      </c>
      <c r="B20" s="33" t="s">
        <v>15</v>
      </c>
      <c r="C20" s="130"/>
      <c r="D20" s="130" t="s">
        <v>107</v>
      </c>
      <c r="E20" s="28" t="s">
        <v>16</v>
      </c>
      <c r="F20" s="132">
        <v>3</v>
      </c>
      <c r="G20" s="33" t="s">
        <v>95</v>
      </c>
      <c r="H20" s="141" t="s">
        <v>22</v>
      </c>
      <c r="I20" s="34">
        <v>3</v>
      </c>
      <c r="J20" s="17" t="s">
        <v>5</v>
      </c>
      <c r="K20" s="12" t="s">
        <v>26</v>
      </c>
      <c r="L20" s="34">
        <v>1</v>
      </c>
      <c r="M20" s="42"/>
      <c r="N20" s="37"/>
    </row>
    <row r="21" spans="1:14" ht="30" x14ac:dyDescent="0.25">
      <c r="A21" s="3"/>
      <c r="B21" s="171" t="s">
        <v>136</v>
      </c>
      <c r="C21" s="117"/>
      <c r="D21" s="117"/>
      <c r="E21" s="133"/>
      <c r="F21" s="131"/>
      <c r="G21" s="33" t="s">
        <v>9</v>
      </c>
      <c r="H21" s="28" t="s">
        <v>23</v>
      </c>
      <c r="I21" s="34">
        <v>2</v>
      </c>
      <c r="J21" s="170" t="s">
        <v>135</v>
      </c>
      <c r="L21" s="1"/>
      <c r="M21" s="42"/>
      <c r="N21" s="37"/>
    </row>
    <row r="22" spans="1:14" ht="30" x14ac:dyDescent="0.25">
      <c r="A22" s="3"/>
      <c r="B22" s="117"/>
      <c r="C22" s="117"/>
      <c r="D22" s="117"/>
      <c r="E22" s="133"/>
      <c r="F22" s="1"/>
      <c r="G22" s="33" t="s">
        <v>113</v>
      </c>
      <c r="H22" s="28" t="s">
        <v>24</v>
      </c>
      <c r="I22" s="34">
        <v>2</v>
      </c>
      <c r="L22" s="1"/>
      <c r="M22" s="42"/>
      <c r="N22" s="37"/>
    </row>
    <row r="23" spans="1:14" ht="30" x14ac:dyDescent="0.25">
      <c r="A23" s="3"/>
      <c r="B23" s="117"/>
      <c r="C23" s="117"/>
      <c r="D23" s="117"/>
      <c r="E23" s="133"/>
      <c r="F23" s="1"/>
      <c r="G23" s="170" t="s">
        <v>129</v>
      </c>
      <c r="H23" s="28"/>
      <c r="I23" s="34">
        <v>2</v>
      </c>
      <c r="L23" s="1"/>
      <c r="M23" s="42"/>
      <c r="N23" s="37"/>
    </row>
    <row r="24" spans="1:14" x14ac:dyDescent="0.25">
      <c r="A24" s="3"/>
      <c r="B24" s="117"/>
      <c r="C24" s="117"/>
      <c r="D24" s="117"/>
      <c r="E24" s="133"/>
      <c r="F24" s="1"/>
      <c r="G24" s="173" t="s">
        <v>128</v>
      </c>
      <c r="H24" s="28"/>
      <c r="I24" s="34"/>
      <c r="L24" s="1"/>
      <c r="M24" s="42"/>
      <c r="N24" s="37"/>
    </row>
    <row r="25" spans="1:14" x14ac:dyDescent="0.25">
      <c r="A25" s="3"/>
      <c r="B25" s="117"/>
      <c r="C25" s="117"/>
      <c r="D25" s="117"/>
      <c r="E25" s="133"/>
      <c r="F25" s="1"/>
      <c r="G25" s="173" t="s">
        <v>132</v>
      </c>
      <c r="H25" s="28"/>
      <c r="I25" s="34"/>
      <c r="L25" s="1"/>
      <c r="M25" s="42"/>
      <c r="N25" s="37"/>
    </row>
    <row r="26" spans="1:14" x14ac:dyDescent="0.25">
      <c r="A26" s="3"/>
      <c r="B26" s="117"/>
      <c r="C26" s="117"/>
      <c r="D26" s="117"/>
      <c r="E26" s="133"/>
      <c r="F26" s="1"/>
      <c r="G26" s="170" t="s">
        <v>133</v>
      </c>
      <c r="H26" s="28"/>
      <c r="I26" s="34"/>
      <c r="L26" s="1"/>
      <c r="M26" s="42"/>
      <c r="N26" s="37"/>
    </row>
    <row r="27" spans="1:14" x14ac:dyDescent="0.25">
      <c r="A27" s="3"/>
      <c r="B27" s="20"/>
      <c r="C27" s="117"/>
      <c r="D27" s="117"/>
      <c r="E27" s="133"/>
      <c r="F27" s="1"/>
      <c r="G27" s="33"/>
      <c r="H27" s="28"/>
      <c r="I27" s="34"/>
      <c r="L27" s="1"/>
      <c r="M27" s="42"/>
      <c r="N27" s="37"/>
    </row>
    <row r="28" spans="1:14" ht="18" thickBot="1" x14ac:dyDescent="0.3">
      <c r="A28" s="3"/>
      <c r="F28" s="1"/>
      <c r="I28" s="1"/>
      <c r="L28" s="1"/>
      <c r="M28" s="42"/>
      <c r="N28" s="37"/>
    </row>
    <row r="29" spans="1:14" ht="18" thickBot="1" x14ac:dyDescent="0.3">
      <c r="A29" s="6"/>
      <c r="B29" s="35" t="s">
        <v>35</v>
      </c>
      <c r="C29" s="116"/>
      <c r="D29" s="116"/>
      <c r="E29" s="7"/>
      <c r="F29" s="4">
        <f>SUM(F19:F28)</f>
        <v>6</v>
      </c>
      <c r="G29" s="19"/>
      <c r="H29" s="7"/>
      <c r="I29" s="4">
        <f>SUM(I19:I28)</f>
        <v>12</v>
      </c>
      <c r="J29" s="22"/>
      <c r="K29" s="7"/>
      <c r="L29" s="4">
        <f>SUM(L19:L28)</f>
        <v>3</v>
      </c>
      <c r="M29" s="43">
        <f>SUM(B29:L29)</f>
        <v>21</v>
      </c>
      <c r="N29" s="38" t="str">
        <f>((IF(M29&lt;25,"Kevés kredit",(IF(M29&gt;33,"Sok kredit","Rendben")))))</f>
        <v>Kevés kredit</v>
      </c>
    </row>
    <row r="30" spans="1:14" ht="45" x14ac:dyDescent="0.25">
      <c r="A30" s="2" t="s">
        <v>29</v>
      </c>
      <c r="B30" s="30" t="s">
        <v>114</v>
      </c>
      <c r="C30" s="118"/>
      <c r="D30" s="118" t="s">
        <v>107</v>
      </c>
      <c r="E30" s="26" t="s">
        <v>115</v>
      </c>
      <c r="F30" s="15">
        <v>3</v>
      </c>
      <c r="G30" s="30" t="s">
        <v>116</v>
      </c>
      <c r="H30" s="31" t="s">
        <v>30</v>
      </c>
      <c r="I30" s="128">
        <v>3</v>
      </c>
      <c r="J30" s="172" t="s">
        <v>135</v>
      </c>
      <c r="K30" s="8"/>
      <c r="L30" s="15"/>
      <c r="M30" s="42"/>
      <c r="N30" s="37"/>
    </row>
    <row r="31" spans="1:14" ht="60" x14ac:dyDescent="0.25">
      <c r="A31" s="3" t="s">
        <v>138</v>
      </c>
      <c r="B31" s="171" t="s">
        <v>136</v>
      </c>
      <c r="C31" s="11"/>
      <c r="D31" s="11"/>
      <c r="E31" s="8"/>
      <c r="F31" s="1"/>
      <c r="G31" s="33" t="s">
        <v>126</v>
      </c>
      <c r="H31" s="28" t="s">
        <v>31</v>
      </c>
      <c r="I31" s="132">
        <v>3</v>
      </c>
      <c r="L31" s="1"/>
      <c r="M31" s="42"/>
      <c r="N31" s="37"/>
    </row>
    <row r="32" spans="1:14" ht="30" x14ac:dyDescent="0.25">
      <c r="A32" s="3"/>
      <c r="B32" s="11"/>
      <c r="C32" s="11"/>
      <c r="D32" s="11"/>
      <c r="E32" s="8"/>
      <c r="F32" s="1"/>
      <c r="G32" s="33" t="s">
        <v>8</v>
      </c>
      <c r="H32" s="28" t="s">
        <v>32</v>
      </c>
      <c r="I32" s="132">
        <v>2</v>
      </c>
      <c r="L32" s="1"/>
      <c r="M32" s="42"/>
      <c r="N32" s="37"/>
    </row>
    <row r="33" spans="1:14" x14ac:dyDescent="0.25">
      <c r="A33" s="3"/>
      <c r="B33" s="11"/>
      <c r="C33" s="11"/>
      <c r="D33" s="11"/>
      <c r="E33" s="8"/>
      <c r="F33" s="1"/>
      <c r="G33" s="173" t="s">
        <v>128</v>
      </c>
      <c r="H33" s="131"/>
      <c r="I33" s="132"/>
      <c r="L33" s="1"/>
      <c r="M33" s="42"/>
      <c r="N33" s="37"/>
    </row>
    <row r="34" spans="1:14" ht="30" x14ac:dyDescent="0.25">
      <c r="A34" s="3"/>
      <c r="B34" s="11"/>
      <c r="C34" s="11"/>
      <c r="D34" s="11"/>
      <c r="E34" s="8"/>
      <c r="F34" s="1"/>
      <c r="G34" s="170" t="s">
        <v>129</v>
      </c>
      <c r="H34" s="131"/>
      <c r="I34" s="132">
        <v>2</v>
      </c>
      <c r="L34" s="1"/>
      <c r="M34" s="42"/>
      <c r="N34" s="37"/>
    </row>
    <row r="35" spans="1:14" x14ac:dyDescent="0.25">
      <c r="A35" s="3"/>
      <c r="B35" s="11"/>
      <c r="C35" s="11"/>
      <c r="D35" s="11"/>
      <c r="E35" s="8"/>
      <c r="F35" s="1"/>
      <c r="G35" s="173" t="s">
        <v>131</v>
      </c>
      <c r="H35" s="131"/>
      <c r="I35" s="132"/>
      <c r="L35" s="1"/>
      <c r="M35" s="42"/>
      <c r="N35" s="37"/>
    </row>
    <row r="36" spans="1:14" x14ac:dyDescent="0.25">
      <c r="A36" s="3"/>
      <c r="B36" s="11"/>
      <c r="C36" s="11"/>
      <c r="D36" s="11"/>
      <c r="E36" s="8"/>
      <c r="F36" s="1"/>
      <c r="G36" s="173" t="s">
        <v>132</v>
      </c>
      <c r="H36" s="131"/>
      <c r="I36" s="34"/>
      <c r="L36" s="1"/>
      <c r="M36" s="42"/>
      <c r="N36" s="37"/>
    </row>
    <row r="37" spans="1:14" x14ac:dyDescent="0.25">
      <c r="A37" s="3"/>
      <c r="B37" s="11"/>
      <c r="C37" s="11"/>
      <c r="D37" s="11"/>
      <c r="E37" s="8"/>
      <c r="F37" s="1"/>
      <c r="G37" s="170" t="s">
        <v>133</v>
      </c>
      <c r="H37" s="28"/>
      <c r="I37" s="34"/>
      <c r="L37" s="1"/>
      <c r="M37" s="42"/>
      <c r="N37" s="37"/>
    </row>
    <row r="38" spans="1:14" x14ac:dyDescent="0.25">
      <c r="A38" s="3"/>
      <c r="B38" s="27"/>
      <c r="C38" s="119"/>
      <c r="D38" s="119"/>
      <c r="E38" s="28"/>
      <c r="F38" s="1"/>
      <c r="G38" s="33"/>
      <c r="H38" s="28"/>
      <c r="I38" s="34"/>
      <c r="L38" s="1"/>
      <c r="M38" s="42"/>
      <c r="N38" s="37"/>
    </row>
    <row r="39" spans="1:14" x14ac:dyDescent="0.25">
      <c r="A39" s="3"/>
      <c r="B39" s="20"/>
      <c r="C39" s="117"/>
      <c r="D39" s="117"/>
      <c r="E39" s="14"/>
      <c r="F39" s="8"/>
      <c r="G39" s="18"/>
      <c r="H39" s="8"/>
      <c r="I39" s="1"/>
      <c r="L39" s="1"/>
      <c r="M39" s="42"/>
      <c r="N39" s="37"/>
    </row>
    <row r="40" spans="1:14" ht="18" thickBot="1" x14ac:dyDescent="0.3">
      <c r="A40" s="3"/>
      <c r="B40" s="18"/>
      <c r="C40" s="11"/>
      <c r="D40" s="11"/>
      <c r="F40" s="1"/>
      <c r="G40" s="18"/>
      <c r="H40" s="8"/>
      <c r="I40" s="1"/>
      <c r="L40" s="1"/>
      <c r="M40" s="42"/>
      <c r="N40" s="37"/>
    </row>
    <row r="41" spans="1:14" ht="18" thickBot="1" x14ac:dyDescent="0.3">
      <c r="A41" s="6"/>
      <c r="B41" s="35" t="s">
        <v>35</v>
      </c>
      <c r="C41" s="116"/>
      <c r="D41" s="116"/>
      <c r="E41" s="7"/>
      <c r="F41" s="4">
        <f>SUM(F30:F40)</f>
        <v>3</v>
      </c>
      <c r="G41" s="19"/>
      <c r="H41" s="7"/>
      <c r="I41" s="4">
        <f>SUM(I30:I40)</f>
        <v>10</v>
      </c>
      <c r="J41" s="22"/>
      <c r="K41" s="7"/>
      <c r="L41" s="4">
        <f>SUM(L30:L40)</f>
        <v>0</v>
      </c>
      <c r="M41" s="43">
        <f>SUM(B41:L41)</f>
        <v>13</v>
      </c>
      <c r="N41" s="38" t="str">
        <f>((IF(M41&lt;25,"Kevés kredit",(IF(M41&gt;33,"Sok kredit","Rendben")))))</f>
        <v>Kevés kredit</v>
      </c>
    </row>
    <row r="42" spans="1:14" ht="45" x14ac:dyDescent="0.25">
      <c r="A42" s="2" t="s">
        <v>33</v>
      </c>
      <c r="B42" s="142" t="s">
        <v>117</v>
      </c>
      <c r="C42" s="118"/>
      <c r="D42" s="118" t="s">
        <v>107</v>
      </c>
      <c r="E42" s="131" t="s">
        <v>118</v>
      </c>
      <c r="F42" s="15">
        <v>3</v>
      </c>
      <c r="G42" s="30" t="s">
        <v>119</v>
      </c>
      <c r="H42" s="127" t="s">
        <v>120</v>
      </c>
      <c r="I42" s="128">
        <v>3</v>
      </c>
      <c r="J42" s="172" t="s">
        <v>135</v>
      </c>
      <c r="K42" s="8"/>
      <c r="L42" s="15"/>
      <c r="M42" s="42"/>
      <c r="N42" s="37"/>
    </row>
    <row r="43" spans="1:14" ht="30" x14ac:dyDescent="0.25">
      <c r="A43" s="3" t="s">
        <v>138</v>
      </c>
      <c r="B43" s="171" t="s">
        <v>136</v>
      </c>
      <c r="C43" s="11"/>
      <c r="D43" s="11"/>
      <c r="E43" s="8"/>
      <c r="F43" s="1"/>
      <c r="G43" s="173" t="s">
        <v>128</v>
      </c>
      <c r="H43" s="8"/>
      <c r="I43" s="1"/>
      <c r="L43" s="1"/>
      <c r="M43" s="42"/>
      <c r="N43" s="37"/>
    </row>
    <row r="44" spans="1:14" ht="30" x14ac:dyDescent="0.25">
      <c r="A44" s="3"/>
      <c r="B44" s="27"/>
      <c r="C44" s="119"/>
      <c r="D44" s="119"/>
      <c r="E44" s="28"/>
      <c r="F44" s="1"/>
      <c r="G44" s="170" t="s">
        <v>129</v>
      </c>
      <c r="H44" s="8"/>
      <c r="I44" s="1">
        <v>2</v>
      </c>
      <c r="L44" s="1"/>
      <c r="M44" s="42"/>
      <c r="N44" s="37"/>
    </row>
    <row r="45" spans="1:14" x14ac:dyDescent="0.25">
      <c r="A45" s="3"/>
      <c r="B45" s="20"/>
      <c r="C45" s="117"/>
      <c r="D45" s="117"/>
      <c r="E45" s="14"/>
      <c r="F45" s="8"/>
      <c r="G45" s="173" t="s">
        <v>131</v>
      </c>
      <c r="H45" s="8"/>
      <c r="I45" s="1"/>
      <c r="L45" s="1"/>
      <c r="M45" s="42"/>
      <c r="N45" s="37"/>
    </row>
    <row r="46" spans="1:14" x14ac:dyDescent="0.25">
      <c r="A46" s="3"/>
      <c r="B46" s="18"/>
      <c r="C46" s="11"/>
      <c r="D46" s="11"/>
      <c r="F46" s="1"/>
      <c r="G46" s="173" t="s">
        <v>132</v>
      </c>
      <c r="H46" s="8"/>
      <c r="I46" s="1"/>
      <c r="L46" s="1"/>
      <c r="M46" s="42"/>
      <c r="N46" s="37"/>
    </row>
    <row r="47" spans="1:14" ht="18" thickBot="1" x14ac:dyDescent="0.3">
      <c r="A47" s="3"/>
      <c r="B47" s="18"/>
      <c r="C47" s="11"/>
      <c r="D47" s="11"/>
      <c r="F47" s="1"/>
      <c r="G47" s="170" t="s">
        <v>133</v>
      </c>
      <c r="H47" s="8"/>
      <c r="I47" s="1"/>
      <c r="L47" s="1"/>
      <c r="M47" s="42"/>
      <c r="N47" s="37"/>
    </row>
    <row r="48" spans="1:14" ht="18" thickBot="1" x14ac:dyDescent="0.3">
      <c r="A48" s="6"/>
      <c r="B48" s="35" t="s">
        <v>35</v>
      </c>
      <c r="C48" s="116"/>
      <c r="D48" s="116"/>
      <c r="E48" s="7"/>
      <c r="F48" s="4">
        <f>SUM(F42:F46)</f>
        <v>3</v>
      </c>
      <c r="G48" s="19"/>
      <c r="H48" s="7"/>
      <c r="I48" s="4">
        <f>SUM(I42:I46)</f>
        <v>5</v>
      </c>
      <c r="J48" s="22"/>
      <c r="K48" s="7"/>
      <c r="L48" s="4">
        <f>SUM(L42:L46)</f>
        <v>0</v>
      </c>
      <c r="M48" s="43">
        <f>SUM(B48:L48)</f>
        <v>8</v>
      </c>
      <c r="N48" s="38" t="str">
        <f>((IF(M48&lt;25,"Kevés kredit",(IF(M48&gt;33,"Sok kredit","Rendben")))))</f>
        <v>Kevés kredit</v>
      </c>
    </row>
    <row r="49" spans="1:14" x14ac:dyDescent="0.25">
      <c r="A49" s="143" t="s">
        <v>10</v>
      </c>
      <c r="B49" s="144"/>
      <c r="C49" s="106"/>
      <c r="D49" s="106"/>
      <c r="E49" s="106" t="s">
        <v>35</v>
      </c>
      <c r="F49" s="23">
        <f>F18+F29+F41+F48</f>
        <v>20</v>
      </c>
      <c r="G49" s="23"/>
      <c r="H49" s="23"/>
      <c r="I49" s="23">
        <f>I18+I29+I41+I48</f>
        <v>38</v>
      </c>
      <c r="J49" s="23"/>
      <c r="K49" s="23"/>
      <c r="L49" s="23">
        <f>L18+L29+L41+L48</f>
        <v>3</v>
      </c>
      <c r="M49" s="39"/>
      <c r="N49" s="39"/>
    </row>
    <row r="50" spans="1:14" ht="18" thickBot="1" x14ac:dyDescent="0.3">
      <c r="A50" s="145"/>
      <c r="B50" s="146"/>
      <c r="C50" s="107"/>
      <c r="D50" s="107"/>
      <c r="E50" s="107" t="s">
        <v>34</v>
      </c>
      <c r="F50" s="24">
        <v>60</v>
      </c>
      <c r="G50" s="24"/>
      <c r="H50" s="24"/>
      <c r="I50" s="24">
        <v>48</v>
      </c>
      <c r="J50" s="24"/>
      <c r="K50" s="24"/>
      <c r="L50" s="24"/>
      <c r="M50" s="40"/>
      <c r="N50" s="40"/>
    </row>
    <row r="51" spans="1:14" ht="24.75" customHeight="1" x14ac:dyDescent="0.25">
      <c r="A51" s="2" t="s">
        <v>36</v>
      </c>
      <c r="B51" s="21"/>
      <c r="C51" s="118"/>
      <c r="D51" s="118"/>
      <c r="E51" s="26"/>
      <c r="F51" s="15"/>
      <c r="G51" s="129" t="s">
        <v>10</v>
      </c>
      <c r="H51" s="131" t="s">
        <v>96</v>
      </c>
      <c r="I51" s="132" t="s">
        <v>127</v>
      </c>
      <c r="J51" s="172" t="s">
        <v>135</v>
      </c>
      <c r="K51" s="8"/>
      <c r="L51" s="15"/>
      <c r="M51" s="42"/>
      <c r="N51" s="37"/>
    </row>
    <row r="52" spans="1:14" ht="30" x14ac:dyDescent="0.25">
      <c r="A52" s="3" t="s">
        <v>138</v>
      </c>
      <c r="B52" s="18"/>
      <c r="C52" s="11"/>
      <c r="D52" s="11"/>
      <c r="E52" s="8"/>
      <c r="F52" s="1"/>
      <c r="G52" s="33" t="s">
        <v>121</v>
      </c>
      <c r="H52" s="131"/>
      <c r="I52" s="132">
        <v>10</v>
      </c>
      <c r="L52" s="1"/>
      <c r="M52" s="42"/>
      <c r="N52" s="37"/>
    </row>
    <row r="53" spans="1:14" ht="30" x14ac:dyDescent="0.25">
      <c r="A53" s="3"/>
      <c r="B53" s="27"/>
      <c r="C53" s="119"/>
      <c r="D53" s="119"/>
      <c r="E53" s="28"/>
      <c r="F53" s="1"/>
      <c r="G53" s="33" t="s">
        <v>123</v>
      </c>
      <c r="H53" s="8"/>
      <c r="I53" s="1">
        <v>3</v>
      </c>
      <c r="L53" s="1"/>
      <c r="M53" s="42"/>
      <c r="N53" s="37"/>
    </row>
    <row r="54" spans="1:14" ht="30" x14ac:dyDescent="0.25">
      <c r="A54" s="3"/>
      <c r="B54" s="20"/>
      <c r="C54" s="117"/>
      <c r="D54" s="117"/>
      <c r="E54" s="14"/>
      <c r="F54" s="1"/>
      <c r="G54" s="170" t="s">
        <v>129</v>
      </c>
      <c r="H54" s="131"/>
      <c r="I54" s="132"/>
      <c r="L54" s="1"/>
      <c r="M54" s="42"/>
      <c r="N54" s="37"/>
    </row>
    <row r="55" spans="1:14" ht="18" thickBot="1" x14ac:dyDescent="0.3">
      <c r="A55" s="3"/>
      <c r="B55" s="18"/>
      <c r="C55" s="11"/>
      <c r="D55" s="11"/>
      <c r="F55" s="1"/>
      <c r="G55" s="173" t="s">
        <v>132</v>
      </c>
      <c r="H55" s="8"/>
      <c r="I55" s="1"/>
      <c r="L55" s="1"/>
      <c r="M55" s="42"/>
      <c r="N55" s="37"/>
    </row>
    <row r="56" spans="1:14" ht="18" thickBot="1" x14ac:dyDescent="0.3">
      <c r="A56" s="6"/>
      <c r="B56" s="35" t="s">
        <v>35</v>
      </c>
      <c r="C56" s="116"/>
      <c r="D56" s="116"/>
      <c r="E56" s="7"/>
      <c r="F56" s="4">
        <f>SUM(F51:F55)</f>
        <v>0</v>
      </c>
      <c r="G56" s="19"/>
      <c r="H56" s="7"/>
      <c r="I56" s="4">
        <f>SUM(I51:I55)</f>
        <v>13</v>
      </c>
      <c r="J56" s="22"/>
      <c r="K56" s="7"/>
      <c r="L56" s="4">
        <f>SUM(L51:L55)</f>
        <v>0</v>
      </c>
      <c r="M56" s="43">
        <f>SUM(B56:L56)</f>
        <v>13</v>
      </c>
      <c r="N56" s="38" t="str">
        <f>((IF(M56&lt;25,"Kevés kredit",(IF(M56&gt;33,"Sok kredit","Rendben")))))</f>
        <v>Kevés kredit</v>
      </c>
    </row>
    <row r="57" spans="1:14" ht="30" x14ac:dyDescent="0.25">
      <c r="A57" s="2" t="s">
        <v>37</v>
      </c>
      <c r="B57" s="21"/>
      <c r="C57" s="118"/>
      <c r="D57" s="118"/>
      <c r="E57" s="26"/>
      <c r="F57" s="15"/>
      <c r="G57" s="129" t="s">
        <v>38</v>
      </c>
      <c r="H57" s="131"/>
      <c r="I57" s="132">
        <v>10</v>
      </c>
      <c r="J57" s="172" t="s">
        <v>135</v>
      </c>
      <c r="K57" s="8"/>
      <c r="L57" s="15"/>
      <c r="M57" s="42"/>
      <c r="N57" s="37"/>
    </row>
    <row r="58" spans="1:14" ht="45" x14ac:dyDescent="0.25">
      <c r="A58" s="3" t="s">
        <v>138</v>
      </c>
      <c r="B58" s="18"/>
      <c r="C58" s="11"/>
      <c r="D58" s="11"/>
      <c r="E58" s="8"/>
      <c r="F58" s="1"/>
      <c r="G58" s="129" t="s">
        <v>97</v>
      </c>
      <c r="H58" s="131"/>
      <c r="I58" s="132">
        <v>3</v>
      </c>
      <c r="L58" s="1"/>
      <c r="M58" s="42"/>
      <c r="N58" s="37"/>
    </row>
    <row r="59" spans="1:14" x14ac:dyDescent="0.25">
      <c r="A59" s="3"/>
      <c r="B59" s="18"/>
      <c r="C59" s="11"/>
      <c r="D59" s="11"/>
      <c r="E59" s="8"/>
      <c r="F59" s="1"/>
      <c r="G59" s="173" t="s">
        <v>128</v>
      </c>
      <c r="H59" s="131"/>
      <c r="I59" s="132"/>
      <c r="L59" s="1"/>
      <c r="M59" s="42"/>
      <c r="N59" s="37"/>
    </row>
    <row r="60" spans="1:14" ht="30" x14ac:dyDescent="0.25">
      <c r="A60" s="3"/>
      <c r="B60" s="18"/>
      <c r="C60" s="11"/>
      <c r="D60" s="11"/>
      <c r="E60" s="8"/>
      <c r="F60" s="1"/>
      <c r="G60" s="170" t="s">
        <v>129</v>
      </c>
      <c r="H60" s="131"/>
      <c r="I60" s="132">
        <v>2</v>
      </c>
      <c r="L60" s="1"/>
      <c r="M60" s="42"/>
      <c r="N60" s="37"/>
    </row>
    <row r="61" spans="1:14" x14ac:dyDescent="0.25">
      <c r="A61" s="3"/>
      <c r="B61" s="27"/>
      <c r="C61" s="119"/>
      <c r="D61" s="119"/>
      <c r="E61" s="28"/>
      <c r="F61" s="1"/>
      <c r="G61" s="173" t="s">
        <v>131</v>
      </c>
      <c r="H61" s="131"/>
      <c r="I61" s="132"/>
      <c r="L61" s="1"/>
      <c r="M61" s="42"/>
      <c r="N61" s="37"/>
    </row>
    <row r="62" spans="1:14" x14ac:dyDescent="0.25">
      <c r="A62" s="3"/>
      <c r="B62" s="20"/>
      <c r="C62" s="117"/>
      <c r="D62" s="117"/>
      <c r="E62" s="14"/>
      <c r="F62" s="8"/>
      <c r="G62" s="173" t="s">
        <v>132</v>
      </c>
      <c r="H62" s="131"/>
      <c r="I62" s="132"/>
      <c r="L62" s="1"/>
      <c r="M62" s="42"/>
      <c r="N62" s="37"/>
    </row>
    <row r="63" spans="1:14" ht="18" thickBot="1" x14ac:dyDescent="0.3">
      <c r="A63" s="3"/>
      <c r="B63" s="18"/>
      <c r="C63" s="11"/>
      <c r="D63" s="11"/>
      <c r="F63" s="1"/>
      <c r="G63" s="170" t="s">
        <v>133</v>
      </c>
      <c r="H63" s="131"/>
      <c r="I63" s="132"/>
      <c r="L63" s="1"/>
      <c r="M63" s="42"/>
      <c r="N63" s="37"/>
    </row>
    <row r="64" spans="1:14" ht="18" thickBot="1" x14ac:dyDescent="0.3">
      <c r="A64" s="6"/>
      <c r="B64" s="35" t="s">
        <v>35</v>
      </c>
      <c r="C64" s="116"/>
      <c r="D64" s="116"/>
      <c r="E64" s="7"/>
      <c r="F64" s="4">
        <f>SUM(F57:F63)</f>
        <v>0</v>
      </c>
      <c r="G64" s="134"/>
      <c r="H64" s="135"/>
      <c r="I64" s="136">
        <f>SUM(I57:I63)</f>
        <v>15</v>
      </c>
      <c r="J64" s="22"/>
      <c r="K64" s="7"/>
      <c r="L64" s="4">
        <f>SUM(L57:L63)</f>
        <v>0</v>
      </c>
      <c r="M64" s="43">
        <f>SUM(B64:L64)</f>
        <v>15</v>
      </c>
      <c r="N64" s="38" t="str">
        <f>((IF(M64&lt;25,"Kevés kredit",(IF(M64&gt;33,"Sok kredit","Rendben")))))</f>
        <v>Kevés kredit</v>
      </c>
    </row>
    <row r="65" spans="1:14" ht="35.450000000000003" customHeight="1" x14ac:dyDescent="0.25">
      <c r="A65" s="2" t="s">
        <v>39</v>
      </c>
      <c r="B65" s="21"/>
      <c r="C65" s="118"/>
      <c r="D65" s="118"/>
      <c r="E65" s="26"/>
      <c r="F65" s="15"/>
      <c r="G65" s="30" t="s">
        <v>122</v>
      </c>
      <c r="H65" s="131"/>
      <c r="I65" s="132">
        <v>18</v>
      </c>
      <c r="J65" s="172" t="s">
        <v>135</v>
      </c>
      <c r="K65" s="8"/>
      <c r="L65" s="15"/>
      <c r="M65" s="42"/>
      <c r="N65" s="37"/>
    </row>
    <row r="66" spans="1:14" ht="30" x14ac:dyDescent="0.25">
      <c r="A66" s="3" t="s">
        <v>138</v>
      </c>
      <c r="B66" s="18"/>
      <c r="C66" s="11"/>
      <c r="D66" s="11"/>
      <c r="E66" s="8"/>
      <c r="F66" s="1"/>
      <c r="G66" s="33" t="s">
        <v>124</v>
      </c>
      <c r="H66" s="131"/>
      <c r="I66" s="132">
        <v>3</v>
      </c>
      <c r="L66" s="1"/>
      <c r="M66" s="42"/>
      <c r="N66" s="37"/>
    </row>
    <row r="67" spans="1:14" x14ac:dyDescent="0.25">
      <c r="A67" s="3"/>
      <c r="B67" s="20"/>
      <c r="C67" s="117"/>
      <c r="D67" s="117"/>
      <c r="E67" s="13"/>
      <c r="F67" s="1"/>
      <c r="G67" s="173" t="s">
        <v>128</v>
      </c>
      <c r="H67" s="131"/>
      <c r="I67" s="132"/>
      <c r="L67" s="1"/>
      <c r="M67" s="42"/>
      <c r="N67" s="37"/>
    </row>
    <row r="68" spans="1:14" ht="30" x14ac:dyDescent="0.25">
      <c r="A68" s="3"/>
      <c r="B68" s="20"/>
      <c r="C68" s="117"/>
      <c r="D68" s="117"/>
      <c r="E68" s="14"/>
      <c r="F68" s="1"/>
      <c r="G68" s="170" t="s">
        <v>129</v>
      </c>
      <c r="H68" s="131"/>
      <c r="I68" s="132">
        <v>2</v>
      </c>
      <c r="L68" s="1"/>
      <c r="M68" s="42"/>
      <c r="N68" s="37"/>
    </row>
    <row r="69" spans="1:14" x14ac:dyDescent="0.25">
      <c r="A69" s="3"/>
      <c r="B69" s="18"/>
      <c r="C69" s="11"/>
      <c r="D69" s="11"/>
      <c r="F69" s="1"/>
      <c r="G69" s="173" t="s">
        <v>131</v>
      </c>
      <c r="H69" s="131"/>
      <c r="I69" s="132"/>
      <c r="L69" s="1"/>
      <c r="M69" s="42"/>
      <c r="N69" s="37"/>
    </row>
    <row r="70" spans="1:14" x14ac:dyDescent="0.25">
      <c r="A70" s="3"/>
      <c r="B70" s="18"/>
      <c r="C70" s="11"/>
      <c r="D70" s="11"/>
      <c r="F70" s="1"/>
      <c r="G70" s="173" t="s">
        <v>132</v>
      </c>
      <c r="H70" s="131"/>
      <c r="I70" s="132"/>
      <c r="L70" s="1"/>
      <c r="M70" s="42"/>
      <c r="N70" s="37"/>
    </row>
    <row r="71" spans="1:14" ht="18" thickBot="1" x14ac:dyDescent="0.3">
      <c r="A71" s="3"/>
      <c r="B71" s="18"/>
      <c r="C71" s="11"/>
      <c r="D71" s="11"/>
      <c r="F71" s="1"/>
      <c r="G71" s="170" t="s">
        <v>133</v>
      </c>
      <c r="H71" s="131"/>
      <c r="I71" s="132"/>
      <c r="L71" s="1"/>
      <c r="M71" s="42"/>
      <c r="N71" s="37"/>
    </row>
    <row r="72" spans="1:14" ht="18" thickBot="1" x14ac:dyDescent="0.3">
      <c r="A72" s="6"/>
      <c r="B72" s="35" t="s">
        <v>35</v>
      </c>
      <c r="C72" s="116"/>
      <c r="D72" s="116"/>
      <c r="E72" s="7"/>
      <c r="F72" s="4">
        <f>SUM(F65:F69)</f>
        <v>0</v>
      </c>
      <c r="G72" s="134"/>
      <c r="H72" s="135"/>
      <c r="I72" s="136">
        <f>SUM(I65:I69)</f>
        <v>23</v>
      </c>
      <c r="J72" s="22"/>
      <c r="K72" s="7"/>
      <c r="L72" s="4">
        <f>SUM(L65:L69)</f>
        <v>0</v>
      </c>
      <c r="M72" s="43">
        <f>SUM(B72:L72)</f>
        <v>23</v>
      </c>
      <c r="N72" s="38" t="str">
        <f>((IF(M72&lt;25,"Kevés kredit",(IF(M72&gt;33,"Sok kredit","Rendben")))))</f>
        <v>Kevés kredit</v>
      </c>
    </row>
    <row r="73" spans="1:14" ht="30" x14ac:dyDescent="0.25">
      <c r="A73" s="2" t="s">
        <v>40</v>
      </c>
      <c r="B73" s="21"/>
      <c r="C73" s="118"/>
      <c r="D73" s="118"/>
      <c r="E73" s="26"/>
      <c r="F73" s="15"/>
      <c r="G73" s="125" t="s">
        <v>41</v>
      </c>
      <c r="H73" s="127"/>
      <c r="I73" s="128">
        <v>18</v>
      </c>
      <c r="J73" s="172" t="s">
        <v>135</v>
      </c>
      <c r="K73" s="8"/>
      <c r="L73" s="15"/>
      <c r="M73" s="42"/>
      <c r="N73" s="37"/>
    </row>
    <row r="74" spans="1:14" ht="45" x14ac:dyDescent="0.25">
      <c r="A74" s="3" t="s">
        <v>138</v>
      </c>
      <c r="B74" s="18"/>
      <c r="C74" s="11"/>
      <c r="D74" s="11"/>
      <c r="E74" s="8"/>
      <c r="F74" s="1"/>
      <c r="G74" s="129" t="s">
        <v>125</v>
      </c>
      <c r="H74" s="131"/>
      <c r="I74" s="132">
        <v>3</v>
      </c>
      <c r="L74" s="1"/>
      <c r="M74" s="42"/>
      <c r="N74" s="37"/>
    </row>
    <row r="75" spans="1:14" x14ac:dyDescent="0.25">
      <c r="A75" s="3"/>
      <c r="B75" s="27"/>
      <c r="C75" s="119"/>
      <c r="D75" s="119"/>
      <c r="E75" s="28"/>
      <c r="F75" s="1"/>
      <c r="G75" s="173" t="s">
        <v>128</v>
      </c>
      <c r="H75" s="8"/>
      <c r="I75" s="1"/>
      <c r="L75" s="1"/>
      <c r="M75" s="42"/>
      <c r="N75" s="37"/>
    </row>
    <row r="76" spans="1:14" ht="30" x14ac:dyDescent="0.25">
      <c r="A76" s="3"/>
      <c r="B76" s="27"/>
      <c r="C76" s="119"/>
      <c r="D76" s="119"/>
      <c r="E76" s="29"/>
      <c r="F76" s="1"/>
      <c r="G76" s="170" t="s">
        <v>129</v>
      </c>
      <c r="H76" s="8"/>
      <c r="I76" s="1">
        <v>2</v>
      </c>
      <c r="L76" s="1"/>
      <c r="M76" s="42"/>
      <c r="N76" s="37"/>
    </row>
    <row r="77" spans="1:14" ht="18" thickBot="1" x14ac:dyDescent="0.3">
      <c r="A77" s="3"/>
      <c r="B77" s="18"/>
      <c r="C77" s="11"/>
      <c r="D77" s="11"/>
      <c r="F77" s="1"/>
      <c r="G77" s="170" t="s">
        <v>133</v>
      </c>
      <c r="H77" s="8"/>
      <c r="I77" s="1"/>
      <c r="L77" s="1"/>
      <c r="M77" s="42"/>
      <c r="N77" s="37"/>
    </row>
    <row r="78" spans="1:14" ht="18" thickBot="1" x14ac:dyDescent="0.3">
      <c r="A78" s="6"/>
      <c r="B78" s="35" t="s">
        <v>35</v>
      </c>
      <c r="C78" s="116"/>
      <c r="D78" s="116"/>
      <c r="E78" s="7"/>
      <c r="F78" s="4">
        <f>SUM(F73:F77)</f>
        <v>0</v>
      </c>
      <c r="G78" s="19"/>
      <c r="H78" s="7"/>
      <c r="I78" s="4">
        <f>SUM(I73:I77)</f>
        <v>23</v>
      </c>
      <c r="J78" s="22"/>
      <c r="K78" s="7"/>
      <c r="L78" s="4">
        <f>SUM(L73:L77)</f>
        <v>0</v>
      </c>
      <c r="M78" s="43">
        <f>SUM(B78:L78)</f>
        <v>23</v>
      </c>
      <c r="N78" s="38" t="str">
        <f>((IF(M78&lt;25,"Kevés kredit",(IF(M78&gt;33,"Sok kredit","Rendben")))))</f>
        <v>Kevés kredit</v>
      </c>
    </row>
    <row r="79" spans="1:14" x14ac:dyDescent="0.25">
      <c r="A79" s="143" t="s">
        <v>42</v>
      </c>
      <c r="B79" s="144"/>
      <c r="C79" s="106"/>
      <c r="D79" s="106"/>
      <c r="E79" s="106" t="s">
        <v>35</v>
      </c>
      <c r="F79" s="23">
        <f>F49</f>
        <v>20</v>
      </c>
      <c r="G79" s="23"/>
      <c r="H79" s="23"/>
      <c r="I79" s="23">
        <f>I49+I56+I64+I72+I78</f>
        <v>112</v>
      </c>
      <c r="J79" s="23"/>
      <c r="K79" s="23"/>
      <c r="L79" s="23">
        <f>L49+L56+L64+L72+L78</f>
        <v>3</v>
      </c>
      <c r="M79" s="39"/>
      <c r="N79" s="39"/>
    </row>
    <row r="80" spans="1:14" ht="18" thickBot="1" x14ac:dyDescent="0.3">
      <c r="A80" s="145"/>
      <c r="B80" s="146"/>
      <c r="C80" s="107"/>
      <c r="D80" s="107"/>
      <c r="E80" s="107" t="s">
        <v>34</v>
      </c>
      <c r="F80" s="24">
        <v>60</v>
      </c>
      <c r="G80" s="24"/>
      <c r="H80" s="24" t="s">
        <v>44</v>
      </c>
      <c r="I80" s="24">
        <v>160</v>
      </c>
      <c r="J80" s="24"/>
      <c r="K80" s="24" t="s">
        <v>43</v>
      </c>
      <c r="L80" s="24">
        <v>20</v>
      </c>
      <c r="M80" s="40"/>
      <c r="N80" s="40"/>
    </row>
    <row r="83" spans="2:2" x14ac:dyDescent="0.25">
      <c r="B83" s="174" t="s">
        <v>137</v>
      </c>
    </row>
  </sheetData>
  <mergeCells count="16">
    <mergeCell ref="A49:B50"/>
    <mergeCell ref="A79:B80"/>
    <mergeCell ref="M8:N9"/>
    <mergeCell ref="E2:F2"/>
    <mergeCell ref="E3:F3"/>
    <mergeCell ref="E4:F4"/>
    <mergeCell ref="E5:F5"/>
    <mergeCell ref="J8:L8"/>
    <mergeCell ref="A8:A9"/>
    <mergeCell ref="B8:F8"/>
    <mergeCell ref="G8:I8"/>
    <mergeCell ref="H2:J2"/>
    <mergeCell ref="H3:J3"/>
    <mergeCell ref="H4:J4"/>
    <mergeCell ref="H5:J5"/>
    <mergeCell ref="H6:J6"/>
  </mergeCells>
  <pageMargins left="0.25" right="0.25" top="0.75" bottom="0.75" header="0.3" footer="0.3"/>
  <pageSetup paperSize="9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G25" sqref="G25"/>
    </sheetView>
  </sheetViews>
  <sheetFormatPr defaultRowHeight="15" x14ac:dyDescent="0.25"/>
  <cols>
    <col min="1" max="1" width="24.7109375" customWidth="1"/>
    <col min="2" max="2" width="18.28515625" customWidth="1"/>
    <col min="3" max="3" width="13.28515625" customWidth="1"/>
    <col min="4" max="6" width="12.140625" customWidth="1"/>
    <col min="7" max="7" width="17.7109375" customWidth="1"/>
    <col min="8" max="8" width="10.42578125" customWidth="1"/>
    <col min="11" max="11" width="11.85546875" customWidth="1"/>
    <col min="12" max="12" width="25.7109375" customWidth="1"/>
  </cols>
  <sheetData>
    <row r="1" spans="1:12" ht="54" x14ac:dyDescent="0.25">
      <c r="A1" s="138" t="s">
        <v>99</v>
      </c>
      <c r="B1" s="138" t="s">
        <v>98</v>
      </c>
      <c r="C1" s="139" t="s">
        <v>51</v>
      </c>
      <c r="D1" s="139" t="s">
        <v>52</v>
      </c>
      <c r="E1" s="139" t="s">
        <v>100</v>
      </c>
      <c r="F1" s="138" t="s">
        <v>101</v>
      </c>
      <c r="G1" s="139" t="s">
        <v>53</v>
      </c>
      <c r="H1" s="139" t="s">
        <v>54</v>
      </c>
      <c r="I1" s="139" t="s">
        <v>55</v>
      </c>
      <c r="J1" s="139" t="s">
        <v>134</v>
      </c>
      <c r="K1" s="139" t="s">
        <v>56</v>
      </c>
      <c r="L1" s="139" t="s">
        <v>57</v>
      </c>
    </row>
    <row r="22" spans="3:3" x14ac:dyDescent="0.25">
      <c r="C22" s="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"/>
    </sheetView>
  </sheetViews>
  <sheetFormatPr defaultRowHeight="15" x14ac:dyDescent="0.25"/>
  <cols>
    <col min="1" max="1" width="63" customWidth="1"/>
    <col min="2" max="2" width="13.28515625" customWidth="1"/>
    <col min="3" max="3" width="12.140625" customWidth="1"/>
    <col min="4" max="5" width="18" bestFit="1" customWidth="1"/>
    <col min="7" max="7" width="11.85546875" customWidth="1"/>
  </cols>
  <sheetData>
    <row r="1" spans="1:7" ht="30" x14ac:dyDescent="0.25">
      <c r="A1" s="137" t="s">
        <v>103</v>
      </c>
      <c r="B1" s="53" t="s">
        <v>58</v>
      </c>
      <c r="C1" s="53" t="s">
        <v>52</v>
      </c>
      <c r="D1" s="53" t="s">
        <v>59</v>
      </c>
      <c r="E1" s="53" t="s">
        <v>60</v>
      </c>
      <c r="F1" s="53" t="s">
        <v>61</v>
      </c>
      <c r="G1" s="53" t="s">
        <v>56</v>
      </c>
    </row>
    <row r="2" spans="1:7" x14ac:dyDescent="0.25">
      <c r="A2" t="s">
        <v>102</v>
      </c>
    </row>
    <row r="22" spans="2:2" x14ac:dyDescent="0.25">
      <c r="B22" s="5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14" sqref="A14"/>
    </sheetView>
  </sheetViews>
  <sheetFormatPr defaultRowHeight="15" x14ac:dyDescent="0.25"/>
  <cols>
    <col min="1" max="1" width="35.5703125" customWidth="1"/>
    <col min="2" max="2" width="37.7109375" bestFit="1" customWidth="1"/>
    <col min="3" max="3" width="12.140625" customWidth="1"/>
    <col min="4" max="4" width="11.85546875" customWidth="1"/>
  </cols>
  <sheetData>
    <row r="1" spans="1:4" ht="65.25" customHeight="1" x14ac:dyDescent="0.25">
      <c r="A1" s="137" t="s">
        <v>104</v>
      </c>
      <c r="B1" s="53" t="s">
        <v>62</v>
      </c>
      <c r="C1" s="53" t="s">
        <v>63</v>
      </c>
      <c r="D1" s="53" t="s">
        <v>56</v>
      </c>
    </row>
    <row r="22" spans="2:2" x14ac:dyDescent="0.25">
      <c r="B22" s="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HALLGATÓ</vt:lpstr>
      <vt:lpstr>KREDIT_ELŐREHALADÁS</vt:lpstr>
      <vt:lpstr>PUBLIKÁCIÓK LISTÁJA</vt:lpstr>
      <vt:lpstr>KONFERENCIÁK</vt:lpstr>
      <vt:lpstr>EGYÉB TUDOMÁNYOS TEVÉKENYSÉG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Harmati Barbara</dc:creator>
  <cp:lastModifiedBy>Vargáné Mincza Gabriella</cp:lastModifiedBy>
  <cp:lastPrinted>2020-11-04T15:22:04Z</cp:lastPrinted>
  <dcterms:created xsi:type="dcterms:W3CDTF">2018-06-11T10:04:20Z</dcterms:created>
  <dcterms:modified xsi:type="dcterms:W3CDTF">2024-03-13T13:47:08Z</dcterms:modified>
</cp:coreProperties>
</file>