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370" activeTab="9"/>
  </bookViews>
  <sheets>
    <sheet name="SZAK" sheetId="7" r:id="rId1"/>
    <sheet name="Biztonsági" sheetId="11" r:id="rId2"/>
    <sheet name="BV" sheetId="14" r:id="rId3"/>
    <sheet name="Határ" sheetId="16" r:id="rId4"/>
    <sheet name="Igrend" sheetId="15" r:id="rId5"/>
    <sheet name="Közlekedés" sheetId="13" r:id="rId6"/>
    <sheet name="Közrendvédelmi " sheetId="10" r:id="rId7"/>
    <sheet name="Migráció" sheetId="12" r:id="rId8"/>
    <sheet name="Vám" sheetId="17" r:id="rId9"/>
    <sheet name="Előtanulmányi rend" sheetId="19" r:id="rId10"/>
  </sheet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>#REF!</definedName>
    <definedName name="A83.2" localSheetId="9">#REF!</definedName>
    <definedName name="A83.2" localSheetId="6">#REF!</definedName>
    <definedName name="A83.2">#REF!</definedName>
    <definedName name="másol">#REF!</definedName>
    <definedName name="_xlnm.Print_Area" localSheetId="1">Biztonsági!$A$1:$AU$83</definedName>
    <definedName name="_xlnm.Print_Area" localSheetId="2">BV!$A$1:$AU$95</definedName>
    <definedName name="_xlnm.Print_Area" localSheetId="3">Határ!$A$1:$AU$94</definedName>
    <definedName name="_xlnm.Print_Area" localSheetId="4">Igrend!$A$1:$AU$88</definedName>
    <definedName name="_xlnm.Print_Area" localSheetId="5">Közlekedés!$A$1:$AV$93</definedName>
    <definedName name="_xlnm.Print_Area" localSheetId="6">'Közrendvédelmi '!$A$1:$AU$91</definedName>
    <definedName name="_xlnm.Print_Area" localSheetId="7">Migráció!$A$1:$AU$82</definedName>
    <definedName name="_xlnm.Print_Area" localSheetId="0">SZAK!$A$1:$AX$56</definedName>
    <definedName name="_xlnm.Print_Area" localSheetId="8">Vám!$A$1:$AU$89</definedName>
  </definedNames>
  <calcPr calcId="162913"/>
</workbook>
</file>

<file path=xl/calcChain.xml><?xml version="1.0" encoding="utf-8"?>
<calcChain xmlns="http://schemas.openxmlformats.org/spreadsheetml/2006/main">
  <c r="AE175" i="7" l="1"/>
  <c r="AC175" i="7"/>
  <c r="AE171" i="7"/>
  <c r="AC171" i="7"/>
  <c r="AE170" i="7"/>
  <c r="AC170" i="7"/>
  <c r="AK228" i="7"/>
  <c r="AI228" i="7"/>
  <c r="AE228" i="7"/>
  <c r="AC228" i="7"/>
  <c r="Y228" i="7"/>
  <c r="W228" i="7"/>
  <c r="AK227" i="7"/>
  <c r="AE227" i="7"/>
  <c r="AC227" i="7"/>
  <c r="Y227" i="7"/>
  <c r="W227" i="7"/>
  <c r="AK226" i="7"/>
  <c r="AE226" i="7"/>
  <c r="AC226" i="7"/>
  <c r="Y226" i="7"/>
  <c r="W226" i="7"/>
  <c r="AI225" i="7"/>
  <c r="AE225" i="7"/>
  <c r="AC225" i="7"/>
  <c r="W225" i="7"/>
  <c r="AE224" i="7"/>
  <c r="AC224" i="7"/>
  <c r="Y224" i="7"/>
  <c r="W224" i="7"/>
  <c r="AK223" i="7"/>
  <c r="AE223" i="7"/>
  <c r="AC223" i="7"/>
  <c r="Y223" i="7"/>
  <c r="W223" i="7"/>
  <c r="AK218" i="7"/>
  <c r="AI218" i="7"/>
  <c r="AE218" i="7"/>
  <c r="AC218" i="7"/>
  <c r="Y218" i="7"/>
  <c r="W218" i="7"/>
  <c r="AK217" i="7"/>
  <c r="AI217" i="7"/>
  <c r="Y217" i="7"/>
  <c r="W217" i="7"/>
  <c r="AI216" i="7"/>
  <c r="AE216" i="7"/>
  <c r="AC216" i="7"/>
  <c r="Y216" i="7"/>
  <c r="W216" i="7"/>
  <c r="AI215" i="7"/>
  <c r="AE215" i="7"/>
  <c r="AC215" i="7"/>
  <c r="Y215" i="7"/>
  <c r="W215" i="7"/>
  <c r="AI214" i="7"/>
  <c r="AE214" i="7"/>
  <c r="AC214" i="7"/>
  <c r="Y214" i="7"/>
  <c r="W214" i="7"/>
  <c r="AI213" i="7"/>
  <c r="AE213" i="7"/>
  <c r="AC213" i="7"/>
  <c r="Y213" i="7"/>
  <c r="W213" i="7"/>
  <c r="AK212" i="7"/>
  <c r="AI212" i="7"/>
  <c r="AE212" i="7"/>
  <c r="AC212" i="7"/>
  <c r="Y212" i="7"/>
  <c r="W212" i="7"/>
  <c r="AK211" i="7"/>
  <c r="AI211" i="7"/>
  <c r="AE211" i="7"/>
  <c r="AC211" i="7"/>
  <c r="Y211" i="7"/>
  <c r="W211" i="7"/>
  <c r="AE210" i="7"/>
  <c r="AC210" i="7"/>
  <c r="Y209" i="7"/>
  <c r="W209" i="7"/>
  <c r="AE208" i="7"/>
  <c r="AC208" i="7"/>
  <c r="Y208" i="7"/>
  <c r="W208" i="7"/>
  <c r="AK207" i="7"/>
  <c r="AE207" i="7"/>
  <c r="AC207" i="7"/>
  <c r="Y207" i="7"/>
  <c r="W207" i="7"/>
  <c r="AE206" i="7"/>
  <c r="AC206" i="7"/>
  <c r="Y206" i="7"/>
  <c r="W206" i="7"/>
  <c r="AK205" i="7"/>
  <c r="AE205" i="7"/>
  <c r="AC205" i="7"/>
  <c r="Y205" i="7"/>
  <c r="W205" i="7"/>
  <c r="AE204" i="7"/>
  <c r="AC204" i="7"/>
  <c r="Y204" i="7"/>
  <c r="W204" i="7"/>
  <c r="AK203" i="7"/>
  <c r="AI203" i="7"/>
  <c r="AE203" i="7"/>
  <c r="AC203" i="7"/>
  <c r="Y203" i="7"/>
  <c r="W203" i="7"/>
  <c r="AK198" i="7"/>
  <c r="AI198" i="7"/>
  <c r="AE198" i="7"/>
  <c r="AC198" i="7"/>
  <c r="Y198" i="7"/>
  <c r="W198" i="7"/>
  <c r="AK197" i="7"/>
  <c r="AI197" i="7"/>
  <c r="AE197" i="7"/>
  <c r="AC197" i="7"/>
  <c r="Y197" i="7"/>
  <c r="W197" i="7"/>
  <c r="AK196" i="7"/>
  <c r="AI196" i="7"/>
  <c r="AE196" i="7"/>
  <c r="AC196" i="7"/>
  <c r="Y196" i="7"/>
  <c r="W196" i="7"/>
  <c r="AK195" i="7"/>
  <c r="AI195" i="7"/>
  <c r="AE195" i="7"/>
  <c r="AC195" i="7"/>
  <c r="Y195" i="7"/>
  <c r="W195" i="7"/>
  <c r="AK194" i="7"/>
  <c r="AI194" i="7"/>
  <c r="AE194" i="7"/>
  <c r="AC194" i="7"/>
  <c r="Y194" i="7"/>
  <c r="W194" i="7"/>
  <c r="AC193" i="7"/>
  <c r="Y193" i="7"/>
  <c r="W193" i="7"/>
  <c r="AE192" i="7"/>
  <c r="Y192" i="7"/>
  <c r="W192" i="7"/>
  <c r="AK191" i="7"/>
  <c r="AI191" i="7"/>
  <c r="AE191" i="7"/>
  <c r="AC191" i="7"/>
  <c r="Y191" i="7"/>
  <c r="W191" i="7"/>
  <c r="AE190" i="7"/>
  <c r="AC190" i="7"/>
  <c r="Y190" i="7"/>
  <c r="W190" i="7"/>
  <c r="AI189" i="7"/>
  <c r="AE189" i="7"/>
  <c r="AC189" i="7"/>
  <c r="Y189" i="7"/>
  <c r="W189" i="7"/>
  <c r="AI188" i="7"/>
  <c r="AC188" i="7"/>
  <c r="Y188" i="7"/>
  <c r="W188" i="7"/>
  <c r="AI181" i="7"/>
  <c r="AE181" i="7"/>
  <c r="AC181" i="7"/>
  <c r="Y181" i="7"/>
  <c r="W181" i="7"/>
  <c r="AK180" i="7"/>
  <c r="AI180" i="7"/>
  <c r="Y180" i="7"/>
  <c r="W180" i="7"/>
  <c r="Y179" i="7"/>
  <c r="W179" i="7"/>
  <c r="AE177" i="7"/>
  <c r="AC177" i="7"/>
  <c r="Y177" i="7"/>
  <c r="W177" i="7"/>
  <c r="AK176" i="7"/>
  <c r="AE176" i="7"/>
  <c r="AC176" i="7"/>
  <c r="Y176" i="7"/>
  <c r="W176" i="7"/>
  <c r="AK175" i="7"/>
  <c r="AI175" i="7"/>
  <c r="AK174" i="7"/>
  <c r="AE174" i="7"/>
  <c r="AC174" i="7"/>
  <c r="Y174" i="7"/>
  <c r="W174" i="7"/>
  <c r="AK168" i="7"/>
  <c r="AE168" i="7"/>
  <c r="AC168" i="7"/>
  <c r="Y167" i="7"/>
  <c r="W167" i="7"/>
  <c r="AK166" i="7"/>
  <c r="AE166" i="7"/>
  <c r="AC166" i="7"/>
  <c r="Y166" i="7"/>
  <c r="W166" i="7"/>
  <c r="AK165" i="7"/>
  <c r="AE165" i="7"/>
  <c r="AC165" i="7"/>
  <c r="Y165" i="7"/>
  <c r="W165" i="7"/>
  <c r="W164" i="7"/>
  <c r="AC164" i="7"/>
  <c r="AI164" i="7"/>
  <c r="AI163" i="7"/>
  <c r="AE163" i="7"/>
  <c r="AC163" i="7"/>
  <c r="Y163" i="7"/>
  <c r="W163" i="7"/>
  <c r="AE162" i="7"/>
  <c r="AC162" i="7"/>
  <c r="Y162" i="7"/>
  <c r="W162" i="7"/>
  <c r="Y161" i="7"/>
  <c r="AK254" i="7"/>
  <c r="AI254" i="7"/>
  <c r="AE254" i="7"/>
  <c r="AC254" i="7"/>
  <c r="Y254" i="7"/>
  <c r="W254" i="7"/>
  <c r="S254" i="7"/>
  <c r="Q254" i="7"/>
  <c r="M254" i="7"/>
  <c r="K254" i="7"/>
  <c r="G254" i="7"/>
  <c r="E254" i="7"/>
  <c r="AK253" i="7"/>
  <c r="AI253" i="7"/>
  <c r="AE253" i="7"/>
  <c r="AC253" i="7"/>
  <c r="Y253" i="7"/>
  <c r="W253" i="7"/>
  <c r="S253" i="7"/>
  <c r="Q253" i="7"/>
  <c r="M253" i="7"/>
  <c r="K253" i="7"/>
  <c r="G253" i="7"/>
  <c r="E253" i="7"/>
  <c r="AK252" i="7"/>
  <c r="AI252" i="7"/>
  <c r="AE252" i="7"/>
  <c r="AC252" i="7"/>
  <c r="Y252" i="7"/>
  <c r="W252" i="7"/>
  <c r="S252" i="7"/>
  <c r="Q252" i="7"/>
  <c r="M252" i="7"/>
  <c r="K252" i="7"/>
  <c r="G252" i="7"/>
  <c r="E252" i="7"/>
  <c r="AK251" i="7"/>
  <c r="AI251" i="7"/>
  <c r="AE251" i="7"/>
  <c r="AC251" i="7"/>
  <c r="Y251" i="7"/>
  <c r="W251" i="7"/>
  <c r="S251" i="7"/>
  <c r="Q251" i="7"/>
  <c r="M251" i="7"/>
  <c r="K251" i="7"/>
  <c r="G251" i="7"/>
  <c r="E251" i="7"/>
  <c r="AK250" i="7"/>
  <c r="AI250" i="7"/>
  <c r="AE250" i="7"/>
  <c r="AC250" i="7"/>
  <c r="Y250" i="7"/>
  <c r="W250" i="7"/>
  <c r="S250" i="7"/>
  <c r="Q250" i="7"/>
  <c r="M250" i="7"/>
  <c r="K250" i="7"/>
  <c r="G250" i="7"/>
  <c r="E250" i="7"/>
  <c r="AK249" i="7"/>
  <c r="AI249" i="7"/>
  <c r="AE249" i="7"/>
  <c r="AC249" i="7"/>
  <c r="Y249" i="7"/>
  <c r="W249" i="7"/>
  <c r="S249" i="7"/>
  <c r="Q249" i="7"/>
  <c r="M249" i="7"/>
  <c r="K249" i="7"/>
  <c r="G249" i="7"/>
  <c r="E249" i="7"/>
  <c r="AK248" i="7"/>
  <c r="AI248" i="7"/>
  <c r="AE248" i="7"/>
  <c r="AC248" i="7"/>
  <c r="Y248" i="7"/>
  <c r="W248" i="7"/>
  <c r="S248" i="7"/>
  <c r="Q248" i="7"/>
  <c r="M248" i="7"/>
  <c r="K248" i="7"/>
  <c r="G248" i="7"/>
  <c r="E248" i="7"/>
  <c r="AK247" i="7"/>
  <c r="AI247" i="7"/>
  <c r="AE247" i="7"/>
  <c r="AC247" i="7"/>
  <c r="Y247" i="7"/>
  <c r="W247" i="7"/>
  <c r="S247" i="7"/>
  <c r="Q247" i="7"/>
  <c r="M247" i="7"/>
  <c r="K247" i="7"/>
  <c r="G247" i="7"/>
  <c r="E247" i="7"/>
  <c r="AK246" i="7"/>
  <c r="AI246" i="7"/>
  <c r="AE246" i="7"/>
  <c r="AC246" i="7"/>
  <c r="Y246" i="7"/>
  <c r="W246" i="7"/>
  <c r="S246" i="7"/>
  <c r="Q246" i="7"/>
  <c r="M246" i="7"/>
  <c r="K246" i="7"/>
  <c r="G246" i="7"/>
  <c r="E246" i="7"/>
  <c r="AK245" i="7"/>
  <c r="AI245" i="7"/>
  <c r="AE245" i="7"/>
  <c r="AC245" i="7"/>
  <c r="Y245" i="7"/>
  <c r="W245" i="7"/>
  <c r="S245" i="7"/>
  <c r="Q245" i="7"/>
  <c r="M245" i="7"/>
  <c r="K245" i="7"/>
  <c r="G245" i="7"/>
  <c r="E245" i="7"/>
  <c r="AK244" i="7"/>
  <c r="AI244" i="7"/>
  <c r="AE244" i="7"/>
  <c r="AC244" i="7"/>
  <c r="Y244" i="7"/>
  <c r="W244" i="7"/>
  <c r="S244" i="7"/>
  <c r="Q244" i="7"/>
  <c r="M244" i="7"/>
  <c r="K244" i="7"/>
  <c r="G244" i="7"/>
  <c r="E244" i="7"/>
  <c r="AK243" i="7"/>
  <c r="AI243" i="7"/>
  <c r="AE243" i="7"/>
  <c r="AC243" i="7"/>
  <c r="Y243" i="7"/>
  <c r="W243" i="7"/>
  <c r="S243" i="7"/>
  <c r="Q243" i="7"/>
  <c r="M243" i="7"/>
  <c r="K243" i="7"/>
  <c r="G243" i="7"/>
  <c r="E243" i="7"/>
  <c r="AK242" i="7"/>
  <c r="AI242" i="7"/>
  <c r="AE242" i="7"/>
  <c r="AC242" i="7"/>
  <c r="Y242" i="7"/>
  <c r="W242" i="7"/>
  <c r="S242" i="7"/>
  <c r="Q242" i="7"/>
  <c r="M242" i="7"/>
  <c r="K242" i="7"/>
  <c r="G242" i="7"/>
  <c r="E242" i="7"/>
  <c r="AK241" i="7"/>
  <c r="AI241" i="7"/>
  <c r="AE241" i="7"/>
  <c r="AC241" i="7"/>
  <c r="Y241" i="7"/>
  <c r="W241" i="7"/>
  <c r="S241" i="7"/>
  <c r="Q241" i="7"/>
  <c r="M241" i="7"/>
  <c r="K241" i="7"/>
  <c r="G241" i="7"/>
  <c r="E241" i="7"/>
  <c r="AK240" i="7"/>
  <c r="AI240" i="7"/>
  <c r="AE240" i="7"/>
  <c r="AC240" i="7"/>
  <c r="Y240" i="7"/>
  <c r="W240" i="7"/>
  <c r="S240" i="7"/>
  <c r="Q240" i="7"/>
  <c r="M240" i="7"/>
  <c r="K240" i="7"/>
  <c r="G240" i="7"/>
  <c r="E240" i="7"/>
  <c r="AK239" i="7"/>
  <c r="AI239" i="7"/>
  <c r="AE239" i="7"/>
  <c r="AC239" i="7"/>
  <c r="Y239" i="7"/>
  <c r="W239" i="7"/>
  <c r="S239" i="7"/>
  <c r="Q239" i="7"/>
  <c r="M239" i="7"/>
  <c r="K239" i="7"/>
  <c r="G239" i="7"/>
  <c r="E239" i="7"/>
  <c r="AK238" i="7"/>
  <c r="AI238" i="7"/>
  <c r="AE238" i="7"/>
  <c r="AC238" i="7"/>
  <c r="Y238" i="7"/>
  <c r="W238" i="7"/>
  <c r="S238" i="7"/>
  <c r="Q238" i="7"/>
  <c r="M238" i="7"/>
  <c r="K238" i="7"/>
  <c r="G238" i="7"/>
  <c r="E238" i="7"/>
  <c r="AK237" i="7"/>
  <c r="AI237" i="7"/>
  <c r="AE237" i="7"/>
  <c r="AC237" i="7"/>
  <c r="Y237" i="7"/>
  <c r="W237" i="7"/>
  <c r="S237" i="7"/>
  <c r="Q237" i="7"/>
  <c r="M237" i="7"/>
  <c r="K237" i="7"/>
  <c r="G237" i="7"/>
  <c r="E237" i="7"/>
  <c r="AK236" i="7"/>
  <c r="AI236" i="7"/>
  <c r="AE236" i="7"/>
  <c r="AC236" i="7"/>
  <c r="Y236" i="7"/>
  <c r="W236" i="7"/>
  <c r="S236" i="7"/>
  <c r="Q236" i="7"/>
  <c r="M236" i="7"/>
  <c r="K236" i="7"/>
  <c r="G236" i="7"/>
  <c r="E236" i="7"/>
  <c r="AK235" i="7"/>
  <c r="AI235" i="7"/>
  <c r="AE235" i="7"/>
  <c r="AC235" i="7"/>
  <c r="Y235" i="7"/>
  <c r="W235" i="7"/>
  <c r="S235" i="7"/>
  <c r="Q235" i="7"/>
  <c r="M235" i="7"/>
  <c r="K235" i="7"/>
  <c r="G235" i="7"/>
  <c r="E235" i="7"/>
  <c r="AK234" i="7"/>
  <c r="AI234" i="7"/>
  <c r="AE234" i="7"/>
  <c r="AC234" i="7"/>
  <c r="Y234" i="7"/>
  <c r="W234" i="7"/>
  <c r="S234" i="7"/>
  <c r="Q234" i="7"/>
  <c r="M234" i="7"/>
  <c r="K234" i="7"/>
  <c r="G234" i="7"/>
  <c r="E234" i="7"/>
  <c r="AK233" i="7"/>
  <c r="AI233" i="7"/>
  <c r="AE233" i="7"/>
  <c r="AC233" i="7"/>
  <c r="Y233" i="7"/>
  <c r="W233" i="7"/>
  <c r="S233" i="7"/>
  <c r="Q233" i="7"/>
  <c r="M233" i="7"/>
  <c r="K233" i="7"/>
  <c r="G233" i="7"/>
  <c r="E233" i="7"/>
  <c r="AK232" i="7"/>
  <c r="AI232" i="7"/>
  <c r="AE232" i="7"/>
  <c r="AC232" i="7"/>
  <c r="Y232" i="7"/>
  <c r="W232" i="7"/>
  <c r="S232" i="7"/>
  <c r="Q232" i="7"/>
  <c r="M232" i="7"/>
  <c r="K232" i="7"/>
  <c r="G232" i="7"/>
  <c r="E232" i="7"/>
  <c r="AK231" i="7"/>
  <c r="AI231" i="7"/>
  <c r="AE231" i="7"/>
  <c r="AC231" i="7"/>
  <c r="Y231" i="7"/>
  <c r="W231" i="7"/>
  <c r="S231" i="7"/>
  <c r="Q231" i="7"/>
  <c r="M231" i="7"/>
  <c r="K231" i="7"/>
  <c r="G231" i="7"/>
  <c r="E231" i="7"/>
  <c r="AK230" i="7"/>
  <c r="AI230" i="7"/>
  <c r="AE230" i="7"/>
  <c r="AC230" i="7"/>
  <c r="Y230" i="7"/>
  <c r="W230" i="7"/>
  <c r="S230" i="7"/>
  <c r="Q230" i="7"/>
  <c r="M230" i="7"/>
  <c r="K230" i="7"/>
  <c r="G230" i="7"/>
  <c r="E230" i="7"/>
  <c r="S228" i="7"/>
  <c r="Q228" i="7"/>
  <c r="M228" i="7"/>
  <c r="K228" i="7"/>
  <c r="G228" i="7"/>
  <c r="E228" i="7"/>
  <c r="S227" i="7"/>
  <c r="Q227" i="7"/>
  <c r="M227" i="7"/>
  <c r="K227" i="7"/>
  <c r="G227" i="7"/>
  <c r="E227" i="7"/>
  <c r="S226" i="7"/>
  <c r="Q226" i="7"/>
  <c r="M226" i="7"/>
  <c r="K226" i="7"/>
  <c r="G226" i="7"/>
  <c r="E226" i="7"/>
  <c r="S225" i="7"/>
  <c r="Q225" i="7"/>
  <c r="M225" i="7"/>
  <c r="K225" i="7"/>
  <c r="G225" i="7"/>
  <c r="E225" i="7"/>
  <c r="S224" i="7"/>
  <c r="Q224" i="7"/>
  <c r="M224" i="7"/>
  <c r="K224" i="7"/>
  <c r="G224" i="7"/>
  <c r="E224" i="7"/>
  <c r="S223" i="7"/>
  <c r="Q223" i="7"/>
  <c r="M223" i="7"/>
  <c r="K223" i="7"/>
  <c r="G223" i="7"/>
  <c r="E223" i="7"/>
  <c r="S218" i="7"/>
  <c r="Q218" i="7"/>
  <c r="M218" i="7"/>
  <c r="K218" i="7"/>
  <c r="G218" i="7"/>
  <c r="E218" i="7"/>
  <c r="S217" i="7"/>
  <c r="Q217" i="7"/>
  <c r="M217" i="7"/>
  <c r="K217" i="7"/>
  <c r="G217" i="7"/>
  <c r="E217" i="7"/>
  <c r="S216" i="7"/>
  <c r="Q216" i="7"/>
  <c r="M216" i="7"/>
  <c r="K216" i="7"/>
  <c r="G216" i="7"/>
  <c r="E216" i="7"/>
  <c r="S215" i="7"/>
  <c r="Q215" i="7"/>
  <c r="M215" i="7"/>
  <c r="K215" i="7"/>
  <c r="G215" i="7"/>
  <c r="E215" i="7"/>
  <c r="S214" i="7"/>
  <c r="Q214" i="7"/>
  <c r="M214" i="7"/>
  <c r="K214" i="7"/>
  <c r="G214" i="7"/>
  <c r="E214" i="7"/>
  <c r="S213" i="7"/>
  <c r="Q213" i="7"/>
  <c r="M213" i="7"/>
  <c r="K213" i="7"/>
  <c r="G213" i="7"/>
  <c r="E213" i="7"/>
  <c r="S212" i="7"/>
  <c r="Q212" i="7"/>
  <c r="M212" i="7"/>
  <c r="K212" i="7"/>
  <c r="G212" i="7"/>
  <c r="E212" i="7"/>
  <c r="S211" i="7"/>
  <c r="Q211" i="7"/>
  <c r="M211" i="7"/>
  <c r="K211" i="7"/>
  <c r="G211" i="7"/>
  <c r="E211" i="7"/>
  <c r="S210" i="7"/>
  <c r="Q210" i="7"/>
  <c r="M210" i="7"/>
  <c r="K210" i="7"/>
  <c r="G210" i="7"/>
  <c r="E210" i="7"/>
  <c r="S209" i="7"/>
  <c r="Q209" i="7"/>
  <c r="M209" i="7"/>
  <c r="K209" i="7"/>
  <c r="G209" i="7"/>
  <c r="E209" i="7"/>
  <c r="S208" i="7"/>
  <c r="Q208" i="7"/>
  <c r="M208" i="7"/>
  <c r="K208" i="7"/>
  <c r="G208" i="7"/>
  <c r="E208" i="7"/>
  <c r="S207" i="7"/>
  <c r="Q207" i="7"/>
  <c r="M207" i="7"/>
  <c r="K207" i="7"/>
  <c r="G207" i="7"/>
  <c r="E207" i="7"/>
  <c r="S206" i="7"/>
  <c r="Q206" i="7"/>
  <c r="M206" i="7"/>
  <c r="K206" i="7"/>
  <c r="G206" i="7"/>
  <c r="E206" i="7"/>
  <c r="S205" i="7"/>
  <c r="Q205" i="7"/>
  <c r="M205" i="7"/>
  <c r="K205" i="7"/>
  <c r="G205" i="7"/>
  <c r="E205" i="7"/>
  <c r="S204" i="7"/>
  <c r="Q204" i="7"/>
  <c r="M204" i="7"/>
  <c r="K204" i="7"/>
  <c r="G204" i="7"/>
  <c r="E204" i="7"/>
  <c r="S203" i="7"/>
  <c r="Q203" i="7"/>
  <c r="M203" i="7"/>
  <c r="K203" i="7"/>
  <c r="G203" i="7"/>
  <c r="E203" i="7"/>
  <c r="Y201" i="7"/>
  <c r="W201" i="7"/>
  <c r="S201" i="7"/>
  <c r="Q201" i="7"/>
  <c r="M201" i="7"/>
  <c r="K201" i="7"/>
  <c r="G201" i="7"/>
  <c r="E201" i="7"/>
  <c r="Y200" i="7"/>
  <c r="W200" i="7"/>
  <c r="S200" i="7"/>
  <c r="Q200" i="7"/>
  <c r="M200" i="7"/>
  <c r="K200" i="7"/>
  <c r="G200" i="7"/>
  <c r="E200" i="7"/>
  <c r="S198" i="7"/>
  <c r="Q198" i="7"/>
  <c r="M198" i="7"/>
  <c r="K198" i="7"/>
  <c r="G198" i="7"/>
  <c r="E198" i="7"/>
  <c r="S197" i="7"/>
  <c r="Q197" i="7"/>
  <c r="M197" i="7"/>
  <c r="K197" i="7"/>
  <c r="G197" i="7"/>
  <c r="E197" i="7"/>
  <c r="S196" i="7"/>
  <c r="Q196" i="7"/>
  <c r="M196" i="7"/>
  <c r="K196" i="7"/>
  <c r="G196" i="7"/>
  <c r="E196" i="7"/>
  <c r="S195" i="7"/>
  <c r="Q195" i="7"/>
  <c r="M195" i="7"/>
  <c r="K195" i="7"/>
  <c r="G195" i="7"/>
  <c r="E195" i="7"/>
  <c r="S194" i="7"/>
  <c r="Q194" i="7"/>
  <c r="M194" i="7"/>
  <c r="K194" i="7"/>
  <c r="G194" i="7"/>
  <c r="E194" i="7"/>
  <c r="S193" i="7"/>
  <c r="Q193" i="7"/>
  <c r="M193" i="7"/>
  <c r="K193" i="7"/>
  <c r="G193" i="7"/>
  <c r="E193" i="7"/>
  <c r="S192" i="7"/>
  <c r="Q192" i="7"/>
  <c r="M192" i="7"/>
  <c r="K192" i="7"/>
  <c r="G192" i="7"/>
  <c r="E192" i="7"/>
  <c r="S191" i="7"/>
  <c r="Q191" i="7"/>
  <c r="M191" i="7"/>
  <c r="K191" i="7"/>
  <c r="G191" i="7"/>
  <c r="E191" i="7"/>
  <c r="S190" i="7"/>
  <c r="Q190" i="7"/>
  <c r="M190" i="7"/>
  <c r="K190" i="7"/>
  <c r="G190" i="7"/>
  <c r="E190" i="7"/>
  <c r="S189" i="7"/>
  <c r="Q189" i="7"/>
  <c r="M189" i="7"/>
  <c r="K189" i="7"/>
  <c r="G189" i="7"/>
  <c r="E189" i="7"/>
  <c r="S188" i="7"/>
  <c r="Q188" i="7"/>
  <c r="M188" i="7"/>
  <c r="K188" i="7"/>
  <c r="G188" i="7"/>
  <c r="E188" i="7"/>
  <c r="S181" i="7"/>
  <c r="Q181" i="7"/>
  <c r="M181" i="7"/>
  <c r="K181" i="7"/>
  <c r="G181" i="7"/>
  <c r="E181" i="7"/>
  <c r="S180" i="7"/>
  <c r="Q180" i="7"/>
  <c r="M180" i="7"/>
  <c r="K180" i="7"/>
  <c r="G180" i="7"/>
  <c r="E180" i="7"/>
  <c r="S179" i="7"/>
  <c r="Q179" i="7"/>
  <c r="M179" i="7"/>
  <c r="K179" i="7"/>
  <c r="G179" i="7"/>
  <c r="E179" i="7"/>
  <c r="S178" i="7"/>
  <c r="Q178" i="7"/>
  <c r="M178" i="7"/>
  <c r="K178" i="7"/>
  <c r="G178" i="7"/>
  <c r="E178" i="7"/>
  <c r="S177" i="7"/>
  <c r="Q177" i="7"/>
  <c r="M177" i="7"/>
  <c r="K177" i="7"/>
  <c r="G177" i="7"/>
  <c r="E177" i="7"/>
  <c r="S176" i="7"/>
  <c r="Q176" i="7"/>
  <c r="M176" i="7"/>
  <c r="K176" i="7"/>
  <c r="G176" i="7"/>
  <c r="E176" i="7"/>
  <c r="S175" i="7"/>
  <c r="Q175" i="7"/>
  <c r="M175" i="7"/>
  <c r="K175" i="7"/>
  <c r="G175" i="7"/>
  <c r="E175" i="7"/>
  <c r="S174" i="7"/>
  <c r="Q174" i="7"/>
  <c r="M174" i="7"/>
  <c r="K174" i="7"/>
  <c r="G174" i="7"/>
  <c r="E174" i="7"/>
  <c r="AK171" i="7"/>
  <c r="AI171" i="7"/>
  <c r="S171" i="7"/>
  <c r="Q171" i="7"/>
  <c r="M171" i="7"/>
  <c r="K171" i="7"/>
  <c r="G171" i="7"/>
  <c r="E171" i="7"/>
  <c r="AK170" i="7"/>
  <c r="AI170" i="7"/>
  <c r="S170" i="7"/>
  <c r="Q170" i="7"/>
  <c r="M170" i="7"/>
  <c r="K170" i="7"/>
  <c r="G170" i="7"/>
  <c r="E170" i="7"/>
  <c r="AE169" i="7"/>
  <c r="AC169" i="7"/>
  <c r="Y169" i="7"/>
  <c r="W169" i="7"/>
  <c r="S169" i="7"/>
  <c r="Q169" i="7"/>
  <c r="M169" i="7"/>
  <c r="K169" i="7"/>
  <c r="G169" i="7"/>
  <c r="E169" i="7"/>
  <c r="Y168" i="7"/>
  <c r="W168" i="7"/>
  <c r="S168" i="7"/>
  <c r="Q168" i="7"/>
  <c r="M168" i="7"/>
  <c r="K168" i="7"/>
  <c r="G168" i="7"/>
  <c r="E168" i="7"/>
  <c r="S167" i="7"/>
  <c r="Q167" i="7"/>
  <c r="M167" i="7"/>
  <c r="K167" i="7"/>
  <c r="G167" i="7"/>
  <c r="E167" i="7"/>
  <c r="S166" i="7"/>
  <c r="Q166" i="7"/>
  <c r="M166" i="7"/>
  <c r="K166" i="7"/>
  <c r="G166" i="7"/>
  <c r="E166" i="7"/>
  <c r="S165" i="7"/>
  <c r="Q165" i="7"/>
  <c r="M165" i="7"/>
  <c r="K165" i="7"/>
  <c r="G165" i="7"/>
  <c r="E165" i="7"/>
  <c r="S164" i="7"/>
  <c r="Q164" i="7"/>
  <c r="M164" i="7"/>
  <c r="K164" i="7"/>
  <c r="G164" i="7"/>
  <c r="E164" i="7"/>
  <c r="S163" i="7"/>
  <c r="Q163" i="7"/>
  <c r="M163" i="7"/>
  <c r="K163" i="7"/>
  <c r="G163" i="7"/>
  <c r="E163" i="7"/>
  <c r="AK162" i="7"/>
  <c r="AI162" i="7"/>
  <c r="S162" i="7"/>
  <c r="Q162" i="7"/>
  <c r="M162" i="7"/>
  <c r="K162" i="7"/>
  <c r="G162" i="7"/>
  <c r="E162" i="7"/>
  <c r="AK161" i="7"/>
  <c r="AE161" i="7"/>
  <c r="AC161" i="7"/>
  <c r="S161" i="7"/>
  <c r="Q161" i="7"/>
  <c r="M161" i="7"/>
  <c r="K161" i="7"/>
  <c r="G161" i="7"/>
  <c r="E161" i="7"/>
  <c r="L12" i="13"/>
  <c r="N12" i="13"/>
  <c r="R12" i="13"/>
  <c r="T12" i="13"/>
  <c r="X12" i="13"/>
  <c r="Z12" i="13"/>
  <c r="AD12" i="13"/>
  <c r="AF12" i="13"/>
  <c r="AJ12" i="13"/>
  <c r="AL12" i="13"/>
  <c r="AO12" i="13"/>
  <c r="AQ12" i="13"/>
  <c r="AS12" i="13"/>
  <c r="AT12" i="13"/>
  <c r="L13" i="13"/>
  <c r="N13" i="13"/>
  <c r="R13" i="13"/>
  <c r="T13" i="13"/>
  <c r="X13" i="13"/>
  <c r="Z13" i="13"/>
  <c r="AD13" i="13"/>
  <c r="AF13" i="13"/>
  <c r="AJ13" i="13"/>
  <c r="AL13" i="13"/>
  <c r="AO13" i="13"/>
  <c r="AQ13" i="13"/>
  <c r="AS13" i="13"/>
  <c r="AT13" i="13"/>
  <c r="L14" i="13"/>
  <c r="N14" i="13"/>
  <c r="R14" i="13"/>
  <c r="T14" i="13"/>
  <c r="X14" i="13"/>
  <c r="Z14" i="13"/>
  <c r="AD14" i="13"/>
  <c r="AF14" i="13"/>
  <c r="AJ14" i="13"/>
  <c r="AL14" i="13"/>
  <c r="AO14" i="13"/>
  <c r="AQ14" i="13"/>
  <c r="AS14" i="13"/>
  <c r="AT14" i="13"/>
  <c r="F15" i="13"/>
  <c r="L15" i="13"/>
  <c r="N15" i="13"/>
  <c r="R15" i="13"/>
  <c r="T15" i="13"/>
  <c r="X15" i="13"/>
  <c r="Z15" i="13"/>
  <c r="AD15" i="13"/>
  <c r="AF15" i="13"/>
  <c r="AJ15" i="13"/>
  <c r="AL15" i="13"/>
  <c r="AO15" i="13"/>
  <c r="AP15" i="13"/>
  <c r="AQ15" i="13"/>
  <c r="AS15" i="13"/>
  <c r="AT15" i="13"/>
  <c r="AO16" i="13"/>
  <c r="AQ16" i="13"/>
  <c r="AS16" i="13"/>
  <c r="AT16" i="13"/>
  <c r="AO17" i="13"/>
  <c r="AP17" i="13"/>
  <c r="AQ17" i="13"/>
  <c r="AS17" i="13"/>
  <c r="AT17" i="13"/>
  <c r="L18" i="13"/>
  <c r="N18" i="13"/>
  <c r="R18" i="13"/>
  <c r="T18" i="13"/>
  <c r="X18" i="13"/>
  <c r="Z18" i="13"/>
  <c r="AD18" i="13"/>
  <c r="AF18" i="13"/>
  <c r="AJ18" i="13"/>
  <c r="AL18" i="13"/>
  <c r="AO18" i="13"/>
  <c r="AQ18" i="13"/>
  <c r="AS18" i="13"/>
  <c r="AT18" i="13"/>
  <c r="F19" i="13"/>
  <c r="H19" i="13"/>
  <c r="R19" i="13"/>
  <c r="T19" i="13"/>
  <c r="X19" i="13"/>
  <c r="Z19" i="13"/>
  <c r="AD19" i="13"/>
  <c r="AF19" i="13"/>
  <c r="AJ19" i="13"/>
  <c r="AL19" i="13"/>
  <c r="AO19" i="13"/>
  <c r="AP19" i="13"/>
  <c r="AQ19" i="13"/>
  <c r="AR19" i="13"/>
  <c r="AS19" i="13"/>
  <c r="AT19" i="13"/>
  <c r="F20" i="13"/>
  <c r="H20" i="13"/>
  <c r="L20" i="13"/>
  <c r="N20" i="13"/>
  <c r="X20" i="13"/>
  <c r="Z20" i="13"/>
  <c r="AD20" i="13"/>
  <c r="AF20" i="13"/>
  <c r="AJ20" i="13"/>
  <c r="AL20" i="13"/>
  <c r="AO20" i="13"/>
  <c r="AP20" i="13"/>
  <c r="AQ20" i="13"/>
  <c r="AR20" i="13"/>
  <c r="AS20" i="13"/>
  <c r="AT20" i="13"/>
  <c r="F21" i="13"/>
  <c r="H21" i="13"/>
  <c r="L21" i="13"/>
  <c r="N21" i="13"/>
  <c r="R21" i="13"/>
  <c r="T21" i="13"/>
  <c r="AD21" i="13"/>
  <c r="AF21" i="13"/>
  <c r="AJ21" i="13"/>
  <c r="AL21" i="13"/>
  <c r="AO21" i="13"/>
  <c r="AP21" i="13"/>
  <c r="AQ21" i="13"/>
  <c r="AR21" i="13"/>
  <c r="AS21" i="13"/>
  <c r="AT21" i="13"/>
  <c r="F22" i="13"/>
  <c r="H22" i="13"/>
  <c r="L22" i="13"/>
  <c r="N22" i="13"/>
  <c r="R22" i="13"/>
  <c r="T22" i="13"/>
  <c r="X22" i="13"/>
  <c r="Z22" i="13"/>
  <c r="AJ22" i="13"/>
  <c r="AL22" i="13"/>
  <c r="AO22" i="13"/>
  <c r="AP22" i="13"/>
  <c r="AQ22" i="13"/>
  <c r="AR22" i="13"/>
  <c r="AS22" i="13"/>
  <c r="AT22" i="13"/>
  <c r="F23" i="13"/>
  <c r="H23" i="13"/>
  <c r="L23" i="13"/>
  <c r="N23" i="13"/>
  <c r="R23" i="13"/>
  <c r="T23" i="13"/>
  <c r="X23" i="13"/>
  <c r="Z23" i="13"/>
  <c r="AD23" i="13"/>
  <c r="AF23" i="13"/>
  <c r="AJ23" i="13"/>
  <c r="AO23" i="13"/>
  <c r="AP23" i="13"/>
  <c r="AQ23" i="13"/>
  <c r="AS23" i="13"/>
  <c r="AT23" i="13"/>
  <c r="F24" i="13"/>
  <c r="H24" i="13"/>
  <c r="L24" i="13"/>
  <c r="N24" i="13"/>
  <c r="X24" i="13"/>
  <c r="Z24" i="13"/>
  <c r="AD24" i="13"/>
  <c r="AF24" i="13"/>
  <c r="AJ24" i="13"/>
  <c r="AL24" i="13"/>
  <c r="AO24" i="13"/>
  <c r="AP24" i="13"/>
  <c r="AQ24" i="13"/>
  <c r="AR24" i="13"/>
  <c r="AS24" i="13"/>
  <c r="AT24" i="13"/>
  <c r="F25" i="13"/>
  <c r="H25" i="13"/>
  <c r="L25" i="13"/>
  <c r="N25" i="13"/>
  <c r="R25" i="13"/>
  <c r="T25" i="13"/>
  <c r="AD25" i="13"/>
  <c r="AF25" i="13"/>
  <c r="AJ25" i="13"/>
  <c r="AL25" i="13"/>
  <c r="AO25" i="13"/>
  <c r="AP25" i="13"/>
  <c r="AQ25" i="13"/>
  <c r="AR25" i="13"/>
  <c r="AS25" i="13"/>
  <c r="AT25" i="13"/>
  <c r="F26" i="13"/>
  <c r="H26" i="13"/>
  <c r="R26" i="13"/>
  <c r="T26" i="13"/>
  <c r="X26" i="13"/>
  <c r="Z26" i="13"/>
  <c r="AD26" i="13"/>
  <c r="AF26" i="13"/>
  <c r="AJ26" i="13"/>
  <c r="AL26" i="13"/>
  <c r="AO26" i="13"/>
  <c r="AP26" i="13"/>
  <c r="AQ26" i="13"/>
  <c r="AR26" i="13"/>
  <c r="AS26" i="13"/>
  <c r="AT26" i="13"/>
  <c r="F27" i="13"/>
  <c r="H27" i="13"/>
  <c r="L27" i="13"/>
  <c r="N27" i="13"/>
  <c r="X27" i="13"/>
  <c r="Z27" i="13"/>
  <c r="AD27" i="13"/>
  <c r="AF27" i="13"/>
  <c r="AJ27" i="13"/>
  <c r="AL27" i="13"/>
  <c r="AO27" i="13"/>
  <c r="AP27" i="13"/>
  <c r="AQ27" i="13"/>
  <c r="AR27" i="13"/>
  <c r="AS27" i="13"/>
  <c r="AT27" i="13"/>
  <c r="F28" i="13"/>
  <c r="H28" i="13"/>
  <c r="L28" i="13"/>
  <c r="N28" i="13"/>
  <c r="X28" i="13"/>
  <c r="Z28" i="13"/>
  <c r="AD28" i="13"/>
  <c r="AF28" i="13"/>
  <c r="AJ28" i="13"/>
  <c r="AL28" i="13"/>
  <c r="AO28" i="13"/>
  <c r="AP28" i="13"/>
  <c r="AQ28" i="13"/>
  <c r="AR28" i="13"/>
  <c r="AS28" i="13"/>
  <c r="AT28" i="13"/>
  <c r="F29" i="13"/>
  <c r="H29" i="13"/>
  <c r="L29" i="13"/>
  <c r="N29" i="13"/>
  <c r="R29" i="13"/>
  <c r="T29" i="13"/>
  <c r="AD29" i="13"/>
  <c r="AF29" i="13"/>
  <c r="AJ29" i="13"/>
  <c r="AL29" i="13"/>
  <c r="AO29" i="13"/>
  <c r="AP29" i="13"/>
  <c r="AQ29" i="13"/>
  <c r="AR29" i="13"/>
  <c r="AS29" i="13"/>
  <c r="AT29" i="13"/>
  <c r="F30" i="13"/>
  <c r="H30" i="13"/>
  <c r="L30" i="13"/>
  <c r="N30" i="13"/>
  <c r="R30" i="13"/>
  <c r="T30" i="13"/>
  <c r="X30" i="13"/>
  <c r="Z30" i="13"/>
  <c r="AJ30" i="13"/>
  <c r="AL30" i="13"/>
  <c r="AO30" i="13"/>
  <c r="AP30" i="13"/>
  <c r="AQ30" i="13"/>
  <c r="AR30" i="13"/>
  <c r="AS30" i="13"/>
  <c r="AT30" i="13"/>
  <c r="F31" i="13"/>
  <c r="H31" i="13"/>
  <c r="L31" i="13"/>
  <c r="N31" i="13"/>
  <c r="R31" i="13"/>
  <c r="T31" i="13"/>
  <c r="X31" i="13"/>
  <c r="Z31" i="13"/>
  <c r="AD31" i="13"/>
  <c r="AF31" i="13"/>
  <c r="AS31" i="13"/>
  <c r="AT31" i="13"/>
  <c r="F32" i="13"/>
  <c r="H32" i="13"/>
  <c r="L32" i="13"/>
  <c r="N32" i="13"/>
  <c r="R32" i="13"/>
  <c r="T32" i="13"/>
  <c r="AD32" i="13"/>
  <c r="AF32" i="13"/>
  <c r="AJ32" i="13"/>
  <c r="AL32" i="13"/>
  <c r="AO32" i="13"/>
  <c r="AP32" i="13"/>
  <c r="AQ32" i="13"/>
  <c r="AR32" i="13"/>
  <c r="AS32" i="13"/>
  <c r="AT32" i="13"/>
  <c r="F33" i="13"/>
  <c r="H33" i="13"/>
  <c r="L33" i="13"/>
  <c r="N33" i="13"/>
  <c r="R33" i="13"/>
  <c r="T33" i="13"/>
  <c r="X33" i="13"/>
  <c r="Z33" i="13"/>
  <c r="AJ33" i="13"/>
  <c r="AL33" i="13"/>
  <c r="AO33" i="13"/>
  <c r="AP33" i="13"/>
  <c r="AQ33" i="13"/>
  <c r="AR33" i="13"/>
  <c r="AS33" i="13"/>
  <c r="AT33" i="13"/>
  <c r="F34" i="13"/>
  <c r="H34" i="13"/>
  <c r="R34" i="13"/>
  <c r="T34" i="13"/>
  <c r="X34" i="13"/>
  <c r="Z34" i="13"/>
  <c r="AD34" i="13"/>
  <c r="AF34" i="13"/>
  <c r="AJ34" i="13"/>
  <c r="AL34" i="13"/>
  <c r="AO34" i="13"/>
  <c r="AP34" i="13"/>
  <c r="AQ34" i="13"/>
  <c r="AR34" i="13"/>
  <c r="AS34" i="13"/>
  <c r="AT34" i="13"/>
  <c r="F35" i="13"/>
  <c r="H35" i="13"/>
  <c r="L35" i="13"/>
  <c r="N35" i="13"/>
  <c r="X35" i="13"/>
  <c r="Z35" i="13"/>
  <c r="AD35" i="13"/>
  <c r="AF35" i="13"/>
  <c r="AJ35" i="13"/>
  <c r="AL35" i="13"/>
  <c r="AO35" i="13"/>
  <c r="AP35" i="13"/>
  <c r="AQ35" i="13"/>
  <c r="AR35" i="13"/>
  <c r="AS35" i="13"/>
  <c r="AT35" i="13"/>
  <c r="F36" i="13"/>
  <c r="H36" i="13"/>
  <c r="L36" i="13"/>
  <c r="N36" i="13"/>
  <c r="R36" i="13"/>
  <c r="T36" i="13"/>
  <c r="AD36" i="13"/>
  <c r="AF36" i="13"/>
  <c r="AJ36" i="13"/>
  <c r="AL36" i="13"/>
  <c r="AO36" i="13"/>
  <c r="AP36" i="13"/>
  <c r="AQ36" i="13"/>
  <c r="AR36" i="13"/>
  <c r="AS36" i="13"/>
  <c r="AT36" i="13"/>
  <c r="F37" i="13"/>
  <c r="H37" i="13"/>
  <c r="L37" i="13"/>
  <c r="N37" i="13"/>
  <c r="R37" i="13"/>
  <c r="T37" i="13"/>
  <c r="X37" i="13"/>
  <c r="Z37" i="13"/>
  <c r="AJ37" i="13"/>
  <c r="AL37" i="13"/>
  <c r="AO37" i="13"/>
  <c r="AP37" i="13"/>
  <c r="AQ37" i="13"/>
  <c r="AR37" i="13"/>
  <c r="AS37" i="13"/>
  <c r="AT37" i="13"/>
  <c r="F38" i="13"/>
  <c r="H38" i="13"/>
  <c r="L38" i="13"/>
  <c r="N38" i="13"/>
  <c r="R38" i="13"/>
  <c r="T38" i="13"/>
  <c r="X38" i="13"/>
  <c r="Z38" i="13"/>
  <c r="AD38" i="13"/>
  <c r="AF38" i="13"/>
  <c r="AJ38" i="13"/>
  <c r="AO38" i="13"/>
  <c r="AP38" i="13"/>
  <c r="AQ38" i="13"/>
  <c r="AS38" i="13"/>
  <c r="AT38" i="13"/>
  <c r="F39" i="13"/>
  <c r="H39" i="13"/>
  <c r="L39" i="13"/>
  <c r="N39" i="13"/>
  <c r="T39" i="13"/>
  <c r="X39" i="13"/>
  <c r="Z39" i="13"/>
  <c r="AF39" i="13"/>
  <c r="AJ39" i="13"/>
  <c r="AL39" i="13"/>
  <c r="AO39" i="13"/>
  <c r="AP39" i="13"/>
  <c r="AQ39" i="13"/>
  <c r="AR39" i="13"/>
  <c r="AS39" i="13"/>
  <c r="AT39" i="13"/>
  <c r="F40" i="13"/>
  <c r="H40" i="13"/>
  <c r="L40" i="13"/>
  <c r="N40" i="13"/>
  <c r="T40" i="13"/>
  <c r="AO40" i="13"/>
  <c r="AP40" i="13"/>
  <c r="AQ40" i="13"/>
  <c r="AR40" i="13"/>
  <c r="AS40" i="13"/>
  <c r="AT40" i="13"/>
  <c r="F41" i="13"/>
  <c r="H41" i="13"/>
  <c r="L41" i="13"/>
  <c r="R41" i="13"/>
  <c r="T41" i="13"/>
  <c r="X41" i="13"/>
  <c r="Z41" i="13"/>
  <c r="AD41" i="13"/>
  <c r="AF41" i="13"/>
  <c r="AJ41" i="13"/>
  <c r="AL41" i="13"/>
  <c r="AO41" i="13"/>
  <c r="AP41" i="13"/>
  <c r="AQ41" i="13"/>
  <c r="AR41" i="13"/>
  <c r="AS41" i="13"/>
  <c r="AT41" i="13"/>
  <c r="F42" i="13"/>
  <c r="H42" i="13"/>
  <c r="L42" i="13"/>
  <c r="N42" i="13"/>
  <c r="R42" i="13"/>
  <c r="X42" i="13"/>
  <c r="Z42" i="13"/>
  <c r="AD42" i="13"/>
  <c r="AF42" i="13"/>
  <c r="AJ42" i="13"/>
  <c r="AL42" i="13"/>
  <c r="AO42" i="13"/>
  <c r="AP42" i="13"/>
  <c r="AQ42" i="13"/>
  <c r="AR42" i="13"/>
  <c r="AS42" i="13"/>
  <c r="AT42" i="13"/>
  <c r="F43" i="13"/>
  <c r="H43" i="13"/>
  <c r="L43" i="13"/>
  <c r="N43" i="13"/>
  <c r="R43" i="13"/>
  <c r="T43" i="13"/>
  <c r="X43" i="13"/>
  <c r="AD43" i="13"/>
  <c r="AF43" i="13"/>
  <c r="AJ43" i="13"/>
  <c r="AL43" i="13"/>
  <c r="AO43" i="13"/>
  <c r="AP43" i="13"/>
  <c r="AQ43" i="13"/>
  <c r="AR43" i="13"/>
  <c r="AS43" i="13"/>
  <c r="AT43" i="13"/>
  <c r="F44" i="13"/>
  <c r="H44" i="13"/>
  <c r="L44" i="13"/>
  <c r="N44" i="13"/>
  <c r="R44" i="13"/>
  <c r="T44" i="13"/>
  <c r="X44" i="13"/>
  <c r="Z44" i="13"/>
  <c r="AD44" i="13"/>
  <c r="AJ44" i="13"/>
  <c r="AL44" i="13"/>
  <c r="AO44" i="13"/>
  <c r="AP44" i="13"/>
  <c r="AQ44" i="13"/>
  <c r="AR44" i="13"/>
  <c r="AS44" i="13"/>
  <c r="AT44" i="13"/>
  <c r="F45" i="13"/>
  <c r="H45" i="13"/>
  <c r="L45" i="13"/>
  <c r="N45" i="13"/>
  <c r="R45" i="13"/>
  <c r="T45" i="13"/>
  <c r="X45" i="13"/>
  <c r="Z45" i="13"/>
  <c r="AD45" i="13"/>
  <c r="AF45" i="13"/>
  <c r="AJ45" i="13"/>
  <c r="AO45" i="13"/>
  <c r="AP45" i="13"/>
  <c r="AQ45" i="13"/>
  <c r="AS45" i="13"/>
  <c r="AT45" i="13"/>
  <c r="F46" i="13"/>
  <c r="H46" i="13"/>
  <c r="L46" i="13"/>
  <c r="R46" i="13"/>
  <c r="T46" i="13"/>
  <c r="X46" i="13"/>
  <c r="Z46" i="13"/>
  <c r="AD46" i="13"/>
  <c r="AF46" i="13"/>
  <c r="AJ46" i="13"/>
  <c r="AL46" i="13"/>
  <c r="AO46" i="13"/>
  <c r="AP46" i="13"/>
  <c r="AQ46" i="13"/>
  <c r="AR46" i="13"/>
  <c r="AS46" i="13"/>
  <c r="AT46" i="13"/>
  <c r="F47" i="13"/>
  <c r="H47" i="13"/>
  <c r="L47" i="13"/>
  <c r="N47" i="13"/>
  <c r="R47" i="13"/>
  <c r="T47" i="13"/>
  <c r="X47" i="13"/>
  <c r="AD47" i="13"/>
  <c r="AF47" i="13"/>
  <c r="AJ47" i="13"/>
  <c r="AL47" i="13"/>
  <c r="AO47" i="13"/>
  <c r="AP47" i="13"/>
  <c r="AQ47" i="13"/>
  <c r="AR47" i="13"/>
  <c r="AS47" i="13"/>
  <c r="AT47" i="13"/>
  <c r="F48" i="13"/>
  <c r="H48" i="13"/>
  <c r="L48" i="13"/>
  <c r="N48" i="13"/>
  <c r="R48" i="13"/>
  <c r="T48" i="13"/>
  <c r="X48" i="13"/>
  <c r="Z48" i="13"/>
  <c r="AD48" i="13"/>
  <c r="AF48" i="13"/>
  <c r="AJ48" i="13"/>
  <c r="AO48" i="13"/>
  <c r="AP48" i="13"/>
  <c r="AQ48" i="13"/>
  <c r="AS48" i="13"/>
  <c r="AT48" i="13"/>
  <c r="F49" i="13"/>
  <c r="H49" i="13"/>
  <c r="R49" i="13"/>
  <c r="T49" i="13"/>
  <c r="X49" i="13"/>
  <c r="Z49" i="13"/>
  <c r="AD49" i="13"/>
  <c r="AF49" i="13"/>
  <c r="AJ49" i="13"/>
  <c r="AL49" i="13"/>
  <c r="AO49" i="13"/>
  <c r="AP49" i="13"/>
  <c r="AQ49" i="13"/>
  <c r="AR49" i="13"/>
  <c r="AS49" i="13"/>
  <c r="AT49" i="13"/>
  <c r="AO50" i="13"/>
  <c r="AP50" i="13"/>
  <c r="AQ50" i="13"/>
  <c r="AR50" i="13"/>
  <c r="AS50" i="13"/>
  <c r="AT50" i="13"/>
  <c r="AO51" i="13"/>
  <c r="AP51" i="13"/>
  <c r="AQ51" i="13"/>
  <c r="AR51" i="13"/>
  <c r="AS51" i="13"/>
  <c r="AT51" i="13"/>
  <c r="AO52" i="13"/>
  <c r="AP52" i="13"/>
  <c r="AQ52" i="13"/>
  <c r="AR52" i="13"/>
  <c r="AS52" i="13"/>
  <c r="AT52" i="13"/>
  <c r="AO53" i="13"/>
  <c r="AP53" i="13"/>
  <c r="AQ53" i="13"/>
  <c r="AR53" i="13"/>
  <c r="AS53" i="13"/>
  <c r="AT53" i="13"/>
  <c r="AO54" i="13"/>
  <c r="AP54" i="13"/>
  <c r="AQ54" i="13"/>
  <c r="AR54" i="13"/>
  <c r="AS54" i="13"/>
  <c r="AT54" i="13"/>
  <c r="AO55" i="13"/>
  <c r="AP55" i="13"/>
  <c r="AQ55" i="13"/>
  <c r="AR55" i="13"/>
  <c r="AS55" i="13"/>
  <c r="AT55" i="13"/>
  <c r="AO56" i="13"/>
  <c r="AQ56" i="13"/>
  <c r="AS56" i="13"/>
  <c r="AT56" i="13"/>
  <c r="AO57" i="13"/>
  <c r="AP57" i="13"/>
  <c r="AQ57" i="13"/>
  <c r="AR57" i="13"/>
  <c r="AS57" i="13"/>
  <c r="AT57" i="13"/>
  <c r="AO58" i="13"/>
  <c r="AQ58" i="13"/>
  <c r="AS58" i="13"/>
  <c r="AT58" i="13"/>
  <c r="AO59" i="13"/>
  <c r="AP59" i="13"/>
  <c r="AQ59" i="13"/>
  <c r="AR59" i="13"/>
  <c r="AS59" i="13"/>
  <c r="AT59" i="13"/>
  <c r="AO60" i="13"/>
  <c r="AQ60" i="13"/>
  <c r="AS60" i="13"/>
  <c r="AT60" i="13"/>
  <c r="AO61" i="13"/>
  <c r="AP61" i="13"/>
  <c r="AQ61" i="13"/>
  <c r="AR61" i="13"/>
  <c r="AS61" i="13"/>
  <c r="AT61" i="13"/>
  <c r="AS19" i="17"/>
  <c r="AR19" i="17"/>
  <c r="AQ19" i="17"/>
  <c r="AP19" i="17"/>
  <c r="AO19" i="17"/>
  <c r="AN19" i="17"/>
  <c r="AS18" i="17"/>
  <c r="AR18" i="17"/>
  <c r="AQ18" i="17"/>
  <c r="AP18" i="17"/>
  <c r="AO18" i="17"/>
  <c r="AN18" i="17"/>
  <c r="AS17" i="17"/>
  <c r="AR17" i="17"/>
  <c r="AQ17" i="17"/>
  <c r="AP17" i="17"/>
  <c r="AO17" i="17"/>
  <c r="AN17" i="17"/>
  <c r="AS16" i="17"/>
  <c r="AR16" i="17"/>
  <c r="AQ16" i="17"/>
  <c r="AP16" i="17"/>
  <c r="AO16" i="17"/>
  <c r="AN16" i="17"/>
  <c r="E39" i="10"/>
  <c r="G39" i="10"/>
  <c r="K39" i="10"/>
  <c r="M39" i="10"/>
  <c r="S39" i="10"/>
  <c r="W39" i="10"/>
  <c r="Y39" i="10"/>
  <c r="AE39" i="10"/>
  <c r="AI39" i="10"/>
  <c r="AK39" i="10"/>
  <c r="AN39" i="10"/>
  <c r="AO39" i="10"/>
  <c r="AP39" i="10"/>
  <c r="AQ39" i="10"/>
  <c r="AR39" i="10"/>
  <c r="AS39" i="10"/>
  <c r="AS48" i="15"/>
  <c r="AR48" i="15"/>
  <c r="AQ48" i="15"/>
  <c r="AP48" i="15"/>
  <c r="AO48" i="15"/>
  <c r="AN48" i="15"/>
  <c r="AK48" i="15"/>
  <c r="AI48" i="15"/>
  <c r="AE48" i="15"/>
  <c r="Y48" i="15"/>
  <c r="W48" i="15"/>
  <c r="S48" i="15"/>
  <c r="M48" i="15"/>
  <c r="K48" i="15"/>
  <c r="G48" i="15"/>
  <c r="E48" i="15"/>
  <c r="AS49" i="12"/>
  <c r="AR49" i="12"/>
  <c r="AP49" i="12"/>
  <c r="AN49" i="12"/>
  <c r="G61" i="11"/>
  <c r="AS51" i="15"/>
  <c r="AR51" i="15"/>
  <c r="AQ51" i="15"/>
  <c r="AP51" i="15"/>
  <c r="AO51" i="15"/>
  <c r="AN51" i="15"/>
  <c r="AC57" i="10"/>
  <c r="AE57" i="10"/>
  <c r="AI57" i="10"/>
  <c r="AK57" i="10"/>
  <c r="W58" i="10"/>
  <c r="Y58" i="10"/>
  <c r="AI58" i="10"/>
  <c r="AK58" i="10"/>
  <c r="W59" i="10"/>
  <c r="Y59" i="10"/>
  <c r="AC59" i="10"/>
  <c r="AE59" i="10"/>
  <c r="D65" i="14"/>
  <c r="E65" i="14"/>
  <c r="F65" i="14"/>
  <c r="G65" i="14"/>
  <c r="H65" i="14"/>
  <c r="J65" i="14"/>
  <c r="K65" i="14"/>
  <c r="L65" i="14"/>
  <c r="M65" i="14"/>
  <c r="N65" i="14"/>
  <c r="P65" i="14"/>
  <c r="Q65" i="14"/>
  <c r="R65" i="14"/>
  <c r="S65" i="14"/>
  <c r="T65" i="14"/>
  <c r="V65" i="14"/>
  <c r="W65" i="14"/>
  <c r="X65" i="14"/>
  <c r="Y65" i="14"/>
  <c r="Z65" i="14"/>
  <c r="AB65" i="14"/>
  <c r="AC65" i="14"/>
  <c r="AD65" i="14"/>
  <c r="AE65" i="14"/>
  <c r="AF65" i="14"/>
  <c r="AH65" i="14"/>
  <c r="AI65" i="14"/>
  <c r="AJ65" i="14"/>
  <c r="AK65" i="14"/>
  <c r="AL65" i="14"/>
  <c r="AT66" i="13"/>
  <c r="AO66" i="13"/>
  <c r="S59" i="10"/>
  <c r="Q59" i="10"/>
  <c r="S58" i="10"/>
  <c r="Q58" i="10"/>
  <c r="AS36" i="7"/>
  <c r="AR36" i="7"/>
  <c r="AQ36" i="7"/>
  <c r="AP36" i="7"/>
  <c r="AO36" i="7"/>
  <c r="AN36" i="7"/>
  <c r="AS18" i="11"/>
  <c r="AR18" i="11"/>
  <c r="AQ18" i="11"/>
  <c r="AP18" i="11"/>
  <c r="AO18" i="11"/>
  <c r="AN18" i="11"/>
  <c r="AS24" i="17"/>
  <c r="AR24" i="17"/>
  <c r="AQ24" i="17"/>
  <c r="AP24" i="17"/>
  <c r="AO24" i="17"/>
  <c r="AN24" i="17"/>
  <c r="AS35" i="7"/>
  <c r="AR35" i="7"/>
  <c r="AQ35" i="7"/>
  <c r="AP35" i="7"/>
  <c r="AO35" i="7"/>
  <c r="AN35" i="7"/>
  <c r="AE37" i="11"/>
  <c r="AC37" i="11"/>
  <c r="Y37" i="11"/>
  <c r="W37" i="11"/>
  <c r="S37" i="11"/>
  <c r="Q37" i="11"/>
  <c r="AK36" i="11"/>
  <c r="AI36" i="11"/>
  <c r="Y36" i="11"/>
  <c r="W36" i="11"/>
  <c r="S36" i="11"/>
  <c r="Q36" i="11"/>
  <c r="AK35" i="11"/>
  <c r="AI35" i="11"/>
  <c r="AE35" i="11"/>
  <c r="AC35" i="11"/>
  <c r="S35" i="11"/>
  <c r="Q35" i="11"/>
  <c r="AK34" i="11"/>
  <c r="AI34" i="11"/>
  <c r="AE34" i="11"/>
  <c r="AC34" i="11"/>
  <c r="Y34" i="11"/>
  <c r="W34" i="11"/>
  <c r="Y33" i="11"/>
  <c r="W33" i="11"/>
  <c r="Y32" i="11"/>
  <c r="AK30" i="11"/>
  <c r="Y25" i="11"/>
  <c r="W25" i="11"/>
  <c r="S25" i="11"/>
  <c r="Q25" i="11"/>
  <c r="AI24" i="11"/>
  <c r="AE24" i="11"/>
  <c r="AC24" i="11"/>
  <c r="Y24" i="11"/>
  <c r="W24" i="11"/>
  <c r="S24" i="11"/>
  <c r="Q24" i="11"/>
  <c r="M24" i="11"/>
  <c r="K24" i="11"/>
  <c r="G24" i="11"/>
  <c r="E24" i="11"/>
  <c r="AK23" i="11"/>
  <c r="AI23" i="11"/>
  <c r="AC23" i="11"/>
  <c r="Y23" i="11"/>
  <c r="W23" i="11"/>
  <c r="S23" i="11"/>
  <c r="Q23" i="11"/>
  <c r="M23" i="11"/>
  <c r="K23" i="11"/>
  <c r="G23" i="11"/>
  <c r="E23" i="11"/>
  <c r="AK22" i="11"/>
  <c r="AI22" i="11"/>
  <c r="AE22" i="11"/>
  <c r="AC22" i="11"/>
  <c r="W22" i="11"/>
  <c r="S22" i="11"/>
  <c r="Q22" i="11"/>
  <c r="M22" i="11"/>
  <c r="K22" i="11"/>
  <c r="G22" i="11"/>
  <c r="E22" i="11"/>
  <c r="AK21" i="11"/>
  <c r="AI21" i="11"/>
  <c r="AE21" i="11"/>
  <c r="AC21" i="11"/>
  <c r="Y21" i="11"/>
  <c r="W21" i="11"/>
  <c r="Q21" i="11"/>
  <c r="M21" i="11"/>
  <c r="K21" i="11"/>
  <c r="G21" i="11"/>
  <c r="E21" i="11"/>
  <c r="AK20" i="11"/>
  <c r="AI20" i="11"/>
  <c r="AE20" i="11"/>
  <c r="AC20" i="11"/>
  <c r="Y20" i="11"/>
  <c r="W20" i="11"/>
  <c r="S20" i="11"/>
  <c r="Q20" i="11"/>
  <c r="K20" i="11"/>
  <c r="G20" i="11"/>
  <c r="E20" i="11"/>
  <c r="Y19" i="11"/>
  <c r="S12" i="11"/>
  <c r="M12" i="11"/>
  <c r="K12" i="11"/>
  <c r="G12" i="11"/>
  <c r="E12" i="11"/>
  <c r="AS58" i="17"/>
  <c r="AR58" i="17"/>
  <c r="AQ58" i="17"/>
  <c r="AP58" i="17"/>
  <c r="AO58" i="17"/>
  <c r="AN58" i="17"/>
  <c r="AS57" i="17"/>
  <c r="AR57" i="17"/>
  <c r="AP57" i="17"/>
  <c r="AO57" i="17"/>
  <c r="AN57" i="17"/>
  <c r="AS56" i="17"/>
  <c r="AR56" i="17"/>
  <c r="AQ56" i="17"/>
  <c r="AP56" i="17"/>
  <c r="AO56" i="17"/>
  <c r="AN56" i="17"/>
  <c r="AS55" i="17"/>
  <c r="AR55" i="17"/>
  <c r="AQ55" i="17"/>
  <c r="AP55" i="17"/>
  <c r="AO55" i="17"/>
  <c r="AN55" i="17"/>
  <c r="AS54" i="17"/>
  <c r="AR54" i="17"/>
  <c r="AP54" i="17"/>
  <c r="AO54" i="17"/>
  <c r="AN54" i="17"/>
  <c r="AS53" i="17"/>
  <c r="AR53" i="17"/>
  <c r="AQ53" i="17"/>
  <c r="AP53" i="17"/>
  <c r="AO53" i="17"/>
  <c r="AN53" i="17"/>
  <c r="AS52" i="17"/>
  <c r="AR52" i="17"/>
  <c r="AP52" i="17"/>
  <c r="AO52" i="17"/>
  <c r="AN52" i="17"/>
  <c r="AS51" i="17"/>
  <c r="AR51" i="17"/>
  <c r="AQ51" i="17"/>
  <c r="AP51" i="17"/>
  <c r="AO51" i="17"/>
  <c r="AN51" i="17"/>
  <c r="AS50" i="17"/>
  <c r="AR50" i="17"/>
  <c r="AQ50" i="17"/>
  <c r="AP50" i="17"/>
  <c r="AO50" i="17"/>
  <c r="AN50" i="17"/>
  <c r="AS49" i="17"/>
  <c r="AR49" i="17"/>
  <c r="AQ49" i="17"/>
  <c r="AP49" i="17"/>
  <c r="AO49" i="17"/>
  <c r="AN49" i="17"/>
  <c r="AS48" i="17"/>
  <c r="AR48" i="17"/>
  <c r="AQ48" i="17"/>
  <c r="AP48" i="17"/>
  <c r="AO48" i="17"/>
  <c r="AN48" i="17"/>
  <c r="AS47" i="17"/>
  <c r="AR47" i="17"/>
  <c r="AQ47" i="17"/>
  <c r="AP47" i="17"/>
  <c r="AO47" i="17"/>
  <c r="AN47" i="17"/>
  <c r="AS46" i="17"/>
  <c r="AR46" i="17"/>
  <c r="AQ46" i="17"/>
  <c r="AP46" i="17"/>
  <c r="AO46" i="17"/>
  <c r="AN46" i="17"/>
  <c r="AS45" i="17"/>
  <c r="AR45" i="17"/>
  <c r="AQ45" i="17"/>
  <c r="AP45" i="17"/>
  <c r="AO45" i="17"/>
  <c r="AN45" i="17"/>
  <c r="AS44" i="17"/>
  <c r="AR44" i="17"/>
  <c r="AP44" i="17"/>
  <c r="AN44" i="17"/>
  <c r="AS43" i="17"/>
  <c r="AR43" i="17"/>
  <c r="AQ43" i="17"/>
  <c r="AP43" i="17"/>
  <c r="AO43" i="17"/>
  <c r="AN43" i="17"/>
  <c r="AS42" i="17"/>
  <c r="AR42" i="17"/>
  <c r="AQ42" i="17"/>
  <c r="AP42" i="17"/>
  <c r="AO42" i="17"/>
  <c r="AN42" i="17"/>
  <c r="AS41" i="17"/>
  <c r="AR41" i="17"/>
  <c r="AQ41" i="17"/>
  <c r="AP41" i="17"/>
  <c r="AO41" i="17"/>
  <c r="AN41" i="17"/>
  <c r="AS40" i="17"/>
  <c r="AR40" i="17"/>
  <c r="AQ40" i="17"/>
  <c r="AP40" i="17"/>
  <c r="AO40" i="17"/>
  <c r="AN40" i="17"/>
  <c r="AS39" i="17"/>
  <c r="AR39" i="17"/>
  <c r="AQ39" i="17"/>
  <c r="AP39" i="17"/>
  <c r="AO39" i="17"/>
  <c r="AN39" i="17"/>
  <c r="AS38" i="17"/>
  <c r="AR38" i="17"/>
  <c r="AQ38" i="17"/>
  <c r="AP38" i="17"/>
  <c r="AO38" i="17"/>
  <c r="AN38" i="17"/>
  <c r="AS37" i="17"/>
  <c r="AR37" i="17"/>
  <c r="AQ37" i="17"/>
  <c r="AP37" i="17"/>
  <c r="AO37" i="17"/>
  <c r="AN37" i="17"/>
  <c r="AS36" i="17"/>
  <c r="AR36" i="17"/>
  <c r="AP36" i="17"/>
  <c r="AN36" i="17"/>
  <c r="AS35" i="17"/>
  <c r="AR35" i="17"/>
  <c r="AQ35" i="17"/>
  <c r="AP35" i="17"/>
  <c r="AO35" i="17"/>
  <c r="AN35" i="17"/>
  <c r="AS34" i="17"/>
  <c r="AR34" i="17"/>
  <c r="AQ34" i="17"/>
  <c r="AP34" i="17"/>
  <c r="AO34" i="17"/>
  <c r="AN34" i="17"/>
  <c r="AS33" i="17"/>
  <c r="AR33" i="17"/>
  <c r="AQ33" i="17"/>
  <c r="AP33" i="17"/>
  <c r="AO33" i="17"/>
  <c r="AN33" i="17"/>
  <c r="AS32" i="17"/>
  <c r="AR32" i="17"/>
  <c r="AQ32" i="17"/>
  <c r="AP32" i="17"/>
  <c r="AO32" i="17"/>
  <c r="AN32" i="17"/>
  <c r="AS31" i="17"/>
  <c r="AR31" i="17"/>
  <c r="AQ31" i="17"/>
  <c r="AP31" i="17"/>
  <c r="AO31" i="17"/>
  <c r="AN31" i="17"/>
  <c r="AS30" i="17"/>
  <c r="AR30" i="17"/>
  <c r="AQ30" i="17"/>
  <c r="AP30" i="17"/>
  <c r="AO30" i="17"/>
  <c r="AN30" i="17"/>
  <c r="AS29" i="17"/>
  <c r="AR29" i="17"/>
  <c r="AQ29" i="17"/>
  <c r="AP29" i="17"/>
  <c r="AO29" i="17"/>
  <c r="AN29" i="17"/>
  <c r="AS28" i="17"/>
  <c r="AR28" i="17"/>
  <c r="AP28" i="17"/>
  <c r="AO28" i="17"/>
  <c r="AN28" i="17"/>
  <c r="AS27" i="17"/>
  <c r="AR27" i="17"/>
  <c r="AQ27" i="17"/>
  <c r="AP27" i="17"/>
  <c r="AO27" i="17"/>
  <c r="AN27" i="17"/>
  <c r="AS26" i="17"/>
  <c r="AR26" i="17"/>
  <c r="AQ26" i="17"/>
  <c r="AP26" i="17"/>
  <c r="AO26" i="17"/>
  <c r="AN26" i="17"/>
  <c r="AS25" i="17"/>
  <c r="AR25" i="17"/>
  <c r="AQ25" i="17"/>
  <c r="AP25" i="17"/>
  <c r="AO25" i="17"/>
  <c r="AN25" i="17"/>
  <c r="AS23" i="17"/>
  <c r="AR23" i="17"/>
  <c r="AQ23" i="17"/>
  <c r="AP23" i="17"/>
  <c r="AO23" i="17"/>
  <c r="AN23" i="17"/>
  <c r="AS22" i="17"/>
  <c r="AR22" i="17"/>
  <c r="AQ22" i="17"/>
  <c r="AP22" i="17"/>
  <c r="AN22" i="17"/>
  <c r="AS21" i="17"/>
  <c r="AR21" i="17"/>
  <c r="AQ21" i="17"/>
  <c r="AP21" i="17"/>
  <c r="AO21" i="17"/>
  <c r="AN21" i="17"/>
  <c r="AS20" i="17"/>
  <c r="AR20" i="17"/>
  <c r="AQ20" i="17"/>
  <c r="AP20" i="17"/>
  <c r="AO20" i="17"/>
  <c r="AN20" i="17"/>
  <c r="AS15" i="17"/>
  <c r="AR15" i="17"/>
  <c r="AP15" i="17"/>
  <c r="AO15" i="17"/>
  <c r="AN15" i="17"/>
  <c r="AS14" i="17"/>
  <c r="AR14" i="17"/>
  <c r="AP14" i="17"/>
  <c r="AN14" i="17"/>
  <c r="AS13" i="17"/>
  <c r="AR13" i="17"/>
  <c r="AP13" i="17"/>
  <c r="AN13" i="17"/>
  <c r="AS12" i="17"/>
  <c r="AR12" i="17"/>
  <c r="AP12" i="17"/>
  <c r="AN12" i="17"/>
  <c r="AR59" i="17"/>
  <c r="AQ59" i="17"/>
  <c r="AP59" i="17"/>
  <c r="AO59" i="17"/>
  <c r="M44" i="12"/>
  <c r="K44" i="12"/>
  <c r="S43" i="12"/>
  <c r="Q43" i="12"/>
  <c r="M43" i="12"/>
  <c r="Y43" i="12"/>
  <c r="W43" i="12"/>
  <c r="AS44" i="12"/>
  <c r="AR44" i="12"/>
  <c r="AQ44" i="12"/>
  <c r="AP44" i="12"/>
  <c r="AO44" i="12"/>
  <c r="AN44" i="12"/>
  <c r="AK44" i="12"/>
  <c r="AI44" i="12"/>
  <c r="G44" i="12"/>
  <c r="E44" i="12"/>
  <c r="AS43" i="12"/>
  <c r="AR43" i="12"/>
  <c r="AQ43" i="12"/>
  <c r="AP43" i="12"/>
  <c r="AO43" i="12"/>
  <c r="AN43" i="12"/>
  <c r="AK43" i="12"/>
  <c r="AI43" i="12"/>
  <c r="AE43" i="12"/>
  <c r="AC43" i="12"/>
  <c r="G43" i="12"/>
  <c r="E43" i="12"/>
  <c r="AS64" i="14"/>
  <c r="AR64" i="14"/>
  <c r="AQ64" i="14"/>
  <c r="AP64" i="14"/>
  <c r="AO64" i="14"/>
  <c r="AN64" i="14"/>
  <c r="AS63" i="14"/>
  <c r="AR63" i="14"/>
  <c r="AQ63" i="14"/>
  <c r="AP63" i="14"/>
  <c r="AO63" i="14"/>
  <c r="AN63" i="14"/>
  <c r="AS62" i="14"/>
  <c r="AR62" i="14"/>
  <c r="AP62" i="14"/>
  <c r="AO62" i="14"/>
  <c r="AN62" i="14"/>
  <c r="AS61" i="14"/>
  <c r="AR61" i="14"/>
  <c r="AQ61" i="14"/>
  <c r="AP61" i="14"/>
  <c r="AO61" i="14"/>
  <c r="AN61" i="14"/>
  <c r="AS60" i="14"/>
  <c r="AR60" i="14"/>
  <c r="AQ60" i="14"/>
  <c r="AP60" i="14"/>
  <c r="AO60" i="14"/>
  <c r="AN60" i="14"/>
  <c r="AS59" i="14"/>
  <c r="AR59" i="14"/>
  <c r="AQ59" i="14"/>
  <c r="AP59" i="14"/>
  <c r="AN59" i="14"/>
  <c r="AS58" i="14"/>
  <c r="AR58" i="14"/>
  <c r="AQ58" i="14"/>
  <c r="AP58" i="14"/>
  <c r="AO58" i="14"/>
  <c r="AN58" i="14"/>
  <c r="AS57" i="14"/>
  <c r="AR57" i="14"/>
  <c r="AQ57" i="14"/>
  <c r="AP57" i="14"/>
  <c r="AO57" i="14"/>
  <c r="AN57" i="14"/>
  <c r="AS56" i="14"/>
  <c r="AR56" i="14"/>
  <c r="AQ56" i="14"/>
  <c r="AP56" i="14"/>
  <c r="AO56" i="14"/>
  <c r="AN56" i="14"/>
  <c r="AS55" i="14"/>
  <c r="AR55" i="14"/>
  <c r="AQ55" i="14"/>
  <c r="AP55" i="14"/>
  <c r="AO55" i="14"/>
  <c r="AN55" i="14"/>
  <c r="AS54" i="14"/>
  <c r="AR54" i="14"/>
  <c r="AQ54" i="14"/>
  <c r="AP54" i="14"/>
  <c r="AO54" i="14"/>
  <c r="AN54" i="14"/>
  <c r="AS53" i="14"/>
  <c r="AR53" i="14"/>
  <c r="AQ53" i="14"/>
  <c r="AP53" i="14"/>
  <c r="AO53" i="14"/>
  <c r="AN53" i="14"/>
  <c r="AS52" i="14"/>
  <c r="AR52" i="14"/>
  <c r="AQ52" i="14"/>
  <c r="AP52" i="14"/>
  <c r="AO52" i="14"/>
  <c r="AN52" i="14"/>
  <c r="AS51" i="14"/>
  <c r="AR51" i="14"/>
  <c r="AP51" i="14"/>
  <c r="AO51" i="14"/>
  <c r="AN51" i="14"/>
  <c r="AS50" i="14"/>
  <c r="AR50" i="14"/>
  <c r="AQ50" i="14"/>
  <c r="AP50" i="14"/>
  <c r="AO50" i="14"/>
  <c r="AN50" i="14"/>
  <c r="AS49" i="14"/>
  <c r="AR49" i="14"/>
  <c r="AQ49" i="14"/>
  <c r="AP49" i="14"/>
  <c r="AN49" i="14"/>
  <c r="AS48" i="14"/>
  <c r="AR48" i="14"/>
  <c r="AQ48" i="14"/>
  <c r="AP48" i="14"/>
  <c r="AO48" i="14"/>
  <c r="AN48" i="14"/>
  <c r="AS47" i="14"/>
  <c r="AR47" i="14"/>
  <c r="AQ47" i="14"/>
  <c r="AP47" i="14"/>
  <c r="AO47" i="14"/>
  <c r="AN47" i="14"/>
  <c r="AS46" i="14"/>
  <c r="AR46" i="14"/>
  <c r="AQ46" i="14"/>
  <c r="AP46" i="14"/>
  <c r="AO46" i="14"/>
  <c r="AN46" i="14"/>
  <c r="AS45" i="14"/>
  <c r="AR45" i="14"/>
  <c r="AP45" i="14"/>
  <c r="AO45" i="14"/>
  <c r="AN45" i="14"/>
  <c r="AS44" i="14"/>
  <c r="AR44" i="14"/>
  <c r="AQ44" i="14"/>
  <c r="AP44" i="14"/>
  <c r="AO44" i="14"/>
  <c r="AN44" i="14"/>
  <c r="AS43" i="14"/>
  <c r="AR43" i="14"/>
  <c r="AQ43" i="14"/>
  <c r="AP43" i="14"/>
  <c r="AO43" i="14"/>
  <c r="AN43" i="14"/>
  <c r="AS42" i="14"/>
  <c r="AR42" i="14"/>
  <c r="AQ42" i="14"/>
  <c r="AP42" i="14"/>
  <c r="AO42" i="14"/>
  <c r="AN42" i="14"/>
  <c r="AS41" i="14"/>
  <c r="AR41" i="14"/>
  <c r="AQ41" i="14"/>
  <c r="AP41" i="14"/>
  <c r="AO41" i="14"/>
  <c r="AN41" i="14"/>
  <c r="AS40" i="14"/>
  <c r="AR40" i="14"/>
  <c r="AQ40" i="14"/>
  <c r="AP40" i="14"/>
  <c r="AO40" i="14"/>
  <c r="AN40" i="14"/>
  <c r="AS39" i="14"/>
  <c r="AR39" i="14"/>
  <c r="AQ39" i="14"/>
  <c r="AP39" i="14"/>
  <c r="AN39" i="14"/>
  <c r="AS38" i="14"/>
  <c r="AR38" i="14"/>
  <c r="AQ38" i="14"/>
  <c r="AP38" i="14"/>
  <c r="AO38" i="14"/>
  <c r="AN38" i="14"/>
  <c r="AS37" i="14"/>
  <c r="AR37" i="14"/>
  <c r="AQ37" i="14"/>
  <c r="AP37" i="14"/>
  <c r="AO37" i="14"/>
  <c r="AN37" i="14"/>
  <c r="AS36" i="14"/>
  <c r="AR36" i="14"/>
  <c r="AQ36" i="14"/>
  <c r="AP36" i="14"/>
  <c r="AO36" i="14"/>
  <c r="AN36" i="14"/>
  <c r="AS35" i="14"/>
  <c r="AR35" i="14"/>
  <c r="AQ35" i="14"/>
  <c r="AP35" i="14"/>
  <c r="AO35" i="14"/>
  <c r="AN35" i="14"/>
  <c r="AS34" i="14"/>
  <c r="AR34" i="14"/>
  <c r="AQ34" i="14"/>
  <c r="AP34" i="14"/>
  <c r="AN34" i="14"/>
  <c r="AS33" i="14"/>
  <c r="AR33" i="14"/>
  <c r="AQ33" i="14"/>
  <c r="AP33" i="14"/>
  <c r="AO33" i="14"/>
  <c r="AN33" i="14"/>
  <c r="AS32" i="14"/>
  <c r="AR32" i="14"/>
  <c r="AQ32" i="14"/>
  <c r="AP32" i="14"/>
  <c r="AO32" i="14"/>
  <c r="AN32" i="14"/>
  <c r="AS31" i="14"/>
  <c r="AR31" i="14"/>
  <c r="AQ31" i="14"/>
  <c r="AP31" i="14"/>
  <c r="AN31" i="14"/>
  <c r="AS30" i="14"/>
  <c r="AR30" i="14"/>
  <c r="AQ30" i="14"/>
  <c r="AP30" i="14"/>
  <c r="AO30" i="14"/>
  <c r="AN30" i="14"/>
  <c r="AS29" i="14"/>
  <c r="AR29" i="14"/>
  <c r="AQ29" i="14"/>
  <c r="AP29" i="14"/>
  <c r="AO29" i="14"/>
  <c r="AN29" i="14"/>
  <c r="AS28" i="14"/>
  <c r="AR28" i="14"/>
  <c r="AP28" i="14"/>
  <c r="AO28" i="14"/>
  <c r="AN28" i="14"/>
  <c r="AS27" i="14"/>
  <c r="AR27" i="14"/>
  <c r="AQ27" i="14"/>
  <c r="AP27" i="14"/>
  <c r="AO27" i="14"/>
  <c r="AN27" i="14"/>
  <c r="AS26" i="14"/>
  <c r="AR26" i="14"/>
  <c r="AQ26" i="14"/>
  <c r="AP26" i="14"/>
  <c r="AO26" i="14"/>
  <c r="AN26" i="14"/>
  <c r="AS25" i="14"/>
  <c r="AR25" i="14"/>
  <c r="AQ25" i="14"/>
  <c r="AP25" i="14"/>
  <c r="AO25" i="14"/>
  <c r="AN25" i="14"/>
  <c r="AS24" i="14"/>
  <c r="AR24" i="14"/>
  <c r="AQ24" i="14"/>
  <c r="AP24" i="14"/>
  <c r="AO24" i="14"/>
  <c r="AN24" i="14"/>
  <c r="AS23" i="14"/>
  <c r="AR23" i="14"/>
  <c r="AQ23" i="14"/>
  <c r="AP23" i="14"/>
  <c r="AO23" i="14"/>
  <c r="AN23" i="14"/>
  <c r="AS33" i="11"/>
  <c r="AR33" i="11"/>
  <c r="AQ33" i="11"/>
  <c r="AP33" i="11"/>
  <c r="AO33" i="11"/>
  <c r="AN33" i="11"/>
  <c r="AS32" i="11"/>
  <c r="AR32" i="11"/>
  <c r="AQ32" i="11"/>
  <c r="AP32" i="11"/>
  <c r="AO32" i="11"/>
  <c r="AN32" i="11"/>
  <c r="AS25" i="11"/>
  <c r="AR25" i="11"/>
  <c r="AQ25" i="11"/>
  <c r="AP25" i="11"/>
  <c r="AO25" i="11"/>
  <c r="AN25" i="11"/>
  <c r="AL56" i="11"/>
  <c r="AF56" i="11"/>
  <c r="AS14" i="11"/>
  <c r="AR14" i="11"/>
  <c r="AQ14" i="11"/>
  <c r="AP14" i="11"/>
  <c r="AO14" i="11"/>
  <c r="AN14" i="11"/>
  <c r="AS13" i="11"/>
  <c r="AR13" i="11"/>
  <c r="AQ13" i="11"/>
  <c r="AP13" i="11"/>
  <c r="AO13" i="11"/>
  <c r="AN13" i="11"/>
  <c r="AK70" i="16"/>
  <c r="AI70" i="16"/>
  <c r="AE70" i="16"/>
  <c r="AC70" i="16"/>
  <c r="Y70" i="16"/>
  <c r="W70" i="16"/>
  <c r="S70" i="16"/>
  <c r="Q70" i="16"/>
  <c r="M70" i="16"/>
  <c r="K70" i="16"/>
  <c r="G70" i="16"/>
  <c r="E70" i="16"/>
  <c r="AK69" i="16"/>
  <c r="AI69" i="16"/>
  <c r="AE69" i="16"/>
  <c r="AC69" i="16"/>
  <c r="Y69" i="16"/>
  <c r="W69" i="16"/>
  <c r="S69" i="16"/>
  <c r="Q69" i="16"/>
  <c r="M69" i="16"/>
  <c r="K69" i="16"/>
  <c r="G69" i="16"/>
  <c r="E69" i="16"/>
  <c r="AS68" i="16"/>
  <c r="AQ68" i="16"/>
  <c r="AP68" i="16"/>
  <c r="AO68" i="16"/>
  <c r="AN68" i="16"/>
  <c r="AK68" i="16"/>
  <c r="AI68" i="16"/>
  <c r="AE68" i="16"/>
  <c r="AC68" i="16"/>
  <c r="Y68" i="16"/>
  <c r="W68" i="16"/>
  <c r="S68" i="16"/>
  <c r="Q68" i="16"/>
  <c r="M68" i="16"/>
  <c r="K68" i="16"/>
  <c r="G68" i="16"/>
  <c r="E68" i="16"/>
  <c r="AS23" i="15"/>
  <c r="AR23" i="15"/>
  <c r="AP23" i="15"/>
  <c r="AO23" i="15"/>
  <c r="AN23" i="15"/>
  <c r="AI23" i="15"/>
  <c r="AE23" i="15"/>
  <c r="AC23" i="15"/>
  <c r="Y23" i="15"/>
  <c r="W23" i="15"/>
  <c r="S23" i="15"/>
  <c r="Q23" i="15"/>
  <c r="M23" i="15"/>
  <c r="K23" i="15"/>
  <c r="G23" i="15"/>
  <c r="E23" i="15"/>
  <c r="AS22" i="15"/>
  <c r="AR22" i="15"/>
  <c r="AQ22" i="15"/>
  <c r="AP22" i="15"/>
  <c r="AO22" i="15"/>
  <c r="AN22" i="15"/>
  <c r="AK22" i="15"/>
  <c r="AI22" i="15"/>
  <c r="Y22" i="15"/>
  <c r="W22" i="15"/>
  <c r="S22" i="15"/>
  <c r="Q22" i="15"/>
  <c r="M22" i="15"/>
  <c r="K22" i="15"/>
  <c r="G22" i="15"/>
  <c r="E22" i="15"/>
  <c r="AS21" i="15"/>
  <c r="AR21" i="15"/>
  <c r="AQ21" i="15"/>
  <c r="AP21" i="15"/>
  <c r="AO21" i="15"/>
  <c r="AN21" i="15"/>
  <c r="AK21" i="15"/>
  <c r="AI21" i="15"/>
  <c r="AE21" i="15"/>
  <c r="AC21" i="15"/>
  <c r="S21" i="15"/>
  <c r="Q21" i="15"/>
  <c r="M21" i="15"/>
  <c r="K21" i="15"/>
  <c r="G21" i="15"/>
  <c r="E21" i="15"/>
  <c r="AS20" i="15"/>
  <c r="AR20" i="15"/>
  <c r="AQ20" i="15"/>
  <c r="AP20" i="15"/>
  <c r="AO20" i="15"/>
  <c r="AN20" i="15"/>
  <c r="AK20" i="15"/>
  <c r="AI20" i="15"/>
  <c r="AE20" i="15"/>
  <c r="AC20" i="15"/>
  <c r="Y20" i="15"/>
  <c r="W20" i="15"/>
  <c r="M20" i="15"/>
  <c r="K20" i="15"/>
  <c r="G20" i="15"/>
  <c r="E20" i="15"/>
  <c r="AS19" i="15"/>
  <c r="AR19" i="15"/>
  <c r="AQ19" i="15"/>
  <c r="AP19" i="15"/>
  <c r="AO19" i="15"/>
  <c r="AN19" i="15"/>
  <c r="AK19" i="15"/>
  <c r="AI19" i="15"/>
  <c r="AE19" i="15"/>
  <c r="AC19" i="15"/>
  <c r="Y19" i="15"/>
  <c r="W19" i="15"/>
  <c r="S19" i="15"/>
  <c r="Q19" i="15"/>
  <c r="G19" i="15"/>
  <c r="E19" i="15"/>
  <c r="AS23" i="16"/>
  <c r="AR23" i="16"/>
  <c r="AP23" i="16"/>
  <c r="AO23" i="16"/>
  <c r="AN23" i="16"/>
  <c r="AI23" i="16"/>
  <c r="AE23" i="16"/>
  <c r="AC23" i="16"/>
  <c r="Y23" i="16"/>
  <c r="W23" i="16"/>
  <c r="S23" i="16"/>
  <c r="Q23" i="16"/>
  <c r="M23" i="16"/>
  <c r="K23" i="16"/>
  <c r="G23" i="16"/>
  <c r="E23" i="16"/>
  <c r="AS22" i="16"/>
  <c r="AR22" i="16"/>
  <c r="AQ22" i="16"/>
  <c r="AP22" i="16"/>
  <c r="AO22" i="16"/>
  <c r="AN22" i="16"/>
  <c r="AK22" i="16"/>
  <c r="AI22" i="16"/>
  <c r="Y22" i="16"/>
  <c r="W22" i="16"/>
  <c r="S22" i="16"/>
  <c r="Q22" i="16"/>
  <c r="M22" i="16"/>
  <c r="K22" i="16"/>
  <c r="G22" i="16"/>
  <c r="E22" i="16"/>
  <c r="AS21" i="16"/>
  <c r="AR21" i="16"/>
  <c r="AQ21" i="16"/>
  <c r="AP21" i="16"/>
  <c r="AO21" i="16"/>
  <c r="AN21" i="16"/>
  <c r="AK21" i="16"/>
  <c r="AI21" i="16"/>
  <c r="AE21" i="16"/>
  <c r="AC21" i="16"/>
  <c r="S21" i="16"/>
  <c r="Q21" i="16"/>
  <c r="M21" i="16"/>
  <c r="K21" i="16"/>
  <c r="G21" i="16"/>
  <c r="E21" i="16"/>
  <c r="AS20" i="16"/>
  <c r="AR20" i="16"/>
  <c r="AQ20" i="16"/>
  <c r="AP20" i="16"/>
  <c r="AO20" i="16"/>
  <c r="AN20" i="16"/>
  <c r="AK20" i="16"/>
  <c r="AI20" i="16"/>
  <c r="AE20" i="16"/>
  <c r="AC20" i="16"/>
  <c r="Y20" i="16"/>
  <c r="W20" i="16"/>
  <c r="M20" i="16"/>
  <c r="K20" i="16"/>
  <c r="G20" i="16"/>
  <c r="E20" i="16"/>
  <c r="AS19" i="16"/>
  <c r="AR19" i="16"/>
  <c r="AQ19" i="16"/>
  <c r="AP19" i="16"/>
  <c r="AO19" i="16"/>
  <c r="AN19" i="16"/>
  <c r="AK19" i="16"/>
  <c r="AI19" i="16"/>
  <c r="AE19" i="16"/>
  <c r="AC19" i="16"/>
  <c r="Y19" i="16"/>
  <c r="W19" i="16"/>
  <c r="S19" i="16"/>
  <c r="Q19" i="16"/>
  <c r="G19" i="16"/>
  <c r="E19" i="16"/>
  <c r="H50" i="12"/>
  <c r="Z50" i="12"/>
  <c r="AS48" i="12"/>
  <c r="AR48" i="12"/>
  <c r="AQ48" i="12"/>
  <c r="AP48" i="12"/>
  <c r="AN48" i="12"/>
  <c r="AS47" i="12"/>
  <c r="AR47" i="12"/>
  <c r="AQ47" i="12"/>
  <c r="AP47" i="12"/>
  <c r="AO47" i="12"/>
  <c r="AN47" i="12"/>
  <c r="AS46" i="12"/>
  <c r="AR46" i="12"/>
  <c r="AQ46" i="12"/>
  <c r="AP46" i="12"/>
  <c r="AO46" i="12"/>
  <c r="AN46" i="12"/>
  <c r="AS45" i="12"/>
  <c r="AR45" i="12"/>
  <c r="AQ45" i="12"/>
  <c r="AP45" i="12"/>
  <c r="AO45" i="12"/>
  <c r="AN45" i="12"/>
  <c r="AS42" i="12"/>
  <c r="AR42" i="12"/>
  <c r="AP42" i="12"/>
  <c r="AN42" i="12"/>
  <c r="AS41" i="12"/>
  <c r="AR41" i="12"/>
  <c r="AQ41" i="12"/>
  <c r="AP41" i="12"/>
  <c r="AO41" i="12"/>
  <c r="AN41" i="12"/>
  <c r="AS40" i="12"/>
  <c r="AR40" i="12"/>
  <c r="AQ40" i="12"/>
  <c r="AP40" i="12"/>
  <c r="AO40" i="12"/>
  <c r="AN40" i="12"/>
  <c r="AS39" i="12"/>
  <c r="AR39" i="12"/>
  <c r="AQ39" i="12"/>
  <c r="AP39" i="12"/>
  <c r="AO39" i="12"/>
  <c r="AN39" i="12"/>
  <c r="AS38" i="12"/>
  <c r="AR38" i="12"/>
  <c r="AP38" i="12"/>
  <c r="AN38" i="12"/>
  <c r="AS37" i="12"/>
  <c r="AR37" i="12"/>
  <c r="AQ37" i="12"/>
  <c r="AP37" i="12"/>
  <c r="AO37" i="12"/>
  <c r="AN37" i="12"/>
  <c r="AS36" i="12"/>
  <c r="AR36" i="12"/>
  <c r="AQ36" i="12"/>
  <c r="AP36" i="12"/>
  <c r="AO36" i="12"/>
  <c r="AN36" i="12"/>
  <c r="AS35" i="12"/>
  <c r="AR35" i="12"/>
  <c r="AQ35" i="12"/>
  <c r="AP35" i="12"/>
  <c r="AO35" i="12"/>
  <c r="AN35" i="12"/>
  <c r="AS34" i="12"/>
  <c r="AR34" i="12"/>
  <c r="AQ34" i="12"/>
  <c r="AP34" i="12"/>
  <c r="AO34" i="12"/>
  <c r="AN34" i="12"/>
  <c r="AS33" i="12"/>
  <c r="AR33" i="12"/>
  <c r="AQ33" i="12"/>
  <c r="AP33" i="12"/>
  <c r="AO33" i="12"/>
  <c r="AN33" i="12"/>
  <c r="AS32" i="12"/>
  <c r="AR32" i="12"/>
  <c r="AQ32" i="12"/>
  <c r="AP32" i="12"/>
  <c r="AO32" i="12"/>
  <c r="AN32" i="12"/>
  <c r="AS31" i="12"/>
  <c r="AR31" i="12"/>
  <c r="AQ31" i="12"/>
  <c r="AP31" i="12"/>
  <c r="AO31" i="12"/>
  <c r="AN31" i="12"/>
  <c r="AS30" i="12"/>
  <c r="AR30" i="12"/>
  <c r="AQ30" i="12"/>
  <c r="AP30" i="12"/>
  <c r="AO30" i="12"/>
  <c r="AN30" i="12"/>
  <c r="AS29" i="12"/>
  <c r="AR29" i="12"/>
  <c r="AQ29" i="12"/>
  <c r="AP29" i="12"/>
  <c r="AO29" i="12"/>
  <c r="AN29" i="12"/>
  <c r="AS28" i="12"/>
  <c r="AR28" i="12"/>
  <c r="AQ28" i="12"/>
  <c r="AP28" i="12"/>
  <c r="AO28" i="12"/>
  <c r="AN28" i="12"/>
  <c r="AS27" i="12"/>
  <c r="AR27" i="12"/>
  <c r="AP27" i="12"/>
  <c r="AO27" i="12"/>
  <c r="AN27" i="12"/>
  <c r="AS26" i="12"/>
  <c r="AR26" i="12"/>
  <c r="AQ26" i="12"/>
  <c r="AP26" i="12"/>
  <c r="AO26" i="12"/>
  <c r="AN26" i="12"/>
  <c r="AS25" i="12"/>
  <c r="AR25" i="12"/>
  <c r="AQ25" i="12"/>
  <c r="AP25" i="12"/>
  <c r="AO25" i="12"/>
  <c r="AN25" i="12"/>
  <c r="AS24" i="12"/>
  <c r="AR24" i="12"/>
  <c r="AQ24" i="12"/>
  <c r="AP24" i="12"/>
  <c r="AO24" i="12"/>
  <c r="AN24" i="12"/>
  <c r="AS23" i="12"/>
  <c r="AR23" i="12"/>
  <c r="AQ23" i="12"/>
  <c r="AP23" i="12"/>
  <c r="AO23" i="12"/>
  <c r="AN23" i="12"/>
  <c r="AS22" i="12"/>
  <c r="AR22" i="12"/>
  <c r="AQ22" i="12"/>
  <c r="AP22" i="12"/>
  <c r="AO22" i="12"/>
  <c r="AN22" i="12"/>
  <c r="AS21" i="12"/>
  <c r="AR21" i="12"/>
  <c r="AQ21" i="12"/>
  <c r="AP21" i="12"/>
  <c r="AO21" i="12"/>
  <c r="AN21" i="12"/>
  <c r="AS20" i="12"/>
  <c r="AR20" i="12"/>
  <c r="AQ20" i="12"/>
  <c r="AP20" i="12"/>
  <c r="AO20" i="12"/>
  <c r="AN20" i="12"/>
  <c r="AS19" i="12"/>
  <c r="AR19" i="12"/>
  <c r="AQ19" i="12"/>
  <c r="AP19" i="12"/>
  <c r="AO19" i="12"/>
  <c r="AN19" i="12"/>
  <c r="AS18" i="12"/>
  <c r="AR18" i="12"/>
  <c r="AQ18" i="12"/>
  <c r="AP18" i="12"/>
  <c r="AO18" i="12"/>
  <c r="AN18" i="12"/>
  <c r="AS17" i="12"/>
  <c r="AR17" i="12"/>
  <c r="AP17" i="12"/>
  <c r="AO17" i="12"/>
  <c r="AN17" i="12"/>
  <c r="AS16" i="12"/>
  <c r="AR16" i="12"/>
  <c r="AQ16" i="12"/>
  <c r="AP16" i="12"/>
  <c r="AO16" i="12"/>
  <c r="AN16" i="12"/>
  <c r="AS15" i="12"/>
  <c r="AR15" i="12"/>
  <c r="AQ15" i="12"/>
  <c r="AP15" i="12"/>
  <c r="AO15" i="12"/>
  <c r="AN15" i="12"/>
  <c r="AS14" i="12"/>
  <c r="AR14" i="12"/>
  <c r="AQ14" i="12"/>
  <c r="AP14" i="12"/>
  <c r="AO14" i="12"/>
  <c r="AN14" i="12"/>
  <c r="AS13" i="12"/>
  <c r="AR13" i="12"/>
  <c r="AP13" i="12"/>
  <c r="AO13" i="12"/>
  <c r="AN13" i="12"/>
  <c r="AS12" i="12"/>
  <c r="AR12" i="12"/>
  <c r="AP12" i="12"/>
  <c r="AN12" i="12"/>
  <c r="AR50" i="12"/>
  <c r="D64" i="16"/>
  <c r="F64" i="16"/>
  <c r="H64" i="16"/>
  <c r="AN49" i="16"/>
  <c r="AO49" i="16"/>
  <c r="AP49" i="16"/>
  <c r="AQ49" i="16"/>
  <c r="AR49" i="16"/>
  <c r="AS49" i="16"/>
  <c r="AN50" i="16"/>
  <c r="AO50" i="16"/>
  <c r="AP50" i="16"/>
  <c r="AQ50" i="16"/>
  <c r="AR50" i="16"/>
  <c r="AS50" i="16"/>
  <c r="AN51" i="16"/>
  <c r="AO51" i="16"/>
  <c r="AP51" i="16"/>
  <c r="AQ51" i="16"/>
  <c r="AR51" i="16"/>
  <c r="AS51" i="16"/>
  <c r="AN52" i="16"/>
  <c r="AO52" i="16"/>
  <c r="AP52" i="16"/>
  <c r="AQ52" i="16"/>
  <c r="AR52" i="16"/>
  <c r="AS52" i="16"/>
  <c r="AN53" i="16"/>
  <c r="AO53" i="16"/>
  <c r="AP53" i="16"/>
  <c r="AQ53" i="16"/>
  <c r="AR53" i="16"/>
  <c r="AS53" i="16"/>
  <c r="AN54" i="16"/>
  <c r="AP54" i="16"/>
  <c r="AR54" i="16"/>
  <c r="AS54" i="16"/>
  <c r="AN55" i="16"/>
  <c r="AO55" i="16"/>
  <c r="AP55" i="16"/>
  <c r="AQ55" i="16"/>
  <c r="AR55" i="16"/>
  <c r="AS55" i="16"/>
  <c r="AN56" i="16"/>
  <c r="AO56" i="16"/>
  <c r="AP56" i="16"/>
  <c r="AQ56" i="16"/>
  <c r="AR56" i="16"/>
  <c r="AS56" i="16"/>
  <c r="AN57" i="16"/>
  <c r="AP57" i="16"/>
  <c r="AR57" i="16"/>
  <c r="AS57" i="16"/>
  <c r="AN58" i="16"/>
  <c r="AO58" i="16"/>
  <c r="AP58" i="16"/>
  <c r="AQ58" i="16"/>
  <c r="AR58" i="16"/>
  <c r="AS58" i="16"/>
  <c r="AN59" i="16"/>
  <c r="AO59" i="16"/>
  <c r="AP59" i="16"/>
  <c r="AQ59" i="16"/>
  <c r="AR59" i="16"/>
  <c r="AS59" i="16"/>
  <c r="AN60" i="16"/>
  <c r="AO60" i="16"/>
  <c r="AP60" i="16"/>
  <c r="AQ60" i="16"/>
  <c r="AR60" i="16"/>
  <c r="AS60" i="16"/>
  <c r="AN61" i="16"/>
  <c r="AP61" i="16"/>
  <c r="AQ61" i="16"/>
  <c r="AR61" i="16"/>
  <c r="AS61" i="16"/>
  <c r="AN62" i="16"/>
  <c r="AO62" i="16"/>
  <c r="AP62" i="16"/>
  <c r="AQ62" i="16"/>
  <c r="AR62" i="16"/>
  <c r="AS62" i="16"/>
  <c r="AN63" i="16"/>
  <c r="AO63" i="16"/>
  <c r="AP63" i="16"/>
  <c r="AQ63" i="16"/>
  <c r="AR63" i="16"/>
  <c r="AS63" i="16"/>
  <c r="AK49" i="16"/>
  <c r="AI49" i="16"/>
  <c r="AE49" i="16"/>
  <c r="AC49" i="16"/>
  <c r="Y49" i="16"/>
  <c r="W49" i="16"/>
  <c r="S49" i="16"/>
  <c r="Q49" i="16"/>
  <c r="G49" i="16"/>
  <c r="E49" i="16"/>
  <c r="AS48" i="16"/>
  <c r="AR48" i="16"/>
  <c r="AP48" i="16"/>
  <c r="AO48" i="16"/>
  <c r="AN48" i="16"/>
  <c r="AI48" i="16"/>
  <c r="AE48" i="16"/>
  <c r="AC48" i="16"/>
  <c r="Y48" i="16"/>
  <c r="W48" i="16"/>
  <c r="S48" i="16"/>
  <c r="Q48" i="16"/>
  <c r="M48" i="16"/>
  <c r="K48" i="16"/>
  <c r="G48" i="16"/>
  <c r="E48" i="16"/>
  <c r="AS47" i="16"/>
  <c r="AR47" i="16"/>
  <c r="AQ47" i="16"/>
  <c r="AP47" i="16"/>
  <c r="AO47" i="16"/>
  <c r="AN47" i="16"/>
  <c r="AK47" i="16"/>
  <c r="AI47" i="16"/>
  <c r="AE47" i="16"/>
  <c r="AC47" i="16"/>
  <c r="W47" i="16"/>
  <c r="S47" i="16"/>
  <c r="Q47" i="16"/>
  <c r="M47" i="16"/>
  <c r="K47" i="16"/>
  <c r="G47" i="16"/>
  <c r="E47" i="16"/>
  <c r="AS46" i="16"/>
  <c r="AR46" i="16"/>
  <c r="AQ46" i="16"/>
  <c r="AP46" i="16"/>
  <c r="AO46" i="16"/>
  <c r="AN46" i="16"/>
  <c r="AK46" i="16"/>
  <c r="AI46" i="16"/>
  <c r="AE46" i="16"/>
  <c r="AC46" i="16"/>
  <c r="Y46" i="16"/>
  <c r="W46" i="16"/>
  <c r="S46" i="16"/>
  <c r="Q46" i="16"/>
  <c r="K46" i="16"/>
  <c r="G46" i="16"/>
  <c r="E46" i="16"/>
  <c r="AS45" i="16"/>
  <c r="AR45" i="16"/>
  <c r="AP45" i="16"/>
  <c r="AO45" i="16"/>
  <c r="AN45" i="16"/>
  <c r="AI45" i="16"/>
  <c r="AE45" i="16"/>
  <c r="AC45" i="16"/>
  <c r="Y45" i="16"/>
  <c r="W45" i="16"/>
  <c r="S45" i="16"/>
  <c r="Q45" i="16"/>
  <c r="M45" i="16"/>
  <c r="K45" i="16"/>
  <c r="G45" i="16"/>
  <c r="E45" i="16"/>
  <c r="AS44" i="16"/>
  <c r="AR44" i="16"/>
  <c r="AQ44" i="16"/>
  <c r="AP44" i="16"/>
  <c r="AO44" i="16"/>
  <c r="AN44" i="16"/>
  <c r="AK44" i="16"/>
  <c r="AI44" i="16"/>
  <c r="AC44" i="16"/>
  <c r="Y44" i="16"/>
  <c r="W44" i="16"/>
  <c r="S44" i="16"/>
  <c r="Q44" i="16"/>
  <c r="M44" i="16"/>
  <c r="K44" i="16"/>
  <c r="G44" i="16"/>
  <c r="E44" i="16"/>
  <c r="AS43" i="16"/>
  <c r="AR43" i="16"/>
  <c r="AQ43" i="16"/>
  <c r="AP43" i="16"/>
  <c r="AO43" i="16"/>
  <c r="AN43" i="16"/>
  <c r="AK43" i="16"/>
  <c r="AI43" i="16"/>
  <c r="AE43" i="16"/>
  <c r="AC43" i="16"/>
  <c r="W43" i="16"/>
  <c r="S43" i="16"/>
  <c r="Q43" i="16"/>
  <c r="M43" i="16"/>
  <c r="K43" i="16"/>
  <c r="G43" i="16"/>
  <c r="E43" i="16"/>
  <c r="AS42" i="16"/>
  <c r="AR42" i="16"/>
  <c r="AQ42" i="16"/>
  <c r="AP42" i="16"/>
  <c r="AO42" i="16"/>
  <c r="AN42" i="16"/>
  <c r="AK42" i="16"/>
  <c r="AI42" i="16"/>
  <c r="AE42" i="16"/>
  <c r="AC42" i="16"/>
  <c r="Y42" i="16"/>
  <c r="W42" i="16"/>
  <c r="Q42" i="16"/>
  <c r="M42" i="16"/>
  <c r="K42" i="16"/>
  <c r="G42" i="16"/>
  <c r="E42" i="16"/>
  <c r="AS41" i="16"/>
  <c r="AR41" i="16"/>
  <c r="AQ41" i="16"/>
  <c r="AP41" i="16"/>
  <c r="AO41" i="16"/>
  <c r="AN41" i="16"/>
  <c r="AK41" i="16"/>
  <c r="AI41" i="16"/>
  <c r="AE41" i="16"/>
  <c r="AC41" i="16"/>
  <c r="Y41" i="16"/>
  <c r="W41" i="16"/>
  <c r="S41" i="16"/>
  <c r="Q41" i="16"/>
  <c r="K41" i="16"/>
  <c r="G41" i="16"/>
  <c r="E41" i="16"/>
  <c r="AS40" i="16"/>
  <c r="AR40" i="16"/>
  <c r="AQ40" i="16"/>
  <c r="AP40" i="16"/>
  <c r="AO40" i="16"/>
  <c r="AN40" i="16"/>
  <c r="S40" i="16"/>
  <c r="M40" i="16"/>
  <c r="K40" i="16"/>
  <c r="G40" i="16"/>
  <c r="E40" i="16"/>
  <c r="AS39" i="16"/>
  <c r="AR39" i="16"/>
  <c r="AQ39" i="16"/>
  <c r="AP39" i="16"/>
  <c r="AO39" i="16"/>
  <c r="AN39" i="16"/>
  <c r="AK39" i="16"/>
  <c r="AI39" i="16"/>
  <c r="AE39" i="16"/>
  <c r="Y39" i="16"/>
  <c r="W39" i="16"/>
  <c r="S39" i="16"/>
  <c r="M39" i="16"/>
  <c r="K39" i="16"/>
  <c r="G39" i="16"/>
  <c r="E39" i="16"/>
  <c r="AS38" i="16"/>
  <c r="AR38" i="16"/>
  <c r="AP38" i="16"/>
  <c r="AO38" i="16"/>
  <c r="AN38" i="16"/>
  <c r="AI38" i="16"/>
  <c r="AE38" i="16"/>
  <c r="AC38" i="16"/>
  <c r="Y38" i="16"/>
  <c r="W38" i="16"/>
  <c r="S38" i="16"/>
  <c r="Q38" i="16"/>
  <c r="M38" i="16"/>
  <c r="K38" i="16"/>
  <c r="G38" i="16"/>
  <c r="E38" i="16"/>
  <c r="AS37" i="16"/>
  <c r="AR37" i="16"/>
  <c r="AQ37" i="16"/>
  <c r="AP37" i="16"/>
  <c r="AO37" i="16"/>
  <c r="AN37" i="16"/>
  <c r="AK37" i="16"/>
  <c r="AI37" i="16"/>
  <c r="Y37" i="16"/>
  <c r="W37" i="16"/>
  <c r="S37" i="16"/>
  <c r="Q37" i="16"/>
  <c r="M37" i="16"/>
  <c r="K37" i="16"/>
  <c r="G37" i="16"/>
  <c r="E37" i="16"/>
  <c r="AS36" i="16"/>
  <c r="AR36" i="16"/>
  <c r="AQ36" i="16"/>
  <c r="AP36" i="16"/>
  <c r="AO36" i="16"/>
  <c r="AN36" i="16"/>
  <c r="AK36" i="16"/>
  <c r="AI36" i="16"/>
  <c r="AE36" i="16"/>
  <c r="AC36" i="16"/>
  <c r="S36" i="16"/>
  <c r="Q36" i="16"/>
  <c r="M36" i="16"/>
  <c r="K36" i="16"/>
  <c r="G36" i="16"/>
  <c r="E36" i="16"/>
  <c r="AS35" i="16"/>
  <c r="AR35" i="16"/>
  <c r="AQ35" i="16"/>
  <c r="AP35" i="16"/>
  <c r="AO35" i="16"/>
  <c r="AN35" i="16"/>
  <c r="AK35" i="16"/>
  <c r="AI35" i="16"/>
  <c r="AE35" i="16"/>
  <c r="AC35" i="16"/>
  <c r="Y35" i="16"/>
  <c r="W35" i="16"/>
  <c r="M35" i="16"/>
  <c r="K35" i="16"/>
  <c r="G35" i="16"/>
  <c r="E35" i="16"/>
  <c r="AS34" i="16"/>
  <c r="AR34" i="16"/>
  <c r="AQ34" i="16"/>
  <c r="AP34" i="16"/>
  <c r="AO34" i="16"/>
  <c r="AN34" i="16"/>
  <c r="AK34" i="16"/>
  <c r="AI34" i="16"/>
  <c r="AE34" i="16"/>
  <c r="AC34" i="16"/>
  <c r="Y34" i="16"/>
  <c r="W34" i="16"/>
  <c r="S34" i="16"/>
  <c r="Q34" i="16"/>
  <c r="G34" i="16"/>
  <c r="E34" i="16"/>
  <c r="AS33" i="16"/>
  <c r="AR33" i="16"/>
  <c r="AQ33" i="16"/>
  <c r="AP33" i="16"/>
  <c r="AO33" i="16"/>
  <c r="AN33" i="16"/>
  <c r="AK33" i="16"/>
  <c r="AI33" i="16"/>
  <c r="Y33" i="16"/>
  <c r="W33" i="16"/>
  <c r="S33" i="16"/>
  <c r="Q33" i="16"/>
  <c r="M33" i="16"/>
  <c r="K33" i="16"/>
  <c r="G33" i="16"/>
  <c r="E33" i="16"/>
  <c r="AS32" i="16"/>
  <c r="AR32" i="16"/>
  <c r="AQ32" i="16"/>
  <c r="AP32" i="16"/>
  <c r="AO32" i="16"/>
  <c r="AN32" i="16"/>
  <c r="AK32" i="16"/>
  <c r="AI32" i="16"/>
  <c r="AE32" i="16"/>
  <c r="AC32" i="16"/>
  <c r="S32" i="16"/>
  <c r="Q32" i="16"/>
  <c r="M32" i="16"/>
  <c r="K32" i="16"/>
  <c r="G32" i="16"/>
  <c r="E32" i="16"/>
  <c r="AS31" i="16"/>
  <c r="AR31" i="16"/>
  <c r="AP31" i="16"/>
  <c r="AN31" i="16"/>
  <c r="AE31" i="16"/>
  <c r="AC31" i="16"/>
  <c r="Y31" i="16"/>
  <c r="W31" i="16"/>
  <c r="S31" i="16"/>
  <c r="Q31" i="16"/>
  <c r="M31" i="16"/>
  <c r="K31" i="16"/>
  <c r="G31" i="16"/>
  <c r="E31" i="16"/>
  <c r="AS30" i="16"/>
  <c r="AR30" i="16"/>
  <c r="AQ30" i="16"/>
  <c r="AP30" i="16"/>
  <c r="AO30" i="16"/>
  <c r="AN30" i="16"/>
  <c r="AK30" i="16"/>
  <c r="AI30" i="16"/>
  <c r="Y30" i="16"/>
  <c r="W30" i="16"/>
  <c r="S30" i="16"/>
  <c r="Q30" i="16"/>
  <c r="M30" i="16"/>
  <c r="K30" i="16"/>
  <c r="G30" i="16"/>
  <c r="E30" i="16"/>
  <c r="AS29" i="16"/>
  <c r="AR29" i="16"/>
  <c r="AQ29" i="16"/>
  <c r="AP29" i="16"/>
  <c r="AO29" i="16"/>
  <c r="AN29" i="16"/>
  <c r="AK29" i="16"/>
  <c r="AI29" i="16"/>
  <c r="AE29" i="16"/>
  <c r="AC29" i="16"/>
  <c r="S29" i="16"/>
  <c r="Q29" i="16"/>
  <c r="M29" i="16"/>
  <c r="K29" i="16"/>
  <c r="G29" i="16"/>
  <c r="E29" i="16"/>
  <c r="AS28" i="16"/>
  <c r="AR28" i="16"/>
  <c r="AQ28" i="16"/>
  <c r="AP28" i="16"/>
  <c r="AO28" i="16"/>
  <c r="AN28" i="16"/>
  <c r="AK28" i="16"/>
  <c r="AI28" i="16"/>
  <c r="AE28" i="16"/>
  <c r="AC28" i="16"/>
  <c r="Y28" i="16"/>
  <c r="W28" i="16"/>
  <c r="M28" i="16"/>
  <c r="K28" i="16"/>
  <c r="G28" i="16"/>
  <c r="E28" i="16"/>
  <c r="AS27" i="16"/>
  <c r="AR27" i="16"/>
  <c r="AQ27" i="16"/>
  <c r="AP27" i="16"/>
  <c r="AO27" i="16"/>
  <c r="AN27" i="16"/>
  <c r="AK27" i="16"/>
  <c r="AI27" i="16"/>
  <c r="AE27" i="16"/>
  <c r="AC27" i="16"/>
  <c r="Y27" i="16"/>
  <c r="W27" i="16"/>
  <c r="M27" i="16"/>
  <c r="K27" i="16"/>
  <c r="G27" i="16"/>
  <c r="E27" i="16"/>
  <c r="AS26" i="16"/>
  <c r="AR26" i="16"/>
  <c r="AQ26" i="16"/>
  <c r="AP26" i="16"/>
  <c r="AO26" i="16"/>
  <c r="AN26" i="16"/>
  <c r="AK26" i="16"/>
  <c r="AI26" i="16"/>
  <c r="AE26" i="16"/>
  <c r="AC26" i="16"/>
  <c r="Y26" i="16"/>
  <c r="W26" i="16"/>
  <c r="S26" i="16"/>
  <c r="Q26" i="16"/>
  <c r="G26" i="16"/>
  <c r="E26" i="16"/>
  <c r="AS25" i="16"/>
  <c r="AR25" i="16"/>
  <c r="AQ25" i="16"/>
  <c r="AP25" i="16"/>
  <c r="AO25" i="16"/>
  <c r="AN25" i="16"/>
  <c r="AK25" i="16"/>
  <c r="AI25" i="16"/>
  <c r="AE25" i="16"/>
  <c r="AC25" i="16"/>
  <c r="S25" i="16"/>
  <c r="Q25" i="16"/>
  <c r="M25" i="16"/>
  <c r="K25" i="16"/>
  <c r="G25" i="16"/>
  <c r="E25" i="16"/>
  <c r="AS24" i="16"/>
  <c r="AR24" i="16"/>
  <c r="AQ24" i="16"/>
  <c r="AP24" i="16"/>
  <c r="AO24" i="16"/>
  <c r="AN24" i="16"/>
  <c r="AK24" i="16"/>
  <c r="AI24" i="16"/>
  <c r="AE24" i="16"/>
  <c r="AC24" i="16"/>
  <c r="Y24" i="16"/>
  <c r="W24" i="16"/>
  <c r="M24" i="16"/>
  <c r="K24" i="16"/>
  <c r="G24" i="16"/>
  <c r="G64" i="16"/>
  <c r="E24" i="16"/>
  <c r="AS18" i="16"/>
  <c r="AR18" i="16"/>
  <c r="AP18" i="16"/>
  <c r="AN18" i="16"/>
  <c r="AK18" i="16"/>
  <c r="AI18" i="16"/>
  <c r="AE18" i="16"/>
  <c r="AC18" i="16"/>
  <c r="Y18" i="16"/>
  <c r="W18" i="16"/>
  <c r="S18" i="16"/>
  <c r="Q18" i="16"/>
  <c r="M18" i="16"/>
  <c r="K18" i="16"/>
  <c r="AS17" i="16"/>
  <c r="AR17" i="16"/>
  <c r="AP17" i="16"/>
  <c r="AO17" i="16"/>
  <c r="AN17" i="16"/>
  <c r="AS16" i="16"/>
  <c r="AR16" i="16"/>
  <c r="AP16" i="16"/>
  <c r="AN16" i="16"/>
  <c r="AS15" i="16"/>
  <c r="AR15" i="16"/>
  <c r="AP15" i="16"/>
  <c r="AO15" i="16"/>
  <c r="AN15" i="16"/>
  <c r="AK15" i="16"/>
  <c r="AI15" i="16"/>
  <c r="AE15" i="16"/>
  <c r="AC15" i="16"/>
  <c r="Y15" i="16"/>
  <c r="W15" i="16"/>
  <c r="S15" i="16"/>
  <c r="Q15" i="16"/>
  <c r="M15" i="16"/>
  <c r="K15" i="16"/>
  <c r="E15" i="16"/>
  <c r="AS14" i="16"/>
  <c r="AR14" i="16"/>
  <c r="AP14" i="16"/>
  <c r="AN14" i="16"/>
  <c r="AK14" i="16"/>
  <c r="AI14" i="16"/>
  <c r="AE14" i="16"/>
  <c r="AC14" i="16"/>
  <c r="Y14" i="16"/>
  <c r="W14" i="16"/>
  <c r="S14" i="16"/>
  <c r="Q14" i="16"/>
  <c r="M14" i="16"/>
  <c r="K14" i="16"/>
  <c r="AS13" i="16"/>
  <c r="AR13" i="16"/>
  <c r="AP13" i="16"/>
  <c r="AN13" i="16"/>
  <c r="AK13" i="16"/>
  <c r="AI13" i="16"/>
  <c r="AE13" i="16"/>
  <c r="AC13" i="16"/>
  <c r="Y13" i="16"/>
  <c r="W13" i="16"/>
  <c r="S13" i="16"/>
  <c r="Q13" i="16"/>
  <c r="M13" i="16"/>
  <c r="K13" i="16"/>
  <c r="AS12" i="16"/>
  <c r="AR12" i="16"/>
  <c r="AP12" i="16"/>
  <c r="AN12" i="16"/>
  <c r="AK12" i="16"/>
  <c r="AI12" i="16"/>
  <c r="AE12" i="16"/>
  <c r="AC12" i="16"/>
  <c r="Y12" i="16"/>
  <c r="W12" i="16"/>
  <c r="S12" i="16"/>
  <c r="Q12" i="16"/>
  <c r="M12" i="16"/>
  <c r="K12" i="16"/>
  <c r="AR64" i="16"/>
  <c r="E64" i="16"/>
  <c r="S64" i="16"/>
  <c r="AL64" i="16"/>
  <c r="X51" i="7"/>
  <c r="R51" i="7"/>
  <c r="L51" i="7"/>
  <c r="E47" i="7"/>
  <c r="G47" i="7"/>
  <c r="K47" i="7"/>
  <c r="Q47" i="7"/>
  <c r="S47" i="7"/>
  <c r="W47" i="7"/>
  <c r="Y47" i="7"/>
  <c r="AC47" i="7"/>
  <c r="AE47" i="7"/>
  <c r="AI47" i="7"/>
  <c r="AK47" i="7"/>
  <c r="AN47" i="7"/>
  <c r="AO47" i="7"/>
  <c r="AP47" i="7"/>
  <c r="AQ47" i="7"/>
  <c r="AS47" i="7"/>
  <c r="E48" i="7"/>
  <c r="G48" i="7"/>
  <c r="K48" i="7"/>
  <c r="M48" i="7"/>
  <c r="Q48" i="7"/>
  <c r="W48" i="7"/>
  <c r="Y48" i="7"/>
  <c r="AC48" i="7"/>
  <c r="AE48" i="7"/>
  <c r="AI48" i="7"/>
  <c r="AK48" i="7"/>
  <c r="AN48" i="7"/>
  <c r="AO48" i="7"/>
  <c r="AP48" i="7"/>
  <c r="AQ48" i="7"/>
  <c r="AS48" i="7"/>
  <c r="E49" i="7"/>
  <c r="G49" i="7"/>
  <c r="K49" i="7"/>
  <c r="M49" i="7"/>
  <c r="Q49" i="7"/>
  <c r="S49" i="7"/>
  <c r="W49" i="7"/>
  <c r="AC49" i="7"/>
  <c r="AE49" i="7"/>
  <c r="AI49" i="7"/>
  <c r="AK49" i="7"/>
  <c r="AN49" i="7"/>
  <c r="AO49" i="7"/>
  <c r="AP49" i="7"/>
  <c r="AQ49" i="7"/>
  <c r="AS49" i="7"/>
  <c r="AO12" i="11"/>
  <c r="AS12" i="11"/>
  <c r="AR12" i="11"/>
  <c r="AQ12" i="11"/>
  <c r="AP12" i="11"/>
  <c r="AN12" i="11"/>
  <c r="AS55" i="11"/>
  <c r="AR55" i="11"/>
  <c r="AQ55" i="11"/>
  <c r="AP55" i="11"/>
  <c r="AO55" i="11"/>
  <c r="AN55" i="11"/>
  <c r="AS54" i="11"/>
  <c r="AR54" i="11"/>
  <c r="AQ54" i="11"/>
  <c r="AP54" i="11"/>
  <c r="AO54" i="11"/>
  <c r="AN54" i="11"/>
  <c r="AS53" i="11"/>
  <c r="AR53" i="11"/>
  <c r="AQ53" i="11"/>
  <c r="AP53" i="11"/>
  <c r="AO53" i="11"/>
  <c r="AN53" i="11"/>
  <c r="AS52" i="11"/>
  <c r="AR52" i="11"/>
  <c r="AQ52" i="11"/>
  <c r="AP52" i="11"/>
  <c r="AO52" i="11"/>
  <c r="AN52" i="11"/>
  <c r="AS51" i="11"/>
  <c r="AR51" i="11"/>
  <c r="AQ51" i="11"/>
  <c r="AP51" i="11"/>
  <c r="AO51" i="11"/>
  <c r="AN51" i="11"/>
  <c r="AS50" i="11"/>
  <c r="AR50" i="11"/>
  <c r="AQ50" i="11"/>
  <c r="AP50" i="11"/>
  <c r="AO50" i="11"/>
  <c r="AN50" i="11"/>
  <c r="AS49" i="11"/>
  <c r="AR49" i="11"/>
  <c r="AQ49" i="11"/>
  <c r="AP49" i="11"/>
  <c r="AO49" i="11"/>
  <c r="AN49" i="11"/>
  <c r="AS48" i="11"/>
  <c r="AR48" i="11"/>
  <c r="AQ48" i="11"/>
  <c r="AP48" i="11"/>
  <c r="AO48" i="11"/>
  <c r="AN48" i="11"/>
  <c r="AS47" i="11"/>
  <c r="AR47" i="11"/>
  <c r="AP47" i="11"/>
  <c r="AN47" i="11"/>
  <c r="AS46" i="11"/>
  <c r="AR46" i="11"/>
  <c r="AQ46" i="11"/>
  <c r="AP46" i="11"/>
  <c r="AO46" i="11"/>
  <c r="AN46" i="11"/>
  <c r="AS45" i="11"/>
  <c r="AR45" i="11"/>
  <c r="AQ45" i="11"/>
  <c r="AP45" i="11"/>
  <c r="AO45" i="11"/>
  <c r="AN45" i="11"/>
  <c r="AS44" i="11"/>
  <c r="AR44" i="11"/>
  <c r="AP44" i="11"/>
  <c r="AN44" i="11"/>
  <c r="AS43" i="11"/>
  <c r="AR43" i="11"/>
  <c r="AQ43" i="11"/>
  <c r="AP43" i="11"/>
  <c r="AO43" i="11"/>
  <c r="AN43" i="11"/>
  <c r="AS42" i="11"/>
  <c r="AR42" i="11"/>
  <c r="AQ42" i="11"/>
  <c r="AP42" i="11"/>
  <c r="AO42" i="11"/>
  <c r="AN42" i="11"/>
  <c r="AS41" i="11"/>
  <c r="AR41" i="11"/>
  <c r="AQ41" i="11"/>
  <c r="AP41" i="11"/>
  <c r="AO41" i="11"/>
  <c r="AN41" i="11"/>
  <c r="AS40" i="11"/>
  <c r="AR40" i="11"/>
  <c r="AQ40" i="11"/>
  <c r="AP40" i="11"/>
  <c r="AO40" i="11"/>
  <c r="AN40" i="11"/>
  <c r="AS39" i="11"/>
  <c r="AR39" i="11"/>
  <c r="AQ39" i="11"/>
  <c r="AP39" i="11"/>
  <c r="AO39" i="11"/>
  <c r="AN39" i="11"/>
  <c r="AS38" i="11"/>
  <c r="AR38" i="11"/>
  <c r="AQ38" i="11"/>
  <c r="AP38" i="11"/>
  <c r="AO38" i="11"/>
  <c r="AN38" i="11"/>
  <c r="AS37" i="11"/>
  <c r="AR37" i="11"/>
  <c r="AN37" i="11"/>
  <c r="AS36" i="11"/>
  <c r="AR36" i="11"/>
  <c r="AQ36" i="11"/>
  <c r="AP36" i="11"/>
  <c r="AO36" i="11"/>
  <c r="AN36" i="11"/>
  <c r="AS35" i="11"/>
  <c r="AR35" i="11"/>
  <c r="AQ35" i="11"/>
  <c r="AP35" i="11"/>
  <c r="AO35" i="11"/>
  <c r="AN35" i="11"/>
  <c r="AS34" i="11"/>
  <c r="AR34" i="11"/>
  <c r="AQ34" i="11"/>
  <c r="AP34" i="11"/>
  <c r="AO34" i="11"/>
  <c r="AN34" i="11"/>
  <c r="AS31" i="11"/>
  <c r="AR31" i="11"/>
  <c r="AQ31" i="11"/>
  <c r="AP31" i="11"/>
  <c r="AO31" i="11"/>
  <c r="AN31" i="11"/>
  <c r="AS30" i="11"/>
  <c r="AR30" i="11"/>
  <c r="AQ30" i="11"/>
  <c r="AP30" i="11"/>
  <c r="AN30" i="11"/>
  <c r="AS29" i="11"/>
  <c r="AR29" i="11"/>
  <c r="AQ29" i="11"/>
  <c r="AP29" i="11"/>
  <c r="AO29" i="11"/>
  <c r="AN29" i="11"/>
  <c r="AS28" i="11"/>
  <c r="AR28" i="11"/>
  <c r="AQ28" i="11"/>
  <c r="AP28" i="11"/>
  <c r="AO28" i="11"/>
  <c r="AN28" i="11"/>
  <c r="AS27" i="11"/>
  <c r="AR27" i="11"/>
  <c r="AQ27" i="11"/>
  <c r="AP27" i="11"/>
  <c r="AO27" i="11"/>
  <c r="AN27" i="11"/>
  <c r="AS26" i="11"/>
  <c r="AR26" i="11"/>
  <c r="AQ26" i="11"/>
  <c r="AP26" i="11"/>
  <c r="AO26" i="11"/>
  <c r="AN26" i="11"/>
  <c r="AS24" i="11"/>
  <c r="AR24" i="11"/>
  <c r="AP24" i="11"/>
  <c r="AO24" i="11"/>
  <c r="AN24" i="11"/>
  <c r="AS23" i="11"/>
  <c r="AR23" i="11"/>
  <c r="AQ23" i="11"/>
  <c r="AP23" i="11"/>
  <c r="AO23" i="11"/>
  <c r="AN23" i="11"/>
  <c r="AS22" i="11"/>
  <c r="AR22" i="11"/>
  <c r="AQ22" i="11"/>
  <c r="AP22" i="11"/>
  <c r="AO22" i="11"/>
  <c r="AN22" i="11"/>
  <c r="AS21" i="11"/>
  <c r="AR21" i="11"/>
  <c r="AQ21" i="11"/>
  <c r="AP21" i="11"/>
  <c r="AO21" i="11"/>
  <c r="AN21" i="11"/>
  <c r="AS20" i="11"/>
  <c r="AR20" i="11"/>
  <c r="AQ20" i="11"/>
  <c r="AP20" i="11"/>
  <c r="AO20" i="11"/>
  <c r="AN20" i="11"/>
  <c r="AS19" i="11"/>
  <c r="AR19" i="11"/>
  <c r="AQ19" i="11"/>
  <c r="AP19" i="11"/>
  <c r="AO19" i="11"/>
  <c r="AN19" i="11"/>
  <c r="AS17" i="11"/>
  <c r="AR17" i="11"/>
  <c r="AQ17" i="11"/>
  <c r="AP17" i="11"/>
  <c r="AO17" i="11"/>
  <c r="AN17" i="11"/>
  <c r="AS16" i="11"/>
  <c r="AR16" i="11"/>
  <c r="AQ16" i="11"/>
  <c r="AP16" i="11"/>
  <c r="AO16" i="11"/>
  <c r="AN16" i="11"/>
  <c r="AS15" i="11"/>
  <c r="AR15" i="11"/>
  <c r="AQ15" i="11"/>
  <c r="AP15" i="11"/>
  <c r="AO15" i="11"/>
  <c r="AN15" i="11"/>
  <c r="Y51" i="7"/>
  <c r="M51" i="7"/>
  <c r="S51" i="7"/>
  <c r="K51" i="7"/>
  <c r="AS56" i="11"/>
  <c r="F51" i="7"/>
  <c r="G51" i="7"/>
  <c r="AS18" i="15"/>
  <c r="AR18" i="15"/>
  <c r="AP18" i="15"/>
  <c r="AN18" i="15"/>
  <c r="AK18" i="15"/>
  <c r="AI18" i="15"/>
  <c r="AE18" i="15"/>
  <c r="AC18" i="15"/>
  <c r="Y18" i="15"/>
  <c r="W18" i="15"/>
  <c r="S18" i="15"/>
  <c r="Q18" i="15"/>
  <c r="M18" i="15"/>
  <c r="K18" i="15"/>
  <c r="AS17" i="15"/>
  <c r="AR17" i="15"/>
  <c r="AP17" i="15"/>
  <c r="AO17" i="15"/>
  <c r="AN17" i="15"/>
  <c r="AS16" i="15"/>
  <c r="AR16" i="15"/>
  <c r="AP16" i="15"/>
  <c r="AN16" i="15"/>
  <c r="AS15" i="15"/>
  <c r="AR15" i="15"/>
  <c r="AP15" i="15"/>
  <c r="AO15" i="15"/>
  <c r="AN15" i="15"/>
  <c r="AK15" i="15"/>
  <c r="AI15" i="15"/>
  <c r="AE15" i="15"/>
  <c r="AC15" i="15"/>
  <c r="Y15" i="15"/>
  <c r="W15" i="15"/>
  <c r="S15" i="15"/>
  <c r="Q15" i="15"/>
  <c r="M15" i="15"/>
  <c r="K15" i="15"/>
  <c r="E15" i="15"/>
  <c r="AS14" i="15"/>
  <c r="AR14" i="15"/>
  <c r="AP14" i="15"/>
  <c r="AN14" i="15"/>
  <c r="AK14" i="15"/>
  <c r="AI14" i="15"/>
  <c r="AE14" i="15"/>
  <c r="AC14" i="15"/>
  <c r="Y14" i="15"/>
  <c r="W14" i="15"/>
  <c r="S14" i="15"/>
  <c r="Q14" i="15"/>
  <c r="M14" i="15"/>
  <c r="K14" i="15"/>
  <c r="AS13" i="15"/>
  <c r="AR13" i="15"/>
  <c r="AP13" i="15"/>
  <c r="AN13" i="15"/>
  <c r="AK13" i="15"/>
  <c r="AI13" i="15"/>
  <c r="AE13" i="15"/>
  <c r="AC13" i="15"/>
  <c r="Y13" i="15"/>
  <c r="W13" i="15"/>
  <c r="S13" i="15"/>
  <c r="Q13" i="15"/>
  <c r="M13" i="15"/>
  <c r="K13" i="15"/>
  <c r="AS12" i="15"/>
  <c r="AR12" i="15"/>
  <c r="AP12" i="15"/>
  <c r="AN12" i="15"/>
  <c r="AK12" i="15"/>
  <c r="AI12" i="15"/>
  <c r="AE12" i="15"/>
  <c r="AC12" i="15"/>
  <c r="Y12" i="15"/>
  <c r="W12" i="15"/>
  <c r="S12" i="15"/>
  <c r="Q12" i="15"/>
  <c r="M12" i="15"/>
  <c r="K12" i="15"/>
  <c r="AO67" i="13"/>
  <c r="AP67" i="13"/>
  <c r="AQ67" i="13"/>
  <c r="AR67" i="13"/>
  <c r="AT67" i="13"/>
  <c r="AR65" i="13"/>
  <c r="AN65" i="10"/>
  <c r="AO65" i="10"/>
  <c r="AP65" i="10"/>
  <c r="AQ65" i="10"/>
  <c r="AS65" i="10"/>
  <c r="AQ64" i="10"/>
  <c r="AO64" i="10"/>
  <c r="AS57" i="15"/>
  <c r="AR57" i="15"/>
  <c r="AQ57" i="15"/>
  <c r="AP57" i="15"/>
  <c r="AN57" i="15"/>
  <c r="AS56" i="15"/>
  <c r="AR56" i="15"/>
  <c r="AQ56" i="15"/>
  <c r="AP56" i="15"/>
  <c r="AO56" i="15"/>
  <c r="AN56" i="15"/>
  <c r="AS55" i="15"/>
  <c r="AR55" i="15"/>
  <c r="AQ55" i="15"/>
  <c r="AP55" i="15"/>
  <c r="AO55" i="15"/>
  <c r="AN55" i="15"/>
  <c r="AS54" i="15"/>
  <c r="AR54" i="15"/>
  <c r="AQ54" i="15"/>
  <c r="AP54" i="15"/>
  <c r="AO54" i="15"/>
  <c r="AN54" i="15"/>
  <c r="AS53" i="15"/>
  <c r="AR53" i="15"/>
  <c r="AQ53" i="15"/>
  <c r="AP53" i="15"/>
  <c r="AO53" i="15"/>
  <c r="AN53" i="15"/>
  <c r="AS52" i="15"/>
  <c r="AR52" i="15"/>
  <c r="AP52" i="15"/>
  <c r="AN52" i="15"/>
  <c r="AS50" i="15"/>
  <c r="AR50" i="15"/>
  <c r="AQ50" i="15"/>
  <c r="AP50" i="15"/>
  <c r="AO50" i="15"/>
  <c r="AN50" i="15"/>
  <c r="AS49" i="15"/>
  <c r="AR49" i="15"/>
  <c r="AQ49" i="15"/>
  <c r="AP49" i="15"/>
  <c r="AO49" i="15"/>
  <c r="AN49" i="15"/>
  <c r="AS47" i="15"/>
  <c r="AR47" i="15"/>
  <c r="AP47" i="15"/>
  <c r="AO47" i="15"/>
  <c r="AN47" i="15"/>
  <c r="AS46" i="15"/>
  <c r="AR46" i="15"/>
  <c r="AQ46" i="15"/>
  <c r="AP46" i="15"/>
  <c r="AO46" i="15"/>
  <c r="AN46" i="15"/>
  <c r="AS45" i="15"/>
  <c r="AR45" i="15"/>
  <c r="AQ45" i="15"/>
  <c r="AP45" i="15"/>
  <c r="AO45" i="15"/>
  <c r="AN45" i="15"/>
  <c r="AS44" i="15"/>
  <c r="AR44" i="15"/>
  <c r="AQ44" i="15"/>
  <c r="AP44" i="15"/>
  <c r="AO44" i="15"/>
  <c r="AN44" i="15"/>
  <c r="AS43" i="15"/>
  <c r="AR43" i="15"/>
  <c r="AQ43" i="15"/>
  <c r="AP43" i="15"/>
  <c r="AO43" i="15"/>
  <c r="AN43" i="15"/>
  <c r="AS42" i="15"/>
  <c r="AR42" i="15"/>
  <c r="AQ42" i="15"/>
  <c r="AP42" i="15"/>
  <c r="AO42" i="15"/>
  <c r="AN42" i="15"/>
  <c r="AS41" i="15"/>
  <c r="AR41" i="15"/>
  <c r="AP41" i="15"/>
  <c r="AO41" i="15"/>
  <c r="AN41" i="15"/>
  <c r="AS40" i="15"/>
  <c r="AR40" i="15"/>
  <c r="AQ40" i="15"/>
  <c r="AP40" i="15"/>
  <c r="AO40" i="15"/>
  <c r="AN40" i="15"/>
  <c r="AS39" i="15"/>
  <c r="AR39" i="15"/>
  <c r="AQ39" i="15"/>
  <c r="AP39" i="15"/>
  <c r="AO39" i="15"/>
  <c r="AN39" i="15"/>
  <c r="AS38" i="15"/>
  <c r="AR38" i="15"/>
  <c r="AP38" i="15"/>
  <c r="AO38" i="15"/>
  <c r="AN38" i="15"/>
  <c r="AS37" i="15"/>
  <c r="AR37" i="15"/>
  <c r="AQ37" i="15"/>
  <c r="AP37" i="15"/>
  <c r="AO37" i="15"/>
  <c r="AN37" i="15"/>
  <c r="AS36" i="15"/>
  <c r="AR36" i="15"/>
  <c r="AQ36" i="15"/>
  <c r="AP36" i="15"/>
  <c r="AO36" i="15"/>
  <c r="AN36" i="15"/>
  <c r="AS35" i="15"/>
  <c r="AR35" i="15"/>
  <c r="AQ35" i="15"/>
  <c r="AP35" i="15"/>
  <c r="AO35" i="15"/>
  <c r="AN35" i="15"/>
  <c r="AS34" i="15"/>
  <c r="AR34" i="15"/>
  <c r="AQ34" i="15"/>
  <c r="AP34" i="15"/>
  <c r="AO34" i="15"/>
  <c r="AN34" i="15"/>
  <c r="AS33" i="15"/>
  <c r="AR33" i="15"/>
  <c r="AQ33" i="15"/>
  <c r="AP33" i="15"/>
  <c r="AO33" i="15"/>
  <c r="AN33" i="15"/>
  <c r="AS32" i="15"/>
  <c r="AR32" i="15"/>
  <c r="AQ32" i="15"/>
  <c r="AP32" i="15"/>
  <c r="AO32" i="15"/>
  <c r="AN32" i="15"/>
  <c r="AS31" i="15"/>
  <c r="AR31" i="15"/>
  <c r="AP31" i="15"/>
  <c r="AN31" i="15"/>
  <c r="AS30" i="15"/>
  <c r="AR30" i="15"/>
  <c r="AQ30" i="15"/>
  <c r="AP30" i="15"/>
  <c r="AO30" i="15"/>
  <c r="AN30" i="15"/>
  <c r="AS29" i="15"/>
  <c r="AR29" i="15"/>
  <c r="AQ29" i="15"/>
  <c r="AP29" i="15"/>
  <c r="AO29" i="15"/>
  <c r="AN29" i="15"/>
  <c r="AS28" i="15"/>
  <c r="AR28" i="15"/>
  <c r="AQ28" i="15"/>
  <c r="AP28" i="15"/>
  <c r="AO28" i="15"/>
  <c r="AN28" i="15"/>
  <c r="AS27" i="15"/>
  <c r="AR27" i="15"/>
  <c r="AQ27" i="15"/>
  <c r="AP27" i="15"/>
  <c r="AO27" i="15"/>
  <c r="AN27" i="15"/>
  <c r="AS26" i="15"/>
  <c r="AR26" i="15"/>
  <c r="AQ26" i="15"/>
  <c r="AP26" i="15"/>
  <c r="AO26" i="15"/>
  <c r="AN26" i="15"/>
  <c r="AS25" i="15"/>
  <c r="AR25" i="15"/>
  <c r="AQ25" i="15"/>
  <c r="AP25" i="15"/>
  <c r="AO25" i="15"/>
  <c r="AN25" i="15"/>
  <c r="AS24" i="15"/>
  <c r="AR24" i="15"/>
  <c r="AQ24" i="15"/>
  <c r="AP24" i="15"/>
  <c r="AO24" i="15"/>
  <c r="AN24" i="15"/>
  <c r="F58" i="15"/>
  <c r="D58" i="15"/>
  <c r="H58" i="15"/>
  <c r="AS58" i="15"/>
  <c r="AP58" i="15"/>
  <c r="AN58" i="15"/>
  <c r="AR58" i="15"/>
  <c r="AS54" i="7"/>
  <c r="AR54" i="7"/>
  <c r="AQ54" i="7"/>
  <c r="AP54" i="7"/>
  <c r="AO54" i="7"/>
  <c r="AN54" i="7"/>
  <c r="AS53" i="7"/>
  <c r="AR53" i="7"/>
  <c r="AQ53" i="7"/>
  <c r="AP53" i="7"/>
  <c r="AO53" i="7"/>
  <c r="AN53" i="7"/>
  <c r="AN19" i="14"/>
  <c r="AO19" i="14"/>
  <c r="AP19" i="14"/>
  <c r="AQ19" i="14"/>
  <c r="AR19" i="14"/>
  <c r="AS19" i="14"/>
  <c r="AN20" i="14"/>
  <c r="AO20" i="14"/>
  <c r="AP20" i="14"/>
  <c r="AQ20" i="14"/>
  <c r="AR20" i="14"/>
  <c r="AS20" i="14"/>
  <c r="AN21" i="14"/>
  <c r="AO21" i="14"/>
  <c r="AP21" i="14"/>
  <c r="AQ21" i="14"/>
  <c r="AR21" i="14"/>
  <c r="AS21" i="14"/>
  <c r="AN22" i="14"/>
  <c r="AO22" i="14"/>
  <c r="AP22" i="14"/>
  <c r="AQ22" i="14"/>
  <c r="AR22" i="14"/>
  <c r="AS22" i="14"/>
  <c r="AS18" i="14"/>
  <c r="AR18" i="14"/>
  <c r="AQ18" i="14"/>
  <c r="AP18" i="14"/>
  <c r="AO18" i="14"/>
  <c r="AN18" i="14"/>
  <c r="AS17" i="14"/>
  <c r="AR17" i="14"/>
  <c r="AQ17" i="14"/>
  <c r="AP17" i="14"/>
  <c r="AO17" i="14"/>
  <c r="AN17" i="14"/>
  <c r="AS16" i="14"/>
  <c r="AR16" i="14"/>
  <c r="AQ16" i="14"/>
  <c r="AP16" i="14"/>
  <c r="AO16" i="14"/>
  <c r="AN16" i="14"/>
  <c r="AS15" i="14"/>
  <c r="AR15" i="14"/>
  <c r="AQ15" i="14"/>
  <c r="AP15" i="14"/>
  <c r="AO15" i="14"/>
  <c r="AN15" i="14"/>
  <c r="AS14" i="14"/>
  <c r="AR14" i="14"/>
  <c r="AQ14" i="14"/>
  <c r="AP14" i="14"/>
  <c r="AO14" i="14"/>
  <c r="AN14" i="14"/>
  <c r="AS13" i="14"/>
  <c r="AR13" i="14"/>
  <c r="AQ13" i="14"/>
  <c r="AP13" i="14"/>
  <c r="AO13" i="14"/>
  <c r="AN13" i="14"/>
  <c r="AS12" i="14"/>
  <c r="AR12" i="14"/>
  <c r="AQ12" i="14"/>
  <c r="AP12" i="14"/>
  <c r="AO12" i="14"/>
  <c r="AN12" i="14"/>
  <c r="AL55" i="7"/>
  <c r="AL59" i="17"/>
  <c r="AS59" i="17"/>
  <c r="AR65" i="14"/>
  <c r="AN37" i="7"/>
  <c r="AO37" i="7"/>
  <c r="AP37" i="7"/>
  <c r="AR37" i="7"/>
  <c r="AS37" i="7"/>
  <c r="AN38" i="7"/>
  <c r="AO38" i="7"/>
  <c r="AP38" i="7"/>
  <c r="AR38" i="7"/>
  <c r="AS38" i="7"/>
  <c r="S49" i="15"/>
  <c r="M49" i="15"/>
  <c r="K49" i="15"/>
  <c r="G49" i="15"/>
  <c r="E49" i="15"/>
  <c r="AS40" i="10"/>
  <c r="AR40" i="10"/>
  <c r="AQ40" i="10"/>
  <c r="AP40" i="10"/>
  <c r="AO40" i="10"/>
  <c r="AN40" i="10"/>
  <c r="S40" i="10"/>
  <c r="M40" i="10"/>
  <c r="K40" i="10"/>
  <c r="G40" i="10"/>
  <c r="E40" i="10"/>
  <c r="T59" i="17"/>
  <c r="R59" i="17"/>
  <c r="P59" i="17"/>
  <c r="AI38" i="15"/>
  <c r="AE38" i="15"/>
  <c r="AC38" i="15"/>
  <c r="Y38" i="15"/>
  <c r="W38" i="15"/>
  <c r="S38" i="15"/>
  <c r="Q38" i="15"/>
  <c r="M38" i="15"/>
  <c r="K38" i="15"/>
  <c r="G38" i="15"/>
  <c r="E38" i="15"/>
  <c r="AK37" i="15"/>
  <c r="AI37" i="15"/>
  <c r="AC37" i="15"/>
  <c r="Y37" i="15"/>
  <c r="W37" i="15"/>
  <c r="S37" i="15"/>
  <c r="Q37" i="15"/>
  <c r="M37" i="15"/>
  <c r="K37" i="15"/>
  <c r="G37" i="15"/>
  <c r="E37" i="15"/>
  <c r="AK36" i="15"/>
  <c r="AI36" i="15"/>
  <c r="AE36" i="15"/>
  <c r="AC36" i="15"/>
  <c r="W36" i="15"/>
  <c r="S36" i="15"/>
  <c r="Q36" i="15"/>
  <c r="M36" i="15"/>
  <c r="K36" i="15"/>
  <c r="G36" i="15"/>
  <c r="E36" i="15"/>
  <c r="AK35" i="15"/>
  <c r="AI35" i="15"/>
  <c r="AE35" i="15"/>
  <c r="AC35" i="15"/>
  <c r="Y35" i="15"/>
  <c r="W35" i="15"/>
  <c r="Q35" i="15"/>
  <c r="M35" i="15"/>
  <c r="K35" i="15"/>
  <c r="G35" i="15"/>
  <c r="E35" i="15"/>
  <c r="AK34" i="15"/>
  <c r="AI34" i="15"/>
  <c r="AE34" i="15"/>
  <c r="AC34" i="15"/>
  <c r="Y34" i="15"/>
  <c r="W34" i="15"/>
  <c r="S34" i="15"/>
  <c r="Q34" i="15"/>
  <c r="K34" i="15"/>
  <c r="G34" i="15"/>
  <c r="E34" i="15"/>
  <c r="F59" i="17"/>
  <c r="H59" i="17"/>
  <c r="D59" i="17"/>
  <c r="AK58" i="15"/>
  <c r="E58" i="15"/>
  <c r="G58" i="15"/>
  <c r="AF62" i="13"/>
  <c r="S59" i="17"/>
  <c r="G59" i="17"/>
  <c r="Q59" i="17"/>
  <c r="E59" i="17"/>
  <c r="AS41" i="7"/>
  <c r="AR41" i="7"/>
  <c r="AP41" i="7"/>
  <c r="AN41" i="7"/>
  <c r="Y41" i="7"/>
  <c r="W41" i="7"/>
  <c r="S41" i="7"/>
  <c r="Q41" i="7"/>
  <c r="M41" i="7"/>
  <c r="K41" i="7"/>
  <c r="G41" i="7"/>
  <c r="E41" i="7"/>
  <c r="E42" i="7"/>
  <c r="G42" i="7"/>
  <c r="K42" i="7"/>
  <c r="M42" i="7"/>
  <c r="Q42" i="7"/>
  <c r="S42" i="7"/>
  <c r="AC42" i="7"/>
  <c r="AE42" i="7"/>
  <c r="AI42" i="7"/>
  <c r="AK42" i="7"/>
  <c r="AN42" i="7"/>
  <c r="AO42" i="7"/>
  <c r="AP42" i="7"/>
  <c r="AQ42" i="7"/>
  <c r="AR42" i="7"/>
  <c r="AS42" i="7"/>
  <c r="AO71" i="16"/>
  <c r="AO67" i="16"/>
  <c r="AO58" i="15"/>
  <c r="AO65" i="15"/>
  <c r="AO64" i="15"/>
  <c r="AO63" i="15"/>
  <c r="AO62" i="15"/>
  <c r="AO61" i="15"/>
  <c r="AO59" i="12"/>
  <c r="AO58" i="12"/>
  <c r="AO57" i="12"/>
  <c r="AO56" i="12"/>
  <c r="AO55" i="12"/>
  <c r="AO53" i="12"/>
  <c r="AQ71" i="16"/>
  <c r="AQ67" i="16"/>
  <c r="AQ58" i="15"/>
  <c r="AQ65" i="15"/>
  <c r="AQ64" i="15"/>
  <c r="AQ63" i="15"/>
  <c r="AQ62" i="15"/>
  <c r="AQ61" i="15"/>
  <c r="AQ60" i="11"/>
  <c r="AQ59" i="12"/>
  <c r="AQ58" i="12"/>
  <c r="AQ57" i="12"/>
  <c r="AQ56" i="12"/>
  <c r="AQ55" i="12"/>
  <c r="AQ53" i="12"/>
  <c r="AQ72" i="14"/>
  <c r="AQ70" i="14"/>
  <c r="AQ68" i="14"/>
  <c r="AM67" i="17"/>
  <c r="AM82" i="17"/>
  <c r="AL67" i="17"/>
  <c r="AK67" i="17"/>
  <c r="AJ67" i="17"/>
  <c r="AI67" i="17"/>
  <c r="AH67" i="17"/>
  <c r="AG67" i="17"/>
  <c r="AG83" i="17"/>
  <c r="AF67" i="17"/>
  <c r="AE67" i="17"/>
  <c r="AD67" i="17"/>
  <c r="AC67" i="17"/>
  <c r="AB67" i="17"/>
  <c r="AA67" i="17"/>
  <c r="AA84" i="17"/>
  <c r="Z67" i="17"/>
  <c r="Y67" i="17"/>
  <c r="X67" i="17"/>
  <c r="W67" i="17"/>
  <c r="V67" i="17"/>
  <c r="U67" i="17"/>
  <c r="U85" i="17"/>
  <c r="T67" i="17"/>
  <c r="S67" i="17"/>
  <c r="R67" i="17"/>
  <c r="Q67" i="17"/>
  <c r="P67" i="17"/>
  <c r="O67" i="17"/>
  <c r="O86" i="17"/>
  <c r="N67" i="17"/>
  <c r="M67" i="17"/>
  <c r="L67" i="17"/>
  <c r="K67" i="17"/>
  <c r="J67" i="17"/>
  <c r="I67" i="17"/>
  <c r="I81" i="17"/>
  <c r="H67" i="17"/>
  <c r="G67" i="17"/>
  <c r="F67" i="17"/>
  <c r="E67" i="17"/>
  <c r="D67" i="17"/>
  <c r="AN59" i="17"/>
  <c r="AK59" i="17"/>
  <c r="AJ59" i="17"/>
  <c r="AI59" i="17"/>
  <c r="AH59" i="17"/>
  <c r="AF59" i="17"/>
  <c r="AE59" i="17"/>
  <c r="AD59" i="17"/>
  <c r="AC59" i="17"/>
  <c r="AB59" i="17"/>
  <c r="Z59" i="17"/>
  <c r="Y59" i="17"/>
  <c r="X59" i="17"/>
  <c r="W59" i="17"/>
  <c r="V59" i="17"/>
  <c r="N59" i="17"/>
  <c r="M59" i="17"/>
  <c r="L59" i="17"/>
  <c r="K59" i="17"/>
  <c r="J59" i="17"/>
  <c r="AP67" i="17"/>
  <c r="AG78" i="17"/>
  <c r="AG84" i="17"/>
  <c r="AN67" i="17"/>
  <c r="AQ67" i="17"/>
  <c r="AO67" i="17"/>
  <c r="O75" i="17"/>
  <c r="U75" i="17"/>
  <c r="AM78" i="17"/>
  <c r="U81" i="17"/>
  <c r="AM84" i="17"/>
  <c r="I76" i="17"/>
  <c r="AA79" i="17"/>
  <c r="I82" i="17"/>
  <c r="AA85" i="17"/>
  <c r="O76" i="17"/>
  <c r="AG79" i="17"/>
  <c r="O82" i="17"/>
  <c r="AG85" i="17"/>
  <c r="I77" i="17"/>
  <c r="U80" i="17"/>
  <c r="I83" i="17"/>
  <c r="U86" i="17"/>
  <c r="AM77" i="17"/>
  <c r="AA80" i="17"/>
  <c r="AM83" i="17"/>
  <c r="AA86" i="17"/>
  <c r="AA75" i="17"/>
  <c r="U76" i="17"/>
  <c r="O77" i="17"/>
  <c r="I78" i="17"/>
  <c r="AM79" i="17"/>
  <c r="AG80" i="17"/>
  <c r="U82" i="17"/>
  <c r="O83" i="17"/>
  <c r="I84" i="17"/>
  <c r="AM85" i="17"/>
  <c r="AG86" i="17"/>
  <c r="AG75" i="17"/>
  <c r="AA76" i="17"/>
  <c r="O78" i="17"/>
  <c r="I79" i="17"/>
  <c r="AM80" i="17"/>
  <c r="AG81" i="17"/>
  <c r="AA82" i="17"/>
  <c r="U83" i="17"/>
  <c r="O84" i="17"/>
  <c r="I85" i="17"/>
  <c r="AM86" i="17"/>
  <c r="AM75" i="17"/>
  <c r="AG76" i="17"/>
  <c r="AA77" i="17"/>
  <c r="U78" i="17"/>
  <c r="O79" i="17"/>
  <c r="I80" i="17"/>
  <c r="AM81" i="17"/>
  <c r="AG82" i="17"/>
  <c r="AA83" i="17"/>
  <c r="U84" i="17"/>
  <c r="O85" i="17"/>
  <c r="I86" i="17"/>
  <c r="I75" i="17"/>
  <c r="AM76" i="17"/>
  <c r="AA78" i="17"/>
  <c r="U79" i="17"/>
  <c r="O80" i="17"/>
  <c r="AM72" i="16"/>
  <c r="AM87" i="16"/>
  <c r="AL72" i="16"/>
  <c r="AK72" i="16"/>
  <c r="AJ72" i="16"/>
  <c r="AI72" i="16"/>
  <c r="AH72" i="16"/>
  <c r="AG72" i="16"/>
  <c r="AG88" i="16"/>
  <c r="AF72" i="16"/>
  <c r="AE72" i="16"/>
  <c r="AD72" i="16"/>
  <c r="AC72" i="16"/>
  <c r="AB72" i="16"/>
  <c r="AA72" i="16"/>
  <c r="AA89" i="16"/>
  <c r="Z72" i="16"/>
  <c r="Y72" i="16"/>
  <c r="X72" i="16"/>
  <c r="W72" i="16"/>
  <c r="V72" i="16"/>
  <c r="U72" i="16"/>
  <c r="U90" i="16"/>
  <c r="T72" i="16"/>
  <c r="S72" i="16"/>
  <c r="R72" i="16"/>
  <c r="Q72" i="16"/>
  <c r="P72" i="16"/>
  <c r="O72" i="16"/>
  <c r="O91" i="16"/>
  <c r="N72" i="16"/>
  <c r="M72" i="16"/>
  <c r="L72" i="16"/>
  <c r="K72" i="16"/>
  <c r="J72" i="16"/>
  <c r="I72" i="16"/>
  <c r="H72" i="16"/>
  <c r="G72" i="16"/>
  <c r="F72" i="16"/>
  <c r="E72" i="16"/>
  <c r="D72" i="16"/>
  <c r="AS64" i="16"/>
  <c r="AQ64" i="16"/>
  <c r="AP64" i="16"/>
  <c r="AO64" i="16"/>
  <c r="AN64" i="16"/>
  <c r="AK64" i="16"/>
  <c r="AJ64" i="16"/>
  <c r="AI64" i="16"/>
  <c r="AH64" i="16"/>
  <c r="AF64" i="16"/>
  <c r="AE64" i="16"/>
  <c r="AD64" i="16"/>
  <c r="AC64" i="16"/>
  <c r="AB64" i="16"/>
  <c r="Z64" i="16"/>
  <c r="Y64" i="16"/>
  <c r="X64" i="16"/>
  <c r="W64" i="16"/>
  <c r="V64" i="16"/>
  <c r="T64" i="16"/>
  <c r="R64" i="16"/>
  <c r="Q64" i="16"/>
  <c r="P64" i="16"/>
  <c r="N64" i="16"/>
  <c r="M64" i="16"/>
  <c r="L64" i="16"/>
  <c r="K64" i="16"/>
  <c r="J64" i="16"/>
  <c r="I86" i="16"/>
  <c r="I82" i="16"/>
  <c r="I83" i="16"/>
  <c r="I91" i="16"/>
  <c r="I87" i="16"/>
  <c r="I89" i="16"/>
  <c r="I85" i="16"/>
  <c r="I88" i="16"/>
  <c r="I84" i="16"/>
  <c r="I90" i="16"/>
  <c r="O86" i="16"/>
  <c r="AA90" i="16"/>
  <c r="AM82" i="16"/>
  <c r="AM83" i="16"/>
  <c r="AA91" i="16"/>
  <c r="O80" i="16"/>
  <c r="AA84" i="16"/>
  <c r="AM88" i="16"/>
  <c r="O87" i="16"/>
  <c r="AN72" i="16"/>
  <c r="AQ72" i="16"/>
  <c r="O81" i="16"/>
  <c r="AA85" i="16"/>
  <c r="AM89" i="16"/>
  <c r="AS76" i="17"/>
  <c r="AO72" i="16"/>
  <c r="AP72" i="16"/>
  <c r="U80" i="16"/>
  <c r="AG84" i="16"/>
  <c r="U86" i="16"/>
  <c r="AG90" i="16"/>
  <c r="I81" i="16"/>
  <c r="AG83" i="16"/>
  <c r="U85" i="16"/>
  <c r="AG89" i="16"/>
  <c r="U91" i="16"/>
  <c r="U87" i="17"/>
  <c r="AS83" i="17"/>
  <c r="AS86" i="17"/>
  <c r="O87" i="17"/>
  <c r="AS82" i="17"/>
  <c r="AS81" i="17"/>
  <c r="I87" i="17"/>
  <c r="AS75" i="17"/>
  <c r="AG87" i="17"/>
  <c r="AS84" i="17"/>
  <c r="AS78" i="17"/>
  <c r="AS77" i="17"/>
  <c r="AS80" i="17"/>
  <c r="AM87" i="17"/>
  <c r="AA87" i="17"/>
  <c r="AS85" i="17"/>
  <c r="AS79" i="17"/>
  <c r="AA80" i="16"/>
  <c r="U81" i="16"/>
  <c r="O82" i="16"/>
  <c r="AM84" i="16"/>
  <c r="AG85" i="16"/>
  <c r="AA86" i="16"/>
  <c r="U87" i="16"/>
  <c r="O88" i="16"/>
  <c r="AM90" i="16"/>
  <c r="AG91" i="16"/>
  <c r="AG80" i="16"/>
  <c r="AA81" i="16"/>
  <c r="U82" i="16"/>
  <c r="O83" i="16"/>
  <c r="AM85" i="16"/>
  <c r="AG86" i="16"/>
  <c r="AA87" i="16"/>
  <c r="U88" i="16"/>
  <c r="O89" i="16"/>
  <c r="AM91" i="16"/>
  <c r="AM80" i="16"/>
  <c r="AG81" i="16"/>
  <c r="AA82" i="16"/>
  <c r="U83" i="16"/>
  <c r="O84" i="16"/>
  <c r="AM86" i="16"/>
  <c r="AG87" i="16"/>
  <c r="AA88" i="16"/>
  <c r="U89" i="16"/>
  <c r="O90" i="16"/>
  <c r="I80" i="16"/>
  <c r="AG82" i="16"/>
  <c r="AA83" i="16"/>
  <c r="U84" i="16"/>
  <c r="O85" i="16"/>
  <c r="AM66" i="15"/>
  <c r="AM81" i="15"/>
  <c r="AL66" i="15"/>
  <c r="AJ66" i="15"/>
  <c r="AH66" i="15"/>
  <c r="AG66" i="15"/>
  <c r="AG82" i="15"/>
  <c r="AF66" i="15"/>
  <c r="AD66" i="15"/>
  <c r="AB66" i="15"/>
  <c r="AA66" i="15"/>
  <c r="AA83" i="15"/>
  <c r="Z66" i="15"/>
  <c r="X66" i="15"/>
  <c r="V66" i="15"/>
  <c r="U66" i="15"/>
  <c r="U84" i="15"/>
  <c r="T66" i="15"/>
  <c r="R66" i="15"/>
  <c r="P66" i="15"/>
  <c r="O66" i="15"/>
  <c r="O85" i="15"/>
  <c r="N66" i="15"/>
  <c r="L66" i="15"/>
  <c r="J66" i="15"/>
  <c r="I66" i="15"/>
  <c r="I80" i="15"/>
  <c r="H66" i="15"/>
  <c r="F66" i="15"/>
  <c r="D66" i="15"/>
  <c r="AL58" i="15"/>
  <c r="AJ58" i="15"/>
  <c r="AI58" i="15"/>
  <c r="AH58" i="15"/>
  <c r="AF58" i="15"/>
  <c r="AE58" i="15"/>
  <c r="AD58" i="15"/>
  <c r="AC58" i="15"/>
  <c r="AB58" i="15"/>
  <c r="Z58" i="15"/>
  <c r="Y58" i="15"/>
  <c r="X58" i="15"/>
  <c r="W58" i="15"/>
  <c r="V58" i="15"/>
  <c r="T58" i="15"/>
  <c r="S58" i="15"/>
  <c r="R58" i="15"/>
  <c r="Q58" i="15"/>
  <c r="P58" i="15"/>
  <c r="N58" i="15"/>
  <c r="M58" i="15"/>
  <c r="L58" i="15"/>
  <c r="K58" i="15"/>
  <c r="J58" i="15"/>
  <c r="AS88" i="16"/>
  <c r="U92" i="16"/>
  <c r="AS87" i="17"/>
  <c r="AS81" i="16"/>
  <c r="O92" i="16"/>
  <c r="AS87" i="16"/>
  <c r="AS86" i="16"/>
  <c r="AM92" i="16"/>
  <c r="AA92" i="16"/>
  <c r="AS90" i="16"/>
  <c r="AS89" i="16"/>
  <c r="AS83" i="16"/>
  <c r="AS82" i="16"/>
  <c r="AS85" i="16"/>
  <c r="I92" i="16"/>
  <c r="AS80" i="16"/>
  <c r="AG92" i="16"/>
  <c r="AS91" i="16"/>
  <c r="AS84" i="16"/>
  <c r="O74" i="15"/>
  <c r="O75" i="15"/>
  <c r="AM76" i="15"/>
  <c r="AG77" i="15"/>
  <c r="M66" i="15"/>
  <c r="AE66" i="15"/>
  <c r="AM83" i="15"/>
  <c r="S66" i="15"/>
  <c r="AK66" i="15"/>
  <c r="Y66" i="15"/>
  <c r="AN66" i="15"/>
  <c r="AM77" i="15"/>
  <c r="W66" i="15"/>
  <c r="AP66" i="15"/>
  <c r="O80" i="15"/>
  <c r="AQ66" i="15"/>
  <c r="U74" i="15"/>
  <c r="AG83" i="15"/>
  <c r="U80" i="15"/>
  <c r="E66" i="15"/>
  <c r="I75" i="15"/>
  <c r="AA78" i="15"/>
  <c r="I81" i="15"/>
  <c r="AA84" i="15"/>
  <c r="K66" i="15"/>
  <c r="AC66" i="15"/>
  <c r="G66" i="15"/>
  <c r="AO66" i="15"/>
  <c r="AG78" i="15"/>
  <c r="O81" i="15"/>
  <c r="AG84" i="15"/>
  <c r="I76" i="15"/>
  <c r="U79" i="15"/>
  <c r="I82" i="15"/>
  <c r="U85" i="15"/>
  <c r="Q66" i="15"/>
  <c r="AI66" i="15"/>
  <c r="AA79" i="15"/>
  <c r="AM82" i="15"/>
  <c r="AA85" i="15"/>
  <c r="AA74" i="15"/>
  <c r="O76" i="15"/>
  <c r="I77" i="15"/>
  <c r="AM78" i="15"/>
  <c r="AG79" i="15"/>
  <c r="AA80" i="15"/>
  <c r="U81" i="15"/>
  <c r="O82" i="15"/>
  <c r="I83" i="15"/>
  <c r="AM84" i="15"/>
  <c r="AG85" i="15"/>
  <c r="AG74" i="15"/>
  <c r="AA75" i="15"/>
  <c r="U76" i="15"/>
  <c r="O77" i="15"/>
  <c r="I78" i="15"/>
  <c r="AM79" i="15"/>
  <c r="AG80" i="15"/>
  <c r="AA81" i="15"/>
  <c r="U82" i="15"/>
  <c r="O83" i="15"/>
  <c r="I84" i="15"/>
  <c r="AM85" i="15"/>
  <c r="AM74" i="15"/>
  <c r="U77" i="15"/>
  <c r="O78" i="15"/>
  <c r="I79" i="15"/>
  <c r="AM80" i="15"/>
  <c r="AG81" i="15"/>
  <c r="AA82" i="15"/>
  <c r="U83" i="15"/>
  <c r="O84" i="15"/>
  <c r="I85" i="15"/>
  <c r="I74" i="15"/>
  <c r="AM75" i="15"/>
  <c r="AG76" i="15"/>
  <c r="AA77" i="15"/>
  <c r="U78" i="15"/>
  <c r="O79" i="15"/>
  <c r="AS92" i="16"/>
  <c r="U86" i="15"/>
  <c r="AS85" i="15"/>
  <c r="AS82" i="15"/>
  <c r="O86" i="15"/>
  <c r="AS81" i="15"/>
  <c r="AS75" i="15"/>
  <c r="AS80" i="15"/>
  <c r="AS76" i="15"/>
  <c r="AS83" i="15"/>
  <c r="AS77" i="15"/>
  <c r="AS79" i="15"/>
  <c r="AS84" i="15"/>
  <c r="AS78" i="15"/>
  <c r="I86" i="15"/>
  <c r="AS74" i="15"/>
  <c r="AM86" i="15"/>
  <c r="AG86" i="15"/>
  <c r="AA86" i="15"/>
  <c r="AM73" i="14"/>
  <c r="AM88" i="14"/>
  <c r="AL73" i="14"/>
  <c r="AJ73" i="14"/>
  <c r="AH73" i="14"/>
  <c r="AG73" i="14"/>
  <c r="AG89" i="14"/>
  <c r="AF73" i="14"/>
  <c r="AD73" i="14"/>
  <c r="AB73" i="14"/>
  <c r="AA73" i="14"/>
  <c r="AA90" i="14"/>
  <c r="Z73" i="14"/>
  <c r="X73" i="14"/>
  <c r="V73" i="14"/>
  <c r="U73" i="14"/>
  <c r="U91" i="14"/>
  <c r="T73" i="14"/>
  <c r="R73" i="14"/>
  <c r="P73" i="14"/>
  <c r="O73" i="14"/>
  <c r="O92" i="14"/>
  <c r="N73" i="14"/>
  <c r="L73" i="14"/>
  <c r="J73" i="14"/>
  <c r="I73" i="14"/>
  <c r="I87" i="14"/>
  <c r="H73" i="14"/>
  <c r="F73" i="14"/>
  <c r="D73" i="14"/>
  <c r="AI73" i="14"/>
  <c r="AP65" i="14"/>
  <c r="AS65" i="14"/>
  <c r="AQ65" i="14"/>
  <c r="AO65" i="14"/>
  <c r="AN65" i="14"/>
  <c r="AN71" i="13"/>
  <c r="AN86" i="13"/>
  <c r="AM71" i="13"/>
  <c r="AK71" i="13"/>
  <c r="AI71" i="13"/>
  <c r="AH71" i="13"/>
  <c r="AH87" i="13"/>
  <c r="AG71" i="13"/>
  <c r="AE71" i="13"/>
  <c r="AC71" i="13"/>
  <c r="AB71" i="13"/>
  <c r="AB88" i="13"/>
  <c r="AA71" i="13"/>
  <c r="Y71" i="13"/>
  <c r="W71" i="13"/>
  <c r="V71" i="13"/>
  <c r="V89" i="13"/>
  <c r="U71" i="13"/>
  <c r="S71" i="13"/>
  <c r="Q71" i="13"/>
  <c r="P71" i="13"/>
  <c r="P90" i="13"/>
  <c r="O71" i="13"/>
  <c r="M71" i="13"/>
  <c r="K71" i="13"/>
  <c r="J71" i="13"/>
  <c r="J85" i="13"/>
  <c r="I71" i="13"/>
  <c r="G71" i="13"/>
  <c r="E71" i="13"/>
  <c r="AL70" i="13"/>
  <c r="AJ70" i="13"/>
  <c r="AF70" i="13"/>
  <c r="AD70" i="13"/>
  <c r="Z70" i="13"/>
  <c r="X70" i="13"/>
  <c r="T70" i="13"/>
  <c r="R70" i="13"/>
  <c r="N70" i="13"/>
  <c r="L70" i="13"/>
  <c r="H70" i="13"/>
  <c r="F70" i="13"/>
  <c r="AL69" i="13"/>
  <c r="AJ69" i="13"/>
  <c r="AF69" i="13"/>
  <c r="AD69" i="13"/>
  <c r="Z69" i="13"/>
  <c r="X69" i="13"/>
  <c r="T69" i="13"/>
  <c r="R69" i="13"/>
  <c r="N69" i="13"/>
  <c r="L69" i="13"/>
  <c r="H69" i="13"/>
  <c r="F69" i="13"/>
  <c r="AL68" i="13"/>
  <c r="AJ68" i="13"/>
  <c r="AF68" i="13"/>
  <c r="AD68" i="13"/>
  <c r="Z68" i="13"/>
  <c r="X68" i="13"/>
  <c r="T68" i="13"/>
  <c r="R68" i="13"/>
  <c r="N68" i="13"/>
  <c r="L68" i="13"/>
  <c r="H68" i="13"/>
  <c r="F68" i="13"/>
  <c r="AL67" i="13"/>
  <c r="AJ67" i="13"/>
  <c r="AF67" i="13"/>
  <c r="AD67" i="13"/>
  <c r="Z67" i="13"/>
  <c r="X67" i="13"/>
  <c r="T67" i="13"/>
  <c r="R67" i="13"/>
  <c r="N67" i="13"/>
  <c r="L67" i="13"/>
  <c r="H67" i="13"/>
  <c r="F67" i="13"/>
  <c r="AT65" i="13"/>
  <c r="AQ65" i="13"/>
  <c r="AO65" i="13"/>
  <c r="AL65" i="13"/>
  <c r="AF65" i="13"/>
  <c r="AD65" i="13"/>
  <c r="Z65" i="13"/>
  <c r="X65" i="13"/>
  <c r="T65" i="13"/>
  <c r="R65" i="13"/>
  <c r="N65" i="13"/>
  <c r="L65" i="13"/>
  <c r="H65" i="13"/>
  <c r="AM62" i="13"/>
  <c r="AK62" i="13"/>
  <c r="AI62" i="13"/>
  <c r="AG62" i="13"/>
  <c r="AE62" i="13"/>
  <c r="AC62" i="13"/>
  <c r="AA62" i="13"/>
  <c r="Y62" i="13"/>
  <c r="W62" i="13"/>
  <c r="U62" i="13"/>
  <c r="S62" i="13"/>
  <c r="Q62" i="13"/>
  <c r="O62" i="13"/>
  <c r="M62" i="13"/>
  <c r="K62" i="13"/>
  <c r="I62" i="13"/>
  <c r="G62" i="13"/>
  <c r="E62" i="13"/>
  <c r="AL62" i="13"/>
  <c r="AQ71" i="13"/>
  <c r="J80" i="13"/>
  <c r="AN81" i="13"/>
  <c r="F71" i="13"/>
  <c r="AO71" i="13"/>
  <c r="V84" i="13"/>
  <c r="Z62" i="13"/>
  <c r="T71" i="13"/>
  <c r="H71" i="13"/>
  <c r="AH88" i="13"/>
  <c r="AR71" i="13"/>
  <c r="R71" i="13"/>
  <c r="AB89" i="13"/>
  <c r="AT62" i="13"/>
  <c r="AJ71" i="13"/>
  <c r="AH82" i="13"/>
  <c r="J86" i="13"/>
  <c r="V90" i="13"/>
  <c r="AD71" i="13"/>
  <c r="AF71" i="13"/>
  <c r="N71" i="13"/>
  <c r="P85" i="13"/>
  <c r="X62" i="13"/>
  <c r="L71" i="13"/>
  <c r="X71" i="13"/>
  <c r="AL71" i="13"/>
  <c r="Z71" i="13"/>
  <c r="P79" i="13"/>
  <c r="AB83" i="13"/>
  <c r="AN87" i="13"/>
  <c r="AQ62" i="13"/>
  <c r="AR62" i="13"/>
  <c r="AP62" i="13"/>
  <c r="F62" i="13"/>
  <c r="AD62" i="13"/>
  <c r="N62" i="13"/>
  <c r="L62" i="13"/>
  <c r="R62" i="13"/>
  <c r="AJ62" i="13"/>
  <c r="AS62" i="13"/>
  <c r="T62" i="13"/>
  <c r="AO62" i="13"/>
  <c r="H62" i="13"/>
  <c r="AS86" i="15"/>
  <c r="S73" i="14"/>
  <c r="AK73" i="14"/>
  <c r="AE73" i="14"/>
  <c r="AM83" i="14"/>
  <c r="AG84" i="14"/>
  <c r="AM84" i="14"/>
  <c r="AM90" i="14"/>
  <c r="O87" i="14"/>
  <c r="O81" i="14"/>
  <c r="U87" i="14"/>
  <c r="U81" i="14"/>
  <c r="AG90" i="14"/>
  <c r="AO73" i="14"/>
  <c r="Y73" i="14"/>
  <c r="G73" i="14"/>
  <c r="AA85" i="14"/>
  <c r="I88" i="14"/>
  <c r="AA91" i="14"/>
  <c r="Q73" i="14"/>
  <c r="E73" i="14"/>
  <c r="AG85" i="14"/>
  <c r="O88" i="14"/>
  <c r="AG91" i="14"/>
  <c r="AC73" i="14"/>
  <c r="AN73" i="14"/>
  <c r="I83" i="14"/>
  <c r="U86" i="14"/>
  <c r="I89" i="14"/>
  <c r="U92" i="14"/>
  <c r="K73" i="14"/>
  <c r="M73" i="14"/>
  <c r="W73" i="14"/>
  <c r="AP73" i="14"/>
  <c r="AQ73" i="14"/>
  <c r="AA86" i="14"/>
  <c r="AM89" i="14"/>
  <c r="AA92" i="14"/>
  <c r="AA81" i="14"/>
  <c r="O83" i="14"/>
  <c r="I84" i="14"/>
  <c r="AM85" i="14"/>
  <c r="AG86" i="14"/>
  <c r="AA87" i="14"/>
  <c r="U88" i="14"/>
  <c r="O89" i="14"/>
  <c r="I90" i="14"/>
  <c r="AM91" i="14"/>
  <c r="AG92" i="14"/>
  <c r="AG81" i="14"/>
  <c r="U83" i="14"/>
  <c r="O84" i="14"/>
  <c r="I85" i="14"/>
  <c r="AM86" i="14"/>
  <c r="AG87" i="14"/>
  <c r="AA88" i="14"/>
  <c r="U89" i="14"/>
  <c r="O90" i="14"/>
  <c r="I91" i="14"/>
  <c r="AM92" i="14"/>
  <c r="AM81" i="14"/>
  <c r="AA83" i="14"/>
  <c r="U84" i="14"/>
  <c r="O85" i="14"/>
  <c r="I86" i="14"/>
  <c r="AM87" i="14"/>
  <c r="AG88" i="14"/>
  <c r="AA89" i="14"/>
  <c r="U90" i="14"/>
  <c r="O91" i="14"/>
  <c r="I92" i="14"/>
  <c r="I81" i="14"/>
  <c r="AG83" i="14"/>
  <c r="AA84" i="14"/>
  <c r="U85" i="14"/>
  <c r="O86" i="14"/>
  <c r="V79" i="13"/>
  <c r="P80" i="13"/>
  <c r="J81" i="13"/>
  <c r="AN82" i="13"/>
  <c r="AH83" i="13"/>
  <c r="AB84" i="13"/>
  <c r="V85" i="13"/>
  <c r="P86" i="13"/>
  <c r="J87" i="13"/>
  <c r="AN88" i="13"/>
  <c r="AH89" i="13"/>
  <c r="AB90" i="13"/>
  <c r="AB79" i="13"/>
  <c r="J82" i="13"/>
  <c r="AH84" i="13"/>
  <c r="V86" i="13"/>
  <c r="P87" i="13"/>
  <c r="AH90" i="13"/>
  <c r="AH79" i="13"/>
  <c r="AB80" i="13"/>
  <c r="V81" i="13"/>
  <c r="P82" i="13"/>
  <c r="J83" i="13"/>
  <c r="AN84" i="13"/>
  <c r="AH85" i="13"/>
  <c r="AB86" i="13"/>
  <c r="V87" i="13"/>
  <c r="P88" i="13"/>
  <c r="J89" i="13"/>
  <c r="AN90" i="13"/>
  <c r="P81" i="13"/>
  <c r="AN83" i="13"/>
  <c r="AB85" i="13"/>
  <c r="J88" i="13"/>
  <c r="AN89" i="13"/>
  <c r="AN79" i="13"/>
  <c r="V82" i="13"/>
  <c r="P83" i="13"/>
  <c r="J84" i="13"/>
  <c r="AN85" i="13"/>
  <c r="AH86" i="13"/>
  <c r="AB87" i="13"/>
  <c r="V88" i="13"/>
  <c r="P89" i="13"/>
  <c r="J90" i="13"/>
  <c r="J79" i="13"/>
  <c r="AN80" i="13"/>
  <c r="AH81" i="13"/>
  <c r="AB82" i="13"/>
  <c r="V83" i="13"/>
  <c r="P84" i="13"/>
  <c r="AM60" i="12"/>
  <c r="AM75" i="12"/>
  <c r="AL60" i="12"/>
  <c r="AK60" i="12"/>
  <c r="AJ60" i="12"/>
  <c r="AI60" i="12"/>
  <c r="AH60" i="12"/>
  <c r="AG60" i="12"/>
  <c r="AG76" i="12"/>
  <c r="AF60" i="12"/>
  <c r="AE60" i="12"/>
  <c r="AD60" i="12"/>
  <c r="AC60" i="12"/>
  <c r="AB60" i="12"/>
  <c r="AA60" i="12"/>
  <c r="AA77" i="12"/>
  <c r="Z60" i="12"/>
  <c r="Y60" i="12"/>
  <c r="X60" i="12"/>
  <c r="W60" i="12"/>
  <c r="V60" i="12"/>
  <c r="U60" i="12"/>
  <c r="U78" i="12"/>
  <c r="T60" i="12"/>
  <c r="S60" i="12"/>
  <c r="R60" i="12"/>
  <c r="Q60" i="12"/>
  <c r="P60" i="12"/>
  <c r="O60" i="12"/>
  <c r="O79" i="12"/>
  <c r="N60" i="12"/>
  <c r="M60" i="12"/>
  <c r="L60" i="12"/>
  <c r="K60" i="12"/>
  <c r="J60" i="12"/>
  <c r="I60" i="12"/>
  <c r="I74" i="12"/>
  <c r="H60" i="12"/>
  <c r="G60" i="12"/>
  <c r="F60" i="12"/>
  <c r="E60" i="12"/>
  <c r="D60" i="12"/>
  <c r="AS50" i="12"/>
  <c r="AQ50" i="12"/>
  <c r="AP50" i="12"/>
  <c r="AO50" i="12"/>
  <c r="AN50" i="12"/>
  <c r="AL50" i="12"/>
  <c r="AK50" i="12"/>
  <c r="AJ50" i="12"/>
  <c r="AI50" i="12"/>
  <c r="AH50" i="12"/>
  <c r="AF50" i="12"/>
  <c r="AE50" i="12"/>
  <c r="AD50" i="12"/>
  <c r="AC50" i="12"/>
  <c r="AB50" i="12"/>
  <c r="Y50" i="12"/>
  <c r="X50" i="12"/>
  <c r="W50" i="12"/>
  <c r="V50" i="12"/>
  <c r="T50" i="12"/>
  <c r="S50" i="12"/>
  <c r="R50" i="12"/>
  <c r="Q50" i="12"/>
  <c r="P50" i="12"/>
  <c r="N50" i="12"/>
  <c r="M50" i="12"/>
  <c r="L50" i="12"/>
  <c r="K50" i="12"/>
  <c r="J50" i="12"/>
  <c r="G50" i="12"/>
  <c r="F50" i="12"/>
  <c r="E50" i="12"/>
  <c r="D50" i="12"/>
  <c r="AN60" i="12"/>
  <c r="AO60" i="12"/>
  <c r="AG68" i="12"/>
  <c r="AT90" i="13"/>
  <c r="AP60" i="12"/>
  <c r="AG71" i="12"/>
  <c r="AT88" i="13"/>
  <c r="P91" i="13"/>
  <c r="AT85" i="13"/>
  <c r="AT86" i="13"/>
  <c r="AT80" i="13"/>
  <c r="AS88" i="14"/>
  <c r="AS92" i="14"/>
  <c r="AS89" i="14"/>
  <c r="O93" i="14"/>
  <c r="U93" i="14"/>
  <c r="AS87" i="14"/>
  <c r="AS83" i="14"/>
  <c r="AS91" i="14"/>
  <c r="AS90" i="14"/>
  <c r="I93" i="14"/>
  <c r="AS81" i="14"/>
  <c r="AM93" i="14"/>
  <c r="AG93" i="14"/>
  <c r="AA93" i="14"/>
  <c r="AS85" i="14"/>
  <c r="AS84" i="14"/>
  <c r="AS86" i="14"/>
  <c r="AS82" i="14"/>
  <c r="AT87" i="13"/>
  <c r="AT81" i="13"/>
  <c r="AT89" i="13"/>
  <c r="AT82" i="13"/>
  <c r="AT84" i="13"/>
  <c r="AT83" i="13"/>
  <c r="J91" i="13"/>
  <c r="AT79" i="13"/>
  <c r="AN91" i="13"/>
  <c r="AH91" i="13"/>
  <c r="AB91" i="13"/>
  <c r="V91" i="13"/>
  <c r="I75" i="12"/>
  <c r="I72" i="12"/>
  <c r="AQ60" i="12"/>
  <c r="I69" i="12"/>
  <c r="AA72" i="12"/>
  <c r="O77" i="12"/>
  <c r="O68" i="12"/>
  <c r="AA69" i="12"/>
  <c r="AM73" i="12"/>
  <c r="AG77" i="12"/>
  <c r="AA75" i="12"/>
  <c r="AM70" i="12"/>
  <c r="O74" i="12"/>
  <c r="I78" i="12"/>
  <c r="O71" i="12"/>
  <c r="AG74" i="12"/>
  <c r="AA78" i="12"/>
  <c r="U70" i="12"/>
  <c r="U73" i="12"/>
  <c r="U76" i="12"/>
  <c r="U79" i="12"/>
  <c r="AM76" i="12"/>
  <c r="AM79" i="12"/>
  <c r="U68" i="12"/>
  <c r="O69" i="12"/>
  <c r="I70" i="12"/>
  <c r="AM71" i="12"/>
  <c r="AG72" i="12"/>
  <c r="AA73" i="12"/>
  <c r="U74" i="12"/>
  <c r="O75" i="12"/>
  <c r="I76" i="12"/>
  <c r="AM77" i="12"/>
  <c r="AG78" i="12"/>
  <c r="AA79" i="12"/>
  <c r="AA68" i="12"/>
  <c r="U69" i="12"/>
  <c r="O70" i="12"/>
  <c r="I71" i="12"/>
  <c r="AM72" i="12"/>
  <c r="AG73" i="12"/>
  <c r="AA74" i="12"/>
  <c r="U75" i="12"/>
  <c r="O76" i="12"/>
  <c r="I77" i="12"/>
  <c r="AM78" i="12"/>
  <c r="AG79" i="12"/>
  <c r="AM68" i="12"/>
  <c r="AG69" i="12"/>
  <c r="U71" i="12"/>
  <c r="O72" i="12"/>
  <c r="I73" i="12"/>
  <c r="AM74" i="12"/>
  <c r="AG75" i="12"/>
  <c r="AA76" i="12"/>
  <c r="U77" i="12"/>
  <c r="O78" i="12"/>
  <c r="I79" i="12"/>
  <c r="I68" i="12"/>
  <c r="AG70" i="12"/>
  <c r="AA71" i="12"/>
  <c r="U72" i="12"/>
  <c r="O73" i="12"/>
  <c r="AM69" i="10"/>
  <c r="AL69" i="10"/>
  <c r="AJ69" i="10"/>
  <c r="AH69" i="10"/>
  <c r="AG69" i="10"/>
  <c r="AF69" i="10"/>
  <c r="AD69" i="10"/>
  <c r="AB69" i="10"/>
  <c r="AA69" i="10"/>
  <c r="Z69" i="10"/>
  <c r="X69" i="10"/>
  <c r="V69" i="10"/>
  <c r="U69" i="10"/>
  <c r="T69" i="10"/>
  <c r="R69" i="10"/>
  <c r="P69" i="10"/>
  <c r="O69" i="10"/>
  <c r="N69" i="10"/>
  <c r="L69" i="10"/>
  <c r="J69" i="10"/>
  <c r="I69" i="10"/>
  <c r="H69" i="10"/>
  <c r="F69" i="10"/>
  <c r="D69" i="10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F61" i="11"/>
  <c r="E61" i="11"/>
  <c r="D61" i="11"/>
  <c r="E34" i="7"/>
  <c r="G34" i="7"/>
  <c r="K34" i="7"/>
  <c r="M34" i="7"/>
  <c r="Q34" i="7"/>
  <c r="S34" i="7"/>
  <c r="W34" i="7"/>
  <c r="Y34" i="7"/>
  <c r="AI34" i="7"/>
  <c r="AK34" i="7"/>
  <c r="AN34" i="7"/>
  <c r="AO34" i="7"/>
  <c r="AP34" i="7"/>
  <c r="AQ34" i="7"/>
  <c r="AR34" i="7"/>
  <c r="AS34" i="7"/>
  <c r="AK65" i="10"/>
  <c r="AI65" i="10"/>
  <c r="AE65" i="10"/>
  <c r="AC65" i="10"/>
  <c r="Y65" i="10"/>
  <c r="W65" i="10"/>
  <c r="S65" i="10"/>
  <c r="Q65" i="10"/>
  <c r="M65" i="10"/>
  <c r="K65" i="10"/>
  <c r="G65" i="10"/>
  <c r="E65" i="10"/>
  <c r="AS64" i="10"/>
  <c r="AP64" i="10"/>
  <c r="AN64" i="10"/>
  <c r="AE64" i="10"/>
  <c r="AC64" i="10"/>
  <c r="Y64" i="10"/>
  <c r="W64" i="10"/>
  <c r="S64" i="10"/>
  <c r="Q64" i="10"/>
  <c r="M64" i="10"/>
  <c r="K64" i="10"/>
  <c r="G64" i="10"/>
  <c r="E66" i="10"/>
  <c r="G66" i="10"/>
  <c r="K66" i="10"/>
  <c r="M66" i="10"/>
  <c r="Q66" i="10"/>
  <c r="S66" i="10"/>
  <c r="W66" i="10"/>
  <c r="Y66" i="10"/>
  <c r="AC66" i="10"/>
  <c r="AE66" i="10"/>
  <c r="AI66" i="10"/>
  <c r="AK66" i="10"/>
  <c r="E67" i="10"/>
  <c r="G67" i="10"/>
  <c r="K67" i="10"/>
  <c r="M67" i="10"/>
  <c r="Q67" i="10"/>
  <c r="S67" i="10"/>
  <c r="W67" i="10"/>
  <c r="Y67" i="10"/>
  <c r="AC67" i="10"/>
  <c r="AE67" i="10"/>
  <c r="AI67" i="10"/>
  <c r="AK67" i="10"/>
  <c r="E68" i="10"/>
  <c r="G68" i="10"/>
  <c r="K68" i="10"/>
  <c r="M68" i="10"/>
  <c r="Q68" i="10"/>
  <c r="S68" i="10"/>
  <c r="W68" i="10"/>
  <c r="Y68" i="10"/>
  <c r="AC68" i="10"/>
  <c r="AE68" i="10"/>
  <c r="AI68" i="10"/>
  <c r="AK68" i="10"/>
  <c r="Q69" i="10"/>
  <c r="AP61" i="11"/>
  <c r="AK69" i="10"/>
  <c r="Y69" i="10"/>
  <c r="AC69" i="10"/>
  <c r="E69" i="10"/>
  <c r="K69" i="10"/>
  <c r="M69" i="10"/>
  <c r="G69" i="10"/>
  <c r="S69" i="10"/>
  <c r="AE69" i="10"/>
  <c r="AI69" i="10"/>
  <c r="W69" i="10"/>
  <c r="AN61" i="11"/>
  <c r="AQ61" i="11"/>
  <c r="AO61" i="11"/>
  <c r="AS93" i="14"/>
  <c r="AT91" i="13"/>
  <c r="AS78" i="12"/>
  <c r="AS79" i="12"/>
  <c r="AS69" i="12"/>
  <c r="U80" i="12"/>
  <c r="AG80" i="12"/>
  <c r="AS74" i="12"/>
  <c r="AS72" i="12"/>
  <c r="AS75" i="12"/>
  <c r="O80" i="12"/>
  <c r="AS77" i="12"/>
  <c r="AS71" i="12"/>
  <c r="AS73" i="12"/>
  <c r="AS76" i="12"/>
  <c r="AS70" i="12"/>
  <c r="I80" i="12"/>
  <c r="AS68" i="12"/>
  <c r="AM80" i="12"/>
  <c r="AA80" i="12"/>
  <c r="AN69" i="10"/>
  <c r="AS80" i="12"/>
  <c r="AM80" i="11"/>
  <c r="AG80" i="11"/>
  <c r="AA80" i="11"/>
  <c r="U80" i="11"/>
  <c r="O80" i="11"/>
  <c r="I80" i="11"/>
  <c r="AM79" i="11"/>
  <c r="AG79" i="11"/>
  <c r="AA79" i="11"/>
  <c r="U79" i="11"/>
  <c r="O79" i="11"/>
  <c r="I79" i="11"/>
  <c r="AM78" i="11"/>
  <c r="AG78" i="11"/>
  <c r="AA78" i="11"/>
  <c r="U78" i="11"/>
  <c r="O78" i="11"/>
  <c r="I78" i="11"/>
  <c r="AM77" i="11"/>
  <c r="AG77" i="11"/>
  <c r="AA77" i="11"/>
  <c r="U77" i="11"/>
  <c r="O77" i="11"/>
  <c r="I77" i="11"/>
  <c r="AM76" i="11"/>
  <c r="AG76" i="11"/>
  <c r="AA76" i="11"/>
  <c r="U76" i="11"/>
  <c r="O76" i="11"/>
  <c r="I76" i="11"/>
  <c r="AM75" i="11"/>
  <c r="AG75" i="11"/>
  <c r="AA75" i="11"/>
  <c r="U75" i="11"/>
  <c r="O75" i="11"/>
  <c r="I75" i="11"/>
  <c r="AM74" i="11"/>
  <c r="AG74" i="11"/>
  <c r="AA74" i="11"/>
  <c r="U74" i="11"/>
  <c r="O74" i="11"/>
  <c r="I74" i="11"/>
  <c r="AM73" i="11"/>
  <c r="AG73" i="11"/>
  <c r="AA73" i="11"/>
  <c r="U73" i="11"/>
  <c r="O73" i="11"/>
  <c r="I73" i="11"/>
  <c r="AM72" i="11"/>
  <c r="AG72" i="11"/>
  <c r="AA72" i="11"/>
  <c r="U72" i="11"/>
  <c r="O72" i="11"/>
  <c r="I72" i="11"/>
  <c r="AM71" i="11"/>
  <c r="AG71" i="11"/>
  <c r="AA71" i="11"/>
  <c r="U71" i="11"/>
  <c r="O71" i="11"/>
  <c r="I71" i="11"/>
  <c r="AM70" i="11"/>
  <c r="AG70" i="11"/>
  <c r="AA70" i="11"/>
  <c r="U70" i="11"/>
  <c r="O70" i="11"/>
  <c r="I70" i="11"/>
  <c r="AM69" i="11"/>
  <c r="AG69" i="11"/>
  <c r="AA69" i="11"/>
  <c r="U69" i="11"/>
  <c r="O69" i="11"/>
  <c r="I69" i="11"/>
  <c r="AJ56" i="11"/>
  <c r="AH56" i="11"/>
  <c r="AD56" i="11"/>
  <c r="AB56" i="11"/>
  <c r="Z56" i="11"/>
  <c r="X56" i="11"/>
  <c r="V56" i="11"/>
  <c r="T56" i="11"/>
  <c r="R56" i="11"/>
  <c r="P56" i="11"/>
  <c r="N56" i="11"/>
  <c r="L56" i="11"/>
  <c r="J56" i="11"/>
  <c r="H56" i="11"/>
  <c r="F56" i="11"/>
  <c r="D56" i="11"/>
  <c r="AC56" i="11"/>
  <c r="AI56" i="11"/>
  <c r="Y56" i="11"/>
  <c r="K56" i="11"/>
  <c r="G56" i="11"/>
  <c r="I81" i="11"/>
  <c r="AG81" i="11"/>
  <c r="AA81" i="11"/>
  <c r="AK56" i="11"/>
  <c r="S56" i="11"/>
  <c r="AE56" i="11"/>
  <c r="AO56" i="11"/>
  <c r="M56" i="11"/>
  <c r="E56" i="11"/>
  <c r="AP56" i="11"/>
  <c r="Q56" i="11"/>
  <c r="AQ56" i="11"/>
  <c r="AN56" i="11"/>
  <c r="AR56" i="11"/>
  <c r="O81" i="11"/>
  <c r="AM81" i="11"/>
  <c r="W56" i="11"/>
  <c r="U81" i="11"/>
  <c r="AS70" i="11"/>
  <c r="AS71" i="11"/>
  <c r="AS72" i="11"/>
  <c r="AS73" i="11"/>
  <c r="AS74" i="11"/>
  <c r="AS75" i="11"/>
  <c r="AS76" i="11"/>
  <c r="AS77" i="11"/>
  <c r="AS78" i="11"/>
  <c r="AS79" i="11"/>
  <c r="AS80" i="11"/>
  <c r="AS69" i="11"/>
  <c r="AE44" i="7"/>
  <c r="AC44" i="7"/>
  <c r="Y44" i="7"/>
  <c r="W44" i="7"/>
  <c r="AK43" i="7"/>
  <c r="AI43" i="7"/>
  <c r="Y43" i="7"/>
  <c r="W43" i="7"/>
  <c r="AS81" i="11"/>
  <c r="AS30" i="7"/>
  <c r="AR30" i="7"/>
  <c r="AQ30" i="7"/>
  <c r="AP30" i="7"/>
  <c r="AO30" i="7"/>
  <c r="AN30" i="7"/>
  <c r="AS29" i="7"/>
  <c r="AR29" i="7"/>
  <c r="AQ29" i="7"/>
  <c r="AP29" i="7"/>
  <c r="AO29" i="7"/>
  <c r="AN29" i="7"/>
  <c r="AS28" i="7"/>
  <c r="AR28" i="7"/>
  <c r="AQ28" i="7"/>
  <c r="AP28" i="7"/>
  <c r="AO28" i="7"/>
  <c r="AN28" i="7"/>
  <c r="AS27" i="7"/>
  <c r="AR27" i="7"/>
  <c r="AQ27" i="7"/>
  <c r="AP27" i="7"/>
  <c r="AN27" i="7"/>
  <c r="AS26" i="7"/>
  <c r="AR26" i="7"/>
  <c r="AQ26" i="7"/>
  <c r="AP26" i="7"/>
  <c r="AN26" i="7"/>
  <c r="AS25" i="7"/>
  <c r="AR25" i="7"/>
  <c r="AQ25" i="7"/>
  <c r="AP25" i="7"/>
  <c r="AO25" i="7"/>
  <c r="AN25" i="7"/>
  <c r="AS24" i="7"/>
  <c r="AR24" i="7"/>
  <c r="AP24" i="7"/>
  <c r="AN24" i="7"/>
  <c r="AS23" i="7"/>
  <c r="AR23" i="7"/>
  <c r="AQ23" i="7"/>
  <c r="AP23" i="7"/>
  <c r="AO23" i="7"/>
  <c r="AN23" i="7"/>
  <c r="AS22" i="7"/>
  <c r="AR22" i="7"/>
  <c r="AQ22" i="7"/>
  <c r="AP22" i="7"/>
  <c r="AO22" i="7"/>
  <c r="AN22" i="7"/>
  <c r="AS21" i="7"/>
  <c r="AR21" i="7"/>
  <c r="AQ21" i="7"/>
  <c r="AP21" i="7"/>
  <c r="AO21" i="7"/>
  <c r="AN21" i="7"/>
  <c r="AS20" i="7"/>
  <c r="AR20" i="7"/>
  <c r="AQ20" i="7"/>
  <c r="AP20" i="7"/>
  <c r="AO20" i="7"/>
  <c r="AN20" i="7"/>
  <c r="AS19" i="7"/>
  <c r="AR19" i="7"/>
  <c r="AQ19" i="7"/>
  <c r="AP19" i="7"/>
  <c r="AO19" i="7"/>
  <c r="AN19" i="7"/>
  <c r="AS18" i="7"/>
  <c r="AR18" i="7"/>
  <c r="AQ18" i="7"/>
  <c r="AP18" i="7"/>
  <c r="AO18" i="7"/>
  <c r="AN18" i="7"/>
  <c r="AS17" i="7"/>
  <c r="AR17" i="7"/>
  <c r="AQ17" i="7"/>
  <c r="AP17" i="7"/>
  <c r="AO17" i="7"/>
  <c r="AN17" i="7"/>
  <c r="AS16" i="7"/>
  <c r="AR16" i="7"/>
  <c r="AQ16" i="7"/>
  <c r="AP16" i="7"/>
  <c r="AO16" i="7"/>
  <c r="AN16" i="7"/>
  <c r="AS15" i="7"/>
  <c r="AR15" i="7"/>
  <c r="AQ15" i="7"/>
  <c r="AP15" i="7"/>
  <c r="AO15" i="7"/>
  <c r="AN15" i="7"/>
  <c r="AS13" i="7"/>
  <c r="AR13" i="7"/>
  <c r="AQ13" i="7"/>
  <c r="AP13" i="7"/>
  <c r="AN13" i="7"/>
  <c r="AS12" i="7"/>
  <c r="AR12" i="7"/>
  <c r="AP12" i="7"/>
  <c r="AO12" i="7"/>
  <c r="AN12" i="7"/>
  <c r="AS11" i="7"/>
  <c r="AR11" i="7"/>
  <c r="AP11" i="7"/>
  <c r="AN11" i="7"/>
  <c r="AS10" i="7"/>
  <c r="AR10" i="7"/>
  <c r="AP10" i="7"/>
  <c r="AN10" i="7"/>
  <c r="AN32" i="7"/>
  <c r="AP32" i="7"/>
  <c r="AR32" i="7"/>
  <c r="AS32" i="7"/>
  <c r="AN33" i="7"/>
  <c r="AO33" i="7"/>
  <c r="AP33" i="7"/>
  <c r="AQ33" i="7"/>
  <c r="AR33" i="7"/>
  <c r="AS33" i="7"/>
  <c r="AN39" i="7"/>
  <c r="AO39" i="7"/>
  <c r="AP39" i="7"/>
  <c r="AQ39" i="7"/>
  <c r="AR39" i="7"/>
  <c r="AS39" i="7"/>
  <c r="AN40" i="7"/>
  <c r="AO40" i="7"/>
  <c r="AP40" i="7"/>
  <c r="AQ40" i="7"/>
  <c r="AR40" i="7"/>
  <c r="AS40" i="7"/>
  <c r="AN43" i="7"/>
  <c r="AO43" i="7"/>
  <c r="AP43" i="7"/>
  <c r="AR43" i="7"/>
  <c r="AS43" i="7"/>
  <c r="AN44" i="7"/>
  <c r="AP44" i="7"/>
  <c r="AR44" i="7"/>
  <c r="AS44" i="7"/>
  <c r="AS31" i="7"/>
  <c r="AR31" i="7"/>
  <c r="AQ31" i="7"/>
  <c r="AP31" i="7"/>
  <c r="AO31" i="7"/>
  <c r="AN31" i="7"/>
  <c r="AN13" i="10"/>
  <c r="AP13" i="10"/>
  <c r="AR13" i="10"/>
  <c r="AS13" i="10"/>
  <c r="AN14" i="10"/>
  <c r="AP14" i="10"/>
  <c r="AR14" i="10"/>
  <c r="AS14" i="10"/>
  <c r="AN15" i="10"/>
  <c r="AO15" i="10"/>
  <c r="AP15" i="10"/>
  <c r="AR15" i="10"/>
  <c r="AS15" i="10"/>
  <c r="AN16" i="10"/>
  <c r="AP16" i="10"/>
  <c r="AR16" i="10"/>
  <c r="AS16" i="10"/>
  <c r="AN17" i="10"/>
  <c r="AO17" i="10"/>
  <c r="AP17" i="10"/>
  <c r="AR17" i="10"/>
  <c r="AS17" i="10"/>
  <c r="AN18" i="10"/>
  <c r="AP18" i="10"/>
  <c r="AR18" i="10"/>
  <c r="AS18" i="10"/>
  <c r="AN19" i="10"/>
  <c r="AO19" i="10"/>
  <c r="AP19" i="10"/>
  <c r="AQ19" i="10"/>
  <c r="AR19" i="10"/>
  <c r="AS19" i="10"/>
  <c r="AN20" i="10"/>
  <c r="AO20" i="10"/>
  <c r="AP20" i="10"/>
  <c r="AQ20" i="10"/>
  <c r="AR20" i="10"/>
  <c r="AS20" i="10"/>
  <c r="AN21" i="10"/>
  <c r="AO21" i="10"/>
  <c r="AP21" i="10"/>
  <c r="AQ21" i="10"/>
  <c r="AR21" i="10"/>
  <c r="AS21" i="10"/>
  <c r="AN22" i="10"/>
  <c r="AO22" i="10"/>
  <c r="AP22" i="10"/>
  <c r="AQ22" i="10"/>
  <c r="AR22" i="10"/>
  <c r="AS22" i="10"/>
  <c r="AN23" i="10"/>
  <c r="AO23" i="10"/>
  <c r="AP23" i="10"/>
  <c r="AR23" i="10"/>
  <c r="AS23" i="10"/>
  <c r="AN24" i="10"/>
  <c r="AO24" i="10"/>
  <c r="AP24" i="10"/>
  <c r="AQ24" i="10"/>
  <c r="AR24" i="10"/>
  <c r="AS24" i="10"/>
  <c r="AN25" i="10"/>
  <c r="AO25" i="10"/>
  <c r="AP25" i="10"/>
  <c r="AQ25" i="10"/>
  <c r="AR25" i="10"/>
  <c r="AS25" i="10"/>
  <c r="AN26" i="10"/>
  <c r="AO26" i="10"/>
  <c r="AP26" i="10"/>
  <c r="AQ26" i="10"/>
  <c r="AR26" i="10"/>
  <c r="AS26" i="10"/>
  <c r="AN27" i="10"/>
  <c r="AO27" i="10"/>
  <c r="AP27" i="10"/>
  <c r="AQ27" i="10"/>
  <c r="AR27" i="10"/>
  <c r="AS27" i="10"/>
  <c r="AN28" i="10"/>
  <c r="AO28" i="10"/>
  <c r="AP28" i="10"/>
  <c r="AQ28" i="10"/>
  <c r="AR28" i="10"/>
  <c r="AS28" i="10"/>
  <c r="AN29" i="10"/>
  <c r="AO29" i="10"/>
  <c r="AP29" i="10"/>
  <c r="AQ29" i="10"/>
  <c r="AR29" i="10"/>
  <c r="AS29" i="10"/>
  <c r="AN30" i="10"/>
  <c r="AO30" i="10"/>
  <c r="AP30" i="10"/>
  <c r="AQ30" i="10"/>
  <c r="AR30" i="10"/>
  <c r="AS30" i="10"/>
  <c r="AP31" i="10"/>
  <c r="AR31" i="10"/>
  <c r="AS31" i="10"/>
  <c r="AN32" i="10"/>
  <c r="AO32" i="10"/>
  <c r="AP32" i="10"/>
  <c r="AQ32" i="10"/>
  <c r="AR32" i="10"/>
  <c r="AS32" i="10"/>
  <c r="AN33" i="10"/>
  <c r="AO33" i="10"/>
  <c r="AP33" i="10"/>
  <c r="AQ33" i="10"/>
  <c r="AR33" i="10"/>
  <c r="AS33" i="10"/>
  <c r="AN34" i="10"/>
  <c r="AO34" i="10"/>
  <c r="AP34" i="10"/>
  <c r="AQ34" i="10"/>
  <c r="AR34" i="10"/>
  <c r="AS34" i="10"/>
  <c r="AN35" i="10"/>
  <c r="AO35" i="10"/>
  <c r="AP35" i="10"/>
  <c r="AQ35" i="10"/>
  <c r="AR35" i="10"/>
  <c r="AS35" i="10"/>
  <c r="AN36" i="10"/>
  <c r="AO36" i="10"/>
  <c r="AP36" i="10"/>
  <c r="AQ36" i="10"/>
  <c r="AR36" i="10"/>
  <c r="AS36" i="10"/>
  <c r="AN37" i="10"/>
  <c r="AO37" i="10"/>
  <c r="AP37" i="10"/>
  <c r="AQ37" i="10"/>
  <c r="AR37" i="10"/>
  <c r="AS37" i="10"/>
  <c r="AN38" i="10"/>
  <c r="AO38" i="10"/>
  <c r="AP38" i="10"/>
  <c r="AR38" i="10"/>
  <c r="AS38" i="10"/>
  <c r="AN41" i="10"/>
  <c r="AO41" i="10"/>
  <c r="AP41" i="10"/>
  <c r="AQ41" i="10"/>
  <c r="AR41" i="10"/>
  <c r="AS41" i="10"/>
  <c r="AN42" i="10"/>
  <c r="AO42" i="10"/>
  <c r="AP42" i="10"/>
  <c r="AQ42" i="10"/>
  <c r="AR42" i="10"/>
  <c r="AS42" i="10"/>
  <c r="AN43" i="10"/>
  <c r="AO43" i="10"/>
  <c r="AP43" i="10"/>
  <c r="AQ43" i="10"/>
  <c r="AR43" i="10"/>
  <c r="AS43" i="10"/>
  <c r="AN44" i="10"/>
  <c r="AO44" i="10"/>
  <c r="AP44" i="10"/>
  <c r="AQ44" i="10"/>
  <c r="AR44" i="10"/>
  <c r="AS44" i="10"/>
  <c r="AN45" i="10"/>
  <c r="AO45" i="10"/>
  <c r="AP45" i="10"/>
  <c r="AR45" i="10"/>
  <c r="AS45" i="10"/>
  <c r="AN46" i="10"/>
  <c r="AO46" i="10"/>
  <c r="AP46" i="10"/>
  <c r="AQ46" i="10"/>
  <c r="AR46" i="10"/>
  <c r="AS46" i="10"/>
  <c r="AN47" i="10"/>
  <c r="AO47" i="10"/>
  <c r="AP47" i="10"/>
  <c r="AQ47" i="10"/>
  <c r="AR47" i="10"/>
  <c r="AS47" i="10"/>
  <c r="AN48" i="10"/>
  <c r="AO48" i="10"/>
  <c r="AP48" i="10"/>
  <c r="AR48" i="10"/>
  <c r="AS48" i="10"/>
  <c r="AN49" i="10"/>
  <c r="AO49" i="10"/>
  <c r="AP49" i="10"/>
  <c r="AQ49" i="10"/>
  <c r="AR49" i="10"/>
  <c r="AS49" i="10"/>
  <c r="AN50" i="10"/>
  <c r="AO50" i="10"/>
  <c r="AP50" i="10"/>
  <c r="AQ50" i="10"/>
  <c r="AR50" i="10"/>
  <c r="AS50" i="10"/>
  <c r="AN51" i="10"/>
  <c r="AO51" i="10"/>
  <c r="AP51" i="10"/>
  <c r="AQ51" i="10"/>
  <c r="AR51" i="10"/>
  <c r="AS51" i="10"/>
  <c r="AN52" i="10"/>
  <c r="AO52" i="10"/>
  <c r="AP52" i="10"/>
  <c r="AQ52" i="10"/>
  <c r="AR52" i="10"/>
  <c r="AS52" i="10"/>
  <c r="AN53" i="10"/>
  <c r="AO53" i="10"/>
  <c r="AP53" i="10"/>
  <c r="AQ53" i="10"/>
  <c r="AR53" i="10"/>
  <c r="AS53" i="10"/>
  <c r="AN54" i="10"/>
  <c r="AP54" i="10"/>
  <c r="AR54" i="10"/>
  <c r="AS54" i="10"/>
  <c r="AN55" i="10"/>
  <c r="AO55" i="10"/>
  <c r="AP55" i="10"/>
  <c r="AQ55" i="10"/>
  <c r="AR55" i="10"/>
  <c r="AS55" i="10"/>
  <c r="AN56" i="10"/>
  <c r="AP56" i="10"/>
  <c r="AR56" i="10"/>
  <c r="AS56" i="10"/>
  <c r="AN57" i="10"/>
  <c r="AO57" i="10"/>
  <c r="AP57" i="10"/>
  <c r="AQ57" i="10"/>
  <c r="AR57" i="10"/>
  <c r="AS57" i="10"/>
  <c r="AN58" i="10"/>
  <c r="AO58" i="10"/>
  <c r="AP58" i="10"/>
  <c r="AQ58" i="10"/>
  <c r="AR58" i="10"/>
  <c r="AS58" i="10"/>
  <c r="AN59" i="10"/>
  <c r="AP59" i="10"/>
  <c r="AR59" i="10"/>
  <c r="AS59" i="10"/>
  <c r="AN60" i="10"/>
  <c r="AO60" i="10"/>
  <c r="AP60" i="10"/>
  <c r="AQ60" i="10"/>
  <c r="AR60" i="10"/>
  <c r="AS60" i="10"/>
  <c r="AS12" i="10"/>
  <c r="AR12" i="10"/>
  <c r="AP12" i="10"/>
  <c r="AN12" i="10"/>
  <c r="K13" i="10"/>
  <c r="M13" i="10"/>
  <c r="Q13" i="10"/>
  <c r="S13" i="10"/>
  <c r="W13" i="10"/>
  <c r="Y13" i="10"/>
  <c r="AC13" i="10"/>
  <c r="AE13" i="10"/>
  <c r="AI13" i="10"/>
  <c r="AK13" i="10"/>
  <c r="K14" i="10"/>
  <c r="M14" i="10"/>
  <c r="Q14" i="10"/>
  <c r="S14" i="10"/>
  <c r="W14" i="10"/>
  <c r="Y14" i="10"/>
  <c r="AC14" i="10"/>
  <c r="AE14" i="10"/>
  <c r="AI14" i="10"/>
  <c r="AK14" i="10"/>
  <c r="E15" i="10"/>
  <c r="K15" i="10"/>
  <c r="M15" i="10"/>
  <c r="Q15" i="10"/>
  <c r="S15" i="10"/>
  <c r="W15" i="10"/>
  <c r="Y15" i="10"/>
  <c r="AC15" i="10"/>
  <c r="AE15" i="10"/>
  <c r="AI15" i="10"/>
  <c r="AK15" i="10"/>
  <c r="K18" i="10"/>
  <c r="M18" i="10"/>
  <c r="Q18" i="10"/>
  <c r="S18" i="10"/>
  <c r="W18" i="10"/>
  <c r="Y18" i="10"/>
  <c r="AC18" i="10"/>
  <c r="AE18" i="10"/>
  <c r="AI18" i="10"/>
  <c r="AK18" i="10"/>
  <c r="E19" i="10"/>
  <c r="G19" i="10"/>
  <c r="Q19" i="10"/>
  <c r="S19" i="10"/>
  <c r="W19" i="10"/>
  <c r="Y19" i="10"/>
  <c r="AC19" i="10"/>
  <c r="AE19" i="10"/>
  <c r="AI19" i="10"/>
  <c r="AK19" i="10"/>
  <c r="E20" i="10"/>
  <c r="G20" i="10"/>
  <c r="K20" i="10"/>
  <c r="M20" i="10"/>
  <c r="W20" i="10"/>
  <c r="Y20" i="10"/>
  <c r="AC20" i="10"/>
  <c r="AE20" i="10"/>
  <c r="AI20" i="10"/>
  <c r="AK20" i="10"/>
  <c r="E21" i="10"/>
  <c r="G21" i="10"/>
  <c r="K21" i="10"/>
  <c r="M21" i="10"/>
  <c r="Q21" i="10"/>
  <c r="S21" i="10"/>
  <c r="AC21" i="10"/>
  <c r="AE21" i="10"/>
  <c r="AI21" i="10"/>
  <c r="AK21" i="10"/>
  <c r="E22" i="10"/>
  <c r="G22" i="10"/>
  <c r="K22" i="10"/>
  <c r="M22" i="10"/>
  <c r="Q22" i="10"/>
  <c r="S22" i="10"/>
  <c r="W22" i="10"/>
  <c r="Y22" i="10"/>
  <c r="AI22" i="10"/>
  <c r="AK22" i="10"/>
  <c r="E23" i="10"/>
  <c r="G23" i="10"/>
  <c r="K23" i="10"/>
  <c r="M23" i="10"/>
  <c r="Q23" i="10"/>
  <c r="S23" i="10"/>
  <c r="W23" i="10"/>
  <c r="Y23" i="10"/>
  <c r="AC23" i="10"/>
  <c r="AE23" i="10"/>
  <c r="AI23" i="10"/>
  <c r="E24" i="10"/>
  <c r="G24" i="10"/>
  <c r="K24" i="10"/>
  <c r="M24" i="10"/>
  <c r="W24" i="10"/>
  <c r="Y24" i="10"/>
  <c r="AC24" i="10"/>
  <c r="AE24" i="10"/>
  <c r="AI24" i="10"/>
  <c r="AK24" i="10"/>
  <c r="E25" i="10"/>
  <c r="G25" i="10"/>
  <c r="K25" i="10"/>
  <c r="M25" i="10"/>
  <c r="Q25" i="10"/>
  <c r="S25" i="10"/>
  <c r="AC25" i="10"/>
  <c r="AE25" i="10"/>
  <c r="AI25" i="10"/>
  <c r="AK25" i="10"/>
  <c r="E26" i="10"/>
  <c r="G26" i="10"/>
  <c r="Q26" i="10"/>
  <c r="S26" i="10"/>
  <c r="W26" i="10"/>
  <c r="Y26" i="10"/>
  <c r="AC26" i="10"/>
  <c r="AE26" i="10"/>
  <c r="AI26" i="10"/>
  <c r="AK26" i="10"/>
  <c r="E27" i="10"/>
  <c r="G27" i="10"/>
  <c r="K27" i="10"/>
  <c r="M27" i="10"/>
  <c r="W27" i="10"/>
  <c r="Y27" i="10"/>
  <c r="AC27" i="10"/>
  <c r="AE27" i="10"/>
  <c r="AI27" i="10"/>
  <c r="AK27" i="10"/>
  <c r="E28" i="10"/>
  <c r="G28" i="10"/>
  <c r="K28" i="10"/>
  <c r="M28" i="10"/>
  <c r="W28" i="10"/>
  <c r="Y28" i="10"/>
  <c r="AC28" i="10"/>
  <c r="AE28" i="10"/>
  <c r="AI28" i="10"/>
  <c r="AK28" i="10"/>
  <c r="E29" i="10"/>
  <c r="G29" i="10"/>
  <c r="K29" i="10"/>
  <c r="M29" i="10"/>
  <c r="Q29" i="10"/>
  <c r="S29" i="10"/>
  <c r="AC29" i="10"/>
  <c r="AE29" i="10"/>
  <c r="AI29" i="10"/>
  <c r="AK29" i="10"/>
  <c r="E30" i="10"/>
  <c r="G30" i="10"/>
  <c r="K30" i="10"/>
  <c r="M30" i="10"/>
  <c r="Q30" i="10"/>
  <c r="S30" i="10"/>
  <c r="W30" i="10"/>
  <c r="Y30" i="10"/>
  <c r="AI30" i="10"/>
  <c r="AK30" i="10"/>
  <c r="E31" i="10"/>
  <c r="G31" i="10"/>
  <c r="K31" i="10"/>
  <c r="M31" i="10"/>
  <c r="Q31" i="10"/>
  <c r="S31" i="10"/>
  <c r="W31" i="10"/>
  <c r="Y31" i="10"/>
  <c r="AC31" i="10"/>
  <c r="AE31" i="10"/>
  <c r="E32" i="10"/>
  <c r="G32" i="10"/>
  <c r="K32" i="10"/>
  <c r="M32" i="10"/>
  <c r="Q32" i="10"/>
  <c r="S32" i="10"/>
  <c r="AC32" i="10"/>
  <c r="AE32" i="10"/>
  <c r="AI32" i="10"/>
  <c r="AK32" i="10"/>
  <c r="E33" i="10"/>
  <c r="G33" i="10"/>
  <c r="K33" i="10"/>
  <c r="M33" i="10"/>
  <c r="Q33" i="10"/>
  <c r="S33" i="10"/>
  <c r="W33" i="10"/>
  <c r="Y33" i="10"/>
  <c r="AI33" i="10"/>
  <c r="AK33" i="10"/>
  <c r="E34" i="10"/>
  <c r="G34" i="10"/>
  <c r="Q34" i="10"/>
  <c r="S34" i="10"/>
  <c r="W34" i="10"/>
  <c r="Y34" i="10"/>
  <c r="AC34" i="10"/>
  <c r="AE34" i="10"/>
  <c r="AI34" i="10"/>
  <c r="AK34" i="10"/>
  <c r="E35" i="10"/>
  <c r="G35" i="10"/>
  <c r="K35" i="10"/>
  <c r="M35" i="10"/>
  <c r="W35" i="10"/>
  <c r="Y35" i="10"/>
  <c r="AC35" i="10"/>
  <c r="AE35" i="10"/>
  <c r="AI35" i="10"/>
  <c r="AK35" i="10"/>
  <c r="E36" i="10"/>
  <c r="G36" i="10"/>
  <c r="K36" i="10"/>
  <c r="M36" i="10"/>
  <c r="Q36" i="10"/>
  <c r="S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I37" i="10"/>
  <c r="AK37" i="10"/>
  <c r="E38" i="10"/>
  <c r="G38" i="10"/>
  <c r="K38" i="10"/>
  <c r="M38" i="10"/>
  <c r="Q38" i="10"/>
  <c r="S38" i="10"/>
  <c r="W38" i="10"/>
  <c r="Y38" i="10"/>
  <c r="AC38" i="10"/>
  <c r="AE38" i="10"/>
  <c r="AI38" i="10"/>
  <c r="E41" i="10"/>
  <c r="G41" i="10"/>
  <c r="K41" i="10"/>
  <c r="Q41" i="10"/>
  <c r="S41" i="10"/>
  <c r="W41" i="10"/>
  <c r="Y41" i="10"/>
  <c r="AC41" i="10"/>
  <c r="AE41" i="10"/>
  <c r="AI41" i="10"/>
  <c r="AK41" i="10"/>
  <c r="E42" i="10"/>
  <c r="G42" i="10"/>
  <c r="K42" i="10"/>
  <c r="M42" i="10"/>
  <c r="Q42" i="10"/>
  <c r="W42" i="10"/>
  <c r="Y42" i="10"/>
  <c r="AC42" i="10"/>
  <c r="AE42" i="10"/>
  <c r="AI42" i="10"/>
  <c r="AK42" i="10"/>
  <c r="E43" i="10"/>
  <c r="G43" i="10"/>
  <c r="K43" i="10"/>
  <c r="M43" i="10"/>
  <c r="Q43" i="10"/>
  <c r="S43" i="10"/>
  <c r="W43" i="10"/>
  <c r="AC43" i="10"/>
  <c r="AE43" i="10"/>
  <c r="AI43" i="10"/>
  <c r="AK43" i="10"/>
  <c r="E44" i="10"/>
  <c r="G44" i="10"/>
  <c r="K44" i="10"/>
  <c r="M44" i="10"/>
  <c r="Q44" i="10"/>
  <c r="S44" i="10"/>
  <c r="W44" i="10"/>
  <c r="Y44" i="10"/>
  <c r="AC44" i="10"/>
  <c r="AI44" i="10"/>
  <c r="AK44" i="10"/>
  <c r="E45" i="10"/>
  <c r="G45" i="10"/>
  <c r="K45" i="10"/>
  <c r="M45" i="10"/>
  <c r="Q45" i="10"/>
  <c r="S45" i="10"/>
  <c r="W45" i="10"/>
  <c r="Y45" i="10"/>
  <c r="AC45" i="10"/>
  <c r="AE45" i="10"/>
  <c r="AI45" i="10"/>
  <c r="E46" i="10"/>
  <c r="G46" i="10"/>
  <c r="K46" i="10"/>
  <c r="Q46" i="10"/>
  <c r="S46" i="10"/>
  <c r="W46" i="10"/>
  <c r="Y46" i="10"/>
  <c r="AC46" i="10"/>
  <c r="AE46" i="10"/>
  <c r="AI46" i="10"/>
  <c r="AK46" i="10"/>
  <c r="E47" i="10"/>
  <c r="G47" i="10"/>
  <c r="K47" i="10"/>
  <c r="M47" i="10"/>
  <c r="Q47" i="10"/>
  <c r="S47" i="10"/>
  <c r="W47" i="10"/>
  <c r="AC47" i="10"/>
  <c r="AE47" i="10"/>
  <c r="AI47" i="10"/>
  <c r="AK47" i="10"/>
  <c r="E48" i="10"/>
  <c r="G48" i="10"/>
  <c r="K48" i="10"/>
  <c r="M48" i="10"/>
  <c r="Q48" i="10"/>
  <c r="S48" i="10"/>
  <c r="W48" i="10"/>
  <c r="Y48" i="10"/>
  <c r="AC48" i="10"/>
  <c r="AE48" i="10"/>
  <c r="AI48" i="10"/>
  <c r="E49" i="10"/>
  <c r="G49" i="10"/>
  <c r="Q49" i="10"/>
  <c r="S49" i="10"/>
  <c r="W49" i="10"/>
  <c r="Y49" i="10"/>
  <c r="AC49" i="10"/>
  <c r="AE49" i="10"/>
  <c r="AI49" i="10"/>
  <c r="AK49" i="10"/>
  <c r="E50" i="10"/>
  <c r="G50" i="10"/>
  <c r="Q50" i="10"/>
  <c r="S50" i="10"/>
  <c r="W50" i="10"/>
  <c r="Y50" i="10"/>
  <c r="AC50" i="10"/>
  <c r="AE50" i="10"/>
  <c r="AI50" i="10"/>
  <c r="AK50" i="10"/>
  <c r="E51" i="10"/>
  <c r="G51" i="10"/>
  <c r="K51" i="10"/>
  <c r="M51" i="10"/>
  <c r="W51" i="10"/>
  <c r="Y51" i="10"/>
  <c r="AC51" i="10"/>
  <c r="AE51" i="10"/>
  <c r="AI51" i="10"/>
  <c r="AK51" i="10"/>
  <c r="E52" i="10"/>
  <c r="G52" i="10"/>
  <c r="K52" i="10"/>
  <c r="M52" i="10"/>
  <c r="Q52" i="10"/>
  <c r="S52" i="10"/>
  <c r="AC52" i="10"/>
  <c r="AE52" i="10"/>
  <c r="AI52" i="10"/>
  <c r="AK52" i="10"/>
  <c r="E53" i="10"/>
  <c r="G53" i="10"/>
  <c r="K53" i="10"/>
  <c r="M53" i="10"/>
  <c r="Q53" i="10"/>
  <c r="S53" i="10"/>
  <c r="W53" i="10"/>
  <c r="Y53" i="10"/>
  <c r="AI53" i="10"/>
  <c r="AK53" i="10"/>
  <c r="E54" i="10"/>
  <c r="G54" i="10"/>
  <c r="K54" i="10"/>
  <c r="M54" i="10"/>
  <c r="Q54" i="10"/>
  <c r="S54" i="10"/>
  <c r="W54" i="10"/>
  <c r="Y54" i="10"/>
  <c r="AC54" i="10"/>
  <c r="AE54" i="10"/>
  <c r="E55" i="10"/>
  <c r="G55" i="10"/>
  <c r="K55" i="10"/>
  <c r="M55" i="10"/>
  <c r="Q55" i="10"/>
  <c r="S55" i="10"/>
  <c r="W55" i="10"/>
  <c r="Y55" i="10"/>
  <c r="AI55" i="10"/>
  <c r="AK55" i="10"/>
  <c r="E56" i="10"/>
  <c r="G56" i="10"/>
  <c r="K56" i="10"/>
  <c r="M56" i="10"/>
  <c r="Q56" i="10"/>
  <c r="S56" i="10"/>
  <c r="W56" i="10"/>
  <c r="Y56" i="10"/>
  <c r="AC56" i="10"/>
  <c r="AE56" i="10"/>
  <c r="E57" i="10"/>
  <c r="G57" i="10"/>
  <c r="K57" i="10"/>
  <c r="M57" i="10"/>
  <c r="E58" i="10"/>
  <c r="G58" i="10"/>
  <c r="K58" i="10"/>
  <c r="M58" i="10"/>
  <c r="E59" i="10"/>
  <c r="G59" i="10"/>
  <c r="K59" i="10"/>
  <c r="M59" i="10"/>
  <c r="AP61" i="10"/>
  <c r="AR61" i="10"/>
  <c r="AQ61" i="10"/>
  <c r="AN61" i="10"/>
  <c r="AO61" i="10"/>
  <c r="AS61" i="10"/>
  <c r="I79" i="10"/>
  <c r="M75" i="7"/>
  <c r="K75" i="7"/>
  <c r="G75" i="7"/>
  <c r="E75" i="7"/>
  <c r="M74" i="7"/>
  <c r="K74" i="7"/>
  <c r="G74" i="7"/>
  <c r="E74" i="7"/>
  <c r="M73" i="7"/>
  <c r="K73" i="7"/>
  <c r="G73" i="7"/>
  <c r="E73" i="7"/>
  <c r="M72" i="7"/>
  <c r="K72" i="7"/>
  <c r="G72" i="7"/>
  <c r="E72" i="7"/>
  <c r="M71" i="7"/>
  <c r="K71" i="7"/>
  <c r="G71" i="7"/>
  <c r="E71" i="7"/>
  <c r="M70" i="7"/>
  <c r="K70" i="7"/>
  <c r="G70" i="7"/>
  <c r="E70" i="7"/>
  <c r="M69" i="7"/>
  <c r="K69" i="7"/>
  <c r="G69" i="7"/>
  <c r="E69" i="7"/>
  <c r="M68" i="7"/>
  <c r="K68" i="7"/>
  <c r="G68" i="7"/>
  <c r="E68" i="7"/>
  <c r="M67" i="7"/>
  <c r="K67" i="7"/>
  <c r="G67" i="7"/>
  <c r="E67" i="7"/>
  <c r="M66" i="7"/>
  <c r="K66" i="7"/>
  <c r="G66" i="7"/>
  <c r="E66" i="7"/>
  <c r="M65" i="7"/>
  <c r="K65" i="7"/>
  <c r="G65" i="7"/>
  <c r="E65" i="7"/>
  <c r="M64" i="7"/>
  <c r="K64" i="7"/>
  <c r="G64" i="7"/>
  <c r="E64" i="7"/>
  <c r="M63" i="7"/>
  <c r="K63" i="7"/>
  <c r="G63" i="7"/>
  <c r="E63" i="7"/>
  <c r="M62" i="7"/>
  <c r="K62" i="7"/>
  <c r="G62" i="7"/>
  <c r="E62" i="7"/>
  <c r="M61" i="7"/>
  <c r="K61" i="7"/>
  <c r="G61" i="7"/>
  <c r="E61" i="7"/>
  <c r="M60" i="7"/>
  <c r="K60" i="7"/>
  <c r="G60" i="7"/>
  <c r="E60" i="7"/>
  <c r="M59" i="7"/>
  <c r="K59" i="7"/>
  <c r="G59" i="7"/>
  <c r="E59" i="7"/>
  <c r="I145" i="7"/>
  <c r="O145" i="7"/>
  <c r="U145" i="7"/>
  <c r="AA145" i="7"/>
  <c r="AG145" i="7"/>
  <c r="AM145" i="7"/>
  <c r="I146" i="7"/>
  <c r="O146" i="7"/>
  <c r="U146" i="7"/>
  <c r="AA146" i="7"/>
  <c r="AG146" i="7"/>
  <c r="AM146" i="7"/>
  <c r="I147" i="7"/>
  <c r="O147" i="7"/>
  <c r="U147" i="7"/>
  <c r="AA147" i="7"/>
  <c r="AG147" i="7"/>
  <c r="AM147" i="7"/>
  <c r="I148" i="7"/>
  <c r="O148" i="7"/>
  <c r="U148" i="7"/>
  <c r="AA148" i="7"/>
  <c r="AG148" i="7"/>
  <c r="AM148" i="7"/>
  <c r="I149" i="7"/>
  <c r="O149" i="7"/>
  <c r="U149" i="7"/>
  <c r="AA149" i="7"/>
  <c r="AG149" i="7"/>
  <c r="AM149" i="7"/>
  <c r="I150" i="7"/>
  <c r="O150" i="7"/>
  <c r="U150" i="7"/>
  <c r="AA150" i="7"/>
  <c r="AG150" i="7"/>
  <c r="AM150" i="7"/>
  <c r="I151" i="7"/>
  <c r="O151" i="7"/>
  <c r="U151" i="7"/>
  <c r="AA151" i="7"/>
  <c r="AG151" i="7"/>
  <c r="AM151" i="7"/>
  <c r="I152" i="7"/>
  <c r="O152" i="7"/>
  <c r="U152" i="7"/>
  <c r="AA152" i="7"/>
  <c r="AG152" i="7"/>
  <c r="AM152" i="7"/>
  <c r="I153" i="7"/>
  <c r="O153" i="7"/>
  <c r="U153" i="7"/>
  <c r="AA153" i="7"/>
  <c r="AG153" i="7"/>
  <c r="AM153" i="7"/>
  <c r="I154" i="7"/>
  <c r="O154" i="7"/>
  <c r="U154" i="7"/>
  <c r="AA154" i="7"/>
  <c r="AG154" i="7"/>
  <c r="AM154" i="7"/>
  <c r="I155" i="7"/>
  <c r="O155" i="7"/>
  <c r="U155" i="7"/>
  <c r="AA155" i="7"/>
  <c r="AG155" i="7"/>
  <c r="AM155" i="7"/>
  <c r="I156" i="7"/>
  <c r="O156" i="7"/>
  <c r="U156" i="7"/>
  <c r="AA156" i="7"/>
  <c r="AG156" i="7"/>
  <c r="AM156" i="7"/>
  <c r="K12" i="10"/>
  <c r="M12" i="10"/>
  <c r="Q12" i="10"/>
  <c r="S12" i="10"/>
  <c r="W12" i="10"/>
  <c r="Y12" i="10"/>
  <c r="AC12" i="10"/>
  <c r="AE12" i="10"/>
  <c r="AI12" i="10"/>
  <c r="AK12" i="10"/>
  <c r="AG157" i="7"/>
  <c r="I157" i="7"/>
  <c r="AS149" i="7"/>
  <c r="AM157" i="7"/>
  <c r="AS156" i="7"/>
  <c r="AS150" i="7"/>
  <c r="AA157" i="7"/>
  <c r="AS153" i="7"/>
  <c r="AS147" i="7"/>
  <c r="U157" i="7"/>
  <c r="AS152" i="7"/>
  <c r="O157" i="7"/>
  <c r="AS154" i="7"/>
  <c r="AS148" i="7"/>
  <c r="AS151" i="7"/>
  <c r="AS145" i="7"/>
  <c r="AS146" i="7"/>
  <c r="AS155" i="7"/>
  <c r="AS157" i="7"/>
  <c r="AO69" i="10"/>
  <c r="AK40" i="7"/>
  <c r="AI40" i="7"/>
  <c r="AE40" i="7"/>
  <c r="AC40" i="7"/>
  <c r="Y40" i="7"/>
  <c r="W40" i="7"/>
  <c r="M40" i="7"/>
  <c r="K40" i="7"/>
  <c r="G40" i="7"/>
  <c r="E40" i="7"/>
  <c r="AK39" i="7"/>
  <c r="AI39" i="7"/>
  <c r="AE39" i="7"/>
  <c r="AC39" i="7"/>
  <c r="Y39" i="7"/>
  <c r="W39" i="7"/>
  <c r="S39" i="7"/>
  <c r="Q39" i="7"/>
  <c r="G39" i="7"/>
  <c r="E39" i="7"/>
  <c r="S36" i="7"/>
  <c r="M36" i="7"/>
  <c r="K36" i="7"/>
  <c r="G36" i="7"/>
  <c r="E36" i="7"/>
  <c r="AK33" i="7"/>
  <c r="AI33" i="7"/>
  <c r="AE33" i="7"/>
  <c r="AC33" i="7"/>
  <c r="Y33" i="7"/>
  <c r="S33" i="7"/>
  <c r="Q33" i="7"/>
  <c r="M33" i="7"/>
  <c r="K33" i="7"/>
  <c r="G33" i="7"/>
  <c r="E33" i="7"/>
  <c r="AE32" i="7"/>
  <c r="AC32" i="7"/>
  <c r="Y32" i="7"/>
  <c r="W32" i="7"/>
  <c r="S32" i="7"/>
  <c r="Q32" i="7"/>
  <c r="M32" i="7"/>
  <c r="K32" i="7"/>
  <c r="G32" i="7"/>
  <c r="E32" i="7"/>
  <c r="AK31" i="7"/>
  <c r="AI31" i="7"/>
  <c r="Y31" i="7"/>
  <c r="W31" i="7"/>
  <c r="S31" i="7"/>
  <c r="Q31" i="7"/>
  <c r="M31" i="7"/>
  <c r="K31" i="7"/>
  <c r="G31" i="7"/>
  <c r="E31" i="7"/>
  <c r="AM88" i="10"/>
  <c r="AG88" i="10"/>
  <c r="AA88" i="10"/>
  <c r="U88" i="10"/>
  <c r="O88" i="10"/>
  <c r="AM87" i="10"/>
  <c r="AG87" i="10"/>
  <c r="AA87" i="10"/>
  <c r="U87" i="10"/>
  <c r="O87" i="10"/>
  <c r="AM86" i="10"/>
  <c r="AG86" i="10"/>
  <c r="AA86" i="10"/>
  <c r="U86" i="10"/>
  <c r="O86" i="10"/>
  <c r="AM85" i="10"/>
  <c r="AG85" i="10"/>
  <c r="AA85" i="10"/>
  <c r="U85" i="10"/>
  <c r="O85" i="10"/>
  <c r="AM84" i="10"/>
  <c r="AG84" i="10"/>
  <c r="AA84" i="10"/>
  <c r="U84" i="10"/>
  <c r="O84" i="10"/>
  <c r="AM83" i="10"/>
  <c r="AG83" i="10"/>
  <c r="AA83" i="10"/>
  <c r="U83" i="10"/>
  <c r="O83" i="10"/>
  <c r="I88" i="10"/>
  <c r="I87" i="10"/>
  <c r="I86" i="10"/>
  <c r="I85" i="10"/>
  <c r="I84" i="10"/>
  <c r="I83" i="10"/>
  <c r="AM82" i="10"/>
  <c r="AG82" i="10"/>
  <c r="AA82" i="10"/>
  <c r="U82" i="10"/>
  <c r="O82" i="10"/>
  <c r="I82" i="10"/>
  <c r="AM81" i="10"/>
  <c r="AG81" i="10"/>
  <c r="AA81" i="10"/>
  <c r="U81" i="10"/>
  <c r="O81" i="10"/>
  <c r="I81" i="10"/>
  <c r="AM80" i="10"/>
  <c r="AG80" i="10"/>
  <c r="AA80" i="10"/>
  <c r="U80" i="10"/>
  <c r="O80" i="10"/>
  <c r="I80" i="10"/>
  <c r="AM79" i="10"/>
  <c r="AG79" i="10"/>
  <c r="U79" i="10"/>
  <c r="O79" i="10"/>
  <c r="AM78" i="10"/>
  <c r="AG78" i="10"/>
  <c r="AA78" i="10"/>
  <c r="U78" i="10"/>
  <c r="O78" i="10"/>
  <c r="I77" i="10"/>
  <c r="I78" i="10"/>
  <c r="AM77" i="10"/>
  <c r="AG77" i="10"/>
  <c r="AA77" i="10"/>
  <c r="U77" i="10"/>
  <c r="O77" i="10"/>
  <c r="AS83" i="10"/>
  <c r="AS88" i="10"/>
  <c r="AS87" i="10"/>
  <c r="AS86" i="10"/>
  <c r="AS85" i="10"/>
  <c r="AS84" i="10"/>
  <c r="AS82" i="10"/>
  <c r="AS81" i="10"/>
  <c r="AS80" i="10"/>
  <c r="O89" i="10"/>
  <c r="AS79" i="10"/>
  <c r="AM89" i="10"/>
  <c r="AG89" i="10"/>
  <c r="AA89" i="10"/>
  <c r="AS78" i="10"/>
  <c r="U89" i="10"/>
  <c r="AI51" i="7"/>
  <c r="W51" i="7"/>
  <c r="Q51" i="7"/>
  <c r="E51" i="7"/>
  <c r="E43" i="7"/>
  <c r="G43" i="7"/>
  <c r="K43" i="7"/>
  <c r="M43" i="7"/>
  <c r="Q43" i="7"/>
  <c r="S43" i="7"/>
  <c r="E44" i="7"/>
  <c r="G44" i="7"/>
  <c r="K44" i="7"/>
  <c r="M44" i="7"/>
  <c r="Q44" i="7"/>
  <c r="S44" i="7"/>
  <c r="AR55" i="7"/>
  <c r="AF55" i="7"/>
  <c r="Z55" i="7"/>
  <c r="T55" i="7"/>
  <c r="N55" i="7"/>
  <c r="H55" i="7"/>
  <c r="AP51" i="7"/>
  <c r="AN51" i="7"/>
  <c r="AJ51" i="7"/>
  <c r="AH51" i="7"/>
  <c r="AD51" i="7"/>
  <c r="AB51" i="7"/>
  <c r="V51" i="7"/>
  <c r="P51" i="7"/>
  <c r="J51" i="7"/>
  <c r="D51" i="7"/>
  <c r="AS51" i="7"/>
  <c r="AQ51" i="7"/>
  <c r="AO51" i="7"/>
  <c r="AK51" i="7"/>
  <c r="AE51" i="7"/>
  <c r="AC51" i="7"/>
  <c r="AL45" i="7"/>
  <c r="AL56" i="7"/>
  <c r="AJ45" i="7"/>
  <c r="AH45" i="7"/>
  <c r="AF45" i="7"/>
  <c r="AF56" i="7"/>
  <c r="AD45" i="7"/>
  <c r="AB45" i="7"/>
  <c r="Z45" i="7"/>
  <c r="Z56" i="7"/>
  <c r="X45" i="7"/>
  <c r="V45" i="7"/>
  <c r="T45" i="7"/>
  <c r="T56" i="7"/>
  <c r="R45" i="7"/>
  <c r="P45" i="7"/>
  <c r="N45" i="7"/>
  <c r="N56" i="7"/>
  <c r="L45" i="7"/>
  <c r="J45" i="7"/>
  <c r="H45" i="7"/>
  <c r="H56" i="7"/>
  <c r="F45" i="7"/>
  <c r="D45" i="7"/>
  <c r="H10" i="17"/>
  <c r="H60" i="17"/>
  <c r="H10" i="16"/>
  <c r="H65" i="16"/>
  <c r="H10" i="15"/>
  <c r="H59" i="15"/>
  <c r="H10" i="14"/>
  <c r="H66" i="14"/>
  <c r="I10" i="13"/>
  <c r="I63" i="13"/>
  <c r="H10" i="12"/>
  <c r="H51" i="12"/>
  <c r="AF10" i="17"/>
  <c r="AF60" i="17"/>
  <c r="AF10" i="16"/>
  <c r="AF65" i="16"/>
  <c r="AF10" i="15"/>
  <c r="AF59" i="15"/>
  <c r="AF10" i="14"/>
  <c r="AF66" i="14"/>
  <c r="AG10" i="13"/>
  <c r="AG63" i="13"/>
  <c r="AF10" i="12"/>
  <c r="AF51" i="12"/>
  <c r="Z10" i="17"/>
  <c r="Z60" i="17"/>
  <c r="Z10" i="16"/>
  <c r="Z65" i="16"/>
  <c r="Z10" i="15"/>
  <c r="Z59" i="15"/>
  <c r="Z10" i="14"/>
  <c r="Z66" i="14"/>
  <c r="AA10" i="13"/>
  <c r="AA63" i="13"/>
  <c r="Z10" i="12"/>
  <c r="Z51" i="12"/>
  <c r="N10" i="17"/>
  <c r="N60" i="17"/>
  <c r="N10" i="16"/>
  <c r="N65" i="16"/>
  <c r="N10" i="15"/>
  <c r="N59" i="15"/>
  <c r="N10" i="14"/>
  <c r="N66" i="14"/>
  <c r="O10" i="13"/>
  <c r="O63" i="13"/>
  <c r="N10" i="12"/>
  <c r="N51" i="12"/>
  <c r="AL10" i="17"/>
  <c r="AL60" i="17"/>
  <c r="AL10" i="16"/>
  <c r="AL65" i="16"/>
  <c r="AL10" i="15"/>
  <c r="AL59" i="15"/>
  <c r="AL10" i="14"/>
  <c r="AL66" i="14"/>
  <c r="AM10" i="13"/>
  <c r="AM63" i="13"/>
  <c r="AL10" i="12"/>
  <c r="AL51" i="12"/>
  <c r="T10" i="17"/>
  <c r="T60" i="17"/>
  <c r="T10" i="16"/>
  <c r="T65" i="16"/>
  <c r="T10" i="15"/>
  <c r="T59" i="15"/>
  <c r="T10" i="14"/>
  <c r="T66" i="14"/>
  <c r="U10" i="13"/>
  <c r="U63" i="13"/>
  <c r="T10" i="12"/>
  <c r="T51" i="12"/>
  <c r="T10" i="10"/>
  <c r="T10" i="11"/>
  <c r="T57" i="11"/>
  <c r="H10" i="10"/>
  <c r="H10" i="11"/>
  <c r="H57" i="11"/>
  <c r="Z10" i="10"/>
  <c r="Z10" i="11"/>
  <c r="Z57" i="11"/>
  <c r="AL10" i="10"/>
  <c r="AL10" i="11"/>
  <c r="AL57" i="11"/>
  <c r="AF10" i="10"/>
  <c r="AF10" i="11"/>
  <c r="AF57" i="11"/>
  <c r="N10" i="10"/>
  <c r="N10" i="11"/>
  <c r="N57" i="11"/>
  <c r="AS55" i="7"/>
  <c r="AQ55" i="7"/>
  <c r="AR51" i="12"/>
  <c r="AR65" i="16"/>
  <c r="AR60" i="17"/>
  <c r="AP55" i="7"/>
  <c r="AO55" i="7"/>
  <c r="AN55" i="7"/>
  <c r="AK55" i="7"/>
  <c r="AJ55" i="7"/>
  <c r="AJ56" i="7"/>
  <c r="AI55" i="7"/>
  <c r="AH55" i="7"/>
  <c r="AH56" i="7"/>
  <c r="AE55" i="7"/>
  <c r="AD55" i="7"/>
  <c r="AD56" i="7"/>
  <c r="AC55" i="7"/>
  <c r="AB55" i="7"/>
  <c r="AB56" i="7"/>
  <c r="Y55" i="7"/>
  <c r="X55" i="7"/>
  <c r="X56" i="7"/>
  <c r="W55" i="7"/>
  <c r="V55" i="7"/>
  <c r="V56" i="7"/>
  <c r="S55" i="7"/>
  <c r="R55" i="7"/>
  <c r="Q55" i="7"/>
  <c r="P55" i="7"/>
  <c r="P56" i="7"/>
  <c r="M55" i="7"/>
  <c r="L55" i="7"/>
  <c r="L56" i="7"/>
  <c r="K55" i="7"/>
  <c r="J55" i="7"/>
  <c r="J56" i="7"/>
  <c r="G55" i="7"/>
  <c r="F55" i="7"/>
  <c r="F56" i="7"/>
  <c r="E55" i="7"/>
  <c r="D55" i="7"/>
  <c r="D56" i="7"/>
  <c r="J10" i="17"/>
  <c r="J60" i="17"/>
  <c r="J68" i="17"/>
  <c r="J10" i="16"/>
  <c r="J65" i="16"/>
  <c r="J73" i="16"/>
  <c r="J10" i="15"/>
  <c r="J59" i="15"/>
  <c r="J67" i="15"/>
  <c r="K10" i="13"/>
  <c r="K63" i="13"/>
  <c r="K72" i="13"/>
  <c r="J10" i="14"/>
  <c r="J66" i="14"/>
  <c r="J74" i="14"/>
  <c r="J10" i="12"/>
  <c r="J51" i="12"/>
  <c r="J61" i="12"/>
  <c r="AB10" i="17"/>
  <c r="AB60" i="17"/>
  <c r="AB68" i="17"/>
  <c r="AB10" i="16"/>
  <c r="AB65" i="16"/>
  <c r="AB73" i="16"/>
  <c r="AB10" i="15"/>
  <c r="AB59" i="15"/>
  <c r="AB67" i="15"/>
  <c r="AB10" i="14"/>
  <c r="AB66" i="14"/>
  <c r="AB74" i="14"/>
  <c r="AC10" i="13"/>
  <c r="AC63" i="13"/>
  <c r="AC72" i="13"/>
  <c r="AB10" i="12"/>
  <c r="AB51" i="12"/>
  <c r="AB61" i="12"/>
  <c r="D10" i="17"/>
  <c r="D60" i="17"/>
  <c r="D68" i="17"/>
  <c r="D10" i="16"/>
  <c r="D65" i="16"/>
  <c r="D73" i="16"/>
  <c r="D10" i="15"/>
  <c r="D59" i="15"/>
  <c r="D67" i="15"/>
  <c r="D10" i="14"/>
  <c r="D66" i="14"/>
  <c r="D74" i="14"/>
  <c r="E10" i="13"/>
  <c r="E63" i="13"/>
  <c r="E72" i="13"/>
  <c r="D10" i="12"/>
  <c r="D51" i="12"/>
  <c r="D61" i="12"/>
  <c r="P10" i="17"/>
  <c r="P60" i="17"/>
  <c r="P68" i="17"/>
  <c r="P10" i="16"/>
  <c r="P65" i="16"/>
  <c r="P73" i="16"/>
  <c r="P10" i="15"/>
  <c r="P59" i="15"/>
  <c r="P67" i="15"/>
  <c r="P10" i="14"/>
  <c r="P66" i="14"/>
  <c r="P74" i="14"/>
  <c r="Q10" i="13"/>
  <c r="Q63" i="13"/>
  <c r="Q72" i="13"/>
  <c r="P10" i="12"/>
  <c r="P51" i="12"/>
  <c r="P61" i="12"/>
  <c r="V10" i="17"/>
  <c r="V60" i="17"/>
  <c r="V68" i="17"/>
  <c r="V10" i="16"/>
  <c r="V65" i="16"/>
  <c r="V73" i="16"/>
  <c r="V10" i="15"/>
  <c r="V59" i="15"/>
  <c r="V67" i="15"/>
  <c r="V10" i="14"/>
  <c r="V66" i="14"/>
  <c r="V74" i="14"/>
  <c r="W10" i="13"/>
  <c r="W63" i="13"/>
  <c r="W72" i="13"/>
  <c r="V10" i="12"/>
  <c r="V51" i="12"/>
  <c r="V61" i="12"/>
  <c r="AH10" i="17"/>
  <c r="AH60" i="17"/>
  <c r="AH68" i="17"/>
  <c r="AH10" i="16"/>
  <c r="AH65" i="16"/>
  <c r="AH73" i="16"/>
  <c r="AH10" i="15"/>
  <c r="AH59" i="15"/>
  <c r="AH67" i="15"/>
  <c r="AI10" i="13"/>
  <c r="AI63" i="13"/>
  <c r="AI72" i="13"/>
  <c r="AH10" i="14"/>
  <c r="AH66" i="14"/>
  <c r="AH74" i="14"/>
  <c r="AH10" i="12"/>
  <c r="AH51" i="12"/>
  <c r="AH61" i="12"/>
  <c r="F10" i="17"/>
  <c r="F10" i="16"/>
  <c r="F65" i="16"/>
  <c r="F73" i="16"/>
  <c r="F10" i="15"/>
  <c r="F59" i="15"/>
  <c r="F67" i="15"/>
  <c r="F10" i="14"/>
  <c r="F66" i="14"/>
  <c r="F74" i="14"/>
  <c r="G10" i="13"/>
  <c r="G63" i="13"/>
  <c r="G72" i="13"/>
  <c r="F10" i="12"/>
  <c r="F51" i="12"/>
  <c r="F61" i="12"/>
  <c r="L10" i="17"/>
  <c r="L60" i="17"/>
  <c r="L68" i="17"/>
  <c r="L10" i="16"/>
  <c r="L65" i="16"/>
  <c r="L73" i="16"/>
  <c r="L10" i="15"/>
  <c r="L59" i="15"/>
  <c r="L67" i="15"/>
  <c r="L10" i="14"/>
  <c r="L66" i="14"/>
  <c r="L74" i="14"/>
  <c r="M10" i="13"/>
  <c r="M63" i="13"/>
  <c r="M72" i="13"/>
  <c r="L10" i="12"/>
  <c r="L51" i="12"/>
  <c r="L61" i="12"/>
  <c r="X10" i="17"/>
  <c r="X60" i="17"/>
  <c r="X68" i="17"/>
  <c r="X10" i="16"/>
  <c r="X65" i="16"/>
  <c r="X73" i="16"/>
  <c r="X10" i="15"/>
  <c r="X59" i="15"/>
  <c r="X67" i="15"/>
  <c r="X10" i="14"/>
  <c r="X66" i="14"/>
  <c r="X74" i="14"/>
  <c r="Y10" i="13"/>
  <c r="Y63" i="13"/>
  <c r="Y72" i="13"/>
  <c r="X10" i="12"/>
  <c r="X51" i="12"/>
  <c r="X61" i="12"/>
  <c r="AD10" i="17"/>
  <c r="AD60" i="17"/>
  <c r="AD68" i="17"/>
  <c r="AD10" i="16"/>
  <c r="AD65" i="16"/>
  <c r="AD73" i="16"/>
  <c r="AD10" i="15"/>
  <c r="AD59" i="15"/>
  <c r="AD67" i="15"/>
  <c r="AD10" i="14"/>
  <c r="AD66" i="14"/>
  <c r="AD74" i="14"/>
  <c r="AE10" i="13"/>
  <c r="AE63" i="13"/>
  <c r="AE72" i="13"/>
  <c r="AD10" i="12"/>
  <c r="AD51" i="12"/>
  <c r="AD61" i="12"/>
  <c r="AJ10" i="17"/>
  <c r="AJ60" i="17"/>
  <c r="AJ68" i="17"/>
  <c r="AJ10" i="16"/>
  <c r="AJ65" i="16"/>
  <c r="AJ73" i="16"/>
  <c r="AJ10" i="15"/>
  <c r="AJ59" i="15"/>
  <c r="AJ67" i="15"/>
  <c r="AJ10" i="14"/>
  <c r="AJ66" i="14"/>
  <c r="AJ74" i="14"/>
  <c r="AK10" i="13"/>
  <c r="AK63" i="13"/>
  <c r="AK72" i="13"/>
  <c r="AJ10" i="12"/>
  <c r="AJ51" i="12"/>
  <c r="AJ61" i="12"/>
  <c r="AD10" i="10"/>
  <c r="AD10" i="11"/>
  <c r="AD57" i="11"/>
  <c r="AD62" i="11"/>
  <c r="AJ10" i="10"/>
  <c r="AJ10" i="11"/>
  <c r="AJ57" i="11"/>
  <c r="AJ62" i="11"/>
  <c r="V10" i="10"/>
  <c r="V10" i="11"/>
  <c r="V57" i="11"/>
  <c r="V62" i="11"/>
  <c r="J10" i="10"/>
  <c r="J10" i="11"/>
  <c r="J57" i="11"/>
  <c r="J62" i="11"/>
  <c r="AB10" i="10"/>
  <c r="AB10" i="11"/>
  <c r="AB57" i="11"/>
  <c r="AB62" i="11"/>
  <c r="D10" i="10"/>
  <c r="D10" i="11"/>
  <c r="D57" i="11"/>
  <c r="D62" i="11"/>
  <c r="L10" i="10"/>
  <c r="L10" i="11"/>
  <c r="L57" i="11"/>
  <c r="L62" i="11"/>
  <c r="F10" i="10"/>
  <c r="F10" i="11"/>
  <c r="F57" i="11"/>
  <c r="F62" i="11"/>
  <c r="P10" i="10"/>
  <c r="P10" i="11"/>
  <c r="P57" i="11"/>
  <c r="P62" i="11"/>
  <c r="X10" i="10"/>
  <c r="X10" i="11"/>
  <c r="X57" i="11"/>
  <c r="X62" i="11"/>
  <c r="AH10" i="10"/>
  <c r="AH10" i="11"/>
  <c r="AH57" i="11"/>
  <c r="AH62" i="11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AN67" i="15"/>
  <c r="AN74" i="14"/>
  <c r="AO72" i="13"/>
  <c r="AN61" i="12"/>
  <c r="AN73" i="16"/>
  <c r="AN68" i="17"/>
  <c r="AN62" i="11"/>
  <c r="S45" i="7"/>
  <c r="S56" i="7"/>
  <c r="Q45" i="7"/>
  <c r="Q56" i="7"/>
  <c r="Q10" i="17"/>
  <c r="Q60" i="17"/>
  <c r="Q68" i="17"/>
  <c r="Q10" i="16"/>
  <c r="Q65" i="16"/>
  <c r="Q73" i="16"/>
  <c r="Q10" i="15"/>
  <c r="Q59" i="15"/>
  <c r="Q67" i="15"/>
  <c r="Q10" i="14"/>
  <c r="Q66" i="14"/>
  <c r="Q74" i="14"/>
  <c r="R10" i="13"/>
  <c r="R63" i="13"/>
  <c r="R72" i="13"/>
  <c r="Q10" i="12"/>
  <c r="Q51" i="12"/>
  <c r="Q61" i="12"/>
  <c r="S10" i="17"/>
  <c r="S10" i="16"/>
  <c r="S65" i="16"/>
  <c r="S73" i="16"/>
  <c r="S10" i="15"/>
  <c r="S59" i="15"/>
  <c r="S67" i="15"/>
  <c r="T10" i="13"/>
  <c r="T63" i="13"/>
  <c r="T72" i="13"/>
  <c r="S10" i="14"/>
  <c r="S66" i="14"/>
  <c r="S74" i="14"/>
  <c r="S10" i="12"/>
  <c r="S51" i="12"/>
  <c r="S61" i="12"/>
  <c r="Q10" i="10"/>
  <c r="Q10" i="11"/>
  <c r="Q57" i="11"/>
  <c r="Q62" i="11"/>
  <c r="S10" i="10"/>
  <c r="S10" i="11"/>
  <c r="S57" i="11"/>
  <c r="S62" i="11"/>
  <c r="AK61" i="10"/>
  <c r="AC61" i="10"/>
  <c r="S60" i="17"/>
  <c r="S68" i="17"/>
  <c r="AI61" i="10"/>
  <c r="AE61" i="10"/>
  <c r="D61" i="10"/>
  <c r="M61" i="10"/>
  <c r="K61" i="10"/>
  <c r="Y61" i="10"/>
  <c r="E61" i="10"/>
  <c r="Q61" i="10"/>
  <c r="S61" i="10"/>
  <c r="G61" i="10"/>
  <c r="W61" i="10"/>
  <c r="L62" i="10"/>
  <c r="L70" i="10"/>
  <c r="AD62" i="10"/>
  <c r="AD70" i="10"/>
  <c r="X62" i="10"/>
  <c r="X70" i="10"/>
  <c r="AF62" i="10"/>
  <c r="AL62" i="10"/>
  <c r="AH62" i="10"/>
  <c r="AH70" i="10"/>
  <c r="AJ62" i="10"/>
  <c r="AJ70" i="10"/>
  <c r="AB62" i="10"/>
  <c r="AB70" i="10"/>
  <c r="H62" i="10"/>
  <c r="D62" i="10"/>
  <c r="D70" i="10"/>
  <c r="AQ45" i="7"/>
  <c r="AQ56" i="7"/>
  <c r="AN45" i="7"/>
  <c r="AN56" i="7"/>
  <c r="AO45" i="7"/>
  <c r="AO56" i="7"/>
  <c r="AR45" i="7"/>
  <c r="AR56" i="7"/>
  <c r="AR10" i="14"/>
  <c r="AP45" i="7"/>
  <c r="AP56" i="7"/>
  <c r="AS45" i="7"/>
  <c r="F62" i="10"/>
  <c r="AO10" i="17"/>
  <c r="AO60" i="17"/>
  <c r="AO10" i="16"/>
  <c r="AO65" i="16"/>
  <c r="AO10" i="15"/>
  <c r="AO59" i="15"/>
  <c r="AO10" i="14"/>
  <c r="AO66" i="14"/>
  <c r="AP10" i="13"/>
  <c r="AP63" i="13"/>
  <c r="AO10" i="12"/>
  <c r="AO51" i="12"/>
  <c r="AR10" i="17"/>
  <c r="AR10" i="16"/>
  <c r="AR10" i="15"/>
  <c r="AR59" i="15"/>
  <c r="AR66" i="14"/>
  <c r="AS10" i="13"/>
  <c r="AS63" i="13"/>
  <c r="AR10" i="12"/>
  <c r="AN10" i="17"/>
  <c r="AN60" i="17"/>
  <c r="AN10" i="16"/>
  <c r="AN65" i="16"/>
  <c r="AN10" i="15"/>
  <c r="AN59" i="15"/>
  <c r="AN10" i="14"/>
  <c r="AN66" i="14"/>
  <c r="AO10" i="13"/>
  <c r="AO63" i="13"/>
  <c r="AN10" i="12"/>
  <c r="AN51" i="12"/>
  <c r="AP10" i="17"/>
  <c r="AP60" i="17"/>
  <c r="AP10" i="16"/>
  <c r="AP65" i="16"/>
  <c r="AP10" i="15"/>
  <c r="AP59" i="15"/>
  <c r="AP10" i="14"/>
  <c r="AP66" i="14"/>
  <c r="AQ10" i="13"/>
  <c r="AQ63" i="13"/>
  <c r="AP10" i="12"/>
  <c r="AP51" i="12"/>
  <c r="AQ10" i="17"/>
  <c r="AQ60" i="17"/>
  <c r="AQ10" i="16"/>
  <c r="AQ65" i="16"/>
  <c r="AQ10" i="15"/>
  <c r="AQ59" i="15"/>
  <c r="AQ10" i="14"/>
  <c r="AQ66" i="14"/>
  <c r="AR10" i="13"/>
  <c r="AR63" i="13"/>
  <c r="AQ10" i="12"/>
  <c r="AQ51" i="12"/>
  <c r="AR10" i="10"/>
  <c r="AR62" i="10"/>
  <c r="AR10" i="11"/>
  <c r="AR57" i="11"/>
  <c r="AN10" i="10"/>
  <c r="AN62" i="10"/>
  <c r="AN10" i="11"/>
  <c r="AN57" i="11"/>
  <c r="AP10" i="10"/>
  <c r="AP62" i="10"/>
  <c r="AP10" i="11"/>
  <c r="AP57" i="11"/>
  <c r="AO10" i="10"/>
  <c r="AO62" i="10"/>
  <c r="AO10" i="11"/>
  <c r="AO57" i="11"/>
  <c r="AQ10" i="10"/>
  <c r="AQ62" i="10"/>
  <c r="AQ10" i="11"/>
  <c r="AQ57" i="11"/>
  <c r="AS56" i="7"/>
  <c r="G45" i="7"/>
  <c r="G56" i="7"/>
  <c r="G10" i="17"/>
  <c r="G60" i="17"/>
  <c r="G68" i="17"/>
  <c r="G10" i="16"/>
  <c r="G65" i="16"/>
  <c r="G73" i="16"/>
  <c r="G10" i="15"/>
  <c r="G59" i="15"/>
  <c r="G67" i="15"/>
  <c r="G10" i="14"/>
  <c r="G66" i="14"/>
  <c r="G74" i="14"/>
  <c r="H10" i="13"/>
  <c r="H63" i="13"/>
  <c r="H72" i="13"/>
  <c r="G10" i="12"/>
  <c r="G51" i="12"/>
  <c r="G61" i="12"/>
  <c r="AS10" i="17"/>
  <c r="AS60" i="17"/>
  <c r="AS10" i="16"/>
  <c r="AS65" i="16"/>
  <c r="AS10" i="15"/>
  <c r="AS59" i="15"/>
  <c r="AS10" i="14"/>
  <c r="AS66" i="14"/>
  <c r="AT10" i="13"/>
  <c r="AT63" i="13"/>
  <c r="AS10" i="12"/>
  <c r="AS51" i="12"/>
  <c r="G10" i="10"/>
  <c r="G10" i="11"/>
  <c r="G57" i="11"/>
  <c r="AS10" i="10"/>
  <c r="AS62" i="10"/>
  <c r="AS10" i="11"/>
  <c r="AS57" i="11"/>
  <c r="E45" i="7"/>
  <c r="E56" i="7"/>
  <c r="M45" i="7"/>
  <c r="M56" i="7"/>
  <c r="K45" i="7"/>
  <c r="K56" i="7"/>
  <c r="N62" i="10"/>
  <c r="M10" i="17"/>
  <c r="M60" i="17"/>
  <c r="M68" i="17"/>
  <c r="M10" i="16"/>
  <c r="M65" i="16"/>
  <c r="M73" i="16"/>
  <c r="M10" i="15"/>
  <c r="M59" i="15"/>
  <c r="M67" i="15"/>
  <c r="M10" i="14"/>
  <c r="M66" i="14"/>
  <c r="M74" i="14"/>
  <c r="N10" i="13"/>
  <c r="N63" i="13"/>
  <c r="N72" i="13"/>
  <c r="M10" i="12"/>
  <c r="M51" i="12"/>
  <c r="M61" i="12"/>
  <c r="K10" i="17"/>
  <c r="K60" i="17"/>
  <c r="K68" i="17"/>
  <c r="K10" i="16"/>
  <c r="K65" i="16"/>
  <c r="K73" i="16"/>
  <c r="K10" i="15"/>
  <c r="K59" i="15"/>
  <c r="K67" i="15"/>
  <c r="K10" i="14"/>
  <c r="K66" i="14"/>
  <c r="K74" i="14"/>
  <c r="L10" i="13"/>
  <c r="L63" i="13"/>
  <c r="L72" i="13"/>
  <c r="K10" i="12"/>
  <c r="K51" i="12"/>
  <c r="K61" i="12"/>
  <c r="E10" i="17"/>
  <c r="E60" i="17"/>
  <c r="E68" i="17"/>
  <c r="E10" i="16"/>
  <c r="E65" i="16"/>
  <c r="E73" i="16"/>
  <c r="E10" i="15"/>
  <c r="E59" i="15"/>
  <c r="E67" i="15"/>
  <c r="E10" i="14"/>
  <c r="E66" i="14"/>
  <c r="E74" i="14"/>
  <c r="F10" i="13"/>
  <c r="F63" i="13"/>
  <c r="F72" i="13"/>
  <c r="E10" i="12"/>
  <c r="E51" i="12"/>
  <c r="E61" i="12"/>
  <c r="M10" i="10"/>
  <c r="M62" i="10"/>
  <c r="M70" i="10"/>
  <c r="M10" i="11"/>
  <c r="M57" i="11"/>
  <c r="M62" i="11"/>
  <c r="E10" i="10"/>
  <c r="E10" i="11"/>
  <c r="E57" i="11"/>
  <c r="E62" i="11"/>
  <c r="K10" i="10"/>
  <c r="K62" i="10"/>
  <c r="K70" i="10"/>
  <c r="K10" i="11"/>
  <c r="K57" i="11"/>
  <c r="K62" i="11"/>
  <c r="J62" i="10"/>
  <c r="J70" i="10"/>
  <c r="G62" i="10"/>
  <c r="G70" i="10"/>
  <c r="E62" i="10"/>
  <c r="E70" i="10"/>
  <c r="S62" i="10"/>
  <c r="S70" i="10"/>
  <c r="AK45" i="7"/>
  <c r="AK56" i="7"/>
  <c r="Y45" i="7"/>
  <c r="Y56" i="7"/>
  <c r="AI45" i="7"/>
  <c r="AI56" i="7"/>
  <c r="W45" i="7"/>
  <c r="W56" i="7"/>
  <c r="AC45" i="7"/>
  <c r="AC56" i="7"/>
  <c r="AE45" i="7"/>
  <c r="AE56" i="7"/>
  <c r="AE10" i="17"/>
  <c r="AE60" i="17"/>
  <c r="AE68" i="17"/>
  <c r="AE10" i="16"/>
  <c r="AE65" i="16"/>
  <c r="AE73" i="16"/>
  <c r="AE10" i="15"/>
  <c r="AE59" i="15"/>
  <c r="AE67" i="15"/>
  <c r="AE10" i="14"/>
  <c r="AE66" i="14"/>
  <c r="AE74" i="14"/>
  <c r="AF10" i="13"/>
  <c r="AF63" i="13"/>
  <c r="AF72" i="13"/>
  <c r="AE10" i="12"/>
  <c r="AE51" i="12"/>
  <c r="AE61" i="12"/>
  <c r="W10" i="17"/>
  <c r="W60" i="17"/>
  <c r="W68" i="17"/>
  <c r="W10" i="16"/>
  <c r="W65" i="16"/>
  <c r="W73" i="16"/>
  <c r="W10" i="15"/>
  <c r="W59" i="15"/>
  <c r="W67" i="15"/>
  <c r="W10" i="14"/>
  <c r="W66" i="14"/>
  <c r="W74" i="14"/>
  <c r="X10" i="13"/>
  <c r="X63" i="13"/>
  <c r="X72" i="13"/>
  <c r="W10" i="12"/>
  <c r="W51" i="12"/>
  <c r="W61" i="12"/>
  <c r="AI10" i="17"/>
  <c r="AI60" i="17"/>
  <c r="AI68" i="17"/>
  <c r="AI10" i="16"/>
  <c r="AI65" i="16"/>
  <c r="AI73" i="16"/>
  <c r="AI10" i="15"/>
  <c r="AI59" i="15"/>
  <c r="AI67" i="15"/>
  <c r="AI10" i="14"/>
  <c r="AI66" i="14"/>
  <c r="AI74" i="14"/>
  <c r="AJ10" i="13"/>
  <c r="AJ63" i="13"/>
  <c r="AJ72" i="13"/>
  <c r="AI10" i="12"/>
  <c r="AI51" i="12"/>
  <c r="AI61" i="12"/>
  <c r="Y10" i="17"/>
  <c r="Y60" i="17"/>
  <c r="Y68" i="17"/>
  <c r="Y10" i="16"/>
  <c r="Y65" i="16"/>
  <c r="Y73" i="16"/>
  <c r="Y10" i="15"/>
  <c r="Y59" i="15"/>
  <c r="Y67" i="15"/>
  <c r="Y10" i="14"/>
  <c r="Y66" i="14"/>
  <c r="Y74" i="14"/>
  <c r="Z10" i="13"/>
  <c r="Z63" i="13"/>
  <c r="Z72" i="13"/>
  <c r="Y10" i="12"/>
  <c r="Y51" i="12"/>
  <c r="Y61" i="12"/>
  <c r="AC10" i="17"/>
  <c r="AC60" i="17"/>
  <c r="AC68" i="17"/>
  <c r="AC10" i="16"/>
  <c r="AC65" i="16"/>
  <c r="AC73" i="16"/>
  <c r="AC10" i="15"/>
  <c r="AC59" i="15"/>
  <c r="AC67" i="15"/>
  <c r="AC10" i="14"/>
  <c r="AC66" i="14"/>
  <c r="AC74" i="14"/>
  <c r="AD10" i="13"/>
  <c r="AD63" i="13"/>
  <c r="AD72" i="13"/>
  <c r="AC10" i="12"/>
  <c r="AC51" i="12"/>
  <c r="AC61" i="12"/>
  <c r="AK10" i="17"/>
  <c r="AK60" i="17"/>
  <c r="AK68" i="17"/>
  <c r="AK10" i="16"/>
  <c r="AK65" i="16"/>
  <c r="AK73" i="16"/>
  <c r="AK10" i="15"/>
  <c r="AK59" i="15"/>
  <c r="AK67" i="15"/>
  <c r="AK10" i="14"/>
  <c r="AK66" i="14"/>
  <c r="AK74" i="14"/>
  <c r="AL10" i="13"/>
  <c r="AL63" i="13"/>
  <c r="AL72" i="13"/>
  <c r="AK10" i="12"/>
  <c r="AK51" i="12"/>
  <c r="AK61" i="12"/>
  <c r="AE10" i="10"/>
  <c r="AE10" i="11"/>
  <c r="AE57" i="11"/>
  <c r="AE62" i="11"/>
  <c r="AI10" i="10"/>
  <c r="AI62" i="10"/>
  <c r="AI70" i="10"/>
  <c r="AI10" i="11"/>
  <c r="AI57" i="11"/>
  <c r="AI62" i="11"/>
  <c r="AC10" i="10"/>
  <c r="AC62" i="10"/>
  <c r="AC70" i="10"/>
  <c r="AC10" i="11"/>
  <c r="AC57" i="11"/>
  <c r="AC62" i="11"/>
  <c r="W10" i="10"/>
  <c r="W62" i="10"/>
  <c r="W70" i="10"/>
  <c r="W10" i="11"/>
  <c r="W57" i="11"/>
  <c r="W62" i="11"/>
  <c r="Y10" i="10"/>
  <c r="Y62" i="10"/>
  <c r="Y70" i="10"/>
  <c r="Y10" i="11"/>
  <c r="Y57" i="11"/>
  <c r="Y62" i="11"/>
  <c r="AK10" i="10"/>
  <c r="AK62" i="10"/>
  <c r="AK70" i="10"/>
  <c r="AK10" i="11"/>
  <c r="AK57" i="11"/>
  <c r="AK62" i="11"/>
  <c r="AE62" i="10"/>
  <c r="AE70" i="10"/>
  <c r="Z62" i="10"/>
  <c r="Q62" i="10"/>
  <c r="Q70" i="10"/>
  <c r="T62" i="10"/>
  <c r="AO68" i="17"/>
  <c r="AQ68" i="17"/>
  <c r="AO74" i="14"/>
  <c r="AR72" i="13"/>
  <c r="AQ61" i="12"/>
  <c r="AQ73" i="16"/>
  <c r="AO61" i="12"/>
  <c r="AO73" i="16"/>
  <c r="AQ74" i="14"/>
  <c r="AQ67" i="15"/>
  <c r="AO67" i="15"/>
  <c r="AO62" i="11"/>
  <c r="AO70" i="10"/>
  <c r="AQ70" i="10"/>
  <c r="P62" i="10"/>
  <c r="P70" i="10"/>
  <c r="V62" i="10"/>
  <c r="V70" i="10"/>
  <c r="AN70" i="10"/>
  <c r="AS77" i="10"/>
  <c r="I89" i="10"/>
  <c r="AS89" i="10"/>
  <c r="AP69" i="10"/>
  <c r="AQ69" i="10"/>
  <c r="F70" i="10"/>
  <c r="F60" i="17"/>
  <c r="F68" i="17"/>
  <c r="R56" i="7"/>
  <c r="R10" i="15"/>
  <c r="R59" i="15"/>
  <c r="R67" i="15"/>
  <c r="AP67" i="15"/>
  <c r="R10" i="10"/>
  <c r="R62" i="10"/>
  <c r="R70" i="10"/>
  <c r="AP70" i="10"/>
  <c r="R10" i="17"/>
  <c r="R60" i="17"/>
  <c r="R68" i="17"/>
  <c r="AP68" i="17"/>
  <c r="R10" i="11"/>
  <c r="R57" i="11"/>
  <c r="R62" i="11"/>
  <c r="AP62" i="11"/>
  <c r="R10" i="14"/>
  <c r="R66" i="14"/>
  <c r="R74" i="14"/>
  <c r="AP74" i="14"/>
  <c r="R10" i="12"/>
  <c r="R51" i="12"/>
  <c r="R61" i="12"/>
  <c r="AP61" i="12"/>
  <c r="S10" i="13"/>
  <c r="S63" i="13"/>
  <c r="S72" i="13"/>
  <c r="AQ72" i="13"/>
  <c r="R10" i="16"/>
  <c r="R65" i="16"/>
  <c r="R73" i="16"/>
  <c r="AP73" i="16"/>
  <c r="G62" i="11"/>
  <c r="AQ62" i="11"/>
</calcChain>
</file>

<file path=xl/comments1.xml><?xml version="1.0" encoding="utf-8"?>
<comments xmlns="http://schemas.openxmlformats.org/spreadsheetml/2006/main">
  <authors>
    <author>Zádori Fruzsina</author>
    <author>USER</author>
  </authors>
  <commentList>
    <comment ref="C159" author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szakiránynak</t>
        </r>
      </text>
    </comment>
    <comment ref="C160" author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szakiránynak</t>
        </r>
      </text>
    </comment>
    <comment ref="C168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169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180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RINYB04 Idegen nyelv 4, vagy RINYB24 Általános rendészeti szaknyelv 4 angol nyelvből, vagy B2 szintű angol nyelvvizsga</t>
        </r>
      </text>
    </comment>
    <comment ref="C181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RINYB04 Idegen nyelv 4, vagy RINYB24 Általános rendészeti szaknyelv 4 angol nyelvből, vagy B2 szintű angol nyelvvizsga. Az RINYB25 Angol migrációs szaknyelv 1. tantárgy előzetes teljesítése ajánlatos, de nem kötelező.</t>
        </r>
      </text>
    </comment>
    <comment ref="C182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B2-es középfokú komplex német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3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Általános rendészeti szaknyelv 1 RINYB21, Általános rendészeti szaknyelv 2 RINYB22, Általános rendészeti szaknyelv 3 RINYB23, Általános rendészeti szaknyelv 4 RINYB24, vagy Idegen nyelv 1 RINYB01, Idegen nyelv 2 RINYB02, Idegen nyelv 3 RINYB03, Idegen nyelv 4 RINYB04</t>
        </r>
      </text>
    </comment>
    <comment ref="C184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85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86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7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Általános rendészeti szaknyelv 4.  RINYB24, Idegen nyelv 4. RINYB12</t>
        </r>
      </text>
    </comment>
    <comment ref="C189" author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93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199" author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és bevándorlási szakiránynak</t>
        </r>
      </text>
    </comment>
    <comment ref="C202" author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biztonsági szakiránynak</t>
        </r>
      </text>
    </comment>
    <comment ref="C217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18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19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28" authorId="1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<sst xmlns="http://schemas.openxmlformats.org/spreadsheetml/2006/main" count="7610" uniqueCount="1296">
  <si>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</si>
  <si>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</si>
  <si>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</si>
  <si>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</si>
  <si>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</si>
  <si>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</si>
  <si>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</si>
  <si>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</si>
  <si>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</si>
  <si>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</si>
  <si>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</si>
  <si>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</si>
  <si>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</si>
  <si>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</si>
  <si>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</si>
  <si>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</si>
  <si>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</si>
  <si>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</si>
  <si>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</si>
  <si>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</si>
  <si>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</si>
  <si>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</si>
  <si>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</si>
  <si>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</si>
  <si>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</si>
  <si>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</si>
  <si>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</si>
  <si>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</si>
  <si>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</si>
  <si>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</si>
  <si>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</si>
  <si>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</si>
  <si>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</si>
  <si>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</si>
  <si>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</si>
  <si>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</si>
  <si>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</si>
  <si>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</si>
  <si>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</si>
  <si>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</si>
  <si>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</si>
  <si>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</si>
  <si>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</si>
  <si>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</si>
  <si>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</si>
  <si>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</si>
  <si>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</si>
  <si>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</si>
  <si>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</si>
  <si>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</si>
  <si>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</si>
  <si>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</si>
  <si>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</si>
  <si>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</si>
  <si>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</si>
  <si>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</si>
  <si>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</si>
  <si>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</si>
  <si>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</si>
  <si>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</si>
  <si>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</si>
  <si>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</si>
  <si>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</si>
  <si>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</si>
  <si>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</si>
  <si>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</si>
  <si>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</si>
  <si>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</si>
  <si>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/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</si>
  <si>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</si>
  <si>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</si>
  <si>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</si>
  <si>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</si>
  <si>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</si>
  <si>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</si>
  <si>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</si>
  <si>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</si>
  <si>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</si>
  <si>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</si>
  <si>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</si>
  <si>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</si>
  <si>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</si>
  <si>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</si>
  <si>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</si>
  <si>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</si>
  <si>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</si>
  <si>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</si>
  <si>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</si>
  <si>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</si>
  <si>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</si>
  <si>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</si>
  <si>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</si>
  <si>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</si>
  <si>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</si>
  <si>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</si>
  <si>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</si>
  <si>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</si>
  <si>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RKROB01</t>
  </si>
  <si>
    <t>Kriminológia 1.</t>
  </si>
  <si>
    <t>RKROB02</t>
  </si>
  <si>
    <t>Kriminológia 2.</t>
  </si>
  <si>
    <t>RARTB02</t>
  </si>
  <si>
    <t>Rendészeti civiljog</t>
  </si>
  <si>
    <t>RJITB05</t>
  </si>
  <si>
    <t>Nemzetközi rendészet</t>
  </si>
  <si>
    <t>RBATB13</t>
  </si>
  <si>
    <t>Idegenjog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</si>
  <si>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</si>
  <si>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</si>
  <si>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</si>
  <si>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</si>
  <si>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</si>
  <si>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</si>
  <si>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</si>
  <si>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</si>
  <si>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</si>
  <si>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</si>
  <si>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RBÜEB01</t>
  </si>
  <si>
    <t>Büntetőeljárás jog 1.</t>
  </si>
  <si>
    <t>RBÜEB02</t>
  </si>
  <si>
    <t>Büntetőeljárás jog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</si>
  <si>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</si>
  <si>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</si>
  <si>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</si>
  <si>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</si>
  <si>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</si>
  <si>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</si>
  <si>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</si>
  <si>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</si>
  <si>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</si>
  <si>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</si>
  <si>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K(Z)</t>
  </si>
  <si>
    <t>RARTB10</t>
  </si>
  <si>
    <t>Rendészeti hatósági eljárásjog 1.</t>
  </si>
  <si>
    <t>RARTB20</t>
  </si>
  <si>
    <t>Rendészeti hatósági eljárásjog 2.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</si>
  <si>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</si>
  <si>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</si>
  <si>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</si>
  <si>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</si>
  <si>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</si>
  <si>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</si>
  <si>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</si>
  <si>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</si>
  <si>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</si>
  <si>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</si>
  <si>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</si>
  <si>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</si>
  <si>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</si>
  <si>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</si>
  <si>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</si>
  <si>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</si>
  <si>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>RKBTB60</t>
  </si>
  <si>
    <t>Csapatszolgálat</t>
  </si>
  <si>
    <t>RRETB02</t>
  </si>
  <si>
    <t>Szakdolgozat módszertan</t>
  </si>
  <si>
    <t>RTOSB03</t>
  </si>
  <si>
    <t>Szakdolgozat konzultáció</t>
  </si>
  <si>
    <t>RKBTB81</t>
  </si>
  <si>
    <t>Közrendvédelem</t>
  </si>
  <si>
    <t>RTKTB01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</si>
  <si>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</si>
  <si>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</si>
  <si>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</si>
  <si>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</si>
  <si>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</si>
  <si>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</si>
  <si>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</si>
  <si>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</si>
  <si>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</si>
  <si>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</si>
  <si>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</si>
  <si>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</si>
  <si>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RBGVB06</t>
  </si>
  <si>
    <t>Bűnügyi ismeretek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</si>
  <si>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</si>
  <si>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</si>
  <si>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</si>
  <si>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</si>
  <si>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</si>
  <si>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</si>
  <si>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</si>
  <si>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</si>
  <si>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</si>
  <si>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</si>
  <si>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</si>
  <si>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</si>
  <si>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B(Z)</t>
  </si>
  <si>
    <t>RBÜAB10</t>
  </si>
  <si>
    <t>BÜNTETŐJOG ZV</t>
  </si>
  <si>
    <t>RKRIB08</t>
  </si>
  <si>
    <t>KRIMINALISZTIKA ZV</t>
  </si>
  <si>
    <t>RKBTB02</t>
  </si>
  <si>
    <t>KÖZRENDVÉDELMI ZV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</si>
  <si>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</si>
  <si>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</si>
  <si>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</si>
  <si>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</si>
  <si>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</si>
  <si>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</si>
  <si>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</si>
  <si>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</si>
  <si>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</si>
  <si>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</si>
  <si>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</si>
  <si>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</si>
  <si>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</si>
  <si>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</si>
  <si>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</si>
  <si>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</si>
  <si>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</si>
  <si>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</si>
  <si>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</si>
  <si>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</si>
  <si>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</si>
  <si>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</si>
  <si>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</si>
  <si>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</si>
  <si>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</si>
  <si>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</si>
  <si>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</si>
  <si>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</si>
  <si>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</si>
  <si>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</si>
  <si>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</si>
  <si>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</si>
  <si>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</si>
  <si>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</si>
  <si>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</si>
  <si>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</si>
  <si>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</si>
  <si>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</si>
  <si>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</si>
  <si>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</si>
  <si>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</si>
  <si>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</si>
  <si>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</si>
  <si>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</si>
  <si>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</si>
  <si>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</si>
  <si>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</si>
  <si>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</si>
  <si>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</si>
  <si>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</si>
  <si>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</si>
  <si>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</si>
  <si>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</si>
  <si>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</si>
  <si>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</si>
  <si>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</si>
  <si>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</si>
  <si>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</si>
  <si>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</si>
  <si>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</si>
  <si>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</si>
  <si>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</si>
  <si>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</si>
  <si>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</si>
  <si>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</si>
  <si>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</si>
  <si>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</si>
  <si>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</si>
  <si>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</si>
  <si>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</si>
  <si>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</si>
  <si>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</si>
  <si>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</si>
  <si>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</si>
  <si>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</si>
  <si>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</si>
  <si>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</si>
  <si>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</si>
  <si>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</si>
  <si>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</si>
  <si>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</si>
  <si>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</si>
  <si>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</si>
  <si>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</si>
  <si>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</si>
  <si>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</si>
  <si>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</si>
  <si>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</si>
  <si>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</si>
  <si>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</si>
  <si>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</si>
  <si>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</si>
  <si>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</si>
  <si>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</si>
  <si>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</si>
  <si>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ÉÉ(Z)</t>
  </si>
  <si>
    <t>ZV</t>
  </si>
  <si>
    <t>SZG</t>
  </si>
  <si>
    <t>Igazgatásrendészeti jog</t>
  </si>
  <si>
    <t>RBGVB46</t>
  </si>
  <si>
    <t>Rendőrségi gazdálkodás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</si>
  <si>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</si>
  <si>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</si>
  <si>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</si>
  <si>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</si>
  <si>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</si>
  <si>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</si>
  <si>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</si>
  <si>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</si>
  <si>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RKBJB07</t>
  </si>
  <si>
    <t>Rendészeti igazgatás</t>
  </si>
  <si>
    <t>RBÜEB08</t>
  </si>
  <si>
    <t>BÜNTETŐELJÁRÁS JOG SZIGORLAT</t>
  </si>
  <si>
    <t>RBÜEB03</t>
  </si>
  <si>
    <t>Büntetőeljárás jog (bz.)</t>
  </si>
  <si>
    <t>Testnevelés (bz.) 2.</t>
  </si>
  <si>
    <t>Testnevelés (bz.) 3.</t>
  </si>
  <si>
    <t>Testnevelés (bz.) 4.</t>
  </si>
  <si>
    <t>Testnevelés (bz.) 5.</t>
  </si>
  <si>
    <t>Testnevelés (bz.) 6.</t>
  </si>
  <si>
    <t>RKRIB07</t>
  </si>
  <si>
    <t>Kriminalisztikai ismeretek</t>
  </si>
  <si>
    <t>Z</t>
  </si>
  <si>
    <t>RMORB08</t>
  </si>
  <si>
    <t>Társasági jog a magánbiztonságban 1.</t>
  </si>
  <si>
    <t>RMORB12</t>
  </si>
  <si>
    <t>Társasági jog a magánbiztonságban 2.</t>
  </si>
  <si>
    <t>Biztonságtechnika 4.</t>
  </si>
  <si>
    <t>Együttműködés a rendészeti szervekkel</t>
  </si>
  <si>
    <t xml:space="preserve">B </t>
  </si>
  <si>
    <t>Minőségirányítás</t>
  </si>
  <si>
    <t xml:space="preserve">Rendkívüli események vizsgálata </t>
  </si>
  <si>
    <t>F(Z)</t>
  </si>
  <si>
    <t>RMORB01</t>
  </si>
  <si>
    <t>BIZTONSÁGI ZV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</si>
  <si>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</si>
  <si>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</si>
  <si>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</si>
  <si>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</si>
  <si>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</si>
  <si>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</si>
  <si>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</si>
  <si>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</si>
  <si>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</si>
  <si>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</si>
  <si>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</si>
  <si>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</si>
  <si>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</si>
  <si>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</si>
  <si>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</si>
  <si>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</si>
  <si>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</si>
  <si>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</si>
  <si>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</si>
  <si>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</si>
  <si>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</si>
  <si>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</si>
  <si>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</si>
  <si>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</si>
  <si>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</si>
  <si>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</si>
  <si>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</si>
  <si>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</si>
  <si>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</si>
  <si>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</si>
  <si>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</si>
  <si>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</si>
  <si>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</si>
  <si>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</si>
  <si>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</si>
  <si>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</si>
  <si>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</si>
  <si>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</si>
  <si>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</si>
  <si>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</si>
  <si>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</si>
  <si>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</si>
  <si>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</si>
  <si>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RBATB25</t>
  </si>
  <si>
    <t>ÁLLAMPOLGÁRSÁGI JOG SZIGORLAT</t>
  </si>
  <si>
    <t>RBATB24</t>
  </si>
  <si>
    <t>IDEGENRENDÉSZETI ÉS MENEKÜLTÜGYI ZV</t>
  </si>
  <si>
    <t>RARTB13</t>
  </si>
  <si>
    <t>KÖZJOGI ZV</t>
  </si>
  <si>
    <t>Büntetőjogi ismeretek (bv., vj.) 1.</t>
  </si>
  <si>
    <t xml:space="preserve">Büntetőjogi ismeretek  (bv., vj.) 2. </t>
  </si>
  <si>
    <t>RBÜEB04</t>
  </si>
  <si>
    <t xml:space="preserve">Büntetőeljárás jog  (bv., vj.) 1. 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</si>
  <si>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</si>
  <si>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</si>
  <si>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</si>
  <si>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</si>
  <si>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</si>
  <si>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</si>
  <si>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</si>
  <si>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</si>
  <si>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</si>
  <si>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</si>
  <si>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</si>
  <si>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RBVTB05</t>
  </si>
  <si>
    <t>Büntetés-végrehajtási gazdálkodás 1.</t>
  </si>
  <si>
    <t>RBVTB06</t>
  </si>
  <si>
    <t>Büntetés-végrehajtási gazdálkodás 2.</t>
  </si>
  <si>
    <t>Büntetés-végrehajtási gazdálkodás 3.</t>
  </si>
  <si>
    <t>RBVTB12</t>
  </si>
  <si>
    <t>Büntetés-végrehajtási jog 1.</t>
  </si>
  <si>
    <t>RBVTB13</t>
  </si>
  <si>
    <t>Büntetés-végrehajtási jog 2.</t>
  </si>
  <si>
    <t>RBVTB14</t>
  </si>
  <si>
    <t>Büntetés-végrehajtási jog 3.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</si>
  <si>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</si>
  <si>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</si>
  <si>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</si>
  <si>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</si>
  <si>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</si>
  <si>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</si>
  <si>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</si>
  <si>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</si>
  <si>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</si>
  <si>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</si>
  <si>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</si>
  <si>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</si>
  <si>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</si>
  <si>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Büntetés-végrehajtási biztonsági szolgálati ismeretek 6.</t>
  </si>
  <si>
    <t>RBVTB38</t>
  </si>
  <si>
    <t>Krimiálpedagógia 1.</t>
  </si>
  <si>
    <t>RBVTB39</t>
  </si>
  <si>
    <t>Krimiálpedagógia 2.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</si>
  <si>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</si>
  <si>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</si>
  <si>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</si>
  <si>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</si>
  <si>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</si>
  <si>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</si>
  <si>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</si>
  <si>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</si>
  <si>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</si>
  <si>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</si>
  <si>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</si>
  <si>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</si>
  <si>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Büntetés-végrehajtási intézkedéstaktika 2.</t>
  </si>
  <si>
    <t>RBVTB35</t>
  </si>
  <si>
    <t>Büntetés-végrehajtási intézkedéstaktika 3.</t>
  </si>
  <si>
    <t xml:space="preserve">Büntetés-végrehajtási informatika </t>
  </si>
  <si>
    <t>RBVTB41</t>
  </si>
  <si>
    <t xml:space="preserve">K </t>
  </si>
  <si>
    <t>BÜNTETÉS-VÉGRHAJTÁSI JOG ZV</t>
  </si>
  <si>
    <t>RBVTB42</t>
  </si>
  <si>
    <t>BÜNTETÉS-VÉGREHAJTÁSI BIZTONSÁG ZV</t>
  </si>
  <si>
    <t>RBVTB43</t>
  </si>
  <si>
    <t>BV NEVELÉS ÉS PSZICHOLÓGIA ZV</t>
  </si>
  <si>
    <t>RARTB15</t>
  </si>
  <si>
    <t>Igazgatásrendészeti jog 1.</t>
  </si>
  <si>
    <t>RARTB35</t>
  </si>
  <si>
    <t>Igazgatásrendészeti jog 3.</t>
  </si>
  <si>
    <t>RKBJB01</t>
  </si>
  <si>
    <t>Szabálysértési jog 1.</t>
  </si>
  <si>
    <t>RARTB11</t>
  </si>
  <si>
    <t>Igazgatásrendészeti jogi specializáció 1.</t>
  </si>
  <si>
    <t>RARTB14</t>
  </si>
  <si>
    <t>IGAZGATÁSRENDÉSZETI ZV</t>
  </si>
  <si>
    <t>RHRTB21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</si>
  <si>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</si>
  <si>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</si>
  <si>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</si>
  <si>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</si>
  <si>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</si>
  <si>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</si>
  <si>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</si>
  <si>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</si>
  <si>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</si>
  <si>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</si>
  <si>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</si>
  <si>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</si>
  <si>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</si>
  <si>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</si>
  <si>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</si>
  <si>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</si>
  <si>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</si>
  <si>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</si>
  <si>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</si>
  <si>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</si>
  <si>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</si>
  <si>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</si>
  <si>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</si>
  <si>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</si>
  <si>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</si>
  <si>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</si>
  <si>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</si>
  <si>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</si>
  <si>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</si>
  <si>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</si>
  <si>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</si>
  <si>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</si>
  <si>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</si>
  <si>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</si>
  <si>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</si>
  <si>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</si>
  <si>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</si>
  <si>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</si>
  <si>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</si>
  <si>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</si>
  <si>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</si>
  <si>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</si>
  <si>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</si>
  <si>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</si>
  <si>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</si>
  <si>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</si>
  <si>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</si>
  <si>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</si>
  <si>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</si>
  <si>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</si>
  <si>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</si>
  <si>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</si>
  <si>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</si>
  <si>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</si>
  <si>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</si>
  <si>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</si>
  <si>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</si>
  <si>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</si>
  <si>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RVPTB69</t>
  </si>
  <si>
    <t>VÁMTARIFA ÉS ÁRUISMERET SZIGORLAT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</si>
  <si>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</si>
  <si>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</si>
  <si>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</si>
  <si>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</si>
  <si>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</si>
  <si>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</si>
  <si>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</si>
  <si>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</si>
  <si>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</si>
  <si>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</si>
  <si>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</si>
  <si>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</si>
  <si>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</si>
  <si>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</si>
  <si>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</si>
  <si>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</si>
  <si>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RKBTB52</t>
  </si>
  <si>
    <t>Közrendvédelmi ismeretek (kl) 2.</t>
  </si>
  <si>
    <t>Igazságügyi orvostan</t>
  </si>
  <si>
    <t>GYJ(Z)</t>
  </si>
  <si>
    <t>RBVTB50</t>
  </si>
  <si>
    <t>Büntetés-végrehajtási ügykezelés és nyilvántartás  1.</t>
  </si>
  <si>
    <t>RBVTB51</t>
  </si>
  <si>
    <t>Büntetés-végrehajtási ügykezelés és nyilvántartás 2.</t>
  </si>
  <si>
    <t>RBVTB52</t>
  </si>
  <si>
    <t>Büntetés-végrehajtási ügykezelés és nyilvántartás 3.</t>
  </si>
  <si>
    <t>RBVTB53</t>
  </si>
  <si>
    <t>Fogvatartás és reintegráció 1.</t>
  </si>
  <si>
    <t>RBVTB54</t>
  </si>
  <si>
    <t>Fogvatartás és reintegráció 2.</t>
  </si>
  <si>
    <t>RBVTB55</t>
  </si>
  <si>
    <t>Fogvatartás és reintegráció 3.</t>
  </si>
  <si>
    <t>RBVTB56</t>
  </si>
  <si>
    <t>Fogvatartás és reintegráció 4.</t>
  </si>
  <si>
    <t>RBVTB57</t>
  </si>
  <si>
    <t>Reintegráció a gyakorlatban 1.</t>
  </si>
  <si>
    <t>RBVTB58</t>
  </si>
  <si>
    <t>Reintegráció a gyakorlatban 2.</t>
  </si>
  <si>
    <t>RBVTB59</t>
  </si>
  <si>
    <t>Csoportdinamikai alapismeretek</t>
  </si>
  <si>
    <t>RBVTB60</t>
  </si>
  <si>
    <t>Rendészeti ellenőrzés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</si>
  <si>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</si>
  <si>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</si>
  <si>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</si>
  <si>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</si>
  <si>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</si>
  <si>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</si>
  <si>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</si>
  <si>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</si>
  <si>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</si>
  <si>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</si>
  <si>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 xml:space="preserve">Biztonságtechnika 1. </t>
  </si>
  <si>
    <t xml:space="preserve">Biztonságtechnika 2. </t>
  </si>
  <si>
    <t xml:space="preserve">Biztonságtechnika 3. 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</si>
  <si>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</si>
  <si>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</si>
  <si>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</si>
  <si>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</si>
  <si>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</si>
  <si>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</si>
  <si>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</si>
  <si>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</si>
  <si>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</si>
  <si>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</si>
  <si>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</si>
  <si>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</si>
  <si>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</si>
  <si>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</si>
  <si>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</si>
  <si>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</si>
  <si>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</si>
  <si>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</si>
  <si>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</si>
  <si>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</si>
  <si>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</si>
  <si>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</si>
  <si>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</si>
  <si>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</si>
  <si>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</si>
  <si>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</si>
  <si>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Informatika 2.</t>
  </si>
  <si>
    <t>Közlekedésbiztonsági ismeretek</t>
  </si>
  <si>
    <t>Anthologia Philosophico-Politica</t>
  </si>
  <si>
    <t>Anthologia Historica</t>
  </si>
  <si>
    <t>Anthologia Hungarica</t>
  </si>
  <si>
    <t>RENDÉSZETI IGAZGATÁSI ALAPKÉPZÉSI SZAK</t>
  </si>
  <si>
    <t>érvényes 2020/2021-es tanévtől felmenő rendszerben.</t>
  </si>
  <si>
    <t>teljes idejű képzésben, nappali munkarend szerint tanuló hallgatók részére</t>
  </si>
  <si>
    <t>KÖZLEKEDÉSRENDÉSZETI SZAKIRÁNY</t>
  </si>
  <si>
    <t>KÖZRENDVÉDELMI SZAKIRÁNY</t>
  </si>
  <si>
    <t>BIZTONSÁGI SZAKIRÁNY</t>
  </si>
  <si>
    <t>MIGRÁCIÓ  SZAKIRÁNY</t>
  </si>
  <si>
    <t>BÜNTETÉS-VÉGREHAJTÁSI  SZAKIRÁNY</t>
  </si>
  <si>
    <t>IGAZGATÁSRENDÉSZETI SZAKIRÁNY</t>
  </si>
  <si>
    <t>HATÁRRENDÉSZETI SZAKIRÁNY</t>
  </si>
  <si>
    <t>VÁM- ÉS JÖVEDÉKI IGAZGATÁSI SZAKIRÁNY</t>
  </si>
  <si>
    <t>RBATB11</t>
  </si>
  <si>
    <t>Állampolgársági jog 1.</t>
  </si>
  <si>
    <t>RBATB12</t>
  </si>
  <si>
    <t>Állampolgársági jog 2.</t>
  </si>
  <si>
    <t>Interkulturális ismeretek</t>
  </si>
  <si>
    <t>K(SZG)</t>
  </si>
  <si>
    <t>ÉÉ(SZG)</t>
  </si>
  <si>
    <t>RRVTB01</t>
  </si>
  <si>
    <t>Vezetés- és szervezéselmélet</t>
  </si>
  <si>
    <t>Büntetőjogi alapismeretek 1.</t>
  </si>
  <si>
    <t>Büntetőjogi alapismeretek 2.</t>
  </si>
  <si>
    <t>Rendészeti kommunikáció tréning</t>
  </si>
  <si>
    <t>Irányítói, vezetői kompetenciafejlesztő tréning</t>
  </si>
  <si>
    <t>Határ</t>
  </si>
  <si>
    <t>Vedó Attila</t>
  </si>
  <si>
    <t>Dr. Kiss Lajos</t>
  </si>
  <si>
    <t>Kui László</t>
  </si>
  <si>
    <t>Dr. Balla József</t>
  </si>
  <si>
    <t>Kakócz Krisztián</t>
  </si>
  <si>
    <t>RFTTB01</t>
  </si>
  <si>
    <t>Környezet- és természet elleni bűncselekmények kriminálmetodikája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</si>
  <si>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</si>
  <si>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</si>
  <si>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</si>
  <si>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</si>
  <si>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</si>
  <si>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</si>
  <si>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</si>
  <si>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</si>
  <si>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</si>
  <si>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</si>
  <si>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</si>
  <si>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</si>
  <si>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</si>
  <si>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</si>
  <si>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</si>
  <si>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</si>
  <si>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</si>
  <si>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</si>
  <si>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</si>
  <si>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</si>
  <si>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</si>
  <si>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</si>
  <si>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</si>
  <si>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</si>
  <si>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</si>
  <si>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</si>
  <si>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 xml:space="preserve"> A szolgálati kutya alkalmazása</t>
  </si>
  <si>
    <t>RKNIB36</t>
  </si>
  <si>
    <t>Kiscsoportok vezetése rendészeti közegben</t>
  </si>
  <si>
    <t>Rendészeti menedzsment</t>
  </si>
  <si>
    <t>RBÜAB11</t>
  </si>
  <si>
    <t>A bűnhalmazatok gyakorlati problémái</t>
  </si>
  <si>
    <t>Tudatos adózás</t>
  </si>
  <si>
    <t>Az emberi erőforrás mint érték a rendészetben</t>
  </si>
  <si>
    <t>Kockázatkezelés a rendvédelem területén</t>
  </si>
  <si>
    <t>Narkológia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</si>
  <si>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</si>
  <si>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</si>
  <si>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</si>
  <si>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</si>
  <si>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RNYTB01   </t>
  </si>
  <si>
    <t>dr. Kovács István</t>
  </si>
  <si>
    <t>Rendészeti Vezetéstudományi Tanszék</t>
  </si>
  <si>
    <t>RKRIB19</t>
  </si>
  <si>
    <t>RKRIB20</t>
  </si>
  <si>
    <t>Rendészeti önkéntes gyakorlat</t>
  </si>
  <si>
    <t>Közrendvédelmi ismeretek (kl) (3)1.</t>
  </si>
  <si>
    <t>Közrendvédelmi vezetői ismeretek (3) 1.</t>
  </si>
  <si>
    <t>Közrendvédelmi vezetői ismeretek (3) 2.</t>
  </si>
  <si>
    <t>Pszichológia 1.</t>
  </si>
  <si>
    <t>Pszichológia 2.</t>
  </si>
  <si>
    <t>Csapatszolgálati szakismeretek (3) 1.</t>
  </si>
  <si>
    <t>Csapatszolgálati szakismeretek (3) 2.</t>
  </si>
  <si>
    <t>Csapatszolgálati szakismeret (3) 1.</t>
  </si>
  <si>
    <t>Csapatszolgálati szakismeret (3) 2.</t>
  </si>
  <si>
    <t>Forgalomellenőrzés (3)</t>
  </si>
  <si>
    <t>Szabálysértési jog (3) 2.</t>
  </si>
  <si>
    <t>Szabálysértési jog (3) 3.</t>
  </si>
  <si>
    <t>Táblázat- és prezentáció készítési ismeretek</t>
  </si>
  <si>
    <t>RKNI</t>
  </si>
  <si>
    <t>dr. Gáspár Miklós</t>
  </si>
  <si>
    <t>Fekete Zsuzsanna</t>
  </si>
  <si>
    <t>Senor Tamás</t>
  </si>
  <si>
    <t>RBVTB61</t>
  </si>
  <si>
    <t>RBVTB62</t>
  </si>
  <si>
    <t>RBVTB63</t>
  </si>
  <si>
    <t>RBVTB64</t>
  </si>
  <si>
    <t>RBVTB65</t>
  </si>
  <si>
    <t>Közjogi és Rendészeti Jogi tanszék</t>
  </si>
  <si>
    <t>Dr. Hegedűs Judit</t>
  </si>
  <si>
    <t>Rendészeti Magatartástudományi Tanszék</t>
  </si>
  <si>
    <t>Igazgatásrendészeti jogi specializáció(3) 2.</t>
  </si>
  <si>
    <t>RKNIB19</t>
  </si>
  <si>
    <t>RKBTB91</t>
  </si>
  <si>
    <t>RKBTB92</t>
  </si>
  <si>
    <t>Balesetelemzés (3) 2.</t>
  </si>
  <si>
    <t>RKBTB59</t>
  </si>
  <si>
    <t>Büntetőjogi Tanszék</t>
  </si>
  <si>
    <t>dr. Amberg Erzsébet</t>
  </si>
  <si>
    <t xml:space="preserve">Testnevelési és Küzdősportok Tanszék </t>
  </si>
  <si>
    <t>Dr. Freyer Tamás</t>
  </si>
  <si>
    <t>Rendészetelméleti és -történeti Tanszék</t>
  </si>
  <si>
    <t>Dr. Sallai János</t>
  </si>
  <si>
    <t>ÁNTK  Kormányzástani és Közpolitikai Tanszék</t>
  </si>
  <si>
    <t>Dr. Pongrácz Alex</t>
  </si>
  <si>
    <t>ÁNTK  Állam- és Jogtörténeti Tanszék</t>
  </si>
  <si>
    <t>Prof. Dr. Hatos Pál</t>
  </si>
  <si>
    <t>ÁNTK  Alkotmányjogi és Összehasonlító Közjogi Tanszék</t>
  </si>
  <si>
    <t>Dr. Nagyernyei Szabó Ádám</t>
  </si>
  <si>
    <t>Dr. Kis Norbert</t>
  </si>
  <si>
    <t>Dr. habil. Jobbágy Zoltán</t>
  </si>
  <si>
    <t>Dr. Ördögh Tibor</t>
  </si>
  <si>
    <t>Dr. Baranyai Gábor</t>
  </si>
  <si>
    <t xml:space="preserve">Dr. Koltay András </t>
  </si>
  <si>
    <t>Dr. Kovács Gábor</t>
  </si>
  <si>
    <t>Közjogi és Rendészeti Jogi Tanszék</t>
  </si>
  <si>
    <t>Dr. Chronowski Nóra</t>
  </si>
  <si>
    <t>Dr. Patyi András</t>
  </si>
  <si>
    <t>Közjogi és rendészeti Jogi Tanszék</t>
  </si>
  <si>
    <t>Kriminológiai Tanszék</t>
  </si>
  <si>
    <t>Dr. Barabás Andrea Tünde</t>
  </si>
  <si>
    <t>dr. Schubauerné dr. Hargitai Vera</t>
  </si>
  <si>
    <t>Nemzetközi és Európai Rendészeti Tanszék</t>
  </si>
  <si>
    <t>Dr. Nagy Judit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</si>
  <si>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</si>
  <si>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</si>
  <si>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</si>
  <si>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</si>
  <si>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</si>
  <si>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</si>
  <si>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</si>
  <si>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</si>
  <si>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</si>
  <si>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</si>
  <si>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</si>
  <si>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</si>
  <si>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</si>
  <si>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</si>
  <si>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</si>
  <si>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</si>
  <si>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</si>
  <si>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</si>
  <si>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</si>
  <si>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</si>
  <si>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</si>
  <si>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</si>
  <si>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</si>
  <si>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</si>
  <si>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</si>
  <si>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</si>
  <si>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</si>
  <si>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</si>
  <si>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</si>
  <si>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</si>
  <si>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</si>
  <si>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</si>
  <si>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 xml:space="preserve">Dr. Pallagi Anikó </t>
  </si>
  <si>
    <t xml:space="preserve">Dr. Polt Péter 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</si>
  <si>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</si>
  <si>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</si>
  <si>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</si>
  <si>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</si>
  <si>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</si>
  <si>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</si>
  <si>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</si>
  <si>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</si>
  <si>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</si>
  <si>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</si>
  <si>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</si>
  <si>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</si>
  <si>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</si>
  <si>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</si>
  <si>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</si>
  <si>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</si>
  <si>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</si>
  <si>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Dr. Hautzinger Zoltán</t>
  </si>
  <si>
    <t>Büntetőeljárásjogi Tanszék</t>
  </si>
  <si>
    <t>Prof. Dr. Fantoly Zsanett</t>
  </si>
  <si>
    <t>dr. Anti Csaba László</t>
  </si>
  <si>
    <t>RTKTB42</t>
  </si>
  <si>
    <t xml:space="preserve"> RTKTB43</t>
  </si>
  <si>
    <t>RTKTB44</t>
  </si>
  <si>
    <t>RTKTB45</t>
  </si>
  <si>
    <t>RTKTB46</t>
  </si>
  <si>
    <t>Dr.  Hazafi Zoltán</t>
  </si>
  <si>
    <t>ÁNTK  Emberi Erőforrás Tanszék</t>
  </si>
  <si>
    <t>Tóth Levente</t>
  </si>
  <si>
    <t>Erdős Ágnes</t>
  </si>
  <si>
    <t>Felföldi Péter</t>
  </si>
  <si>
    <t>Dr. Auer Ádám</t>
  </si>
  <si>
    <t>Dr. Tiszolczi Balázs Gergely</t>
  </si>
  <si>
    <t xml:space="preserve">dr. Rottler Violetta </t>
  </si>
  <si>
    <t>RMORB29</t>
  </si>
  <si>
    <t>Rendészeti Kiképzési és Nevelési Intézet</t>
  </si>
  <si>
    <t>dr. Simon Attila</t>
  </si>
  <si>
    <t xml:space="preserve">Dr. Freyer Tamás </t>
  </si>
  <si>
    <t>Papp Dávid</t>
  </si>
  <si>
    <t>Dr. Polt Péter</t>
  </si>
  <si>
    <t xml:space="preserve">Dr. Czenczer Orsolya </t>
  </si>
  <si>
    <t xml:space="preserve">Sztodola Tibor </t>
  </si>
  <si>
    <t>Dr. Balláné Prof. Dr. Füszter Erzsébet</t>
  </si>
  <si>
    <t>Dr. Nyitrai Endre</t>
  </si>
  <si>
    <t>dr. Gál Erika</t>
  </si>
  <si>
    <t xml:space="preserve">dr. Simon Attila </t>
  </si>
  <si>
    <t>Dr. Major Róbert</t>
  </si>
  <si>
    <t>Dr. Tihanyi Miklós</t>
  </si>
  <si>
    <t>Klenner Zoltán</t>
  </si>
  <si>
    <t>Határrendészeti Tanszék</t>
  </si>
  <si>
    <t>dr. Szilvásy György Péter</t>
  </si>
  <si>
    <t>Zsámbokiné dr. Ficskovszky Ágnes</t>
  </si>
  <si>
    <t>Vám- és Pénzügyőri Tanszék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</si>
  <si>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</si>
  <si>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</si>
  <si>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</si>
  <si>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</si>
  <si>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</si>
  <si>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RJITB01</t>
  </si>
  <si>
    <t>RVPTB132</t>
  </si>
  <si>
    <t>RARTB25</t>
  </si>
  <si>
    <t>Igazgatásrendészeti jog  2.</t>
  </si>
  <si>
    <t>RMTTB01</t>
  </si>
  <si>
    <t>RMTTB02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</si>
  <si>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</si>
  <si>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</si>
  <si>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</si>
  <si>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</si>
  <si>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</si>
  <si>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</si>
  <si>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</si>
  <si>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</si>
  <si>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KVI</t>
  </si>
  <si>
    <t>Polgári Nemzetbiztonsági Tanszék</t>
  </si>
  <si>
    <t>RKNIB24</t>
  </si>
  <si>
    <t>RBATB28</t>
  </si>
  <si>
    <t>RBVTB66</t>
  </si>
  <si>
    <t>RBVTB67</t>
  </si>
  <si>
    <t>Határellenörzési ismeretek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</si>
  <si>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</si>
  <si>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</si>
  <si>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</si>
  <si>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</si>
  <si>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</si>
  <si>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</si>
  <si>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</si>
  <si>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</si>
  <si>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</si>
  <si>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</si>
  <si>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</si>
  <si>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</si>
  <si>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</si>
  <si>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</si>
  <si>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RRMTB02</t>
  </si>
  <si>
    <t>Dr. Molnár Katalin</t>
  </si>
  <si>
    <t>RRMTB01</t>
  </si>
  <si>
    <t>RRMTB07</t>
  </si>
  <si>
    <t>RRMTB06</t>
  </si>
  <si>
    <t>Fekete Márta</t>
  </si>
  <si>
    <t>RRMTB04</t>
  </si>
  <si>
    <t>Konfliktuskezelési tréning</t>
  </si>
  <si>
    <t>dr. Szuhai Ilona</t>
  </si>
  <si>
    <t>dr. Nádasi Béla</t>
  </si>
  <si>
    <t>Bönde Zsolt</t>
  </si>
  <si>
    <t>Forgács Judit</t>
  </si>
  <si>
    <t>RKRJB15</t>
  </si>
  <si>
    <t>RKRJB16</t>
  </si>
  <si>
    <t>Dr. Farkas Johanna</t>
  </si>
  <si>
    <t>Dr. Fogarasi Mihály</t>
  </si>
  <si>
    <t>Dr. Deák József</t>
  </si>
  <si>
    <t>RBÜAB18</t>
  </si>
  <si>
    <t>RBÜAB19</t>
  </si>
  <si>
    <t>Dr. Benczéné Bagó Andrea</t>
  </si>
  <si>
    <t>Horváth Dániel</t>
  </si>
  <si>
    <t>Kecskés Kornélia</t>
  </si>
  <si>
    <t>Kecskés Alexandra</t>
  </si>
  <si>
    <t>Huszárné Soós Rita Terézia</t>
  </si>
  <si>
    <t>RMORB59</t>
  </si>
  <si>
    <t>RMORB60</t>
  </si>
  <si>
    <t>RMORB53</t>
  </si>
  <si>
    <t>RMORB54</t>
  </si>
  <si>
    <t>Lippap Zsolt</t>
  </si>
  <si>
    <t>ÁEETB15</t>
  </si>
  <si>
    <t>dr. Skorka Tamás</t>
  </si>
  <si>
    <t>RMORB20</t>
  </si>
  <si>
    <t>RMORB24</t>
  </si>
  <si>
    <t>RMORB30</t>
  </si>
  <si>
    <t>RMORB34</t>
  </si>
  <si>
    <t>RMOR48</t>
  </si>
  <si>
    <t>Kardos Pál</t>
  </si>
  <si>
    <t>RMORB78</t>
  </si>
  <si>
    <t>RMORB38</t>
  </si>
  <si>
    <t>dr. Kovács Sándor</t>
  </si>
  <si>
    <t>RMORB40</t>
  </si>
  <si>
    <t>Dr. Horváth Tamás</t>
  </si>
  <si>
    <t>RMORB39</t>
  </si>
  <si>
    <t>RMORB44</t>
  </si>
  <si>
    <t>RMORB50</t>
  </si>
  <si>
    <t>Intézkedéstaktika és eszközrendszere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</si>
  <si>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</si>
  <si>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</si>
  <si>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</si>
  <si>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</si>
  <si>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</si>
  <si>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</si>
  <si>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</si>
  <si>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</si>
  <si>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</si>
  <si>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RBÜAB8</t>
  </si>
  <si>
    <t>RBÜAB9</t>
  </si>
  <si>
    <t>Dr. Pallagi Anikó</t>
  </si>
  <si>
    <t>RBÜEB05</t>
  </si>
  <si>
    <t>Dr. Nyeste Péter</t>
  </si>
  <si>
    <t>Okmány szakismeret</t>
  </si>
  <si>
    <t>dr Zsigmond Csaba</t>
  </si>
  <si>
    <t>dr. Haspel Orsolya</t>
  </si>
  <si>
    <t>RKRJB17</t>
  </si>
  <si>
    <t>RKRJB18</t>
  </si>
  <si>
    <t>RKRJB22</t>
  </si>
  <si>
    <t>dr. Zsigmond Csaba</t>
  </si>
  <si>
    <t>RKBTB613</t>
  </si>
  <si>
    <t>Fórizs Sándor</t>
  </si>
  <si>
    <t>RKBTB623</t>
  </si>
  <si>
    <t>RKBTB513</t>
  </si>
  <si>
    <t>RKRJB14</t>
  </si>
  <si>
    <t>RKBTB413</t>
  </si>
  <si>
    <t>RKBTB423</t>
  </si>
  <si>
    <t>Dr. Mészáros Gábor</t>
  </si>
  <si>
    <t>dr. Czene-Polgár Viktória</t>
  </si>
  <si>
    <t>dr. Petrétei Dávid</t>
  </si>
  <si>
    <t>dr. Tirts Tibor</t>
  </si>
  <si>
    <t>dr. Anti Csaba</t>
  </si>
  <si>
    <t>RKBTB133</t>
  </si>
  <si>
    <t>ÁTKTB08</t>
  </si>
  <si>
    <t>ÁNTK Társadalmi Kommunikációs Tanszék</t>
  </si>
  <si>
    <t>Dr. Zsolt Péter</t>
  </si>
  <si>
    <t>ÁTKTB09</t>
  </si>
  <si>
    <t>ÁNTK Társadalmi Kommunikáció Tanszék</t>
  </si>
  <si>
    <t>Dr. Bartóki-Gönczy Balázs</t>
  </si>
  <si>
    <t>Dr. Vass Gyula</t>
  </si>
  <si>
    <t>Dr. Dobák Imre</t>
  </si>
  <si>
    <t>Szakmatörténet (vj.)</t>
  </si>
  <si>
    <t>NPNBB32</t>
  </si>
  <si>
    <t>HATÁRRENDÉSZETI ZV</t>
  </si>
  <si>
    <t>VKMTB70</t>
  </si>
  <si>
    <t>RRETB13</t>
  </si>
  <si>
    <t xml:space="preserve"> RMORB37</t>
  </si>
  <si>
    <t>RMORB49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</si>
  <si>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</si>
  <si>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</si>
  <si>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</si>
  <si>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</si>
  <si>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</si>
  <si>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</si>
  <si>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Társadalmi és kommunikációs ismeretek alapjai</t>
  </si>
  <si>
    <t>RRMTB03</t>
  </si>
  <si>
    <t>Dr. Remek Éva</t>
  </si>
  <si>
    <t>RKRJB19</t>
  </si>
  <si>
    <t>Szabadon választható tantárgyak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</si>
  <si>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</si>
  <si>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</si>
  <si>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</si>
  <si>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</si>
  <si>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</si>
  <si>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</si>
  <si>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</si>
  <si>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</si>
  <si>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</si>
  <si>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</si>
  <si>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</si>
  <si>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</si>
  <si>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</si>
  <si>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</si>
  <si>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</si>
  <si>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RBVTB70</t>
  </si>
  <si>
    <t>„Egy mindenkiért, mindenki egyért!” csapatépítő tréning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</si>
  <si>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</si>
  <si>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</si>
  <si>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</si>
  <si>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</si>
  <si>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>RBVTB10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</si>
  <si>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</si>
  <si>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</si>
  <si>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</si>
  <si>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</si>
  <si>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</si>
  <si>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</si>
  <si>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</si>
  <si>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</si>
  <si>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</si>
  <si>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</si>
  <si>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RINYB25</t>
  </si>
  <si>
    <t>Angol migrációs szaknyelv 1</t>
  </si>
  <si>
    <t xml:space="preserve">Dr Borszéki Judit </t>
  </si>
  <si>
    <t>RINYB26</t>
  </si>
  <si>
    <t>Angol migrációs szaknyelv 2</t>
  </si>
  <si>
    <t>RINYB31</t>
  </si>
  <si>
    <t>Német rendészeti szaknyelv 1</t>
  </si>
  <si>
    <t>Faddi Nikolett</t>
  </si>
  <si>
    <t>RINYB32</t>
  </si>
  <si>
    <t>Német rendészeti szaknyelv 2</t>
  </si>
  <si>
    <t>Plurális rendészeti angol szaknyelv 1</t>
  </si>
  <si>
    <t>Kovács Éva</t>
  </si>
  <si>
    <t>RINYB14</t>
  </si>
  <si>
    <t>Plurális rendészeti angol szaknyelv 2.</t>
  </si>
  <si>
    <t>RINYB27</t>
  </si>
  <si>
    <t>Angol kommunikációs rendészeti szaknyelv 1</t>
  </si>
  <si>
    <t>Kudar Mariann</t>
  </si>
  <si>
    <t>RINYB28</t>
  </si>
  <si>
    <t>Angol kommunikációs rendészeti szaknyelv 2</t>
  </si>
  <si>
    <t>RINYB29</t>
  </si>
  <si>
    <t>Rendészeti szaknyelvi nyelvvizsgára felkészítés 1.</t>
  </si>
  <si>
    <t>Uricska Erna</t>
  </si>
  <si>
    <t>RINYB30</t>
  </si>
  <si>
    <t>Rendészeti szaknyelvi nyelvvizsgára felkészítés 2.</t>
  </si>
  <si>
    <t>A politikai demonstrációk demokratikus rendőri tömegkezelése</t>
  </si>
  <si>
    <t xml:space="preserve">Dr. Less Ferenc </t>
  </si>
  <si>
    <t xml:space="preserve">Közlekedési büntetőjog 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</si>
  <si>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</si>
  <si>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</si>
  <si>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</si>
  <si>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</si>
  <si>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</si>
  <si>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Közjogi és Rendészeti Jogi  Tanszék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</si>
  <si>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</si>
  <si>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</si>
  <si>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</si>
  <si>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</si>
  <si>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</si>
  <si>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</si>
  <si>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Kriminálpszichológia Tanszék</t>
  </si>
  <si>
    <t>Született gyilkosok?</t>
  </si>
  <si>
    <t>RMORB79</t>
  </si>
  <si>
    <t>Egyetemi Polgárőrség</t>
  </si>
  <si>
    <t>MÖRT</t>
  </si>
  <si>
    <t xml:space="preserve">dr. Kovács Sándor </t>
  </si>
  <si>
    <t>RMORB04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</si>
  <si>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</si>
  <si>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</si>
  <si>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</si>
  <si>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</si>
  <si>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</si>
  <si>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</si>
  <si>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</si>
  <si>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</si>
  <si>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</si>
  <si>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</si>
  <si>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</si>
  <si>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</si>
  <si>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</si>
  <si>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</si>
  <si>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</si>
  <si>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</si>
  <si>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</si>
  <si>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</si>
  <si>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</si>
  <si>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Sipos Szandra</t>
  </si>
  <si>
    <t>RRVTB08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</si>
  <si>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</si>
  <si>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</si>
  <si>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</si>
  <si>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</si>
  <si>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RKNIB38</t>
  </si>
  <si>
    <t>Dr. Regényi Kund Miklós</t>
  </si>
  <si>
    <t>RTKTB98</t>
  </si>
  <si>
    <t>Lovaglás elmélete és gyakorlati alapjai</t>
  </si>
  <si>
    <t xml:space="preserve">Kollár Csaba </t>
  </si>
  <si>
    <t>RTKTB87</t>
  </si>
  <si>
    <t>Aerobik</t>
  </si>
  <si>
    <t>Testnevelés és Küzdősportok Tanszék</t>
  </si>
  <si>
    <t>RTKTB88</t>
  </si>
  <si>
    <t>Labdarúgás</t>
  </si>
  <si>
    <t>RTKTB89</t>
  </si>
  <si>
    <t>Kondicionálás</t>
  </si>
  <si>
    <t xml:space="preserve">Nagy Ádám Ferenc 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</si>
  <si>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</si>
  <si>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</si>
  <si>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</si>
  <si>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</si>
  <si>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</si>
  <si>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</si>
  <si>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</si>
  <si>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</si>
  <si>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</si>
  <si>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>Child Protection</t>
  </si>
  <si>
    <t>Department of Behavioural Sciences in Law Enforcement</t>
  </si>
  <si>
    <t>Judit Hegedűs PhD</t>
  </si>
  <si>
    <t xml:space="preserve">RNETB04A </t>
  </si>
  <si>
    <t>Corruption offences: national and international approaches</t>
  </si>
  <si>
    <t>Department of International and European Law Enforcement</t>
  </si>
  <si>
    <t>Miklós Hollán PhD</t>
  </si>
  <si>
    <t>RBVTB39E</t>
  </si>
  <si>
    <t>Criminal-pedagogy</t>
  </si>
  <si>
    <t>Department of Corrections</t>
  </si>
  <si>
    <t>Prof. Péter Ruzsonyi</t>
  </si>
  <si>
    <t>RKPTB05E</t>
  </si>
  <si>
    <t>Criminal Psychiatry</t>
  </si>
  <si>
    <t>Department of Criminal Psychology</t>
  </si>
  <si>
    <t>Prof. József Haller</t>
  </si>
  <si>
    <t>RKPTB13A</t>
  </si>
  <si>
    <t>Criminal Psychology Research</t>
  </si>
  <si>
    <t>RMTTB13E</t>
  </si>
  <si>
    <t>Krisztián Ivaskevics PhD</t>
  </si>
  <si>
    <t>RFTTB02</t>
  </si>
  <si>
    <t>Criminalistic studies related to crime scene investigations</t>
  </si>
  <si>
    <t>Departement of Forensic Sciences</t>
  </si>
  <si>
    <t>Prof. Erzsébet Füszter Balláné</t>
  </si>
  <si>
    <t>NPNBB17</t>
  </si>
  <si>
    <t>Firearms basics</t>
  </si>
  <si>
    <t>Department for Civilian National Security</t>
  </si>
  <si>
    <t>Kund Regényi PhD</t>
  </si>
  <si>
    <t>RRETB05E</t>
  </si>
  <si>
    <t xml:space="preserve">History of Law Enforcement </t>
  </si>
  <si>
    <t>Department of Law Enforcement Theory and Law Enforcement History</t>
  </si>
  <si>
    <t>Tamás Kovács PhD</t>
  </si>
  <si>
    <t>RARTB18A</t>
  </si>
  <si>
    <t xml:space="preserve">International and EU law studies </t>
  </si>
  <si>
    <t>International and European Law Enforcement Department</t>
  </si>
  <si>
    <t>Judit Nagy PhD</t>
  </si>
  <si>
    <t>RBATB26A</t>
  </si>
  <si>
    <t xml:space="preserve">International and European Migration </t>
  </si>
  <si>
    <t>Department of Immigration</t>
  </si>
  <si>
    <t>Hautzinger Zoltán PhD</t>
  </si>
  <si>
    <t>RNYTB05</t>
  </si>
  <si>
    <t>Introduction to Criminalistics</t>
  </si>
  <si>
    <t>Department for Theory of Investigation</t>
  </si>
  <si>
    <t>Dávid Petrétei dr.</t>
  </si>
  <si>
    <t>RBÜEB11</t>
  </si>
  <si>
    <t>Introduction to the criminal justice systems</t>
  </si>
  <si>
    <t>Departure of Criminal Procedure Law</t>
  </si>
  <si>
    <t>Prof. Zsanett Fantoly</t>
  </si>
  <si>
    <t>RHRTB 22E</t>
  </si>
  <si>
    <t xml:space="preserve">Law enforcement and security studies on the Schengen Agreement </t>
  </si>
  <si>
    <t>Department of Border Policing</t>
  </si>
  <si>
    <t>Lajos Kiss PhD</t>
  </si>
  <si>
    <t>RBNYT06</t>
  </si>
  <si>
    <t>Predictive Policing</t>
  </si>
  <si>
    <r>
      <rPr>
        <sz val="11"/>
        <rFont val="Times New Roman"/>
        <family val="1"/>
        <charset val="238"/>
      </rPr>
      <t>Department for Theory of Investigation</t>
    </r>
    <r>
      <rPr>
        <b/>
        <sz val="11"/>
        <rFont val="Times New Roman"/>
        <family val="1"/>
        <charset val="238"/>
      </rPr>
      <t xml:space="preserve"> </t>
    </r>
  </si>
  <si>
    <t>Szabolcs Mátyás PhD</t>
  </si>
  <si>
    <t>RMORB93E</t>
  </si>
  <si>
    <t>Public security – private security</t>
  </si>
  <si>
    <t>Private Security and Local Governmental Law Enforcement Department</t>
  </si>
  <si>
    <t>László Christián PhD</t>
  </si>
  <si>
    <t>RVPTB144E</t>
  </si>
  <si>
    <t>Risk Management in the EU</t>
  </si>
  <si>
    <t>Department of Customs and Finance Guards</t>
  </si>
  <si>
    <t>Zágon Csaba PhD</t>
  </si>
  <si>
    <t xml:space="preserve">Safety and security of nuclear power plants </t>
  </si>
  <si>
    <t xml:space="preserve">Private Security and Local Governmental Law Enforcement Department </t>
  </si>
  <si>
    <t>Violetta Rottler dr.</t>
  </si>
  <si>
    <t>RVPTB65E</t>
  </si>
  <si>
    <t>Tax and Customs as Regulatory Instruments in Economy</t>
  </si>
  <si>
    <t>Customs and Finance Guard Department</t>
  </si>
  <si>
    <t>Andrea Szabó PhD</t>
  </si>
  <si>
    <t>The Current Challenges of the Hungarian Criminal Procedure</t>
  </si>
  <si>
    <t>RBVTB01E</t>
  </si>
  <si>
    <t>The Hungarian Prison Service and its Institutions</t>
  </si>
  <si>
    <t>Orsolya Czenczer PhD</t>
  </si>
  <si>
    <t xml:space="preserve">RRVTB01E </t>
  </si>
  <si>
    <t>Theory of Leadership and Management</t>
  </si>
  <si>
    <t>Department of Law Enforcement Management Science Studies</t>
  </si>
  <si>
    <t>Prof. Gábor Kovács</t>
  </si>
  <si>
    <t>Traffic Safety in Europe</t>
  </si>
  <si>
    <t>Department of Public Safety</t>
  </si>
  <si>
    <t>Gábor Mészáros PhD</t>
  </si>
  <si>
    <t>RNYTB04</t>
  </si>
  <si>
    <t>Undercover Policing</t>
  </si>
  <si>
    <r>
      <t> </t>
    </r>
    <r>
      <rPr>
        <sz val="11"/>
        <rFont val="Times New Roman"/>
        <family val="1"/>
        <charset val="238"/>
      </rPr>
      <t>Department for Theory of Investigation</t>
    </r>
  </si>
  <si>
    <t>Bence Mészáros PhD</t>
  </si>
  <si>
    <t>RKOB05E</t>
  </si>
  <si>
    <t>Victimology</t>
  </si>
  <si>
    <t>Department of Criminology</t>
  </si>
  <si>
    <t>Prof. Andrea Tünde Barabás</t>
  </si>
  <si>
    <t>A külföldiek integrációja hazánkban és az Európai Unióban</t>
  </si>
  <si>
    <t>Migráció Európa peremén</t>
  </si>
  <si>
    <t>Kutatási módszertan alapjai 1. (bv.).</t>
  </si>
  <si>
    <t>Kutatási módszertan alapjai 2. (bv.).</t>
  </si>
  <si>
    <t>Új Világ(ok) - Migráció pszichológiája</t>
  </si>
  <si>
    <t>RBATB20</t>
  </si>
  <si>
    <t>RBATB23</t>
  </si>
  <si>
    <t>RBVTB48</t>
  </si>
  <si>
    <t>RBVTB49</t>
  </si>
  <si>
    <t>RKPTB11</t>
  </si>
  <si>
    <t>Dr. Kováts Daniella</t>
  </si>
  <si>
    <t>Katasztrófavédelmi Intézet</t>
  </si>
  <si>
    <t>Dr. Kóródi Gyula</t>
  </si>
  <si>
    <t>RKPTB08</t>
  </si>
  <si>
    <t>RKPTB09</t>
  </si>
  <si>
    <t>RKBTB123</t>
  </si>
  <si>
    <t>BŰNÜGYI IGAZGATÁSI  ALAPKÉPZÉSI SZAK BŰNÜGYI NYOMOZÓ SZAKIRÁNY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</si>
  <si>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</si>
  <si>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</si>
  <si>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</si>
  <si>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</si>
  <si>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</si>
  <si>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</si>
  <si>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</si>
  <si>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</si>
  <si>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</si>
  <si>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</si>
  <si>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</si>
  <si>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</si>
  <si>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</si>
  <si>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</si>
  <si>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</si>
  <si>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</si>
  <si>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</si>
  <si>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</si>
  <si>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</si>
  <si>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</si>
  <si>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</si>
  <si>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</si>
  <si>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</si>
  <si>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RMORB37</t>
  </si>
  <si>
    <t>Magánbiztonsági szakismeretek 1.</t>
  </si>
  <si>
    <t>Magánbiztonsági szakismeretek 3.</t>
  </si>
  <si>
    <t>Magánbiztonsági szakismeretek 4.</t>
  </si>
  <si>
    <t>Biztonsági vezetői ismeretek 2.</t>
  </si>
  <si>
    <t>Biztonsági vezetői ismeretek 1.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</si>
  <si>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</si>
  <si>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</si>
  <si>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</si>
  <si>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</si>
  <si>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</si>
  <si>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</si>
  <si>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</si>
  <si>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</si>
  <si>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>Büntetés-végrehajtási ügykezelés és nyilvántartás 1.</t>
  </si>
  <si>
    <t>Kriminálpedagógia 2.</t>
  </si>
  <si>
    <t xml:space="preserve">Fogvatartás és reintegráció 3. </t>
  </si>
  <si>
    <t>Kriminálpedagógia 1.</t>
  </si>
  <si>
    <t>Határrendészeti szakismertek</t>
  </si>
  <si>
    <t>RHRTB51,</t>
  </si>
  <si>
    <t>Határrendészeti szakismertek,</t>
  </si>
  <si>
    <t>Határrendészeti igazgatási szakismeretek 2.</t>
  </si>
  <si>
    <t>RHRTB53,</t>
  </si>
  <si>
    <t>RHRTB56,</t>
  </si>
  <si>
    <t>Határőrizeti szakismeretek 1.,</t>
  </si>
  <si>
    <t>Igazgatásrendészeti jog 2.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</si>
  <si>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</si>
  <si>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</si>
  <si>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</si>
  <si>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</si>
  <si>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</si>
  <si>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</si>
  <si>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</si>
  <si>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</si>
  <si>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</si>
  <si>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</si>
  <si>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</si>
  <si>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</si>
  <si>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</si>
  <si>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</si>
  <si>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</si>
  <si>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</si>
  <si>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</si>
  <si>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</si>
  <si>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</si>
  <si>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</si>
  <si>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HNBTTB03</t>
  </si>
  <si>
    <t>ÁAÖKTB10</t>
  </si>
  <si>
    <t>RBÜEB15</t>
  </si>
  <si>
    <t>RBVTB72</t>
  </si>
  <si>
    <t>RINYB33</t>
  </si>
  <si>
    <t>Pszichopaták a filmvásznon: tények és tévhitek</t>
  </si>
  <si>
    <t xml:space="preserve">Atomerőművek biztonsága </t>
  </si>
  <si>
    <t>RVPTB145</t>
  </si>
  <si>
    <t>RMORB91</t>
  </si>
  <si>
    <t>RMORB92</t>
  </si>
  <si>
    <t>RMORB71</t>
  </si>
  <si>
    <t>RBVTB08</t>
  </si>
  <si>
    <t>RBVTB44</t>
  </si>
  <si>
    <t>RBVTB45</t>
  </si>
  <si>
    <t>RHRTB19</t>
  </si>
  <si>
    <t>RHRTB20</t>
  </si>
  <si>
    <t>RARTB60</t>
  </si>
  <si>
    <t>RARTB50</t>
  </si>
  <si>
    <t>RBATB14</t>
  </si>
  <si>
    <t>RBATB15</t>
  </si>
  <si>
    <t>RBATB16</t>
  </si>
  <si>
    <t>RVPTB61</t>
  </si>
  <si>
    <t>RVPTB62</t>
  </si>
  <si>
    <t>RVPTB63</t>
  </si>
  <si>
    <t>RHRTB64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</si>
</sst>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8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0"/>
      <color rgb="FFFF0000"/>
      <name val="Arial CE"/>
      <charset val="238"/>
    </font>
    <font>
      <sz val="12"/>
      <color rgb="FF7030A0"/>
      <name val="Arial Narrow"/>
      <family val="2"/>
      <charset val="238"/>
    </font>
    <font>
      <sz val="10"/>
      <color rgb="FF7030A0"/>
      <name val="Arial CE"/>
      <charset val="238"/>
    </font>
    <font>
      <b/>
      <sz val="10"/>
      <color rgb="FFFF0000"/>
      <name val="Arial CE"/>
      <charset val="238"/>
    </font>
    <font>
      <b/>
      <sz val="11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B050"/>
      <name val="Arial Narrow"/>
      <family val="2"/>
      <charset val="238"/>
    </font>
    <font>
      <b/>
      <sz val="10"/>
      <name val="Arial CE"/>
      <charset val="238"/>
    </font>
    <font>
      <strike/>
      <sz val="12"/>
      <name val="Cambria"/>
      <family val="1"/>
      <charset val="238"/>
    </font>
    <font>
      <strike/>
      <sz val="11"/>
      <name val="Cambria"/>
      <family val="1"/>
      <charset val="238"/>
    </font>
    <font>
      <b/>
      <strike/>
      <sz val="12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color theme="1"/>
      <name val="Cambria"/>
      <family val="1"/>
      <charset val="238"/>
    </font>
    <font>
      <strike/>
      <sz val="12"/>
      <name val="Arial Narrow"/>
      <family val="2"/>
      <charset val="238"/>
    </font>
    <font>
      <sz val="10"/>
      <color theme="1"/>
      <name val="Arial CE"/>
      <family val="2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</fills>
  <borders count="3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8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164" fontId="39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9" fillId="17" borderId="7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6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39" fillId="0" borderId="0" applyFill="0" applyBorder="0" applyAlignment="0" applyProtection="0"/>
    <xf numFmtId="0" fontId="41" fillId="0" borderId="0"/>
    <xf numFmtId="0" fontId="8" fillId="0" borderId="0"/>
    <xf numFmtId="0" fontId="7" fillId="0" borderId="0"/>
    <xf numFmtId="0" fontId="44" fillId="0" borderId="0"/>
    <xf numFmtId="0" fontId="39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1" fillId="0" borderId="0"/>
    <xf numFmtId="0" fontId="78" fillId="0" borderId="0"/>
  </cellStyleXfs>
  <cellXfs count="1515">
    <xf numFmtId="0" fontId="0" fillId="0" borderId="0" xfId="0"/>
    <xf numFmtId="0" fontId="27" fillId="0" borderId="0" xfId="40" applyFont="1" applyAlignment="1">
      <alignment horizontal="left"/>
    </xf>
    <xf numFmtId="0" fontId="22" fillId="0" borderId="0" xfId="40"/>
    <xf numFmtId="0" fontId="32" fillId="4" borderId="12" xfId="40" applyFont="1" applyFill="1" applyBorder="1" applyAlignment="1" applyProtection="1">
      <alignment horizontal="center"/>
    </xf>
    <xf numFmtId="0" fontId="33" fillId="4" borderId="13" xfId="40" applyFont="1" applyFill="1" applyBorder="1" applyProtection="1"/>
    <xf numFmtId="0" fontId="35" fillId="0" borderId="0" xfId="40" applyFont="1"/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33" fillId="4" borderId="10" xfId="40" applyFont="1" applyFill="1" applyBorder="1" applyProtection="1"/>
    <xf numFmtId="0" fontId="29" fillId="4" borderId="24" xfId="40" applyFont="1" applyFill="1" applyBorder="1" applyAlignment="1" applyProtection="1">
      <alignment horizontal="center"/>
    </xf>
    <xf numFmtId="0" fontId="36" fillId="4" borderId="25" xfId="40" applyFont="1" applyFill="1" applyBorder="1" applyProtection="1"/>
    <xf numFmtId="0" fontId="29" fillId="4" borderId="0" xfId="40" applyFont="1" applyFill="1" applyBorder="1" applyAlignment="1" applyProtection="1">
      <alignment horizontal="center"/>
    </xf>
    <xf numFmtId="1" fontId="27" fillId="4" borderId="34" xfId="40" applyNumberFormat="1" applyFont="1" applyFill="1" applyBorder="1" applyAlignment="1" applyProtection="1">
      <alignment horizontal="center"/>
    </xf>
    <xf numFmtId="0" fontId="27" fillId="4" borderId="35" xfId="40" applyFont="1" applyFill="1" applyBorder="1" applyAlignment="1" applyProtection="1">
      <alignment horizontal="left" vertical="center" wrapText="1"/>
    </xf>
    <xf numFmtId="0" fontId="27" fillId="4" borderId="36" xfId="40" applyFont="1" applyFill="1" applyBorder="1" applyAlignment="1" applyProtection="1">
      <alignment horizontal="center"/>
    </xf>
    <xf numFmtId="0" fontId="29" fillId="4" borderId="37" xfId="40" applyFont="1" applyFill="1" applyBorder="1" applyAlignment="1" applyProtection="1">
      <alignment horizontal="center"/>
    </xf>
    <xf numFmtId="1" fontId="29" fillId="4" borderId="36" xfId="40" applyNumberFormat="1" applyFont="1" applyFill="1" applyBorder="1" applyAlignment="1" applyProtection="1">
      <alignment horizontal="center"/>
    </xf>
    <xf numFmtId="0" fontId="37" fillId="24" borderId="35" xfId="40" applyFont="1" applyFill="1" applyBorder="1" applyAlignment="1" applyProtection="1">
      <alignment horizontal="left" vertical="center" wrapText="1"/>
    </xf>
    <xf numFmtId="0" fontId="37" fillId="24" borderId="36" xfId="40" applyFont="1" applyFill="1" applyBorder="1" applyAlignment="1" applyProtection="1">
      <alignment horizontal="center"/>
    </xf>
    <xf numFmtId="0" fontId="38" fillId="0" borderId="0" xfId="40" applyFont="1"/>
    <xf numFmtId="0" fontId="22" fillId="0" borderId="0" xfId="40" applyBorder="1"/>
    <xf numFmtId="0" fontId="36" fillId="4" borderId="46" xfId="40" applyFont="1" applyFill="1" applyBorder="1" applyAlignment="1" applyProtection="1">
      <alignment horizontal="center"/>
    </xf>
    <xf numFmtId="0" fontId="27" fillId="4" borderId="46" xfId="40" applyFont="1" applyFill="1" applyBorder="1" applyProtection="1"/>
    <xf numFmtId="0" fontId="27" fillId="4" borderId="19" xfId="40" applyFont="1" applyFill="1" applyBorder="1" applyProtection="1"/>
    <xf numFmtId="1" fontId="27" fillId="4" borderId="22" xfId="40" applyNumberFormat="1" applyFont="1" applyFill="1" applyBorder="1" applyAlignment="1" applyProtection="1">
      <alignment horizontal="center"/>
    </xf>
    <xf numFmtId="1" fontId="27" fillId="4" borderId="50" xfId="40" applyNumberFormat="1" applyFont="1" applyFill="1" applyBorder="1" applyAlignment="1" applyProtection="1">
      <alignment horizontal="center"/>
    </xf>
    <xf numFmtId="1" fontId="27" fillId="4" borderId="18" xfId="40" applyNumberFormat="1" applyFont="1" applyFill="1" applyBorder="1" applyAlignment="1" applyProtection="1">
      <alignment horizontal="center"/>
    </xf>
    <xf numFmtId="1" fontId="27" fillId="4" borderId="51" xfId="40" applyNumberFormat="1" applyFont="1" applyFill="1" applyBorder="1" applyAlignment="1" applyProtection="1">
      <alignment horizontal="center"/>
    </xf>
    <xf numFmtId="1" fontId="27" fillId="4" borderId="52" xfId="40" applyNumberFormat="1" applyFont="1" applyFill="1" applyBorder="1" applyAlignment="1" applyProtection="1">
      <alignment horizontal="center"/>
    </xf>
    <xf numFmtId="1" fontId="27" fillId="4" borderId="28" xfId="40" applyNumberFormat="1" applyFont="1" applyFill="1" applyBorder="1" applyAlignment="1" applyProtection="1">
      <alignment horizontal="center"/>
    </xf>
    <xf numFmtId="0" fontId="27" fillId="4" borderId="53" xfId="40" applyFont="1" applyFill="1" applyBorder="1" applyAlignment="1" applyProtection="1">
      <alignment horizontal="left"/>
    </xf>
    <xf numFmtId="1" fontId="27" fillId="4" borderId="47" xfId="40" applyNumberFormat="1" applyFont="1" applyFill="1" applyBorder="1" applyAlignment="1" applyProtection="1">
      <alignment horizontal="center"/>
    </xf>
    <xf numFmtId="1" fontId="27" fillId="4" borderId="54" xfId="40" applyNumberFormat="1" applyFont="1" applyFill="1" applyBorder="1" applyAlignment="1" applyProtection="1">
      <alignment horizontal="center"/>
    </xf>
    <xf numFmtId="1" fontId="27" fillId="4" borderId="55" xfId="40" applyNumberFormat="1" applyFont="1" applyFill="1" applyBorder="1" applyAlignment="1" applyProtection="1">
      <alignment horizontal="center"/>
    </xf>
    <xf numFmtId="1" fontId="27" fillId="4" borderId="56" xfId="40" applyNumberFormat="1" applyFont="1" applyFill="1" applyBorder="1" applyAlignment="1" applyProtection="1">
      <alignment horizontal="center"/>
    </xf>
    <xf numFmtId="1" fontId="27" fillId="4" borderId="57" xfId="40" applyNumberFormat="1" applyFont="1" applyFill="1" applyBorder="1" applyAlignment="1" applyProtection="1">
      <alignment horizontal="center"/>
    </xf>
    <xf numFmtId="0" fontId="27" fillId="0" borderId="0" xfId="40" applyFont="1" applyFill="1" applyAlignment="1">
      <alignment horizontal="left"/>
    </xf>
    <xf numFmtId="0" fontId="27" fillId="0" borderId="26" xfId="40" applyFont="1" applyFill="1" applyBorder="1" applyAlignment="1" applyProtection="1">
      <alignment horizontal="center"/>
      <protection locked="0"/>
    </xf>
    <xf numFmtId="0" fontId="40" fillId="0" borderId="0" xfId="40" applyFont="1"/>
    <xf numFmtId="1" fontId="27" fillId="0" borderId="73" xfId="40" applyNumberFormat="1" applyFont="1" applyFill="1" applyBorder="1" applyAlignment="1" applyProtection="1">
      <alignment horizontal="center"/>
      <protection locked="0"/>
    </xf>
    <xf numFmtId="1" fontId="27" fillId="0" borderId="33" xfId="40" applyNumberFormat="1" applyFont="1" applyFill="1" applyBorder="1" applyAlignment="1" applyProtection="1">
      <alignment horizontal="center"/>
      <protection locked="0"/>
    </xf>
    <xf numFmtId="0" fontId="27" fillId="0" borderId="33" xfId="40" applyFont="1" applyFill="1" applyBorder="1" applyAlignment="1" applyProtection="1">
      <alignment horizontal="center"/>
      <protection locked="0"/>
    </xf>
    <xf numFmtId="0" fontId="29" fillId="4" borderId="11" xfId="40" applyFont="1" applyFill="1" applyBorder="1" applyAlignment="1" applyProtection="1">
      <alignment horizontal="center" textRotation="90" wrapText="1"/>
    </xf>
    <xf numFmtId="0" fontId="29" fillId="4" borderId="10" xfId="40" applyFont="1" applyFill="1" applyBorder="1" applyAlignment="1" applyProtection="1">
      <alignment horizontal="center" textRotation="90" wrapText="1"/>
    </xf>
    <xf numFmtId="1" fontId="29" fillId="4" borderId="11" xfId="40" applyNumberFormat="1" applyFont="1" applyFill="1" applyBorder="1" applyAlignment="1" applyProtection="1">
      <alignment horizontal="center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1" fontId="29" fillId="4" borderId="39" xfId="40" applyNumberFormat="1" applyFont="1" applyFill="1" applyBorder="1" applyAlignment="1" applyProtection="1">
      <alignment horizontal="center"/>
    </xf>
    <xf numFmtId="1" fontId="27" fillId="4" borderId="36" xfId="40" applyNumberFormat="1" applyFont="1" applyFill="1" applyBorder="1" applyAlignment="1" applyProtection="1">
      <alignment horizontal="center"/>
    </xf>
    <xf numFmtId="1" fontId="29" fillId="4" borderId="35" xfId="40" applyNumberFormat="1" applyFont="1" applyFill="1" applyBorder="1" applyAlignment="1" applyProtection="1">
      <alignment horizontal="center"/>
    </xf>
    <xf numFmtId="0" fontId="27" fillId="4" borderId="27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0" borderId="73" xfId="40" applyFont="1" applyFill="1" applyBorder="1" applyAlignment="1" applyProtection="1">
      <alignment horizontal="center"/>
      <protection locked="0"/>
    </xf>
    <xf numFmtId="1" fontId="27" fillId="4" borderId="21" xfId="40" applyNumberFormat="1" applyFont="1" applyFill="1" applyBorder="1" applyProtection="1"/>
    <xf numFmtId="0" fontId="27" fillId="4" borderId="22" xfId="40" applyFont="1" applyFill="1" applyBorder="1" applyProtection="1"/>
    <xf numFmtId="0" fontId="27" fillId="4" borderId="50" xfId="40" applyFont="1" applyFill="1" applyBorder="1" applyProtection="1"/>
    <xf numFmtId="0" fontId="27" fillId="4" borderId="17" xfId="40" applyFont="1" applyFill="1" applyBorder="1" applyProtection="1"/>
    <xf numFmtId="0" fontId="27" fillId="4" borderId="51" xfId="40" applyFont="1" applyFill="1" applyBorder="1" applyProtection="1"/>
    <xf numFmtId="0" fontId="27" fillId="0" borderId="0" xfId="40" applyFont="1"/>
    <xf numFmtId="0" fontId="22" fillId="0" borderId="0" xfId="40" applyFont="1" applyFill="1"/>
    <xf numFmtId="0" fontId="22" fillId="0" borderId="0" xfId="40" applyFont="1"/>
    <xf numFmtId="0" fontId="36" fillId="25" borderId="69" xfId="46" applyFont="1" applyFill="1" applyBorder="1" applyAlignment="1" applyProtection="1">
      <alignment horizontal="center"/>
    </xf>
    <xf numFmtId="1" fontId="29" fillId="4" borderId="59" xfId="40" applyNumberFormat="1" applyFont="1" applyFill="1" applyBorder="1" applyAlignment="1" applyProtection="1">
      <alignment horizontal="center"/>
    </xf>
    <xf numFmtId="0" fontId="30" fillId="4" borderId="0" xfId="40" applyFont="1" applyFill="1" applyBorder="1" applyAlignment="1" applyProtection="1">
      <alignment horizontal="center"/>
    </xf>
    <xf numFmtId="0" fontId="41" fillId="0" borderId="0" xfId="46" applyFill="1"/>
    <xf numFmtId="0" fontId="41" fillId="0" borderId="0" xfId="46"/>
    <xf numFmtId="0" fontId="41" fillId="0" borderId="0" xfId="46" applyFill="1" applyBorder="1"/>
    <xf numFmtId="0" fontId="41" fillId="0" borderId="0" xfId="46" applyFill="1" applyProtection="1">
      <protection locked="0"/>
    </xf>
    <xf numFmtId="0" fontId="41" fillId="0" borderId="0" xfId="46" applyBorder="1"/>
    <xf numFmtId="0" fontId="45" fillId="25" borderId="106" xfId="46" applyFont="1" applyFill="1" applyBorder="1" applyAlignment="1" applyProtection="1">
      <alignment horizontal="center" textRotation="90" wrapText="1"/>
    </xf>
    <xf numFmtId="0" fontId="45" fillId="25" borderId="107" xfId="46" applyFont="1" applyFill="1" applyBorder="1" applyAlignment="1" applyProtection="1">
      <alignment horizontal="center" textRotation="90"/>
    </xf>
    <xf numFmtId="0" fontId="45" fillId="25" borderId="107" xfId="46" applyFont="1" applyFill="1" applyBorder="1" applyAlignment="1" applyProtection="1">
      <alignment horizontal="center" textRotation="90" wrapText="1"/>
    </xf>
    <xf numFmtId="0" fontId="45" fillId="25" borderId="109" xfId="46" applyFont="1" applyFill="1" applyBorder="1" applyAlignment="1" applyProtection="1">
      <alignment horizontal="center" textRotation="90" wrapText="1"/>
    </xf>
    <xf numFmtId="0" fontId="33" fillId="26" borderId="112" xfId="46" applyFont="1" applyFill="1" applyBorder="1" applyAlignment="1" applyProtection="1">
      <alignment horizontal="left"/>
    </xf>
    <xf numFmtId="0" fontId="33" fillId="26" borderId="113" xfId="46" applyFont="1" applyFill="1" applyBorder="1" applyProtection="1"/>
    <xf numFmtId="0" fontId="32" fillId="26" borderId="78" xfId="46" applyFont="1" applyFill="1" applyBorder="1" applyAlignment="1" applyProtection="1">
      <alignment horizontal="center"/>
    </xf>
    <xf numFmtId="1" fontId="32" fillId="26" borderId="114" xfId="46" applyNumberFormat="1" applyFont="1" applyFill="1" applyBorder="1" applyAlignment="1" applyProtection="1">
      <alignment horizontal="center"/>
    </xf>
    <xf numFmtId="0" fontId="46" fillId="0" borderId="0" xfId="46" applyFont="1"/>
    <xf numFmtId="0" fontId="32" fillId="25" borderId="83" xfId="46" applyFont="1" applyFill="1" applyBorder="1" applyAlignment="1" applyProtection="1">
      <alignment horizontal="center"/>
    </xf>
    <xf numFmtId="0" fontId="33" fillId="25" borderId="116" xfId="46" applyFont="1" applyFill="1" applyBorder="1" applyProtection="1"/>
    <xf numFmtId="0" fontId="32" fillId="25" borderId="117" xfId="46" applyFont="1" applyFill="1" applyBorder="1" applyAlignment="1" applyProtection="1">
      <alignment horizontal="center"/>
    </xf>
    <xf numFmtId="1" fontId="32" fillId="25" borderId="118" xfId="46" applyNumberFormat="1" applyFont="1" applyFill="1" applyBorder="1" applyAlignment="1" applyProtection="1">
      <alignment horizontal="center"/>
    </xf>
    <xf numFmtId="1" fontId="47" fillId="25" borderId="119" xfId="46" applyNumberFormat="1" applyFont="1" applyFill="1" applyBorder="1" applyAlignment="1" applyProtection="1">
      <alignment horizontal="center"/>
    </xf>
    <xf numFmtId="1" fontId="32" fillId="25" borderId="119" xfId="46" applyNumberFormat="1" applyFont="1" applyFill="1" applyBorder="1" applyAlignment="1" applyProtection="1">
      <alignment horizontal="center"/>
    </xf>
    <xf numFmtId="0" fontId="32" fillId="25" borderId="119" xfId="46" applyFont="1" applyFill="1" applyBorder="1" applyProtection="1"/>
    <xf numFmtId="0" fontId="32" fillId="25" borderId="120" xfId="46" applyFont="1" applyFill="1" applyBorder="1" applyProtection="1"/>
    <xf numFmtId="1" fontId="32" fillId="25" borderId="0" xfId="46" applyNumberFormat="1" applyFont="1" applyFill="1" applyBorder="1" applyAlignment="1" applyProtection="1">
      <alignment horizontal="center"/>
    </xf>
    <xf numFmtId="0" fontId="32" fillId="25" borderId="121" xfId="46" applyFont="1" applyFill="1" applyBorder="1" applyProtection="1"/>
    <xf numFmtId="1" fontId="32" fillId="25" borderId="107" xfId="46" applyNumberFormat="1" applyFont="1" applyFill="1" applyBorder="1" applyAlignment="1" applyProtection="1">
      <alignment horizontal="center"/>
    </xf>
    <xf numFmtId="1" fontId="32" fillId="26" borderId="112" xfId="46" applyNumberFormat="1" applyFont="1" applyFill="1" applyBorder="1" applyAlignment="1" applyProtection="1">
      <alignment horizontal="center"/>
    </xf>
    <xf numFmtId="0" fontId="29" fillId="25" borderId="83" xfId="46" applyFont="1" applyFill="1" applyBorder="1" applyAlignment="1" applyProtection="1">
      <alignment horizontal="center"/>
    </xf>
    <xf numFmtId="0" fontId="36" fillId="25" borderId="123" xfId="46" applyFont="1" applyFill="1" applyBorder="1" applyProtection="1"/>
    <xf numFmtId="0" fontId="29" fillId="25" borderId="0" xfId="46" applyFont="1" applyFill="1" applyBorder="1" applyAlignment="1" applyProtection="1">
      <alignment horizontal="center"/>
    </xf>
    <xf numFmtId="0" fontId="27" fillId="25" borderId="112" xfId="46" applyFont="1" applyFill="1" applyBorder="1" applyAlignment="1" applyProtection="1">
      <alignment horizontal="left" vertical="center" wrapText="1"/>
    </xf>
    <xf numFmtId="0" fontId="27" fillId="25" borderId="113" xfId="46" applyFont="1" applyFill="1" applyBorder="1" applyAlignment="1" applyProtection="1">
      <alignment horizontal="center"/>
    </xf>
    <xf numFmtId="0" fontId="29" fillId="25" borderId="115" xfId="46" applyFont="1" applyFill="1" applyBorder="1" applyAlignment="1" applyProtection="1">
      <alignment horizontal="center"/>
    </xf>
    <xf numFmtId="1" fontId="30" fillId="25" borderId="114" xfId="46" applyNumberFormat="1" applyFont="1" applyFill="1" applyBorder="1" applyAlignment="1" applyProtection="1">
      <alignment horizontal="center"/>
    </xf>
    <xf numFmtId="1" fontId="47" fillId="25" borderId="113" xfId="46" applyNumberFormat="1" applyFont="1" applyFill="1" applyBorder="1" applyAlignment="1" applyProtection="1">
      <alignment horizontal="center"/>
    </xf>
    <xf numFmtId="1" fontId="30" fillId="25" borderId="113" xfId="46" applyNumberFormat="1" applyFont="1" applyFill="1" applyBorder="1" applyAlignment="1" applyProtection="1">
      <alignment horizontal="center"/>
    </xf>
    <xf numFmtId="1" fontId="36" fillId="25" borderId="113" xfId="46" applyNumberFormat="1" applyFont="1" applyFill="1" applyBorder="1" applyAlignment="1" applyProtection="1">
      <alignment horizontal="center"/>
    </xf>
    <xf numFmtId="0" fontId="36" fillId="25" borderId="115" xfId="46" applyFont="1" applyFill="1" applyBorder="1" applyAlignment="1" applyProtection="1">
      <alignment horizontal="center"/>
    </xf>
    <xf numFmtId="1" fontId="30" fillId="25" borderId="125" xfId="46" applyNumberFormat="1" applyFont="1" applyFill="1" applyBorder="1" applyAlignment="1" applyProtection="1">
      <alignment horizontal="center"/>
    </xf>
    <xf numFmtId="0" fontId="36" fillId="25" borderId="113" xfId="46" applyFont="1" applyFill="1" applyBorder="1" applyAlignment="1" applyProtection="1">
      <alignment horizontal="center"/>
    </xf>
    <xf numFmtId="1" fontId="27" fillId="25" borderId="112" xfId="46" applyNumberFormat="1" applyFont="1" applyFill="1" applyBorder="1" applyAlignment="1" applyProtection="1">
      <alignment horizontal="center"/>
    </xf>
    <xf numFmtId="1" fontId="27" fillId="25" borderId="113" xfId="46" applyNumberFormat="1" applyFont="1" applyFill="1" applyBorder="1" applyAlignment="1" applyProtection="1">
      <alignment horizontal="center"/>
    </xf>
    <xf numFmtId="1" fontId="27" fillId="25" borderId="125" xfId="46" applyNumberFormat="1" applyFont="1" applyFill="1" applyBorder="1" applyAlignment="1" applyProtection="1">
      <alignment horizontal="center"/>
    </xf>
    <xf numFmtId="0" fontId="27" fillId="25" borderId="122" xfId="46" applyFont="1" applyFill="1" applyBorder="1" applyAlignment="1" applyProtection="1">
      <alignment horizontal="center"/>
    </xf>
    <xf numFmtId="0" fontId="27" fillId="25" borderId="83" xfId="46" applyFont="1" applyFill="1" applyBorder="1" applyAlignment="1" applyProtection="1">
      <alignment horizontal="left" vertical="center" wrapText="1"/>
    </xf>
    <xf numFmtId="0" fontId="27" fillId="25" borderId="123" xfId="46" applyFont="1" applyFill="1" applyBorder="1" applyAlignment="1" applyProtection="1">
      <alignment horizontal="center"/>
    </xf>
    <xf numFmtId="0" fontId="30" fillId="25" borderId="126" xfId="46" applyFont="1" applyFill="1" applyBorder="1" applyAlignment="1" applyProtection="1">
      <alignment horizontal="center"/>
    </xf>
    <xf numFmtId="1" fontId="30" fillId="25" borderId="127" xfId="46" applyNumberFormat="1" applyFont="1" applyFill="1" applyBorder="1" applyAlignment="1" applyProtection="1">
      <alignment horizontal="center"/>
    </xf>
    <xf numFmtId="1" fontId="47" fillId="25" borderId="128" xfId="46" applyNumberFormat="1" applyFont="1" applyFill="1" applyBorder="1" applyAlignment="1" applyProtection="1">
      <alignment horizontal="center"/>
    </xf>
    <xf numFmtId="1" fontId="30" fillId="25" borderId="128" xfId="46" applyNumberFormat="1" applyFont="1" applyFill="1" applyBorder="1" applyAlignment="1" applyProtection="1">
      <alignment horizontal="center"/>
    </xf>
    <xf numFmtId="1" fontId="36" fillId="25" borderId="128" xfId="46" applyNumberFormat="1" applyFont="1" applyFill="1" applyBorder="1" applyAlignment="1" applyProtection="1">
      <alignment horizontal="center"/>
    </xf>
    <xf numFmtId="0" fontId="36" fillId="25" borderId="129" xfId="46" applyFont="1" applyFill="1" applyBorder="1" applyAlignment="1" applyProtection="1">
      <alignment horizontal="center"/>
    </xf>
    <xf numFmtId="1" fontId="30" fillId="25" borderId="130" xfId="46" applyNumberFormat="1" applyFont="1" applyFill="1" applyBorder="1" applyAlignment="1" applyProtection="1">
      <alignment horizontal="center"/>
    </xf>
    <xf numFmtId="0" fontId="36" fillId="25" borderId="128" xfId="46" applyFont="1" applyFill="1" applyBorder="1" applyAlignment="1" applyProtection="1">
      <alignment horizontal="center"/>
    </xf>
    <xf numFmtId="1" fontId="27" fillId="25" borderId="76" xfId="46" applyNumberFormat="1" applyFont="1" applyFill="1" applyBorder="1" applyAlignment="1" applyProtection="1">
      <alignment horizontal="center"/>
    </xf>
    <xf numFmtId="0" fontId="27" fillId="25" borderId="80" xfId="46" applyFont="1" applyFill="1" applyBorder="1" applyAlignment="1" applyProtection="1">
      <alignment horizontal="center"/>
    </xf>
    <xf numFmtId="0" fontId="29" fillId="25" borderId="131" xfId="46" applyFont="1" applyFill="1" applyBorder="1" applyAlignment="1" applyProtection="1">
      <alignment horizontal="center"/>
    </xf>
    <xf numFmtId="0" fontId="30" fillId="25" borderId="132" xfId="46" applyFont="1" applyFill="1" applyBorder="1" applyAlignment="1" applyProtection="1">
      <alignment horizontal="center"/>
    </xf>
    <xf numFmtId="0" fontId="41" fillId="25" borderId="71" xfId="46" applyFill="1" applyBorder="1" applyProtection="1"/>
    <xf numFmtId="0" fontId="41" fillId="25" borderId="68" xfId="46" applyFill="1" applyBorder="1" applyProtection="1"/>
    <xf numFmtId="0" fontId="41" fillId="25" borderId="124" xfId="46" applyFill="1" applyBorder="1" applyProtection="1"/>
    <xf numFmtId="0" fontId="41" fillId="25" borderId="98" xfId="46" applyFill="1" applyBorder="1" applyProtection="1"/>
    <xf numFmtId="0" fontId="41" fillId="25" borderId="99" xfId="46" applyFill="1" applyBorder="1" applyProtection="1"/>
    <xf numFmtId="0" fontId="27" fillId="25" borderId="66" xfId="46" applyFont="1" applyFill="1" applyBorder="1" applyAlignment="1" applyProtection="1">
      <alignment horizontal="left"/>
    </xf>
    <xf numFmtId="0" fontId="27" fillId="25" borderId="69" xfId="46" applyFont="1" applyFill="1" applyBorder="1" applyProtection="1"/>
    <xf numFmtId="0" fontId="34" fillId="25" borderId="69" xfId="46" applyFont="1" applyFill="1" applyBorder="1" applyProtection="1"/>
    <xf numFmtId="0" fontId="27" fillId="0" borderId="0" xfId="46" applyFont="1" applyFill="1" applyBorder="1" applyAlignment="1">
      <alignment horizontal="left"/>
    </xf>
    <xf numFmtId="0" fontId="34" fillId="0" borderId="0" xfId="46" applyFont="1" applyFill="1" applyBorder="1"/>
    <xf numFmtId="0" fontId="27" fillId="0" borderId="0" xfId="46" applyFont="1" applyFill="1" applyAlignment="1">
      <alignment horizontal="left"/>
    </xf>
    <xf numFmtId="0" fontId="27" fillId="0" borderId="0" xfId="46" applyFont="1" applyAlignment="1">
      <alignment horizontal="left"/>
    </xf>
    <xf numFmtId="0" fontId="44" fillId="25" borderId="68" xfId="49" applyFill="1" applyBorder="1" applyAlignment="1" applyProtection="1">
      <alignment horizontal="left" vertical="center" wrapText="1"/>
    </xf>
    <xf numFmtId="1" fontId="29" fillId="25" borderId="68" xfId="46" applyNumberFormat="1" applyFont="1" applyFill="1" applyBorder="1" applyAlignment="1" applyProtection="1">
      <alignment horizontal="center" vertical="center"/>
    </xf>
    <xf numFmtId="0" fontId="33" fillId="25" borderId="112" xfId="46" applyFont="1" applyFill="1" applyBorder="1" applyAlignment="1" applyProtection="1">
      <alignment horizontal="left"/>
    </xf>
    <xf numFmtId="0" fontId="33" fillId="25" borderId="113" xfId="46" applyFont="1" applyFill="1" applyBorder="1" applyProtection="1"/>
    <xf numFmtId="0" fontId="32" fillId="4" borderId="28" xfId="40" applyFont="1" applyFill="1" applyBorder="1" applyAlignment="1" applyProtection="1">
      <alignment horizontal="center"/>
    </xf>
    <xf numFmtId="0" fontId="49" fillId="0" borderId="0" xfId="46" applyFont="1"/>
    <xf numFmtId="1" fontId="27" fillId="0" borderId="136" xfId="40" applyNumberFormat="1" applyFont="1" applyFill="1" applyBorder="1" applyAlignment="1" applyProtection="1">
      <alignment horizontal="center"/>
      <protection locked="0"/>
    </xf>
    <xf numFmtId="1" fontId="27" fillId="0" borderId="137" xfId="40" applyNumberFormat="1" applyFont="1" applyFill="1" applyBorder="1" applyAlignment="1" applyProtection="1">
      <alignment horizontal="center"/>
      <protection locked="0"/>
    </xf>
    <xf numFmtId="0" fontId="27" fillId="0" borderId="34" xfId="40" applyFont="1" applyFill="1" applyBorder="1" applyAlignment="1" applyProtection="1">
      <alignment horizontal="center"/>
      <protection locked="0"/>
    </xf>
    <xf numFmtId="0" fontId="27" fillId="0" borderId="138" xfId="40" applyFont="1" applyFill="1" applyBorder="1" applyAlignment="1" applyProtection="1">
      <alignment horizontal="center"/>
      <protection locked="0"/>
    </xf>
    <xf numFmtId="1" fontId="27" fillId="0" borderId="34" xfId="40" applyNumberFormat="1" applyFont="1" applyFill="1" applyBorder="1" applyAlignment="1" applyProtection="1">
      <alignment horizontal="center"/>
      <protection locked="0"/>
    </xf>
    <xf numFmtId="0" fontId="27" fillId="0" borderId="70" xfId="40" applyFont="1" applyFill="1" applyBorder="1" applyAlignment="1" applyProtection="1">
      <alignment horizontal="center"/>
      <protection locked="0"/>
    </xf>
    <xf numFmtId="0" fontId="27" fillId="0" borderId="140" xfId="40" applyFont="1" applyFill="1" applyBorder="1" applyAlignment="1" applyProtection="1">
      <alignment horizontal="center"/>
      <protection locked="0"/>
    </xf>
    <xf numFmtId="0" fontId="30" fillId="4" borderId="38" xfId="40" applyFont="1" applyFill="1" applyBorder="1" applyAlignment="1" applyProtection="1">
      <alignment horizontal="center"/>
    </xf>
    <xf numFmtId="0" fontId="29" fillId="4" borderId="35" xfId="40" applyFont="1" applyFill="1" applyBorder="1" applyAlignment="1" applyProtection="1">
      <alignment horizontal="center"/>
    </xf>
    <xf numFmtId="0" fontId="35" fillId="0" borderId="69" xfId="40" applyFont="1" applyBorder="1"/>
    <xf numFmtId="0" fontId="40" fillId="0" borderId="69" xfId="40" applyFont="1" applyBorder="1"/>
    <xf numFmtId="0" fontId="33" fillId="4" borderId="144" xfId="40" applyFont="1" applyFill="1" applyBorder="1" applyAlignment="1" applyProtection="1">
      <alignment horizontal="left"/>
    </xf>
    <xf numFmtId="0" fontId="41" fillId="28" borderId="69" xfId="46" applyFill="1" applyBorder="1"/>
    <xf numFmtId="0" fontId="41" fillId="0" borderId="69" xfId="46" applyBorder="1"/>
    <xf numFmtId="1" fontId="29" fillId="4" borderId="38" xfId="40" applyNumberFormat="1" applyFont="1" applyFill="1" applyBorder="1" applyAlignment="1" applyProtection="1">
      <alignment horizontal="center"/>
    </xf>
    <xf numFmtId="0" fontId="29" fillId="4" borderId="23" xfId="40" applyFont="1" applyFill="1" applyBorder="1" applyAlignment="1" applyProtection="1">
      <alignment horizontal="center"/>
    </xf>
    <xf numFmtId="0" fontId="32" fillId="25" borderId="108" xfId="46" applyFont="1" applyFill="1" applyBorder="1" applyAlignment="1" applyProtection="1">
      <alignment horizontal="center"/>
    </xf>
    <xf numFmtId="0" fontId="32" fillId="26" borderId="115" xfId="46" applyFont="1" applyFill="1" applyBorder="1" applyAlignment="1" applyProtection="1">
      <alignment horizontal="center"/>
    </xf>
    <xf numFmtId="0" fontId="32" fillId="25" borderId="146" xfId="46" applyFont="1" applyFill="1" applyBorder="1" applyAlignment="1" applyProtection="1">
      <alignment horizontal="center"/>
    </xf>
    <xf numFmtId="0" fontId="32" fillId="4" borderId="62" xfId="40" applyFont="1" applyFill="1" applyBorder="1" applyAlignment="1" applyProtection="1">
      <alignment horizontal="center"/>
    </xf>
    <xf numFmtId="1" fontId="29" fillId="4" borderId="148" xfId="40" applyNumberFormat="1" applyFont="1" applyFill="1" applyBorder="1" applyAlignment="1" applyProtection="1">
      <alignment horizontal="center"/>
    </xf>
    <xf numFmtId="0" fontId="27" fillId="4" borderId="149" xfId="0" applyFont="1" applyFill="1" applyBorder="1" applyAlignment="1">
      <alignment horizontal="center" vertical="center" wrapText="1"/>
    </xf>
    <xf numFmtId="0" fontId="31" fillId="29" borderId="38" xfId="40" applyFont="1" applyFill="1" applyBorder="1" applyAlignment="1" applyProtection="1">
      <alignment horizontal="center" vertical="center"/>
    </xf>
    <xf numFmtId="1" fontId="29" fillId="29" borderId="36" xfId="0" applyNumberFormat="1" applyFont="1" applyFill="1" applyBorder="1" applyAlignment="1">
      <alignment horizontal="center" vertical="center"/>
    </xf>
    <xf numFmtId="0" fontId="29" fillId="30" borderId="29" xfId="40" applyFont="1" applyFill="1" applyBorder="1" applyAlignment="1" applyProtection="1">
      <alignment horizontal="center" vertical="center"/>
    </xf>
    <xf numFmtId="1" fontId="29" fillId="29" borderId="59" xfId="0" applyNumberFormat="1" applyFont="1" applyFill="1" applyBorder="1" applyAlignment="1">
      <alignment horizontal="center" vertical="center"/>
    </xf>
    <xf numFmtId="0" fontId="36" fillId="25" borderId="153" xfId="46" applyFont="1" applyFill="1" applyBorder="1" applyProtection="1"/>
    <xf numFmtId="0" fontId="29" fillId="4" borderId="10" xfId="40" applyFont="1" applyFill="1" applyBorder="1" applyAlignment="1" applyProtection="1">
      <alignment horizontal="center" textRotation="90"/>
    </xf>
    <xf numFmtId="1" fontId="27" fillId="0" borderId="151" xfId="40" applyNumberFormat="1" applyFont="1" applyFill="1" applyBorder="1" applyAlignment="1" applyProtection="1">
      <alignment horizontal="center"/>
      <protection locked="0"/>
    </xf>
    <xf numFmtId="1" fontId="27" fillId="0" borderId="61" xfId="40" applyNumberFormat="1" applyFont="1" applyFill="1" applyBorder="1" applyAlignment="1" applyProtection="1">
      <alignment horizontal="center"/>
      <protection locked="0"/>
    </xf>
    <xf numFmtId="0" fontId="27" fillId="4" borderId="10" xfId="40" applyFont="1" applyFill="1" applyBorder="1" applyAlignment="1" applyProtection="1">
      <alignment horizontal="center"/>
    </xf>
    <xf numFmtId="1" fontId="27" fillId="0" borderId="10" xfId="40" applyNumberFormat="1" applyFont="1" applyFill="1" applyBorder="1" applyAlignment="1" applyProtection="1">
      <alignment horizontal="center"/>
      <protection locked="0"/>
    </xf>
    <xf numFmtId="1" fontId="27" fillId="4" borderId="10" xfId="40" applyNumberFormat="1" applyFont="1" applyFill="1" applyBorder="1" applyAlignment="1" applyProtection="1">
      <alignment horizontal="center"/>
    </xf>
    <xf numFmtId="1" fontId="27" fillId="0" borderId="11" xfId="40" applyNumberFormat="1" applyFont="1" applyFill="1" applyBorder="1" applyAlignment="1" applyProtection="1">
      <alignment horizontal="center"/>
      <protection locked="0"/>
    </xf>
    <xf numFmtId="0" fontId="22" fillId="0" borderId="0" xfId="40"/>
    <xf numFmtId="1" fontId="27" fillId="4" borderId="19" xfId="40" applyNumberFormat="1" applyFont="1" applyFill="1" applyBorder="1" applyAlignment="1" applyProtection="1">
      <alignment horizontal="center"/>
    </xf>
    <xf numFmtId="0" fontId="27" fillId="0" borderId="19" xfId="40" applyFont="1" applyFill="1" applyBorder="1" applyAlignment="1" applyProtection="1">
      <alignment horizontal="center"/>
      <protection locked="0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25" borderId="67" xfId="40" applyFont="1" applyFill="1" applyBorder="1" applyAlignment="1" applyProtection="1">
      <alignment horizontal="center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40" fillId="0" borderId="0" xfId="40" applyFont="1"/>
    <xf numFmtId="0" fontId="27" fillId="0" borderId="17" xfId="39" applyNumberFormat="1" applyFont="1" applyFill="1" applyBorder="1" applyAlignment="1" applyProtection="1">
      <alignment horizontal="center"/>
      <protection locked="0"/>
    </xf>
    <xf numFmtId="0" fontId="27" fillId="0" borderId="50" xfId="39" applyNumberFormat="1" applyFont="1" applyFill="1" applyBorder="1" applyAlignment="1" applyProtection="1">
      <alignment horizontal="center"/>
      <protection locked="0"/>
    </xf>
    <xf numFmtId="0" fontId="41" fillId="0" borderId="0" xfId="46"/>
    <xf numFmtId="0" fontId="27" fillId="0" borderId="70" xfId="40" applyFont="1" applyFill="1" applyBorder="1" applyAlignment="1" applyProtection="1">
      <alignment horizontal="left"/>
      <protection locked="0"/>
    </xf>
    <xf numFmtId="0" fontId="27" fillId="0" borderId="17" xfId="40" applyFont="1" applyBorder="1" applyAlignment="1" applyProtection="1">
      <alignment horizontal="center"/>
      <protection locked="0"/>
    </xf>
    <xf numFmtId="0" fontId="27" fillId="0" borderId="19" xfId="40" applyFont="1" applyBorder="1" applyAlignment="1" applyProtection="1">
      <alignment horizontal="center"/>
      <protection locked="0"/>
    </xf>
    <xf numFmtId="0" fontId="27" fillId="0" borderId="22" xfId="40" applyFont="1" applyFill="1" applyBorder="1" applyAlignment="1" applyProtection="1">
      <alignment horizontal="center"/>
      <protection locked="0"/>
    </xf>
    <xf numFmtId="0" fontId="27" fillId="0" borderId="20" xfId="40" applyFont="1" applyFill="1" applyBorder="1" applyAlignment="1" applyProtection="1">
      <alignment horizontal="center"/>
      <protection locked="0"/>
    </xf>
    <xf numFmtId="0" fontId="27" fillId="0" borderId="18" xfId="40" applyFont="1" applyFill="1" applyBorder="1" applyAlignment="1" applyProtection="1">
      <alignment horizontal="center"/>
      <protection locked="0"/>
    </xf>
    <xf numFmtId="0" fontId="27" fillId="0" borderId="20" xfId="40" applyFont="1" applyBorder="1" applyAlignment="1" applyProtection="1">
      <alignment horizontal="center"/>
      <protection locked="0"/>
    </xf>
    <xf numFmtId="0" fontId="27" fillId="0" borderId="60" xfId="40" applyFont="1" applyFill="1" applyBorder="1" applyAlignment="1" applyProtection="1">
      <alignment horizontal="center"/>
      <protection locked="0"/>
    </xf>
    <xf numFmtId="0" fontId="27" fillId="31" borderId="66" xfId="40" applyFont="1" applyFill="1" applyBorder="1" applyAlignment="1" applyProtection="1">
      <alignment horizontal="center" vertical="center"/>
      <protection locked="0"/>
    </xf>
    <xf numFmtId="0" fontId="27" fillId="31" borderId="17" xfId="40" applyFont="1" applyFill="1" applyBorder="1" applyAlignment="1" applyProtection="1">
      <alignment horizontal="center"/>
      <protection locked="0"/>
    </xf>
    <xf numFmtId="0" fontId="27" fillId="31" borderId="19" xfId="40" applyFont="1" applyFill="1" applyBorder="1" applyAlignment="1" applyProtection="1">
      <alignment horizontal="center"/>
      <protection locked="0"/>
    </xf>
    <xf numFmtId="0" fontId="27" fillId="31" borderId="22" xfId="40" applyFont="1" applyFill="1" applyBorder="1" applyAlignment="1" applyProtection="1">
      <alignment horizontal="center"/>
      <protection locked="0"/>
    </xf>
    <xf numFmtId="0" fontId="27" fillId="31" borderId="20" xfId="40" applyFont="1" applyFill="1" applyBorder="1" applyAlignment="1" applyProtection="1">
      <alignment horizontal="center"/>
      <protection locked="0"/>
    </xf>
    <xf numFmtId="0" fontId="27" fillId="31" borderId="18" xfId="40" applyFont="1" applyFill="1" applyBorder="1" applyAlignment="1" applyProtection="1">
      <alignment horizontal="center"/>
      <protection locked="0"/>
    </xf>
    <xf numFmtId="0" fontId="27" fillId="31" borderId="60" xfId="40" applyFont="1" applyFill="1" applyBorder="1" applyAlignment="1" applyProtection="1">
      <alignment horizontal="center"/>
      <protection locked="0"/>
    </xf>
    <xf numFmtId="0" fontId="27" fillId="31" borderId="17" xfId="39" applyNumberFormat="1" applyFont="1" applyFill="1" applyBorder="1" applyAlignment="1" applyProtection="1">
      <alignment horizontal="center"/>
      <protection locked="0"/>
    </xf>
    <xf numFmtId="0" fontId="27" fillId="31" borderId="19" xfId="39" applyFont="1" applyFill="1" applyBorder="1" applyAlignment="1" applyProtection="1">
      <alignment horizontal="center"/>
      <protection locked="0"/>
    </xf>
    <xf numFmtId="0" fontId="27" fillId="31" borderId="19" xfId="39" applyNumberFormat="1" applyFont="1" applyFill="1" applyBorder="1" applyAlignment="1" applyProtection="1">
      <alignment horizontal="center"/>
      <protection locked="0"/>
    </xf>
    <xf numFmtId="0" fontId="27" fillId="33" borderId="66" xfId="40" applyFont="1" applyFill="1" applyBorder="1" applyAlignment="1" applyProtection="1">
      <alignment horizontal="center" vertical="center"/>
      <protection locked="0"/>
    </xf>
    <xf numFmtId="0" fontId="27" fillId="33" borderId="17" xfId="39" applyNumberFormat="1" applyFont="1" applyFill="1" applyBorder="1" applyAlignment="1" applyProtection="1">
      <alignment horizontal="center"/>
      <protection locked="0"/>
    </xf>
    <xf numFmtId="1" fontId="27" fillId="34" borderId="19" xfId="40" applyNumberFormat="1" applyFont="1" applyFill="1" applyBorder="1" applyAlignment="1" applyProtection="1">
      <alignment horizontal="center"/>
    </xf>
    <xf numFmtId="0" fontId="27" fillId="33" borderId="18" xfId="39" applyNumberFormat="1" applyFont="1" applyFill="1" applyBorder="1" applyAlignment="1" applyProtection="1">
      <alignment horizontal="center"/>
      <protection locked="0"/>
    </xf>
    <xf numFmtId="0" fontId="51" fillId="33" borderId="17" xfId="39" applyNumberFormat="1" applyFont="1" applyFill="1" applyBorder="1" applyAlignment="1" applyProtection="1">
      <alignment horizontal="center"/>
      <protection locked="0"/>
    </xf>
    <xf numFmtId="1" fontId="51" fillId="34" borderId="19" xfId="40" applyNumberFormat="1" applyFont="1" applyFill="1" applyBorder="1" applyAlignment="1" applyProtection="1">
      <alignment horizontal="center"/>
    </xf>
    <xf numFmtId="0" fontId="51" fillId="33" borderId="18" xfId="39" applyNumberFormat="1" applyFont="1" applyFill="1" applyBorder="1" applyAlignment="1" applyProtection="1">
      <alignment horizontal="center"/>
      <protection locked="0"/>
    </xf>
    <xf numFmtId="0" fontId="52" fillId="33" borderId="17" xfId="39" applyNumberFormat="1" applyFont="1" applyFill="1" applyBorder="1" applyAlignment="1" applyProtection="1">
      <alignment horizontal="center"/>
      <protection locked="0"/>
    </xf>
    <xf numFmtId="1" fontId="52" fillId="34" borderId="19" xfId="40" applyNumberFormat="1" applyFont="1" applyFill="1" applyBorder="1" applyAlignment="1" applyProtection="1">
      <alignment horizontal="center"/>
    </xf>
    <xf numFmtId="0" fontId="27" fillId="0" borderId="155" xfId="40" applyFont="1" applyBorder="1" applyProtection="1">
      <protection locked="0"/>
    </xf>
    <xf numFmtId="0" fontId="27" fillId="0" borderId="156" xfId="40" applyFont="1" applyBorder="1" applyProtection="1">
      <protection locked="0"/>
    </xf>
    <xf numFmtId="0" fontId="27" fillId="0" borderId="70" xfId="40" applyFont="1" applyBorder="1" applyProtection="1">
      <protection locked="0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27" fillId="0" borderId="175" xfId="0" applyFont="1" applyFill="1" applyBorder="1" applyAlignment="1" applyProtection="1">
      <alignment vertical="center" shrinkToFit="1"/>
      <protection locked="0"/>
    </xf>
    <xf numFmtId="0" fontId="27" fillId="0" borderId="18" xfId="40" applyFont="1" applyFill="1" applyBorder="1" applyAlignment="1" applyProtection="1">
      <protection locked="0"/>
    </xf>
    <xf numFmtId="0" fontId="27" fillId="0" borderId="16" xfId="40" applyFont="1" applyFill="1" applyBorder="1" applyAlignment="1" applyProtection="1">
      <alignment horizontal="center"/>
      <protection locked="0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2" xfId="40" applyFont="1" applyFill="1" applyBorder="1" applyAlignment="1" applyProtection="1">
      <protection locked="0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36" fillId="4" borderId="19" xfId="40" applyFont="1" applyFill="1" applyBorder="1" applyAlignment="1" applyProtection="1">
      <alignment horizontal="center"/>
    </xf>
    <xf numFmtId="1" fontId="27" fillId="4" borderId="34" xfId="40" applyNumberFormat="1" applyFont="1" applyFill="1" applyBorder="1" applyAlignment="1" applyProtection="1">
      <alignment horizontal="center"/>
    </xf>
    <xf numFmtId="0" fontId="36" fillId="4" borderId="33" xfId="40" applyFont="1" applyFill="1" applyBorder="1" applyAlignment="1" applyProtection="1">
      <alignment horizontal="center"/>
    </xf>
    <xf numFmtId="0" fontId="36" fillId="4" borderId="46" xfId="40" applyFont="1" applyFill="1" applyBorder="1" applyAlignment="1" applyProtection="1">
      <alignment horizontal="center"/>
    </xf>
    <xf numFmtId="0" fontId="27" fillId="4" borderId="46" xfId="40" applyFont="1" applyFill="1" applyBorder="1" applyProtection="1"/>
    <xf numFmtId="0" fontId="27" fillId="4" borderId="16" xfId="40" applyFont="1" applyFill="1" applyBorder="1" applyAlignment="1" applyProtection="1">
      <alignment horizontal="center"/>
    </xf>
    <xf numFmtId="0" fontId="27" fillId="4" borderId="19" xfId="40" applyFont="1" applyFill="1" applyBorder="1" applyProtection="1"/>
    <xf numFmtId="1" fontId="27" fillId="4" borderId="22" xfId="40" applyNumberFormat="1" applyFont="1" applyFill="1" applyBorder="1" applyAlignment="1" applyProtection="1">
      <alignment horizontal="center"/>
    </xf>
    <xf numFmtId="1" fontId="27" fillId="4" borderId="50" xfId="40" applyNumberFormat="1" applyFont="1" applyFill="1" applyBorder="1" applyAlignment="1" applyProtection="1">
      <alignment horizontal="center"/>
    </xf>
    <xf numFmtId="1" fontId="27" fillId="4" borderId="18" xfId="40" applyNumberFormat="1" applyFont="1" applyFill="1" applyBorder="1" applyAlignment="1" applyProtection="1">
      <alignment horizontal="center"/>
    </xf>
    <xf numFmtId="1" fontId="27" fillId="4" borderId="51" xfId="40" applyNumberFormat="1" applyFont="1" applyFill="1" applyBorder="1" applyAlignment="1" applyProtection="1">
      <alignment horizontal="center"/>
    </xf>
    <xf numFmtId="0" fontId="27" fillId="4" borderId="16" xfId="40" applyFont="1" applyFill="1" applyBorder="1" applyAlignment="1" applyProtection="1">
      <alignment horizontal="left"/>
    </xf>
    <xf numFmtId="0" fontId="34" fillId="4" borderId="19" xfId="40" applyFont="1" applyFill="1" applyBorder="1" applyProtection="1"/>
    <xf numFmtId="0" fontId="27" fillId="4" borderId="32" xfId="40" applyFont="1" applyFill="1" applyBorder="1" applyAlignment="1" applyProtection="1">
      <alignment horizontal="left"/>
    </xf>
    <xf numFmtId="0" fontId="27" fillId="4" borderId="33" xfId="40" applyFont="1" applyFill="1" applyBorder="1" applyProtection="1"/>
    <xf numFmtId="1" fontId="27" fillId="4" borderId="52" xfId="40" applyNumberFormat="1" applyFont="1" applyFill="1" applyBorder="1" applyAlignment="1" applyProtection="1">
      <alignment horizontal="center"/>
    </xf>
    <xf numFmtId="1" fontId="27" fillId="4" borderId="28" xfId="40" applyNumberFormat="1" applyFont="1" applyFill="1" applyBorder="1" applyAlignment="1" applyProtection="1">
      <alignment horizontal="center"/>
    </xf>
    <xf numFmtId="0" fontId="27" fillId="4" borderId="53" xfId="40" applyFont="1" applyFill="1" applyBorder="1" applyAlignment="1" applyProtection="1">
      <alignment horizontal="left"/>
    </xf>
    <xf numFmtId="1" fontId="27" fillId="4" borderId="47" xfId="40" applyNumberFormat="1" applyFont="1" applyFill="1" applyBorder="1" applyAlignment="1" applyProtection="1">
      <alignment horizontal="center"/>
    </xf>
    <xf numFmtId="1" fontId="27" fillId="4" borderId="54" xfId="40" applyNumberFormat="1" applyFont="1" applyFill="1" applyBorder="1" applyAlignment="1" applyProtection="1">
      <alignment horizontal="center"/>
    </xf>
    <xf numFmtId="1" fontId="27" fillId="4" borderId="55" xfId="40" applyNumberFormat="1" applyFont="1" applyFill="1" applyBorder="1" applyAlignment="1" applyProtection="1">
      <alignment horizontal="center"/>
    </xf>
    <xf numFmtId="1" fontId="27" fillId="4" borderId="56" xfId="40" applyNumberFormat="1" applyFont="1" applyFill="1" applyBorder="1" applyAlignment="1" applyProtection="1">
      <alignment horizontal="center"/>
    </xf>
    <xf numFmtId="1" fontId="27" fillId="4" borderId="57" xfId="40" applyNumberFormat="1" applyFont="1" applyFill="1" applyBorder="1" applyAlignment="1" applyProtection="1">
      <alignment horizontal="center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4" borderId="19" xfId="40" applyFont="1" applyFill="1" applyBorder="1" applyAlignment="1" applyProtection="1">
      <alignment horizontal="center"/>
    </xf>
    <xf numFmtId="1" fontId="27" fillId="0" borderId="73" xfId="40" applyNumberFormat="1" applyFont="1" applyFill="1" applyBorder="1" applyAlignment="1" applyProtection="1">
      <alignment horizontal="center"/>
      <protection locked="0"/>
    </xf>
    <xf numFmtId="0" fontId="27" fillId="4" borderId="43" xfId="40" applyFont="1" applyFill="1" applyBorder="1" applyProtection="1"/>
    <xf numFmtId="0" fontId="27" fillId="4" borderId="44" xfId="40" applyFont="1" applyFill="1" applyBorder="1" applyProtection="1"/>
    <xf numFmtId="0" fontId="27" fillId="4" borderId="45" xfId="40" applyFont="1" applyFill="1" applyBorder="1" applyProtection="1"/>
    <xf numFmtId="0" fontId="27" fillId="4" borderId="15" xfId="40" applyFont="1" applyFill="1" applyBorder="1" applyProtection="1"/>
    <xf numFmtId="0" fontId="27" fillId="4" borderId="41" xfId="40" applyFont="1" applyFill="1" applyBorder="1" applyProtection="1"/>
    <xf numFmtId="0" fontId="27" fillId="4" borderId="42" xfId="40" applyFont="1" applyFill="1" applyBorder="1" applyProtection="1"/>
    <xf numFmtId="0" fontId="27" fillId="0" borderId="73" xfId="40" applyFont="1" applyFill="1" applyBorder="1" applyAlignment="1" applyProtection="1">
      <alignment horizontal="center"/>
      <protection locked="0"/>
    </xf>
    <xf numFmtId="0" fontId="27" fillId="4" borderId="48" xfId="40" applyFont="1" applyFill="1" applyBorder="1" applyProtection="1"/>
    <xf numFmtId="0" fontId="27" fillId="4" borderId="49" xfId="40" applyFont="1" applyFill="1" applyBorder="1" applyProtection="1"/>
    <xf numFmtId="1" fontId="27" fillId="4" borderId="21" xfId="40" applyNumberFormat="1" applyFont="1" applyFill="1" applyBorder="1" applyProtection="1"/>
    <xf numFmtId="0" fontId="27" fillId="4" borderId="22" xfId="40" applyFont="1" applyFill="1" applyBorder="1" applyProtection="1"/>
    <xf numFmtId="0" fontId="27" fillId="4" borderId="50" xfId="40" applyFont="1" applyFill="1" applyBorder="1" applyProtection="1"/>
    <xf numFmtId="0" fontId="27" fillId="4" borderId="17" xfId="40" applyFont="1" applyFill="1" applyBorder="1" applyProtection="1"/>
    <xf numFmtId="0" fontId="27" fillId="4" borderId="51" xfId="40" applyFont="1" applyFill="1" applyBorder="1" applyProtection="1"/>
    <xf numFmtId="1" fontId="27" fillId="4" borderId="58" xfId="40" applyNumberFormat="1" applyFont="1" applyFill="1" applyBorder="1" applyProtection="1"/>
    <xf numFmtId="0" fontId="27" fillId="0" borderId="0" xfId="40" applyFont="1" applyBorder="1"/>
    <xf numFmtId="0" fontId="22" fillId="0" borderId="0" xfId="40" applyFont="1"/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83" xfId="46" applyFont="1" applyFill="1" applyBorder="1" applyAlignment="1" applyProtection="1">
      <alignment horizontal="center" vertical="center"/>
      <protection locked="0"/>
    </xf>
    <xf numFmtId="0" fontId="27" fillId="4" borderId="15" xfId="0" applyFont="1" applyFill="1" applyBorder="1" applyAlignment="1" applyProtection="1">
      <alignment horizontal="center" vertical="center" wrapText="1"/>
    </xf>
    <xf numFmtId="0" fontId="27" fillId="4" borderId="142" xfId="40" applyFont="1" applyFill="1" applyBorder="1" applyProtection="1"/>
    <xf numFmtId="0" fontId="27" fillId="4" borderId="143" xfId="40" applyFont="1" applyFill="1" applyBorder="1" applyProtection="1"/>
    <xf numFmtId="0" fontId="51" fillId="0" borderId="17" xfId="39" applyNumberFormat="1" applyFont="1" applyBorder="1" applyAlignment="1" applyProtection="1">
      <alignment horizontal="center"/>
      <protection locked="0"/>
    </xf>
    <xf numFmtId="1" fontId="51" fillId="4" borderId="19" xfId="40" applyNumberFormat="1" applyFont="1" applyFill="1" applyBorder="1" applyAlignment="1" applyProtection="1">
      <alignment horizontal="center"/>
    </xf>
    <xf numFmtId="0" fontId="51" fillId="0" borderId="18" xfId="39" applyNumberFormat="1" applyFont="1" applyBorder="1" applyAlignment="1" applyProtection="1">
      <alignment horizontal="center"/>
      <protection locked="0"/>
    </xf>
    <xf numFmtId="0" fontId="27" fillId="0" borderId="70" xfId="40" applyFont="1" applyBorder="1" applyProtection="1"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0" borderId="19" xfId="40" applyNumberFormat="1" applyFont="1" applyFill="1" applyBorder="1" applyAlignment="1" applyProtection="1">
      <alignment horizontal="center"/>
      <protection locked="0"/>
    </xf>
    <xf numFmtId="1" fontId="27" fillId="4" borderId="33" xfId="40" applyNumberFormat="1" applyFont="1" applyFill="1" applyBorder="1" applyAlignment="1" applyProtection="1">
      <alignment horizontal="center"/>
    </xf>
    <xf numFmtId="0" fontId="22" fillId="0" borderId="0" xfId="40" applyBorder="1"/>
    <xf numFmtId="0" fontId="27" fillId="0" borderId="70" xfId="40" applyFont="1" applyFill="1" applyBorder="1" applyAlignment="1" applyProtection="1"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36" fillId="25" borderId="69" xfId="40" applyFont="1" applyFill="1" applyBorder="1" applyAlignment="1" applyProtection="1">
      <alignment horizontal="center"/>
    </xf>
    <xf numFmtId="0" fontId="36" fillId="25" borderId="73" xfId="40" applyFont="1" applyFill="1" applyBorder="1" applyAlignment="1" applyProtection="1">
      <alignment horizontal="center"/>
    </xf>
    <xf numFmtId="0" fontId="36" fillId="25" borderId="74" xfId="40" applyFont="1" applyFill="1" applyBorder="1" applyAlignment="1" applyProtection="1">
      <alignment horizontal="center"/>
    </xf>
    <xf numFmtId="1" fontId="27" fillId="0" borderId="33" xfId="40" applyNumberFormat="1" applyFont="1" applyFill="1" applyBorder="1" applyAlignment="1" applyProtection="1">
      <alignment horizontal="center"/>
      <protection locked="0"/>
    </xf>
    <xf numFmtId="0" fontId="36" fillId="25" borderId="69" xfId="46" applyFont="1" applyFill="1" applyBorder="1" applyAlignment="1" applyProtection="1">
      <alignment horizontal="center"/>
    </xf>
    <xf numFmtId="0" fontId="27" fillId="0" borderId="66" xfId="0" applyFont="1" applyBorder="1" applyAlignment="1">
      <alignment horizontal="center" vertical="center"/>
    </xf>
    <xf numFmtId="0" fontId="27" fillId="0" borderId="141" xfId="0" applyFont="1" applyBorder="1" applyAlignment="1">
      <alignment horizontal="center" vertical="center"/>
    </xf>
    <xf numFmtId="0" fontId="36" fillId="25" borderId="69" xfId="40" applyFont="1" applyFill="1" applyBorder="1" applyAlignment="1" applyProtection="1">
      <alignment horizontal="center" vertical="center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50" xfId="26" applyFont="1" applyFill="1" applyBorder="1" applyAlignment="1" applyProtection="1">
      <alignment horizontal="center" vertical="center"/>
    </xf>
    <xf numFmtId="1" fontId="29" fillId="4" borderId="51" xfId="40" applyNumberFormat="1" applyFont="1" applyFill="1" applyBorder="1" applyAlignment="1" applyProtection="1">
      <alignment horizontal="center" vertical="center" shrinkToFit="1"/>
    </xf>
    <xf numFmtId="1" fontId="29" fillId="4" borderId="50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1" fontId="27" fillId="32" borderId="19" xfId="40" applyNumberFormat="1" applyFont="1" applyFill="1" applyBorder="1" applyAlignment="1" applyProtection="1">
      <alignment horizontal="center"/>
    </xf>
    <xf numFmtId="0" fontId="27" fillId="31" borderId="20" xfId="39" applyNumberFormat="1" applyFont="1" applyFill="1" applyBorder="1" applyAlignment="1" applyProtection="1">
      <alignment horizontal="center"/>
      <protection locked="0"/>
    </xf>
    <xf numFmtId="0" fontId="27" fillId="0" borderId="157" xfId="0" applyFont="1" applyBorder="1" applyAlignment="1">
      <alignment horizontal="left" vertical="center"/>
    </xf>
    <xf numFmtId="1" fontId="27" fillId="0" borderId="158" xfId="40" applyNumberFormat="1" applyFont="1" applyFill="1" applyBorder="1" applyAlignment="1" applyProtection="1">
      <alignment horizontal="center"/>
      <protection locked="0"/>
    </xf>
    <xf numFmtId="1" fontId="27" fillId="4" borderId="13" xfId="40" applyNumberFormat="1" applyFont="1" applyFill="1" applyBorder="1" applyAlignment="1" applyProtection="1">
      <alignment horizontal="center"/>
    </xf>
    <xf numFmtId="1" fontId="27" fillId="0" borderId="13" xfId="40" applyNumberFormat="1" applyFont="1" applyFill="1" applyBorder="1" applyAlignment="1" applyProtection="1">
      <alignment horizontal="center"/>
      <protection locked="0"/>
    </xf>
    <xf numFmtId="1" fontId="27" fillId="0" borderId="159" xfId="40" applyNumberFormat="1" applyFont="1" applyFill="1" applyBorder="1" applyAlignment="1" applyProtection="1">
      <alignment horizontal="center"/>
      <protection locked="0"/>
    </xf>
    <xf numFmtId="0" fontId="27" fillId="0" borderId="69" xfId="0" applyFont="1" applyBorder="1" applyAlignment="1">
      <alignment horizontal="left" vertical="center"/>
    </xf>
    <xf numFmtId="1" fontId="27" fillId="0" borderId="160" xfId="40" applyNumberFormat="1" applyFont="1" applyFill="1" applyBorder="1" applyAlignment="1" applyProtection="1">
      <alignment horizontal="center"/>
      <protection locked="0"/>
    </xf>
    <xf numFmtId="1" fontId="27" fillId="4" borderId="15" xfId="40" applyNumberFormat="1" applyFont="1" applyFill="1" applyBorder="1" applyAlignment="1" applyProtection="1">
      <alignment horizontal="center"/>
    </xf>
    <xf numFmtId="1" fontId="27" fillId="0" borderId="15" xfId="40" applyNumberFormat="1" applyFont="1" applyFill="1" applyBorder="1" applyAlignment="1" applyProtection="1">
      <alignment horizontal="center"/>
      <protection locked="0"/>
    </xf>
    <xf numFmtId="1" fontId="27" fillId="0" borderId="40" xfId="40" applyNumberFormat="1" applyFont="1" applyFill="1" applyBorder="1" applyAlignment="1" applyProtection="1">
      <alignment horizontal="center"/>
      <protection locked="0"/>
    </xf>
    <xf numFmtId="0" fontId="27" fillId="0" borderId="102" xfId="0" applyFont="1" applyBorder="1" applyAlignment="1">
      <alignment horizontal="left" vertical="center"/>
    </xf>
    <xf numFmtId="1" fontId="27" fillId="0" borderId="161" xfId="40" applyNumberFormat="1" applyFont="1" applyFill="1" applyBorder="1" applyAlignment="1" applyProtection="1">
      <alignment horizontal="center"/>
      <protection locked="0"/>
    </xf>
    <xf numFmtId="1" fontId="27" fillId="0" borderId="162" xfId="40" applyNumberFormat="1" applyFont="1" applyFill="1" applyBorder="1" applyAlignment="1" applyProtection="1">
      <alignment horizontal="center"/>
      <protection locked="0"/>
    </xf>
    <xf numFmtId="1" fontId="27" fillId="0" borderId="152" xfId="40" applyNumberFormat="1" applyFont="1" applyFill="1" applyBorder="1" applyAlignment="1" applyProtection="1">
      <alignment horizontal="center"/>
      <protection locked="0"/>
    </xf>
    <xf numFmtId="1" fontId="27" fillId="0" borderId="163" xfId="40" applyNumberFormat="1" applyFont="1" applyFill="1" applyBorder="1" applyAlignment="1" applyProtection="1">
      <alignment horizontal="center"/>
      <protection locked="0"/>
    </xf>
    <xf numFmtId="0" fontId="27" fillId="0" borderId="102" xfId="0" applyFont="1" applyBorder="1" applyAlignment="1">
      <alignment horizontal="left" vertical="center" wrapText="1"/>
    </xf>
    <xf numFmtId="0" fontId="53" fillId="0" borderId="102" xfId="0" applyFont="1" applyBorder="1" applyAlignment="1">
      <alignment horizontal="justify" vertical="center"/>
    </xf>
    <xf numFmtId="0" fontId="27" fillId="0" borderId="102" xfId="0" applyFont="1" applyBorder="1" applyAlignment="1">
      <alignment horizontal="justify" vertical="center"/>
    </xf>
    <xf numFmtId="0" fontId="27" fillId="0" borderId="164" xfId="0" applyFont="1" applyBorder="1" applyAlignment="1">
      <alignment horizontal="center" vertical="center"/>
    </xf>
    <xf numFmtId="0" fontId="36" fillId="25" borderId="75" xfId="46" applyFont="1" applyFill="1" applyBorder="1" applyAlignment="1" applyProtection="1">
      <alignment horizontal="center"/>
    </xf>
    <xf numFmtId="0" fontId="27" fillId="0" borderId="165" xfId="0" applyFont="1" applyBorder="1" applyAlignment="1">
      <alignment horizontal="justify" vertical="center"/>
    </xf>
    <xf numFmtId="1" fontId="27" fillId="0" borderId="166" xfId="40" applyNumberFormat="1" applyFont="1" applyFill="1" applyBorder="1" applyAlignment="1" applyProtection="1">
      <alignment horizontal="center"/>
      <protection locked="0"/>
    </xf>
    <xf numFmtId="1" fontId="27" fillId="0" borderId="167" xfId="40" applyNumberFormat="1" applyFont="1" applyFill="1" applyBorder="1" applyAlignment="1" applyProtection="1">
      <alignment horizontal="center"/>
      <protection locked="0"/>
    </xf>
    <xf numFmtId="1" fontId="27" fillId="0" borderId="101" xfId="40" applyNumberFormat="1" applyFont="1" applyFill="1" applyBorder="1" applyAlignment="1" applyProtection="1">
      <alignment horizontal="center"/>
      <protection locked="0"/>
    </xf>
    <xf numFmtId="1" fontId="27" fillId="4" borderId="69" xfId="40" applyNumberFormat="1" applyFont="1" applyFill="1" applyBorder="1" applyAlignment="1" applyProtection="1">
      <alignment horizontal="center"/>
    </xf>
    <xf numFmtId="1" fontId="27" fillId="0" borderId="69" xfId="40" applyNumberFormat="1" applyFont="1" applyFill="1" applyBorder="1" applyAlignment="1" applyProtection="1">
      <alignment horizontal="center"/>
      <protection locked="0"/>
    </xf>
    <xf numFmtId="1" fontId="27" fillId="0" borderId="70" xfId="40" applyNumberFormat="1" applyFont="1" applyFill="1" applyBorder="1" applyAlignment="1" applyProtection="1">
      <alignment horizontal="center"/>
      <protection locked="0"/>
    </xf>
    <xf numFmtId="1" fontId="27" fillId="0" borderId="168" xfId="40" applyNumberFormat="1" applyFont="1" applyFill="1" applyBorder="1" applyAlignment="1" applyProtection="1">
      <alignment horizontal="center"/>
      <protection locked="0"/>
    </xf>
    <xf numFmtId="1" fontId="27" fillId="4" borderId="75" xfId="40" applyNumberFormat="1" applyFont="1" applyFill="1" applyBorder="1" applyAlignment="1" applyProtection="1">
      <alignment horizontal="center"/>
    </xf>
    <xf numFmtId="1" fontId="27" fillId="0" borderId="75" xfId="40" applyNumberFormat="1" applyFont="1" applyFill="1" applyBorder="1" applyAlignment="1" applyProtection="1">
      <alignment horizontal="center"/>
      <protection locked="0"/>
    </xf>
    <xf numFmtId="1" fontId="27" fillId="0" borderId="169" xfId="40" applyNumberFormat="1" applyFont="1" applyFill="1" applyBorder="1" applyAlignment="1" applyProtection="1">
      <alignment horizontal="center"/>
      <protection locked="0"/>
    </xf>
    <xf numFmtId="0" fontId="27" fillId="0" borderId="170" xfId="0" applyFont="1" applyBorder="1" applyAlignment="1">
      <alignment horizontal="center" vertical="center"/>
    </xf>
    <xf numFmtId="0" fontId="36" fillId="25" borderId="171" xfId="46" applyFont="1" applyFill="1" applyBorder="1" applyAlignment="1" applyProtection="1">
      <alignment horizontal="center"/>
    </xf>
    <xf numFmtId="0" fontId="27" fillId="0" borderId="172" xfId="0" applyFont="1" applyBorder="1" applyAlignment="1">
      <alignment horizontal="justify" vertical="center"/>
    </xf>
    <xf numFmtId="1" fontId="27" fillId="0" borderId="173" xfId="40" applyNumberFormat="1" applyFont="1" applyFill="1" applyBorder="1" applyAlignment="1" applyProtection="1">
      <alignment horizontal="center"/>
      <protection locked="0"/>
    </xf>
    <xf numFmtId="1" fontId="27" fillId="4" borderId="171" xfId="40" applyNumberFormat="1" applyFont="1" applyFill="1" applyBorder="1" applyAlignment="1" applyProtection="1">
      <alignment horizontal="center"/>
    </xf>
    <xf numFmtId="1" fontId="27" fillId="0" borderId="171" xfId="40" applyNumberFormat="1" applyFont="1" applyFill="1" applyBorder="1" applyAlignment="1" applyProtection="1">
      <alignment horizontal="center"/>
      <protection locked="0"/>
    </xf>
    <xf numFmtId="1" fontId="27" fillId="0" borderId="174" xfId="40" applyNumberFormat="1" applyFont="1" applyFill="1" applyBorder="1" applyAlignment="1" applyProtection="1">
      <alignment horizontal="center"/>
      <protection locked="0"/>
    </xf>
    <xf numFmtId="1" fontId="32" fillId="26" borderId="125" xfId="46" applyNumberFormat="1" applyFont="1" applyFill="1" applyBorder="1" applyAlignment="1" applyProtection="1">
      <alignment horizontal="center"/>
    </xf>
    <xf numFmtId="1" fontId="32" fillId="26" borderId="179" xfId="46" applyNumberFormat="1" applyFont="1" applyFill="1" applyBorder="1" applyAlignment="1" applyProtection="1">
      <alignment horizontal="center"/>
    </xf>
    <xf numFmtId="0" fontId="32" fillId="25" borderId="178" xfId="46" applyFont="1" applyFill="1" applyBorder="1" applyProtection="1"/>
    <xf numFmtId="0" fontId="32" fillId="25" borderId="180" xfId="46" applyFont="1" applyFill="1" applyBorder="1" applyProtection="1"/>
    <xf numFmtId="0" fontId="27" fillId="0" borderId="181" xfId="39" applyNumberFormat="1" applyFont="1" applyBorder="1" applyAlignment="1" applyProtection="1">
      <alignment horizontal="center"/>
      <protection locked="0"/>
    </xf>
    <xf numFmtId="1" fontId="32" fillId="26" borderId="182" xfId="46" applyNumberFormat="1" applyFont="1" applyFill="1" applyBorder="1" applyAlignment="1" applyProtection="1">
      <alignment horizontal="center"/>
    </xf>
    <xf numFmtId="0" fontId="32" fillId="25" borderId="183" xfId="46" applyFont="1" applyFill="1" applyBorder="1" applyProtection="1"/>
    <xf numFmtId="0" fontId="33" fillId="4" borderId="186" xfId="40" applyFont="1" applyFill="1" applyBorder="1" applyProtection="1"/>
    <xf numFmtId="1" fontId="29" fillId="4" borderId="195" xfId="40" applyNumberFormat="1" applyFont="1" applyFill="1" applyBorder="1" applyAlignment="1" applyProtection="1">
      <alignment horizontal="center"/>
    </xf>
    <xf numFmtId="0" fontId="29" fillId="4" borderId="199" xfId="40" applyFont="1" applyFill="1" applyBorder="1" applyAlignment="1" applyProtection="1">
      <alignment horizontal="center"/>
    </xf>
    <xf numFmtId="1" fontId="29" fillId="25" borderId="68" xfId="46" applyNumberFormat="1" applyFont="1" applyFill="1" applyBorder="1" applyAlignment="1" applyProtection="1">
      <alignment horizontal="center" vertical="center"/>
    </xf>
    <xf numFmtId="1" fontId="29" fillId="25" borderId="68" xfId="46" applyNumberFormat="1" applyFont="1" applyFill="1" applyBorder="1" applyAlignment="1" applyProtection="1">
      <alignment horizontal="center" vertical="center"/>
    </xf>
    <xf numFmtId="0" fontId="27" fillId="0" borderId="71" xfId="40" applyFont="1" applyFill="1" applyBorder="1" applyAlignment="1" applyProtection="1">
      <alignment horizontal="center"/>
      <protection locked="0"/>
    </xf>
    <xf numFmtId="0" fontId="27" fillId="0" borderId="68" xfId="40" applyFont="1" applyFill="1" applyBorder="1" applyAlignment="1" applyProtection="1">
      <alignment horizontal="left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7" fillId="25" borderId="69" xfId="40" applyFont="1" applyFill="1" applyBorder="1" applyAlignment="1" applyProtection="1">
      <alignment horizontal="center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83" xfId="40" applyFont="1" applyBorder="1" applyAlignment="1">
      <alignment horizontal="center" vertical="center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22" fillId="0" borderId="0" xfId="40"/>
    <xf numFmtId="0" fontId="40" fillId="0" borderId="0" xfId="40" applyFont="1"/>
    <xf numFmtId="0" fontId="27" fillId="0" borderId="16" xfId="40" applyFont="1" applyFill="1" applyBorder="1" applyAlignment="1" applyProtection="1">
      <alignment horizontal="center"/>
      <protection locked="0"/>
    </xf>
    <xf numFmtId="0" fontId="27" fillId="0" borderId="18" xfId="40" applyFont="1" applyFill="1" applyBorder="1" applyAlignment="1" applyProtection="1"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0" borderId="19" xfId="40" applyNumberFormat="1" applyFont="1" applyFill="1" applyBorder="1" applyAlignment="1" applyProtection="1">
      <alignment horizontal="center"/>
      <protection locked="0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0" fontId="36" fillId="4" borderId="19" xfId="40" applyFont="1" applyFill="1" applyBorder="1" applyAlignment="1" applyProtection="1">
      <alignment horizontal="center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0" fontId="27" fillId="25" borderId="69" xfId="40" applyFont="1" applyFill="1" applyBorder="1" applyAlignment="1" applyProtection="1">
      <alignment horizontal="center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alignment horizontal="left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70" xfId="40" applyFont="1" applyBorder="1" applyProtection="1">
      <protection locked="0"/>
    </xf>
    <xf numFmtId="0" fontId="22" fillId="0" borderId="0" xfId="40"/>
    <xf numFmtId="0" fontId="0" fillId="0" borderId="0" xfId="0"/>
    <xf numFmtId="0" fontId="22" fillId="0" borderId="0" xfId="40"/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33" fillId="4" borderId="10" xfId="40" applyFont="1" applyFill="1" applyBorder="1" applyProtection="1"/>
    <xf numFmtId="1" fontId="27" fillId="0" borderId="19" xfId="40" applyNumberFormat="1" applyFont="1" applyFill="1" applyBorder="1" applyAlignment="1" applyProtection="1">
      <alignment horizontal="center"/>
      <protection locked="0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0" fontId="32" fillId="4" borderId="28" xfId="40" applyFont="1" applyFill="1" applyBorder="1" applyAlignment="1" applyProtection="1">
      <alignment horizontal="center"/>
    </xf>
    <xf numFmtId="1" fontId="27" fillId="4" borderId="34" xfId="40" applyNumberFormat="1" applyFont="1" applyFill="1" applyBorder="1" applyAlignment="1" applyProtection="1">
      <alignment horizontal="center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0" fontId="36" fillId="4" borderId="46" xfId="40" applyFont="1" applyFill="1" applyBorder="1" applyAlignment="1" applyProtection="1">
      <alignment horizontal="center"/>
    </xf>
    <xf numFmtId="0" fontId="27" fillId="4" borderId="46" xfId="40" applyFont="1" applyFill="1" applyBorder="1" applyProtection="1"/>
    <xf numFmtId="0" fontId="27" fillId="4" borderId="19" xfId="40" applyFont="1" applyFill="1" applyBorder="1" applyProtection="1"/>
    <xf numFmtId="1" fontId="27" fillId="4" borderId="22" xfId="40" applyNumberFormat="1" applyFont="1" applyFill="1" applyBorder="1" applyAlignment="1" applyProtection="1">
      <alignment horizontal="center"/>
    </xf>
    <xf numFmtId="1" fontId="27" fillId="4" borderId="50" xfId="40" applyNumberFormat="1" applyFont="1" applyFill="1" applyBorder="1" applyAlignment="1" applyProtection="1">
      <alignment horizontal="center"/>
    </xf>
    <xf numFmtId="1" fontId="27" fillId="4" borderId="18" xfId="40" applyNumberFormat="1" applyFont="1" applyFill="1" applyBorder="1" applyAlignment="1" applyProtection="1">
      <alignment horizontal="center"/>
    </xf>
    <xf numFmtId="1" fontId="27" fillId="4" borderId="51" xfId="40" applyNumberFormat="1" applyFont="1" applyFill="1" applyBorder="1" applyAlignment="1" applyProtection="1">
      <alignment horizontal="center"/>
    </xf>
    <xf numFmtId="1" fontId="27" fillId="4" borderId="52" xfId="40" applyNumberFormat="1" applyFont="1" applyFill="1" applyBorder="1" applyAlignment="1" applyProtection="1">
      <alignment horizontal="center"/>
    </xf>
    <xf numFmtId="1" fontId="27" fillId="4" borderId="28" xfId="40" applyNumberFormat="1" applyFont="1" applyFill="1" applyBorder="1" applyAlignment="1" applyProtection="1">
      <alignment horizontal="center"/>
    </xf>
    <xf numFmtId="0" fontId="27" fillId="4" borderId="53" xfId="40" applyFont="1" applyFill="1" applyBorder="1" applyAlignment="1" applyProtection="1">
      <alignment horizontal="left"/>
    </xf>
    <xf numFmtId="1" fontId="27" fillId="4" borderId="47" xfId="40" applyNumberFormat="1" applyFont="1" applyFill="1" applyBorder="1" applyAlignment="1" applyProtection="1">
      <alignment horizontal="center"/>
    </xf>
    <xf numFmtId="1" fontId="27" fillId="4" borderId="54" xfId="40" applyNumberFormat="1" applyFont="1" applyFill="1" applyBorder="1" applyAlignment="1" applyProtection="1">
      <alignment horizontal="center"/>
    </xf>
    <xf numFmtId="1" fontId="27" fillId="4" borderId="55" xfId="40" applyNumberFormat="1" applyFont="1" applyFill="1" applyBorder="1" applyAlignment="1" applyProtection="1">
      <alignment horizontal="center"/>
    </xf>
    <xf numFmtId="1" fontId="27" fillId="4" borderId="56" xfId="40" applyNumberFormat="1" applyFont="1" applyFill="1" applyBorder="1" applyAlignment="1" applyProtection="1">
      <alignment horizontal="center"/>
    </xf>
    <xf numFmtId="1" fontId="27" fillId="4" borderId="57" xfId="40" applyNumberFormat="1" applyFont="1" applyFill="1" applyBorder="1" applyAlignment="1" applyProtection="1">
      <alignment horizontal="center"/>
    </xf>
    <xf numFmtId="0" fontId="27" fillId="0" borderId="26" xfId="40" applyFont="1" applyFill="1" applyBorder="1" applyAlignment="1" applyProtection="1">
      <alignment horizontal="center"/>
      <protection locked="0"/>
    </xf>
    <xf numFmtId="1" fontId="27" fillId="4" borderId="10" xfId="40" applyNumberFormat="1" applyFont="1" applyFill="1" applyBorder="1" applyAlignment="1" applyProtection="1">
      <alignment horizontal="center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72" xfId="40" applyFont="1" applyFill="1" applyBorder="1" applyAlignment="1" applyProtection="1"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1" fontId="27" fillId="0" borderId="73" xfId="40" applyNumberFormat="1" applyFont="1" applyFill="1" applyBorder="1" applyAlignment="1" applyProtection="1">
      <alignment horizontal="center"/>
      <protection locked="0"/>
    </xf>
    <xf numFmtId="1" fontId="27" fillId="0" borderId="33" xfId="40" applyNumberFormat="1" applyFont="1" applyFill="1" applyBorder="1" applyAlignment="1" applyProtection="1">
      <alignment horizontal="center"/>
      <protection locked="0"/>
    </xf>
    <xf numFmtId="0" fontId="40" fillId="0" borderId="0" xfId="40" applyFont="1"/>
    <xf numFmtId="0" fontId="27" fillId="4" borderId="19" xfId="40" applyFont="1" applyFill="1" applyBorder="1" applyAlignment="1" applyProtection="1">
      <alignment horizontal="center"/>
    </xf>
    <xf numFmtId="0" fontId="27" fillId="0" borderId="33" xfId="40" applyFont="1" applyFill="1" applyBorder="1" applyAlignment="1" applyProtection="1">
      <alignment horizontal="center"/>
      <protection locked="0"/>
    </xf>
    <xf numFmtId="0" fontId="27" fillId="0" borderId="73" xfId="40" applyFont="1" applyFill="1" applyBorder="1" applyAlignment="1" applyProtection="1">
      <alignment horizontal="center"/>
      <protection locked="0"/>
    </xf>
    <xf numFmtId="1" fontId="27" fillId="4" borderId="21" xfId="40" applyNumberFormat="1" applyFont="1" applyFill="1" applyBorder="1" applyProtection="1"/>
    <xf numFmtId="0" fontId="27" fillId="4" borderId="22" xfId="40" applyFont="1" applyFill="1" applyBorder="1" applyProtection="1"/>
    <xf numFmtId="0" fontId="27" fillId="4" borderId="50" xfId="40" applyFont="1" applyFill="1" applyBorder="1" applyProtection="1"/>
    <xf numFmtId="0" fontId="27" fillId="4" borderId="17" xfId="40" applyFont="1" applyFill="1" applyBorder="1" applyProtection="1"/>
    <xf numFmtId="0" fontId="27" fillId="4" borderId="51" xfId="40" applyFont="1" applyFill="1" applyBorder="1" applyProtection="1"/>
    <xf numFmtId="0" fontId="27" fillId="0" borderId="18" xfId="40" applyFont="1" applyFill="1" applyBorder="1" applyAlignment="1" applyProtection="1">
      <protection locked="0"/>
    </xf>
    <xf numFmtId="0" fontId="27" fillId="0" borderId="16" xfId="40" applyFont="1" applyFill="1" applyBorder="1" applyAlignment="1" applyProtection="1">
      <alignment horizontal="center"/>
      <protection locked="0"/>
    </xf>
    <xf numFmtId="0" fontId="27" fillId="4" borderId="210" xfId="40" applyFont="1" applyFill="1" applyBorder="1" applyAlignment="1" applyProtection="1">
      <alignment horizontal="center"/>
    </xf>
    <xf numFmtId="0" fontId="36" fillId="25" borderId="69" xfId="46" applyFont="1" applyFill="1" applyBorder="1" applyAlignment="1" applyProtection="1">
      <alignment horizontal="center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0" borderId="19" xfId="40" applyNumberFormat="1" applyFont="1" applyFill="1" applyBorder="1" applyAlignment="1" applyProtection="1">
      <alignment horizontal="center"/>
      <protection locked="0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0" fontId="27" fillId="4" borderId="19" xfId="40" applyFont="1" applyFill="1" applyBorder="1" applyAlignment="1" applyProtection="1">
      <alignment horizontal="center"/>
    </xf>
    <xf numFmtId="0" fontId="27" fillId="25" borderId="69" xfId="40" applyFont="1" applyFill="1" applyBorder="1" applyAlignment="1" applyProtection="1">
      <alignment horizontal="center" vertical="center"/>
    </xf>
    <xf numFmtId="0" fontId="22" fillId="0" borderId="0" xfId="40"/>
    <xf numFmtId="1" fontId="27" fillId="4" borderId="17" xfId="40" applyNumberFormat="1" applyFont="1" applyFill="1" applyBorder="1" applyAlignment="1" applyProtection="1">
      <alignment horizontal="center"/>
    </xf>
    <xf numFmtId="0" fontId="33" fillId="4" borderId="10" xfId="40" applyFont="1" applyFill="1" applyBorder="1" applyProtection="1"/>
    <xf numFmtId="1" fontId="27" fillId="4" borderId="34" xfId="40" applyNumberFormat="1" applyFont="1" applyFill="1" applyBorder="1" applyAlignment="1" applyProtection="1">
      <alignment horizontal="center"/>
    </xf>
    <xf numFmtId="0" fontId="36" fillId="4" borderId="46" xfId="40" applyFont="1" applyFill="1" applyBorder="1" applyAlignment="1" applyProtection="1">
      <alignment horizontal="center"/>
    </xf>
    <xf numFmtId="0" fontId="27" fillId="4" borderId="46" xfId="40" applyFont="1" applyFill="1" applyBorder="1" applyProtection="1"/>
    <xf numFmtId="0" fontId="27" fillId="4" borderId="19" xfId="40" applyFont="1" applyFill="1" applyBorder="1" applyProtection="1"/>
    <xf numFmtId="1" fontId="27" fillId="4" borderId="22" xfId="40" applyNumberFormat="1" applyFont="1" applyFill="1" applyBorder="1" applyAlignment="1" applyProtection="1">
      <alignment horizontal="center"/>
    </xf>
    <xf numFmtId="1" fontId="27" fillId="4" borderId="50" xfId="40" applyNumberFormat="1" applyFont="1" applyFill="1" applyBorder="1" applyAlignment="1" applyProtection="1">
      <alignment horizontal="center"/>
    </xf>
    <xf numFmtId="1" fontId="27" fillId="4" borderId="18" xfId="40" applyNumberFormat="1" applyFont="1" applyFill="1" applyBorder="1" applyAlignment="1" applyProtection="1">
      <alignment horizontal="center"/>
    </xf>
    <xf numFmtId="1" fontId="27" fillId="4" borderId="51" xfId="40" applyNumberFormat="1" applyFont="1" applyFill="1" applyBorder="1" applyAlignment="1" applyProtection="1">
      <alignment horizontal="center"/>
    </xf>
    <xf numFmtId="1" fontId="27" fillId="4" borderId="52" xfId="40" applyNumberFormat="1" applyFont="1" applyFill="1" applyBorder="1" applyAlignment="1" applyProtection="1">
      <alignment horizontal="center"/>
    </xf>
    <xf numFmtId="1" fontId="27" fillId="4" borderId="28" xfId="40" applyNumberFormat="1" applyFont="1" applyFill="1" applyBorder="1" applyAlignment="1" applyProtection="1">
      <alignment horizontal="center"/>
    </xf>
    <xf numFmtId="0" fontId="27" fillId="4" borderId="53" xfId="40" applyFont="1" applyFill="1" applyBorder="1" applyAlignment="1" applyProtection="1">
      <alignment horizontal="left"/>
    </xf>
    <xf numFmtId="1" fontId="27" fillId="4" borderId="47" xfId="40" applyNumberFormat="1" applyFont="1" applyFill="1" applyBorder="1" applyAlignment="1" applyProtection="1">
      <alignment horizontal="center"/>
    </xf>
    <xf numFmtId="1" fontId="27" fillId="4" borderId="54" xfId="40" applyNumberFormat="1" applyFont="1" applyFill="1" applyBorder="1" applyAlignment="1" applyProtection="1">
      <alignment horizontal="center"/>
    </xf>
    <xf numFmtId="1" fontId="27" fillId="4" borderId="55" xfId="40" applyNumberFormat="1" applyFont="1" applyFill="1" applyBorder="1" applyAlignment="1" applyProtection="1">
      <alignment horizontal="center"/>
    </xf>
    <xf numFmtId="1" fontId="27" fillId="4" borderId="56" xfId="40" applyNumberFormat="1" applyFont="1" applyFill="1" applyBorder="1" applyAlignment="1" applyProtection="1">
      <alignment horizontal="center"/>
    </xf>
    <xf numFmtId="1" fontId="27" fillId="4" borderId="57" xfId="40" applyNumberFormat="1" applyFont="1" applyFill="1" applyBorder="1" applyAlignment="1" applyProtection="1">
      <alignment horizontal="center"/>
    </xf>
    <xf numFmtId="0" fontId="27" fillId="0" borderId="26" xfId="40" applyFont="1" applyFill="1" applyBorder="1" applyAlignment="1" applyProtection="1">
      <alignment horizontal="center"/>
      <protection locked="0"/>
    </xf>
    <xf numFmtId="0" fontId="40" fillId="0" borderId="0" xfId="40" applyFont="1"/>
    <xf numFmtId="1" fontId="27" fillId="0" borderId="73" xfId="40" applyNumberFormat="1" applyFont="1" applyFill="1" applyBorder="1" applyAlignment="1" applyProtection="1">
      <alignment horizontal="center"/>
      <protection locked="0"/>
    </xf>
    <xf numFmtId="0" fontId="27" fillId="0" borderId="73" xfId="40" applyFont="1" applyFill="1" applyBorder="1" applyAlignment="1" applyProtection="1">
      <alignment horizontal="center"/>
      <protection locked="0"/>
    </xf>
    <xf numFmtId="1" fontId="27" fillId="4" borderId="21" xfId="40" applyNumberFormat="1" applyFont="1" applyFill="1" applyBorder="1" applyProtection="1"/>
    <xf numFmtId="0" fontId="27" fillId="4" borderId="22" xfId="40" applyFont="1" applyFill="1" applyBorder="1" applyProtection="1"/>
    <xf numFmtId="0" fontId="27" fillId="4" borderId="50" xfId="40" applyFont="1" applyFill="1" applyBorder="1" applyProtection="1"/>
    <xf numFmtId="0" fontId="27" fillId="4" borderId="17" xfId="40" applyFont="1" applyFill="1" applyBorder="1" applyProtection="1"/>
    <xf numFmtId="0" fontId="27" fillId="4" borderId="51" xfId="40" applyFont="1" applyFill="1" applyBorder="1" applyProtection="1"/>
    <xf numFmtId="0" fontId="36" fillId="25" borderId="69" xfId="46" applyFont="1" applyFill="1" applyBorder="1" applyAlignment="1" applyProtection="1">
      <alignment horizontal="center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27" fillId="0" borderId="155" xfId="40" applyFont="1" applyBorder="1" applyProtection="1">
      <protection locked="0"/>
    </xf>
    <xf numFmtId="0" fontId="27" fillId="0" borderId="70" xfId="40" applyFont="1" applyBorder="1" applyProtection="1">
      <protection locked="0"/>
    </xf>
    <xf numFmtId="0" fontId="27" fillId="0" borderId="16" xfId="40" applyFont="1" applyFill="1" applyBorder="1" applyAlignment="1" applyProtection="1">
      <alignment horizontal="center"/>
      <protection locked="0"/>
    </xf>
    <xf numFmtId="0" fontId="27" fillId="0" borderId="18" xfId="40" applyFont="1" applyFill="1" applyBorder="1" applyAlignment="1" applyProtection="1"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alignment horizontal="left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27" fillId="0" borderId="154" xfId="0" applyFont="1" applyFill="1" applyBorder="1" applyAlignment="1" applyProtection="1">
      <alignment vertical="center" shrinkToFit="1"/>
      <protection locked="0"/>
    </xf>
    <xf numFmtId="0" fontId="27" fillId="0" borderId="175" xfId="0" applyFont="1" applyFill="1" applyBorder="1" applyAlignment="1" applyProtection="1">
      <alignment vertical="center" shrinkToFit="1"/>
      <protection locked="0"/>
    </xf>
    <xf numFmtId="0" fontId="22" fillId="0" borderId="0" xfId="40"/>
    <xf numFmtId="0" fontId="27" fillId="0" borderId="16" xfId="40" applyFont="1" applyFill="1" applyBorder="1" applyAlignment="1" applyProtection="1">
      <alignment horizontal="center"/>
      <protection locked="0"/>
    </xf>
    <xf numFmtId="0" fontId="27" fillId="0" borderId="18" xfId="40" applyFont="1" applyFill="1" applyBorder="1" applyAlignment="1" applyProtection="1"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33" fillId="4" borderId="10" xfId="40" applyFont="1" applyFill="1" applyBorder="1" applyProtection="1"/>
    <xf numFmtId="1" fontId="27" fillId="0" borderId="19" xfId="40" applyNumberFormat="1" applyFont="1" applyFill="1" applyBorder="1" applyAlignment="1" applyProtection="1">
      <alignment horizontal="center"/>
      <protection locked="0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0" fontId="32" fillId="4" borderId="28" xfId="40" applyFont="1" applyFill="1" applyBorder="1" applyAlignment="1" applyProtection="1">
      <alignment horizontal="center"/>
    </xf>
    <xf numFmtId="1" fontId="27" fillId="4" borderId="32" xfId="40" applyNumberFormat="1" applyFont="1" applyFill="1" applyBorder="1" applyAlignment="1" applyProtection="1">
      <alignment horizontal="center"/>
    </xf>
    <xf numFmtId="1" fontId="27" fillId="4" borderId="33" xfId="40" applyNumberFormat="1" applyFont="1" applyFill="1" applyBorder="1" applyAlignment="1" applyProtection="1">
      <alignment horizontal="center"/>
    </xf>
    <xf numFmtId="1" fontId="27" fillId="4" borderId="34" xfId="40" applyNumberFormat="1" applyFont="1" applyFill="1" applyBorder="1" applyAlignment="1" applyProtection="1">
      <alignment horizontal="center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0" fontId="36" fillId="4" borderId="46" xfId="40" applyFont="1" applyFill="1" applyBorder="1" applyAlignment="1" applyProtection="1">
      <alignment horizontal="center"/>
    </xf>
    <xf numFmtId="0" fontId="27" fillId="4" borderId="46" xfId="40" applyFont="1" applyFill="1" applyBorder="1" applyProtection="1"/>
    <xf numFmtId="0" fontId="27" fillId="4" borderId="19" xfId="40" applyFont="1" applyFill="1" applyBorder="1" applyProtection="1"/>
    <xf numFmtId="1" fontId="27" fillId="4" borderId="22" xfId="40" applyNumberFormat="1" applyFont="1" applyFill="1" applyBorder="1" applyAlignment="1" applyProtection="1">
      <alignment horizontal="center"/>
    </xf>
    <xf numFmtId="1" fontId="27" fillId="4" borderId="50" xfId="40" applyNumberFormat="1" applyFont="1" applyFill="1" applyBorder="1" applyAlignment="1" applyProtection="1">
      <alignment horizontal="center"/>
    </xf>
    <xf numFmtId="1" fontId="27" fillId="4" borderId="18" xfId="40" applyNumberFormat="1" applyFont="1" applyFill="1" applyBorder="1" applyAlignment="1" applyProtection="1">
      <alignment horizontal="center"/>
    </xf>
    <xf numFmtId="1" fontId="27" fillId="4" borderId="51" xfId="40" applyNumberFormat="1" applyFont="1" applyFill="1" applyBorder="1" applyAlignment="1" applyProtection="1">
      <alignment horizontal="center"/>
    </xf>
    <xf numFmtId="1" fontId="27" fillId="4" borderId="52" xfId="40" applyNumberFormat="1" applyFont="1" applyFill="1" applyBorder="1" applyAlignment="1" applyProtection="1">
      <alignment horizontal="center"/>
    </xf>
    <xf numFmtId="1" fontId="27" fillId="4" borderId="28" xfId="40" applyNumberFormat="1" applyFont="1" applyFill="1" applyBorder="1" applyAlignment="1" applyProtection="1">
      <alignment horizontal="center"/>
    </xf>
    <xf numFmtId="0" fontId="27" fillId="4" borderId="53" xfId="40" applyFont="1" applyFill="1" applyBorder="1" applyAlignment="1" applyProtection="1">
      <alignment horizontal="left"/>
    </xf>
    <xf numFmtId="1" fontId="27" fillId="4" borderId="47" xfId="40" applyNumberFormat="1" applyFont="1" applyFill="1" applyBorder="1" applyAlignment="1" applyProtection="1">
      <alignment horizontal="center"/>
    </xf>
    <xf numFmtId="1" fontId="27" fillId="4" borderId="54" xfId="40" applyNumberFormat="1" applyFont="1" applyFill="1" applyBorder="1" applyAlignment="1" applyProtection="1">
      <alignment horizontal="center"/>
    </xf>
    <xf numFmtId="1" fontId="27" fillId="4" borderId="55" xfId="40" applyNumberFormat="1" applyFont="1" applyFill="1" applyBorder="1" applyAlignment="1" applyProtection="1">
      <alignment horizontal="center"/>
    </xf>
    <xf numFmtId="1" fontId="27" fillId="4" borderId="56" xfId="40" applyNumberFormat="1" applyFont="1" applyFill="1" applyBorder="1" applyAlignment="1" applyProtection="1">
      <alignment horizontal="center"/>
    </xf>
    <xf numFmtId="1" fontId="27" fillId="4" borderId="57" xfId="40" applyNumberFormat="1" applyFont="1" applyFill="1" applyBorder="1" applyAlignment="1" applyProtection="1">
      <alignment horizontal="center"/>
    </xf>
    <xf numFmtId="0" fontId="27" fillId="0" borderId="26" xfId="40" applyFont="1" applyFill="1" applyBorder="1" applyAlignment="1" applyProtection="1">
      <alignment horizontal="center"/>
      <protection locked="0"/>
    </xf>
    <xf numFmtId="1" fontId="27" fillId="4" borderId="10" xfId="40" applyNumberFormat="1" applyFont="1" applyFill="1" applyBorder="1" applyAlignment="1" applyProtection="1">
      <alignment horizontal="center"/>
    </xf>
    <xf numFmtId="1" fontId="27" fillId="0" borderId="11" xfId="40" applyNumberFormat="1" applyFont="1" applyFill="1" applyBorder="1" applyAlignment="1" applyProtection="1">
      <alignment horizontal="center"/>
      <protection locked="0"/>
    </xf>
    <xf numFmtId="1" fontId="27" fillId="0" borderId="10" xfId="40" applyNumberFormat="1" applyFont="1" applyFill="1" applyBorder="1" applyAlignment="1" applyProtection="1">
      <alignment horizontal="center"/>
      <protection locked="0"/>
    </xf>
    <xf numFmtId="1" fontId="27" fillId="0" borderId="61" xfId="40" applyNumberFormat="1" applyFont="1" applyFill="1" applyBorder="1" applyAlignment="1" applyProtection="1">
      <alignment horizontal="center"/>
      <protection locked="0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1" fontId="27" fillId="0" borderId="151" xfId="40" applyNumberFormat="1" applyFont="1" applyFill="1" applyBorder="1" applyAlignment="1" applyProtection="1">
      <alignment horizontal="center"/>
      <protection locked="0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72" xfId="40" applyFont="1" applyFill="1" applyBorder="1" applyAlignment="1" applyProtection="1">
      <protection locked="0"/>
    </xf>
    <xf numFmtId="0" fontId="27" fillId="0" borderId="71" xfId="40" applyFont="1" applyFill="1" applyBorder="1" applyAlignment="1" applyProtection="1">
      <alignment horizontal="center"/>
      <protection locked="0"/>
    </xf>
    <xf numFmtId="0" fontId="27" fillId="0" borderId="68" xfId="40" applyFont="1" applyFill="1" applyBorder="1" applyAlignment="1" applyProtection="1">
      <alignment horizontal="left"/>
      <protection locked="0"/>
    </xf>
    <xf numFmtId="0" fontId="27" fillId="4" borderId="19" xfId="40" applyFont="1" applyFill="1" applyBorder="1" applyAlignment="1" applyProtection="1">
      <alignment horizontal="center"/>
    </xf>
    <xf numFmtId="1" fontId="27" fillId="0" borderId="73" xfId="40" applyNumberFormat="1" applyFont="1" applyFill="1" applyBorder="1" applyAlignment="1" applyProtection="1">
      <alignment horizontal="center"/>
      <protection locked="0"/>
    </xf>
    <xf numFmtId="1" fontId="27" fillId="0" borderId="33" xfId="40" applyNumberFormat="1" applyFont="1" applyFill="1" applyBorder="1" applyAlignment="1" applyProtection="1">
      <alignment horizontal="center"/>
      <protection locked="0"/>
    </xf>
    <xf numFmtId="0" fontId="27" fillId="0" borderId="33" xfId="40" applyFont="1" applyFill="1" applyBorder="1" applyAlignment="1" applyProtection="1">
      <alignment horizontal="center"/>
      <protection locked="0"/>
    </xf>
    <xf numFmtId="0" fontId="27" fillId="4" borderId="33" xfId="40" applyFont="1" applyFill="1" applyBorder="1" applyAlignment="1" applyProtection="1">
      <alignment horizontal="center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27" fillId="4" borderId="10" xfId="40" applyFont="1" applyFill="1" applyBorder="1" applyAlignment="1" applyProtection="1">
      <alignment horizontal="center"/>
    </xf>
    <xf numFmtId="0" fontId="27" fillId="0" borderId="73" xfId="40" applyFont="1" applyFill="1" applyBorder="1" applyAlignment="1" applyProtection="1">
      <alignment horizontal="center"/>
      <protection locked="0"/>
    </xf>
    <xf numFmtId="1" fontId="27" fillId="4" borderId="21" xfId="40" applyNumberFormat="1" applyFont="1" applyFill="1" applyBorder="1" applyProtection="1"/>
    <xf numFmtId="0" fontId="27" fillId="4" borderId="22" xfId="40" applyFont="1" applyFill="1" applyBorder="1" applyProtection="1"/>
    <xf numFmtId="0" fontId="27" fillId="4" borderId="50" xfId="40" applyFont="1" applyFill="1" applyBorder="1" applyProtection="1"/>
    <xf numFmtId="0" fontId="27" fillId="4" borderId="17" xfId="40" applyFont="1" applyFill="1" applyBorder="1" applyProtection="1"/>
    <xf numFmtId="0" fontId="27" fillId="4" borderId="51" xfId="40" applyFont="1" applyFill="1" applyBorder="1" applyProtection="1"/>
    <xf numFmtId="1" fontId="27" fillId="4" borderId="147" xfId="40" applyNumberFormat="1" applyFont="1" applyFill="1" applyBorder="1" applyAlignment="1" applyProtection="1">
      <alignment horizontal="center" vertical="center" shrinkToFit="1"/>
    </xf>
    <xf numFmtId="0" fontId="36" fillId="25" borderId="69" xfId="46" applyFont="1" applyFill="1" applyBorder="1" applyAlignment="1" applyProtection="1">
      <alignment horizontal="center"/>
    </xf>
    <xf numFmtId="0" fontId="22" fillId="0" borderId="0" xfId="40"/>
    <xf numFmtId="1" fontId="27" fillId="4" borderId="17" xfId="40" applyNumberFormat="1" applyFont="1" applyFill="1" applyBorder="1" applyAlignment="1" applyProtection="1">
      <alignment horizontal="center"/>
    </xf>
    <xf numFmtId="1" fontId="27" fillId="4" borderId="34" xfId="40" applyNumberFormat="1" applyFont="1" applyFill="1" applyBorder="1" applyAlignment="1" applyProtection="1">
      <alignment horizontal="center"/>
    </xf>
    <xf numFmtId="0" fontId="36" fillId="4" borderId="46" xfId="40" applyFont="1" applyFill="1" applyBorder="1" applyAlignment="1" applyProtection="1">
      <alignment horizontal="center"/>
    </xf>
    <xf numFmtId="0" fontId="27" fillId="4" borderId="46" xfId="40" applyFont="1" applyFill="1" applyBorder="1" applyProtection="1"/>
    <xf numFmtId="0" fontId="27" fillId="4" borderId="19" xfId="40" applyFont="1" applyFill="1" applyBorder="1" applyProtection="1"/>
    <xf numFmtId="1" fontId="27" fillId="4" borderId="22" xfId="40" applyNumberFormat="1" applyFont="1" applyFill="1" applyBorder="1" applyAlignment="1" applyProtection="1">
      <alignment horizontal="center"/>
    </xf>
    <xf numFmtId="1" fontId="27" fillId="4" borderId="50" xfId="40" applyNumberFormat="1" applyFont="1" applyFill="1" applyBorder="1" applyAlignment="1" applyProtection="1">
      <alignment horizontal="center"/>
    </xf>
    <xf numFmtId="1" fontId="27" fillId="4" borderId="18" xfId="40" applyNumberFormat="1" applyFont="1" applyFill="1" applyBorder="1" applyAlignment="1" applyProtection="1">
      <alignment horizontal="center"/>
    </xf>
    <xf numFmtId="1" fontId="27" fillId="4" borderId="51" xfId="40" applyNumberFormat="1" applyFont="1" applyFill="1" applyBorder="1" applyAlignment="1" applyProtection="1">
      <alignment horizontal="center"/>
    </xf>
    <xf numFmtId="1" fontId="27" fillId="4" borderId="52" xfId="40" applyNumberFormat="1" applyFont="1" applyFill="1" applyBorder="1" applyAlignment="1" applyProtection="1">
      <alignment horizontal="center"/>
    </xf>
    <xf numFmtId="1" fontId="27" fillId="4" borderId="28" xfId="40" applyNumberFormat="1" applyFont="1" applyFill="1" applyBorder="1" applyAlignment="1" applyProtection="1">
      <alignment horizontal="center"/>
    </xf>
    <xf numFmtId="0" fontId="27" fillId="4" borderId="53" xfId="40" applyFont="1" applyFill="1" applyBorder="1" applyAlignment="1" applyProtection="1">
      <alignment horizontal="left"/>
    </xf>
    <xf numFmtId="1" fontId="27" fillId="4" borderId="47" xfId="40" applyNumberFormat="1" applyFont="1" applyFill="1" applyBorder="1" applyAlignment="1" applyProtection="1">
      <alignment horizontal="center"/>
    </xf>
    <xf numFmtId="1" fontId="27" fillId="4" borderId="54" xfId="40" applyNumberFormat="1" applyFont="1" applyFill="1" applyBorder="1" applyAlignment="1" applyProtection="1">
      <alignment horizontal="center"/>
    </xf>
    <xf numFmtId="1" fontId="27" fillId="4" borderId="55" xfId="40" applyNumberFormat="1" applyFont="1" applyFill="1" applyBorder="1" applyAlignment="1" applyProtection="1">
      <alignment horizontal="center"/>
    </xf>
    <xf numFmtId="1" fontId="27" fillId="4" borderId="56" xfId="40" applyNumberFormat="1" applyFont="1" applyFill="1" applyBorder="1" applyAlignment="1" applyProtection="1">
      <alignment horizontal="center"/>
    </xf>
    <xf numFmtId="1" fontId="27" fillId="4" borderId="57" xfId="40" applyNumberFormat="1" applyFont="1" applyFill="1" applyBorder="1" applyAlignment="1" applyProtection="1">
      <alignment horizontal="center"/>
    </xf>
    <xf numFmtId="0" fontId="27" fillId="0" borderId="26" xfId="40" applyFont="1" applyFill="1" applyBorder="1" applyAlignment="1" applyProtection="1">
      <alignment horizontal="center"/>
      <protection locked="0"/>
    </xf>
    <xf numFmtId="0" fontId="40" fillId="0" borderId="0" xfId="40" applyFont="1"/>
    <xf numFmtId="1" fontId="27" fillId="4" borderId="21" xfId="40" applyNumberFormat="1" applyFont="1" applyFill="1" applyBorder="1" applyProtection="1"/>
    <xf numFmtId="0" fontId="27" fillId="4" borderId="22" xfId="40" applyFont="1" applyFill="1" applyBorder="1" applyProtection="1"/>
    <xf numFmtId="0" fontId="27" fillId="4" borderId="50" xfId="40" applyFont="1" applyFill="1" applyBorder="1" applyProtection="1"/>
    <xf numFmtId="0" fontId="27" fillId="4" borderId="17" xfId="40" applyFont="1" applyFill="1" applyBorder="1" applyProtection="1"/>
    <xf numFmtId="0" fontId="27" fillId="4" borderId="51" xfId="40" applyFont="1" applyFill="1" applyBorder="1" applyProtection="1"/>
    <xf numFmtId="1" fontId="27" fillId="0" borderId="33" xfId="40" applyNumberFormat="1" applyFont="1" applyFill="1" applyBorder="1" applyAlignment="1" applyProtection="1">
      <alignment horizontal="center"/>
      <protection locked="0"/>
    </xf>
    <xf numFmtId="0" fontId="27" fillId="0" borderId="33" xfId="40" applyFont="1" applyFill="1" applyBorder="1" applyAlignment="1" applyProtection="1">
      <alignment horizontal="center"/>
      <protection locked="0"/>
    </xf>
    <xf numFmtId="1" fontId="27" fillId="0" borderId="73" xfId="40" applyNumberFormat="1" applyFont="1" applyFill="1" applyBorder="1" applyAlignment="1" applyProtection="1">
      <alignment horizontal="center"/>
      <protection locked="0"/>
    </xf>
    <xf numFmtId="0" fontId="36" fillId="25" borderId="69" xfId="46" applyFont="1" applyFill="1" applyBorder="1" applyAlignment="1" applyProtection="1">
      <alignment horizontal="center"/>
    </xf>
    <xf numFmtId="0" fontId="22" fillId="0" borderId="0" xfId="40"/>
    <xf numFmtId="0" fontId="27" fillId="0" borderId="17" xfId="39" applyFont="1" applyBorder="1" applyAlignment="1" applyProtection="1">
      <alignment horizontal="center"/>
      <protection locked="0"/>
    </xf>
    <xf numFmtId="0" fontId="27" fillId="0" borderId="50" xfId="39" applyFont="1" applyBorder="1" applyAlignment="1" applyProtection="1">
      <alignment horizontal="center"/>
      <protection locked="0"/>
    </xf>
    <xf numFmtId="0" fontId="27" fillId="0" borderId="20" xfId="39" applyFont="1" applyBorder="1" applyAlignment="1" applyProtection="1">
      <alignment horizontal="center"/>
      <protection locked="0"/>
    </xf>
    <xf numFmtId="0" fontId="27" fillId="0" borderId="60" xfId="39" applyFont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27" fillId="0" borderId="175" xfId="0" applyFont="1" applyFill="1" applyBorder="1" applyAlignment="1" applyProtection="1">
      <alignment vertical="center" shrinkToFit="1"/>
      <protection locked="0"/>
    </xf>
    <xf numFmtId="0" fontId="27" fillId="0" borderId="154" xfId="0" applyFont="1" applyFill="1" applyBorder="1" applyAlignment="1" applyProtection="1">
      <alignment vertical="center" shrinkToFit="1"/>
      <protection locked="0"/>
    </xf>
    <xf numFmtId="0" fontId="27" fillId="25" borderId="69" xfId="40" applyFont="1" applyFill="1" applyBorder="1" applyAlignment="1">
      <alignment horizontal="center"/>
    </xf>
    <xf numFmtId="1" fontId="27" fillId="4" borderId="19" xfId="40" applyNumberFormat="1" applyFont="1" applyFill="1" applyBorder="1" applyAlignment="1">
      <alignment horizontal="center"/>
    </xf>
    <xf numFmtId="0" fontId="27" fillId="0" borderId="19" xfId="39" applyFont="1" applyBorder="1" applyAlignment="1" applyProtection="1">
      <alignment horizontal="center"/>
      <protection locked="0"/>
    </xf>
    <xf numFmtId="0" fontId="27" fillId="0" borderId="18" xfId="39" applyFont="1" applyBorder="1" applyAlignment="1" applyProtection="1">
      <alignment horizontal="center"/>
      <protection locked="0"/>
    </xf>
    <xf numFmtId="1" fontId="27" fillId="4" borderId="16" xfId="40" applyNumberFormat="1" applyFont="1" applyFill="1" applyBorder="1" applyAlignment="1">
      <alignment horizontal="center"/>
    </xf>
    <xf numFmtId="1" fontId="27" fillId="4" borderId="17" xfId="40" applyNumberFormat="1" applyFont="1" applyFill="1" applyBorder="1" applyAlignment="1">
      <alignment horizontal="center"/>
    </xf>
    <xf numFmtId="1" fontId="27" fillId="4" borderId="21" xfId="40" applyNumberFormat="1" applyFont="1" applyFill="1" applyBorder="1" applyAlignment="1">
      <alignment horizontal="center" vertical="center" shrinkToFit="1"/>
    </xf>
    <xf numFmtId="0" fontId="22" fillId="0" borderId="0" xfId="40"/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25" borderId="67" xfId="40" applyFont="1" applyFill="1" applyBorder="1" applyAlignment="1" applyProtection="1">
      <alignment horizontal="center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40" fillId="0" borderId="0" xfId="40" applyFont="1"/>
    <xf numFmtId="0" fontId="41" fillId="0" borderId="0" xfId="46"/>
    <xf numFmtId="0" fontId="49" fillId="0" borderId="0" xfId="46" applyFont="1"/>
    <xf numFmtId="0" fontId="27" fillId="0" borderId="70" xfId="40" applyFont="1" applyBorder="1" applyProtection="1">
      <protection locked="0"/>
    </xf>
    <xf numFmtId="0" fontId="27" fillId="0" borderId="17" xfId="39" applyFont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>
      <alignment horizontal="center"/>
    </xf>
    <xf numFmtId="0" fontId="27" fillId="0" borderId="50" xfId="39" applyFont="1" applyBorder="1" applyAlignment="1" applyProtection="1">
      <alignment horizontal="center"/>
      <protection locked="0"/>
    </xf>
    <xf numFmtId="0" fontId="27" fillId="0" borderId="20" xfId="39" applyFont="1" applyBorder="1" applyAlignment="1" applyProtection="1">
      <alignment horizontal="center"/>
      <protection locked="0"/>
    </xf>
    <xf numFmtId="0" fontId="27" fillId="0" borderId="60" xfId="39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155" xfId="40" applyFont="1" applyBorder="1" applyProtection="1">
      <protection locked="0"/>
    </xf>
    <xf numFmtId="0" fontId="27" fillId="0" borderId="70" xfId="40" applyFont="1" applyFill="1" applyBorder="1" applyAlignment="1" applyProtection="1">
      <alignment horizontal="left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1" fontId="27" fillId="4" borderId="34" xfId="40" applyNumberFormat="1" applyFont="1" applyFill="1" applyBorder="1" applyAlignment="1" applyProtection="1">
      <alignment horizontal="center"/>
    </xf>
    <xf numFmtId="0" fontId="27" fillId="25" borderId="69" xfId="40" applyFont="1" applyFill="1" applyBorder="1" applyAlignment="1" applyProtection="1">
      <alignment horizontal="center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0" fontId="27" fillId="0" borderId="18" xfId="40" applyFont="1" applyFill="1" applyBorder="1" applyAlignment="1" applyProtection="1">
      <protection locked="0"/>
    </xf>
    <xf numFmtId="0" fontId="27" fillId="0" borderId="16" xfId="40" applyFont="1" applyFill="1" applyBorder="1" applyAlignment="1" applyProtection="1">
      <alignment horizontal="center"/>
      <protection locked="0"/>
    </xf>
    <xf numFmtId="0" fontId="27" fillId="4" borderId="19" xfId="40" applyFont="1" applyFill="1" applyBorder="1" applyAlignment="1" applyProtection="1">
      <alignment horizontal="center"/>
    </xf>
    <xf numFmtId="1" fontId="27" fillId="0" borderId="19" xfId="40" applyNumberFormat="1" applyFont="1" applyFill="1" applyBorder="1" applyAlignment="1" applyProtection="1">
      <alignment horizontal="center"/>
      <protection locked="0"/>
    </xf>
    <xf numFmtId="1" fontId="27" fillId="4" borderId="33" xfId="40" applyNumberFormat="1" applyFont="1" applyFill="1" applyBorder="1" applyAlignment="1" applyProtection="1">
      <alignment horizontal="center"/>
    </xf>
    <xf numFmtId="1" fontId="27" fillId="4" borderId="147" xfId="40" applyNumberFormat="1" applyFont="1" applyFill="1" applyBorder="1" applyAlignment="1" applyProtection="1">
      <alignment horizontal="center" vertical="center" shrinkToFit="1"/>
    </xf>
    <xf numFmtId="1" fontId="27" fillId="4" borderId="32" xfId="40" applyNumberFormat="1" applyFont="1" applyFill="1" applyBorder="1" applyAlignment="1" applyProtection="1">
      <alignment horizontal="center"/>
    </xf>
    <xf numFmtId="0" fontId="22" fillId="0" borderId="0" xfId="40"/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40" fillId="0" borderId="0" xfId="40" applyFont="1"/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72" xfId="40" applyFont="1" applyFill="1" applyBorder="1" applyAlignment="1" applyProtection="1"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70" xfId="40" applyFont="1" applyFill="1" applyBorder="1" applyAlignment="1" applyProtection="1">
      <alignment horizontal="left"/>
      <protection locked="0"/>
    </xf>
    <xf numFmtId="1" fontId="27" fillId="0" borderId="20" xfId="40" applyNumberFormat="1" applyFont="1" applyFill="1" applyBorder="1" applyAlignment="1" applyProtection="1">
      <alignment horizontal="center"/>
      <protection locked="0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0" fontId="27" fillId="4" borderId="19" xfId="40" applyFont="1" applyFill="1" applyBorder="1" applyAlignment="1" applyProtection="1">
      <alignment horizontal="center"/>
    </xf>
    <xf numFmtId="1" fontId="27" fillId="0" borderId="19" xfId="40" applyNumberFormat="1" applyFont="1" applyFill="1" applyBorder="1" applyAlignment="1" applyProtection="1">
      <alignment horizontal="center"/>
      <protection locked="0"/>
    </xf>
    <xf numFmtId="0" fontId="27" fillId="0" borderId="169" xfId="0" applyFont="1" applyFill="1" applyBorder="1" applyAlignment="1" applyProtection="1">
      <alignment vertical="center" shrinkToFit="1"/>
      <protection locked="0"/>
    </xf>
    <xf numFmtId="1" fontId="27" fillId="0" borderId="213" xfId="40" applyNumberFormat="1" applyFont="1" applyFill="1" applyBorder="1" applyAlignment="1" applyProtection="1">
      <alignment horizontal="center"/>
      <protection locked="0"/>
    </xf>
    <xf numFmtId="0" fontId="27" fillId="0" borderId="69" xfId="40" applyFont="1" applyFill="1" applyBorder="1" applyAlignment="1" applyProtection="1">
      <alignment horizontal="center"/>
      <protection locked="0"/>
    </xf>
    <xf numFmtId="0" fontId="27" fillId="0" borderId="60" xfId="39" applyFont="1" applyFill="1" applyBorder="1" applyAlignment="1" applyProtection="1">
      <alignment horizontal="center"/>
      <protection locked="0"/>
    </xf>
    <xf numFmtId="1" fontId="32" fillId="37" borderId="107" xfId="46" applyNumberFormat="1" applyFont="1" applyFill="1" applyBorder="1" applyAlignment="1" applyProtection="1">
      <alignment horizontal="center"/>
    </xf>
    <xf numFmtId="1" fontId="27" fillId="36" borderId="19" xfId="40" applyNumberFormat="1" applyFont="1" applyFill="1" applyBorder="1" applyAlignment="1" applyProtection="1">
      <alignment horizontal="center"/>
    </xf>
    <xf numFmtId="0" fontId="51" fillId="0" borderId="17" xfId="39" applyNumberFormat="1" applyFont="1" applyFill="1" applyBorder="1" applyAlignment="1" applyProtection="1">
      <alignment horizontal="center"/>
      <protection locked="0"/>
    </xf>
    <xf numFmtId="0" fontId="27" fillId="0" borderId="60" xfId="39" applyNumberFormat="1" applyFont="1" applyFill="1" applyBorder="1" applyAlignment="1" applyProtection="1">
      <alignment horizontal="center"/>
      <protection locked="0"/>
    </xf>
    <xf numFmtId="0" fontId="27" fillId="0" borderId="220" xfId="40" applyFont="1" applyFill="1" applyBorder="1" applyAlignment="1" applyProtection="1">
      <alignment horizontal="left"/>
      <protection locked="0"/>
    </xf>
    <xf numFmtId="0" fontId="27" fillId="0" borderId="20" xfId="39" applyNumberFormat="1" applyFont="1" applyFill="1" applyBorder="1" applyAlignment="1" applyProtection="1">
      <alignment horizontal="center"/>
      <protection locked="0"/>
    </xf>
    <xf numFmtId="0" fontId="27" fillId="0" borderId="17" xfId="39" applyFont="1" applyFill="1" applyBorder="1" applyAlignment="1" applyProtection="1">
      <alignment horizontal="center"/>
      <protection locked="0"/>
    </xf>
    <xf numFmtId="0" fontId="27" fillId="0" borderId="20" xfId="39" applyFont="1" applyFill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41" fillId="0" borderId="0" xfId="46"/>
    <xf numFmtId="0" fontId="27" fillId="0" borderId="214" xfId="40" applyFont="1" applyFill="1" applyBorder="1" applyAlignment="1" applyProtection="1">
      <alignment horizontal="center" vertical="center"/>
      <protection locked="0"/>
    </xf>
    <xf numFmtId="0" fontId="27" fillId="25" borderId="216" xfId="40" applyFont="1" applyFill="1" applyBorder="1" applyAlignment="1" applyProtection="1">
      <alignment horizontal="center"/>
    </xf>
    <xf numFmtId="0" fontId="27" fillId="0" borderId="218" xfId="40" applyFont="1" applyFill="1" applyBorder="1" applyAlignment="1" applyProtection="1">
      <alignment horizontal="center" vertical="center"/>
      <protection locked="0"/>
    </xf>
    <xf numFmtId="0" fontId="27" fillId="0" borderId="219" xfId="40" applyFont="1" applyFill="1" applyBorder="1" applyAlignment="1" applyProtection="1">
      <protection locked="0"/>
    </xf>
    <xf numFmtId="0" fontId="27" fillId="0" borderId="17" xfId="39" applyNumberFormat="1" applyFont="1" applyFill="1" applyBorder="1" applyAlignment="1" applyProtection="1">
      <alignment horizontal="center"/>
      <protection locked="0"/>
    </xf>
    <xf numFmtId="0" fontId="27" fillId="0" borderId="217" xfId="40" applyFont="1" applyFill="1" applyBorder="1" applyAlignment="1" applyProtection="1">
      <alignment horizontal="left"/>
      <protection locked="0"/>
    </xf>
    <xf numFmtId="0" fontId="40" fillId="0" borderId="0" xfId="40" applyFont="1" applyFill="1"/>
    <xf numFmtId="0" fontId="27" fillId="0" borderId="227" xfId="39" applyNumberFormat="1" applyFont="1" applyBorder="1" applyAlignment="1" applyProtection="1">
      <alignment horizontal="center"/>
      <protection locked="0"/>
    </xf>
    <xf numFmtId="0" fontId="27" fillId="0" borderId="226" xfId="39" applyNumberFormat="1" applyFont="1" applyBorder="1" applyAlignment="1" applyProtection="1">
      <alignment horizontal="center"/>
      <protection locked="0"/>
    </xf>
    <xf numFmtId="1" fontId="27" fillId="4" borderId="225" xfId="40" applyNumberFormat="1" applyFont="1" applyFill="1" applyBorder="1" applyAlignment="1" applyProtection="1">
      <alignment horizontal="center"/>
    </xf>
    <xf numFmtId="0" fontId="27" fillId="0" borderId="224" xfId="39" applyNumberFormat="1" applyFont="1" applyBorder="1" applyAlignment="1" applyProtection="1">
      <alignment horizontal="center"/>
      <protection locked="0"/>
    </xf>
    <xf numFmtId="1" fontId="32" fillId="25" borderId="222" xfId="46" applyNumberFormat="1" applyFont="1" applyFill="1" applyBorder="1" applyAlignment="1" applyProtection="1">
      <alignment horizontal="center"/>
    </xf>
    <xf numFmtId="0" fontId="32" fillId="4" borderId="0" xfId="40" applyFont="1" applyFill="1" applyBorder="1" applyAlignment="1" applyProtection="1">
      <alignment horizontal="center"/>
    </xf>
    <xf numFmtId="0" fontId="32" fillId="25" borderId="223" xfId="46" applyFont="1" applyFill="1" applyBorder="1" applyAlignment="1" applyProtection="1">
      <alignment horizontal="center"/>
    </xf>
    <xf numFmtId="0" fontId="40" fillId="0" borderId="0" xfId="40" applyFont="1"/>
    <xf numFmtId="0" fontId="22" fillId="0" borderId="0" xfId="40" applyFont="1"/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0" fontId="27" fillId="0" borderId="70" xfId="40" applyFont="1" applyFill="1" applyBorder="1" applyAlignment="1" applyProtection="1">
      <alignment horizontal="left"/>
      <protection locked="0"/>
    </xf>
    <xf numFmtId="0" fontId="27" fillId="0" borderId="70" xfId="0" applyFont="1" applyFill="1" applyBorder="1" applyAlignment="1" applyProtection="1">
      <alignment vertical="center" shrinkToFit="1"/>
      <protection locked="0"/>
    </xf>
    <xf numFmtId="0" fontId="33" fillId="4" borderId="186" xfId="40" applyFont="1" applyFill="1" applyBorder="1" applyProtection="1"/>
    <xf numFmtId="1" fontId="27" fillId="4" borderId="19" xfId="40" applyNumberFormat="1" applyFont="1" applyFill="1" applyBorder="1" applyAlignment="1" applyProtection="1">
      <alignment horizontal="center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7" fillId="0" borderId="17" xfId="39" applyNumberFormat="1" applyFont="1" applyBorder="1" applyAlignment="1" applyProtection="1">
      <alignment horizontal="center"/>
      <protection locked="0"/>
    </xf>
    <xf numFmtId="0" fontId="27" fillId="0" borderId="17" xfId="39" applyFont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>
      <alignment horizontal="center"/>
    </xf>
    <xf numFmtId="0" fontId="27" fillId="0" borderId="20" xfId="39" applyFont="1" applyBorder="1" applyAlignment="1" applyProtection="1">
      <alignment horizontal="center"/>
      <protection locked="0"/>
    </xf>
    <xf numFmtId="0" fontId="27" fillId="0" borderId="19" xfId="39" applyFont="1" applyBorder="1" applyAlignment="1" applyProtection="1">
      <alignment horizontal="center"/>
      <protection locked="0"/>
    </xf>
    <xf numFmtId="0" fontId="27" fillId="0" borderId="18" xfId="39" applyFont="1" applyBorder="1" applyAlignment="1" applyProtection="1">
      <alignment horizontal="center"/>
      <protection locked="0"/>
    </xf>
    <xf numFmtId="1" fontId="41" fillId="0" borderId="0" xfId="46" applyNumberFormat="1" applyBorder="1"/>
    <xf numFmtId="0" fontId="27" fillId="0" borderId="229" xfId="0" applyFont="1" applyFill="1" applyBorder="1" applyAlignment="1" applyProtection="1">
      <alignment vertical="center" wrapText="1" shrinkToFit="1"/>
      <protection locked="0"/>
    </xf>
    <xf numFmtId="0" fontId="32" fillId="25" borderId="230" xfId="46" applyFont="1" applyFill="1" applyBorder="1" applyProtection="1"/>
    <xf numFmtId="1" fontId="27" fillId="4" borderId="231" xfId="40" applyNumberFormat="1" applyFont="1" applyFill="1" applyBorder="1" applyAlignment="1" applyProtection="1">
      <alignment horizontal="center"/>
    </xf>
    <xf numFmtId="0" fontId="27" fillId="0" borderId="231" xfId="39" applyNumberFormat="1" applyFont="1" applyBorder="1" applyAlignment="1" applyProtection="1">
      <alignment horizontal="center"/>
      <protection locked="0"/>
    </xf>
    <xf numFmtId="0" fontId="40" fillId="0" borderId="232" xfId="40" applyFont="1" applyBorder="1"/>
    <xf numFmtId="0" fontId="27" fillId="0" borderId="233" xfId="39" applyNumberFormat="1" applyFont="1" applyBorder="1" applyAlignment="1" applyProtection="1">
      <alignment horizontal="center"/>
      <protection locked="0"/>
    </xf>
    <xf numFmtId="0" fontId="27" fillId="0" borderId="234" xfId="39" applyNumberFormat="1" applyFont="1" applyBorder="1" applyAlignment="1" applyProtection="1">
      <alignment horizontal="center"/>
      <protection locked="0"/>
    </xf>
    <xf numFmtId="0" fontId="54" fillId="0" borderId="0" xfId="46" applyFont="1"/>
    <xf numFmtId="0" fontId="27" fillId="25" borderId="69" xfId="40" applyFont="1" applyFill="1" applyBorder="1" applyAlignment="1" applyProtection="1">
      <alignment horizontal="center"/>
    </xf>
    <xf numFmtId="0" fontId="27" fillId="0" borderId="17" xfId="39" applyNumberFormat="1" applyFont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7" fillId="0" borderId="70" xfId="40" applyFont="1" applyFill="1" applyBorder="1" applyAlignment="1" applyProtection="1">
      <alignment horizontal="left"/>
      <protection locked="0"/>
    </xf>
    <xf numFmtId="0" fontId="27" fillId="0" borderId="70" xfId="40" applyFont="1" applyBorder="1" applyProtection="1">
      <protection locked="0"/>
    </xf>
    <xf numFmtId="0" fontId="27" fillId="0" borderId="33" xfId="39" applyNumberFormat="1" applyFont="1" applyBorder="1" applyAlignment="1" applyProtection="1">
      <alignment horizontal="center"/>
      <protection locked="0"/>
    </xf>
    <xf numFmtId="0" fontId="27" fillId="0" borderId="26" xfId="39" applyNumberFormat="1" applyFont="1" applyBorder="1" applyAlignment="1" applyProtection="1">
      <alignment horizontal="center"/>
      <protection locked="0"/>
    </xf>
    <xf numFmtId="0" fontId="27" fillId="0" borderId="34" xfId="39" applyNumberFormat="1" applyFont="1" applyBorder="1" applyAlignment="1" applyProtection="1">
      <alignment horizontal="center"/>
      <protection locked="0"/>
    </xf>
    <xf numFmtId="1" fontId="27" fillId="4" borderId="33" xfId="40" applyNumberFormat="1" applyFont="1" applyFill="1" applyBorder="1" applyAlignment="1" applyProtection="1">
      <alignment horizontal="center"/>
    </xf>
    <xf numFmtId="1" fontId="27" fillId="4" borderId="22" xfId="40" applyNumberFormat="1" applyFont="1" applyFill="1" applyBorder="1" applyAlignment="1" applyProtection="1">
      <alignment horizontal="center"/>
    </xf>
    <xf numFmtId="0" fontId="27" fillId="0" borderId="69" xfId="39" applyNumberFormat="1" applyFont="1" applyBorder="1" applyAlignment="1" applyProtection="1">
      <alignment horizontal="center"/>
      <protection locked="0"/>
    </xf>
    <xf numFmtId="1" fontId="27" fillId="4" borderId="69" xfId="40" applyNumberFormat="1" applyFont="1" applyFill="1" applyBorder="1" applyAlignment="1" applyProtection="1">
      <alignment horizontal="center"/>
    </xf>
    <xf numFmtId="0" fontId="27" fillId="0" borderId="235" xfId="39" applyNumberFormat="1" applyFont="1" applyBorder="1" applyAlignment="1" applyProtection="1">
      <alignment horizontal="center"/>
      <protection locked="0"/>
    </xf>
    <xf numFmtId="0" fontId="27" fillId="0" borderId="200" xfId="39" applyNumberFormat="1" applyFont="1" applyBorder="1" applyAlignment="1" applyProtection="1">
      <alignment horizontal="center"/>
      <protection locked="0"/>
    </xf>
    <xf numFmtId="1" fontId="27" fillId="4" borderId="15" xfId="40" applyNumberFormat="1" applyFont="1" applyFill="1" applyBorder="1" applyAlignment="1" applyProtection="1">
      <alignment horizontal="center"/>
    </xf>
    <xf numFmtId="0" fontId="51" fillId="0" borderId="0" xfId="40" applyFont="1"/>
    <xf numFmtId="0" fontId="27" fillId="4" borderId="22" xfId="40" applyFont="1" applyFill="1" applyBorder="1" applyAlignment="1" applyProtection="1">
      <alignment horizontal="center"/>
    </xf>
    <xf numFmtId="0" fontId="27" fillId="0" borderId="18" xfId="40" applyFont="1" applyFill="1" applyBorder="1" applyAlignment="1" applyProtection="1">
      <protection locked="0"/>
    </xf>
    <xf numFmtId="0" fontId="27" fillId="0" borderId="16" xfId="40" applyFont="1" applyFill="1" applyBorder="1" applyAlignment="1" applyProtection="1">
      <alignment horizontal="center"/>
      <protection locked="0"/>
    </xf>
    <xf numFmtId="0" fontId="27" fillId="0" borderId="17" xfId="39" applyFont="1" applyBorder="1" applyAlignment="1" applyProtection="1">
      <alignment horizontal="center"/>
      <protection locked="0"/>
    </xf>
    <xf numFmtId="0" fontId="27" fillId="0" borderId="50" xfId="39" applyFont="1" applyBorder="1" applyAlignment="1" applyProtection="1">
      <alignment horizontal="center"/>
      <protection locked="0"/>
    </xf>
    <xf numFmtId="0" fontId="27" fillId="0" borderId="20" xfId="39" applyFont="1" applyBorder="1" applyAlignment="1" applyProtection="1">
      <alignment horizontal="center"/>
      <protection locked="0"/>
    </xf>
    <xf numFmtId="0" fontId="27" fillId="0" borderId="60" xfId="39" applyFont="1" applyBorder="1" applyAlignment="1" applyProtection="1">
      <alignment horizontal="center"/>
      <protection locked="0"/>
    </xf>
    <xf numFmtId="0" fontId="27" fillId="0" borderId="175" xfId="40" applyFont="1" applyFill="1" applyBorder="1" applyAlignment="1" applyProtection="1">
      <alignment horizontal="left"/>
      <protection locked="0"/>
    </xf>
    <xf numFmtId="0" fontId="41" fillId="0" borderId="0" xfId="46"/>
    <xf numFmtId="0" fontId="27" fillId="0" borderId="66" xfId="40" applyFont="1" applyFill="1" applyBorder="1" applyAlignment="1" applyProtection="1">
      <alignment horizontal="center" vertical="center"/>
      <protection locked="0"/>
    </xf>
    <xf numFmtId="0" fontId="27" fillId="25" borderId="69" xfId="40" applyFont="1" applyFill="1" applyBorder="1" applyAlignment="1" applyProtection="1">
      <alignment horizontal="center"/>
    </xf>
    <xf numFmtId="0" fontId="27" fillId="0" borderId="70" xfId="40" applyFont="1" applyFill="1" applyBorder="1" applyAlignment="1" applyProtection="1">
      <protection locked="0"/>
    </xf>
    <xf numFmtId="0" fontId="27" fillId="0" borderId="17" xfId="39" applyNumberFormat="1" applyFont="1" applyBorder="1" applyAlignment="1" applyProtection="1">
      <alignment horizontal="center"/>
      <protection locked="0"/>
    </xf>
    <xf numFmtId="1" fontId="27" fillId="4" borderId="19" xfId="40" applyNumberFormat="1" applyFont="1" applyFill="1" applyBorder="1" applyAlignment="1" applyProtection="1">
      <alignment horizontal="center"/>
    </xf>
    <xf numFmtId="0" fontId="27" fillId="0" borderId="50" xfId="39" applyNumberFormat="1" applyFont="1" applyBorder="1" applyAlignment="1" applyProtection="1">
      <alignment horizontal="center"/>
      <protection locked="0"/>
    </xf>
    <xf numFmtId="0" fontId="27" fillId="0" borderId="20" xfId="39" applyNumberFormat="1" applyFont="1" applyBorder="1" applyAlignment="1" applyProtection="1">
      <alignment horizontal="center"/>
      <protection locked="0"/>
    </xf>
    <xf numFmtId="0" fontId="27" fillId="0" borderId="60" xfId="39" applyNumberFormat="1" applyFont="1" applyBorder="1" applyAlignment="1" applyProtection="1">
      <alignment horizontal="center"/>
      <protection locked="0"/>
    </xf>
    <xf numFmtId="0" fontId="27" fillId="0" borderId="19" xfId="39" applyNumberFormat="1" applyFont="1" applyBorder="1" applyAlignment="1" applyProtection="1">
      <alignment horizontal="center"/>
      <protection locked="0"/>
    </xf>
    <xf numFmtId="0" fontId="27" fillId="0" borderId="18" xfId="39" applyNumberFormat="1" applyFont="1" applyBorder="1" applyAlignment="1" applyProtection="1">
      <alignment horizontal="center"/>
      <protection locked="0"/>
    </xf>
    <xf numFmtId="1" fontId="27" fillId="4" borderId="16" xfId="40" applyNumberFormat="1" applyFont="1" applyFill="1" applyBorder="1" applyAlignment="1" applyProtection="1">
      <alignment horizontal="center"/>
    </xf>
    <xf numFmtId="1" fontId="27" fillId="4" borderId="17" xfId="40" applyNumberFormat="1" applyFont="1" applyFill="1" applyBorder="1" applyAlignment="1" applyProtection="1">
      <alignment horizontal="center"/>
    </xf>
    <xf numFmtId="1" fontId="27" fillId="4" borderId="21" xfId="40" applyNumberFormat="1" applyFont="1" applyFill="1" applyBorder="1" applyAlignment="1" applyProtection="1">
      <alignment horizontal="center" vertical="center" shrinkToFit="1"/>
    </xf>
    <xf numFmtId="0" fontId="22" fillId="0" borderId="69" xfId="40" applyBorder="1"/>
    <xf numFmtId="0" fontId="27" fillId="0" borderId="71" xfId="40" applyFont="1" applyFill="1" applyBorder="1" applyAlignment="1" applyProtection="1">
      <alignment horizontal="center" vertical="center"/>
      <protection locked="0"/>
    </xf>
    <xf numFmtId="0" fontId="22" fillId="0" borderId="0" xfId="40"/>
    <xf numFmtId="0" fontId="40" fillId="0" borderId="0" xfId="40" applyFont="1"/>
    <xf numFmtId="1" fontId="27" fillId="0" borderId="20" xfId="40" applyNumberFormat="1" applyFont="1" applyFill="1" applyBorder="1" applyAlignment="1" applyProtection="1">
      <alignment horizontal="center"/>
      <protection locked="0"/>
    </xf>
    <xf numFmtId="1" fontId="27" fillId="0" borderId="19" xfId="40" applyNumberFormat="1" applyFont="1" applyFill="1" applyBorder="1" applyAlignment="1" applyProtection="1">
      <alignment horizontal="center"/>
      <protection locked="0"/>
    </xf>
    <xf numFmtId="0" fontId="27" fillId="4" borderId="19" xfId="40" applyFont="1" applyFill="1" applyBorder="1" applyAlignment="1" applyProtection="1">
      <alignment horizontal="center"/>
    </xf>
    <xf numFmtId="1" fontId="27" fillId="0" borderId="18" xfId="40" applyNumberFormat="1" applyFont="1" applyFill="1" applyBorder="1" applyAlignment="1" applyProtection="1">
      <alignment horizontal="center"/>
      <protection locked="0"/>
    </xf>
    <xf numFmtId="1" fontId="27" fillId="0" borderId="21" xfId="40" applyNumberFormat="1" applyFont="1" applyFill="1" applyBorder="1" applyAlignment="1" applyProtection="1">
      <alignment horizontal="center"/>
      <protection locked="0"/>
    </xf>
    <xf numFmtId="0" fontId="27" fillId="0" borderId="72" xfId="40" applyFont="1" applyFill="1" applyBorder="1" applyAlignment="1" applyProtection="1">
      <protection locked="0"/>
    </xf>
    <xf numFmtId="0" fontId="41" fillId="0" borderId="0" xfId="46" applyBorder="1"/>
    <xf numFmtId="1" fontId="41" fillId="0" borderId="0" xfId="46" applyNumberFormat="1" applyBorder="1"/>
    <xf numFmtId="0" fontId="55" fillId="0" borderId="17" xfId="39" applyNumberFormat="1" applyFont="1" applyBorder="1" applyAlignment="1" applyProtection="1">
      <alignment horizontal="center"/>
      <protection locked="0"/>
    </xf>
    <xf numFmtId="1" fontId="55" fillId="4" borderId="19" xfId="40" applyNumberFormat="1" applyFont="1" applyFill="1" applyBorder="1" applyAlignment="1" applyProtection="1">
      <alignment horizontal="center"/>
    </xf>
    <xf numFmtId="0" fontId="55" fillId="0" borderId="50" xfId="39" applyNumberFormat="1" applyFont="1" applyBorder="1" applyAlignment="1" applyProtection="1">
      <alignment horizontal="center"/>
      <protection locked="0"/>
    </xf>
    <xf numFmtId="0" fontId="56" fillId="0" borderId="0" xfId="46" applyFont="1"/>
    <xf numFmtId="0" fontId="27" fillId="31" borderId="236" xfId="40" applyFont="1" applyFill="1" applyBorder="1" applyAlignment="1" applyProtection="1">
      <protection locked="0"/>
    </xf>
    <xf numFmtId="0" fontId="27" fillId="31" borderId="237" xfId="40" applyFont="1" applyFill="1" applyBorder="1" applyAlignment="1" applyProtection="1">
      <protection locked="0"/>
    </xf>
    <xf numFmtId="1" fontId="27" fillId="37" borderId="19" xfId="40" applyNumberFormat="1" applyFont="1" applyFill="1" applyBorder="1" applyAlignment="1" applyProtection="1">
      <alignment horizontal="center"/>
    </xf>
    <xf numFmtId="0" fontId="27" fillId="0" borderId="238" xfId="39" applyNumberFormat="1" applyFont="1" applyBorder="1" applyAlignment="1" applyProtection="1">
      <alignment horizontal="center"/>
      <protection locked="0"/>
    </xf>
    <xf numFmtId="0" fontId="27" fillId="0" borderId="239" xfId="39" applyNumberFormat="1" applyFont="1" applyBorder="1" applyAlignment="1" applyProtection="1">
      <alignment horizontal="center"/>
      <protection locked="0"/>
    </xf>
    <xf numFmtId="1" fontId="27" fillId="4" borderId="239" xfId="40" applyNumberFormat="1" applyFont="1" applyFill="1" applyBorder="1" applyAlignment="1" applyProtection="1">
      <alignment horizontal="center"/>
    </xf>
    <xf numFmtId="0" fontId="27" fillId="0" borderId="240" xfId="39" applyNumberFormat="1" applyFont="1" applyBorder="1" applyAlignment="1" applyProtection="1">
      <alignment horizontal="center"/>
      <protection locked="0"/>
    </xf>
    <xf numFmtId="0" fontId="27" fillId="0" borderId="241" xfId="39" applyNumberFormat="1" applyFont="1" applyBorder="1" applyAlignment="1" applyProtection="1">
      <alignment horizontal="center"/>
      <protection locked="0"/>
    </xf>
    <xf numFmtId="0" fontId="27" fillId="0" borderId="242" xfId="39" applyNumberFormat="1" applyFont="1" applyBorder="1" applyAlignment="1" applyProtection="1">
      <alignment horizontal="center"/>
      <protection locked="0"/>
    </xf>
    <xf numFmtId="0" fontId="27" fillId="0" borderId="243" xfId="39" applyNumberFormat="1" applyFont="1" applyBorder="1" applyAlignment="1" applyProtection="1">
      <alignment horizontal="center"/>
      <protection locked="0"/>
    </xf>
    <xf numFmtId="0" fontId="27" fillId="0" borderId="237" xfId="39" applyNumberFormat="1" applyFont="1" applyBorder="1" applyAlignment="1" applyProtection="1">
      <alignment horizontal="center"/>
      <protection locked="0"/>
    </xf>
    <xf numFmtId="0" fontId="27" fillId="0" borderId="244" xfId="39" applyNumberFormat="1" applyFont="1" applyBorder="1" applyAlignment="1" applyProtection="1">
      <alignment horizontal="center"/>
      <protection locked="0"/>
    </xf>
    <xf numFmtId="0" fontId="27" fillId="0" borderId="245" xfId="39" applyNumberFormat="1" applyFont="1" applyBorder="1" applyAlignment="1" applyProtection="1">
      <alignment horizontal="center"/>
      <protection locked="0"/>
    </xf>
    <xf numFmtId="0" fontId="27" fillId="0" borderId="246" xfId="39" applyNumberFormat="1" applyFont="1" applyBorder="1" applyAlignment="1" applyProtection="1">
      <alignment horizontal="center"/>
      <protection locked="0"/>
    </xf>
    <xf numFmtId="1" fontId="27" fillId="4" borderId="247" xfId="40" applyNumberFormat="1" applyFont="1" applyFill="1" applyBorder="1" applyAlignment="1" applyProtection="1">
      <alignment horizontal="center" vertical="center" shrinkToFit="1"/>
    </xf>
    <xf numFmtId="1" fontId="27" fillId="36" borderId="231" xfId="40" applyNumberFormat="1" applyFont="1" applyFill="1" applyBorder="1" applyAlignment="1" applyProtection="1">
      <alignment horizontal="center"/>
    </xf>
    <xf numFmtId="0" fontId="32" fillId="25" borderId="133" xfId="46" applyFont="1" applyFill="1" applyBorder="1" applyProtection="1"/>
    <xf numFmtId="0" fontId="27" fillId="0" borderId="248" xfId="39" applyNumberFormat="1" applyFont="1" applyBorder="1" applyAlignment="1" applyProtection="1">
      <alignment horizontal="center"/>
      <protection locked="0"/>
    </xf>
    <xf numFmtId="0" fontId="27" fillId="0" borderId="248" xfId="39" applyNumberFormat="1" applyFont="1" applyFill="1" applyBorder="1" applyAlignment="1" applyProtection="1">
      <alignment horizontal="center"/>
    </xf>
    <xf numFmtId="0" fontId="27" fillId="0" borderId="248" xfId="39" applyNumberFormat="1" applyFont="1" applyBorder="1" applyAlignment="1" applyProtection="1">
      <alignment horizontal="center"/>
    </xf>
    <xf numFmtId="0" fontId="27" fillId="0" borderId="248" xfId="39" applyNumberFormat="1" applyFont="1" applyFill="1" applyBorder="1" applyAlignment="1" applyProtection="1">
      <alignment horizontal="center"/>
      <protection locked="0"/>
    </xf>
    <xf numFmtId="0" fontId="32" fillId="25" borderId="110" xfId="46" applyFont="1" applyFill="1" applyBorder="1" applyAlignment="1" applyProtection="1">
      <alignment horizontal="center"/>
    </xf>
    <xf numFmtId="0" fontId="27" fillId="0" borderId="239" xfId="39" applyNumberFormat="1" applyFont="1" applyFill="1" applyBorder="1" applyAlignment="1" applyProtection="1">
      <alignment horizontal="center"/>
    </xf>
    <xf numFmtId="0" fontId="27" fillId="0" borderId="239" xfId="39" applyNumberFormat="1" applyFont="1" applyBorder="1" applyAlignment="1" applyProtection="1">
      <alignment horizontal="center"/>
    </xf>
    <xf numFmtId="0" fontId="27" fillId="0" borderId="239" xfId="39" applyNumberFormat="1" applyFont="1" applyFill="1" applyBorder="1" applyAlignment="1" applyProtection="1">
      <alignment horizontal="center"/>
      <protection locked="0"/>
    </xf>
    <xf numFmtId="1" fontId="32" fillId="25" borderId="109" xfId="46" applyNumberFormat="1" applyFont="1" applyFill="1" applyBorder="1" applyAlignment="1" applyProtection="1">
      <alignment horizontal="center"/>
    </xf>
    <xf numFmtId="0" fontId="27" fillId="0" borderId="249" xfId="39" applyNumberFormat="1" applyFont="1" applyBorder="1" applyAlignment="1" applyProtection="1">
      <alignment horizontal="center"/>
      <protection locked="0"/>
    </xf>
    <xf numFmtId="1" fontId="27" fillId="4" borderId="250" xfId="40" applyNumberFormat="1" applyFont="1" applyFill="1" applyBorder="1" applyAlignment="1" applyProtection="1">
      <alignment horizontal="center"/>
    </xf>
    <xf numFmtId="0" fontId="27" fillId="0" borderId="251" xfId="39" applyNumberFormat="1" applyFont="1" applyBorder="1" applyAlignment="1" applyProtection="1">
      <alignment horizontal="center"/>
      <protection locked="0"/>
    </xf>
    <xf numFmtId="0" fontId="27" fillId="0" borderId="249" xfId="39" applyNumberFormat="1" applyFont="1" applyFill="1" applyBorder="1" applyAlignment="1" applyProtection="1">
      <alignment horizontal="center"/>
    </xf>
    <xf numFmtId="0" fontId="27" fillId="0" borderId="251" xfId="39" applyNumberFormat="1" applyFont="1" applyFill="1" applyBorder="1" applyAlignment="1" applyProtection="1">
      <alignment horizontal="center"/>
    </xf>
    <xf numFmtId="1" fontId="27" fillId="36" borderId="250" xfId="40" applyNumberFormat="1" applyFont="1" applyFill="1" applyBorder="1" applyAlignment="1" applyProtection="1">
      <alignment horizontal="center"/>
    </xf>
    <xf numFmtId="1" fontId="27" fillId="37" borderId="250" xfId="40" applyNumberFormat="1" applyFont="1" applyFill="1" applyBorder="1" applyAlignment="1" applyProtection="1">
      <alignment horizontal="center"/>
    </xf>
    <xf numFmtId="0" fontId="27" fillId="0" borderId="249" xfId="39" applyNumberFormat="1" applyFont="1" applyBorder="1" applyAlignment="1" applyProtection="1">
      <alignment horizontal="center"/>
    </xf>
    <xf numFmtId="0" fontId="27" fillId="0" borderId="251" xfId="39" applyNumberFormat="1" applyFont="1" applyBorder="1" applyAlignment="1" applyProtection="1">
      <alignment horizontal="center"/>
    </xf>
    <xf numFmtId="0" fontId="27" fillId="0" borderId="249" xfId="39" applyNumberFormat="1" applyFont="1" applyFill="1" applyBorder="1" applyAlignment="1" applyProtection="1">
      <alignment horizontal="center"/>
      <protection locked="0"/>
    </xf>
    <xf numFmtId="0" fontId="27" fillId="0" borderId="251" xfId="39" applyNumberFormat="1" applyFont="1" applyFill="1" applyBorder="1" applyAlignment="1" applyProtection="1">
      <alignment horizontal="center"/>
      <protection locked="0"/>
    </xf>
    <xf numFmtId="1" fontId="32" fillId="25" borderId="106" xfId="46" applyNumberFormat="1" applyFont="1" applyFill="1" applyBorder="1" applyAlignment="1" applyProtection="1">
      <alignment horizontal="center"/>
    </xf>
    <xf numFmtId="0" fontId="27" fillId="0" borderId="252" xfId="39" applyNumberFormat="1" applyFont="1" applyBorder="1" applyAlignment="1" applyProtection="1">
      <alignment horizontal="center"/>
      <protection locked="0"/>
    </xf>
    <xf numFmtId="0" fontId="27" fillId="0" borderId="253" xfId="39" applyNumberFormat="1" applyFont="1" applyBorder="1" applyAlignment="1" applyProtection="1">
      <alignment horizontal="center"/>
      <protection locked="0"/>
    </xf>
    <xf numFmtId="1" fontId="27" fillId="4" borderId="238" xfId="40" applyNumberFormat="1" applyFont="1" applyFill="1" applyBorder="1" applyAlignment="1" applyProtection="1">
      <alignment horizontal="center"/>
    </xf>
    <xf numFmtId="1" fontId="27" fillId="25" borderId="254" xfId="46" applyNumberFormat="1" applyFont="1" applyFill="1" applyBorder="1" applyAlignment="1" applyProtection="1">
      <alignment horizontal="center"/>
    </xf>
    <xf numFmtId="1" fontId="27" fillId="25" borderId="74" xfId="46" applyNumberFormat="1" applyFont="1" applyFill="1" applyBorder="1" applyAlignment="1" applyProtection="1">
      <alignment horizontal="center"/>
    </xf>
    <xf numFmtId="1" fontId="27" fillId="25" borderId="255" xfId="46" applyNumberFormat="1" applyFont="1" applyFill="1" applyBorder="1" applyAlignment="1" applyProtection="1">
      <alignment horizontal="center"/>
    </xf>
    <xf numFmtId="1" fontId="36" fillId="25" borderId="74" xfId="46" applyNumberFormat="1" applyFont="1" applyFill="1" applyBorder="1" applyAlignment="1" applyProtection="1">
      <alignment horizontal="center"/>
    </xf>
    <xf numFmtId="0" fontId="27" fillId="25" borderId="256" xfId="46" applyFont="1" applyFill="1" applyBorder="1" applyAlignment="1" applyProtection="1">
      <alignment horizontal="center"/>
    </xf>
    <xf numFmtId="1" fontId="27" fillId="25" borderId="257" xfId="46" applyNumberFormat="1" applyFont="1" applyFill="1" applyBorder="1" applyAlignment="1" applyProtection="1">
      <alignment horizontal="center"/>
    </xf>
    <xf numFmtId="1" fontId="36" fillId="25" borderId="107" xfId="46" applyNumberFormat="1" applyFont="1" applyFill="1" applyBorder="1" applyAlignment="1" applyProtection="1">
      <alignment horizontal="center"/>
    </xf>
    <xf numFmtId="0" fontId="27" fillId="25" borderId="111" xfId="46" applyFont="1" applyFill="1" applyBorder="1" applyAlignment="1" applyProtection="1">
      <alignment horizontal="center"/>
    </xf>
    <xf numFmtId="0" fontId="57" fillId="0" borderId="0" xfId="46" applyFont="1" applyBorder="1"/>
    <xf numFmtId="1" fontId="57" fillId="0" borderId="0" xfId="46" applyNumberFormat="1" applyFont="1" applyBorder="1"/>
    <xf numFmtId="0" fontId="41" fillId="0" borderId="0" xfId="46" applyFont="1" applyBorder="1"/>
    <xf numFmtId="1" fontId="32" fillId="26" borderId="258" xfId="46" applyNumberFormat="1" applyFont="1" applyFill="1" applyBorder="1" applyAlignment="1" applyProtection="1">
      <alignment horizontal="center"/>
    </xf>
    <xf numFmtId="1" fontId="32" fillId="25" borderId="259" xfId="46" applyNumberFormat="1" applyFont="1" applyFill="1" applyBorder="1" applyAlignment="1" applyProtection="1">
      <alignment horizontal="center"/>
    </xf>
    <xf numFmtId="0" fontId="29" fillId="0" borderId="20" xfId="39" applyFont="1" applyBorder="1" applyAlignment="1" applyProtection="1">
      <alignment horizontal="center"/>
      <protection locked="0"/>
    </xf>
    <xf numFmtId="1" fontId="29" fillId="4" borderId="19" xfId="40" applyNumberFormat="1" applyFont="1" applyFill="1" applyBorder="1" applyAlignment="1">
      <alignment horizontal="center"/>
    </xf>
    <xf numFmtId="0" fontId="29" fillId="0" borderId="19" xfId="39" applyFont="1" applyBorder="1" applyAlignment="1" applyProtection="1">
      <alignment horizontal="center"/>
      <protection locked="0"/>
    </xf>
    <xf numFmtId="0" fontId="41" fillId="0" borderId="260" xfId="46" applyBorder="1"/>
    <xf numFmtId="1" fontId="41" fillId="0" borderId="0" xfId="46" applyNumberFormat="1" applyFont="1" applyBorder="1"/>
    <xf numFmtId="1" fontId="32" fillId="25" borderId="123" xfId="46" applyNumberFormat="1" applyFont="1" applyFill="1" applyBorder="1" applyAlignment="1" applyProtection="1">
      <alignment horizontal="center"/>
    </xf>
    <xf numFmtId="0" fontId="27" fillId="0" borderId="261" xfId="40" applyFont="1" applyFill="1" applyBorder="1" applyAlignment="1" applyProtection="1">
      <alignment horizontal="center" vertical="center"/>
      <protection locked="0"/>
    </xf>
    <xf numFmtId="0" fontId="27" fillId="0" borderId="237" xfId="40" applyFont="1" applyFill="1" applyBorder="1" applyAlignment="1" applyProtection="1">
      <alignment horizontal="left"/>
      <protection locked="0"/>
    </xf>
    <xf numFmtId="0" fontId="27" fillId="0" borderId="262" xfId="39" applyNumberFormat="1" applyFont="1" applyBorder="1" applyAlignment="1" applyProtection="1">
      <alignment horizontal="center"/>
      <protection locked="0"/>
    </xf>
    <xf numFmtId="0" fontId="27" fillId="0" borderId="263" xfId="39" applyNumberFormat="1" applyFont="1" applyBorder="1" applyAlignment="1" applyProtection="1">
      <alignment horizontal="center"/>
      <protection locked="0"/>
    </xf>
    <xf numFmtId="1" fontId="27" fillId="4" borderId="264" xfId="40" applyNumberFormat="1" applyFont="1" applyFill="1" applyBorder="1" applyAlignment="1" applyProtection="1">
      <alignment horizontal="center"/>
    </xf>
    <xf numFmtId="1" fontId="27" fillId="4" borderId="265" xfId="40" applyNumberFormat="1" applyFont="1" applyFill="1" applyBorder="1" applyAlignment="1" applyProtection="1">
      <alignment horizontal="center" vertical="center" shrinkToFit="1"/>
    </xf>
    <xf numFmtId="0" fontId="27" fillId="25" borderId="238" xfId="40" applyFont="1" applyFill="1" applyBorder="1" applyAlignment="1" applyProtection="1">
      <alignment horizontal="center"/>
    </xf>
    <xf numFmtId="0" fontId="29" fillId="0" borderId="262" xfId="39" applyNumberFormat="1" applyFont="1" applyBorder="1" applyAlignment="1" applyProtection="1">
      <alignment horizontal="center"/>
      <protection locked="0"/>
    </xf>
    <xf numFmtId="1" fontId="29" fillId="4" borderId="250" xfId="40" applyNumberFormat="1" applyFont="1" applyFill="1" applyBorder="1" applyAlignment="1" applyProtection="1">
      <alignment horizontal="center"/>
    </xf>
    <xf numFmtId="0" fontId="29" fillId="0" borderId="239" xfId="39" applyNumberFormat="1" applyFont="1" applyBorder="1" applyAlignment="1" applyProtection="1">
      <alignment horizontal="center"/>
      <protection locked="0"/>
    </xf>
    <xf numFmtId="0" fontId="29" fillId="0" borderId="263" xfId="39" applyNumberFormat="1" applyFont="1" applyBorder="1" applyAlignment="1" applyProtection="1">
      <alignment horizontal="center"/>
      <protection locked="0"/>
    </xf>
    <xf numFmtId="0" fontId="27" fillId="0" borderId="154" xfId="40" applyFont="1" applyFill="1" applyBorder="1" applyAlignment="1" applyProtection="1">
      <alignment horizontal="left"/>
      <protection locked="0"/>
    </xf>
    <xf numFmtId="0" fontId="27" fillId="0" borderId="238" xfId="40" applyFont="1" applyFill="1" applyBorder="1" applyAlignment="1" applyProtection="1">
      <alignment horizontal="center" vertical="center"/>
      <protection locked="0"/>
    </xf>
    <xf numFmtId="1" fontId="27" fillId="0" borderId="266" xfId="46" applyNumberFormat="1" applyFont="1" applyFill="1" applyBorder="1" applyAlignment="1" applyProtection="1">
      <alignment horizontal="center"/>
      <protection locked="0"/>
    </xf>
    <xf numFmtId="1" fontId="27" fillId="0" borderId="238" xfId="46" applyNumberFormat="1" applyFont="1" applyFill="1" applyBorder="1" applyAlignment="1" applyProtection="1">
      <alignment horizontal="center"/>
      <protection locked="0"/>
    </xf>
    <xf numFmtId="0" fontId="58" fillId="0" borderId="259" xfId="46" applyFont="1" applyFill="1" applyBorder="1" applyAlignment="1" applyProtection="1">
      <alignment horizontal="center"/>
      <protection locked="0"/>
    </xf>
    <xf numFmtId="0" fontId="58" fillId="0" borderId="237" xfId="46" applyFont="1" applyFill="1" applyBorder="1" applyAlignment="1" applyProtection="1">
      <alignment horizontal="center"/>
      <protection locked="0"/>
    </xf>
    <xf numFmtId="0" fontId="36" fillId="0" borderId="238" xfId="46" applyFont="1" applyFill="1" applyBorder="1" applyAlignment="1" applyProtection="1">
      <alignment horizontal="center"/>
      <protection locked="0"/>
    </xf>
    <xf numFmtId="0" fontId="36" fillId="0" borderId="237" xfId="46" applyFont="1" applyFill="1" applyBorder="1" applyAlignment="1" applyProtection="1">
      <alignment horizontal="center"/>
      <protection locked="0"/>
    </xf>
    <xf numFmtId="1" fontId="27" fillId="0" borderId="243" xfId="46" applyNumberFormat="1" applyFont="1" applyFill="1" applyBorder="1" applyAlignment="1" applyProtection="1">
      <alignment horizontal="center"/>
      <protection locked="0"/>
    </xf>
    <xf numFmtId="0" fontId="36" fillId="0" borderId="244" xfId="46" applyFont="1" applyFill="1" applyBorder="1" applyAlignment="1" applyProtection="1">
      <alignment horizontal="center"/>
      <protection locked="0"/>
    </xf>
    <xf numFmtId="0" fontId="22" fillId="0" borderId="0" xfId="40" applyFill="1"/>
    <xf numFmtId="0" fontId="30" fillId="0" borderId="259" xfId="46" applyFont="1" applyFill="1" applyBorder="1" applyAlignment="1" applyProtection="1">
      <alignment horizontal="center"/>
      <protection locked="0"/>
    </xf>
    <xf numFmtId="0" fontId="27" fillId="0" borderId="237" xfId="40" applyFont="1" applyFill="1" applyBorder="1" applyAlignment="1" applyProtection="1">
      <protection locked="0"/>
    </xf>
    <xf numFmtId="0" fontId="27" fillId="0" borderId="250" xfId="39" applyNumberFormat="1" applyFont="1" applyBorder="1" applyAlignment="1" applyProtection="1">
      <alignment horizontal="center"/>
      <protection locked="0"/>
    </xf>
    <xf numFmtId="0" fontId="27" fillId="0" borderId="267" xfId="39" applyNumberFormat="1" applyFont="1" applyBorder="1" applyAlignment="1" applyProtection="1">
      <alignment horizontal="center"/>
      <protection locked="0"/>
    </xf>
    <xf numFmtId="0" fontId="27" fillId="0" borderId="261" xfId="40" applyFont="1" applyFill="1" applyBorder="1" applyAlignment="1" applyProtection="1">
      <alignment horizontal="center"/>
      <protection locked="0"/>
    </xf>
    <xf numFmtId="0" fontId="27" fillId="0" borderId="236" xfId="0" applyFont="1" applyFill="1" applyBorder="1" applyAlignment="1" applyProtection="1">
      <alignment vertical="center" shrinkToFit="1"/>
      <protection locked="0"/>
    </xf>
    <xf numFmtId="0" fontId="27" fillId="0" borderId="237" xfId="0" applyFont="1" applyFill="1" applyBorder="1" applyAlignment="1" applyProtection="1">
      <alignment vertical="center" shrinkToFit="1"/>
      <protection locked="0"/>
    </xf>
    <xf numFmtId="0" fontId="51" fillId="0" borderId="263" xfId="39" applyNumberFormat="1" applyFont="1" applyBorder="1" applyAlignment="1" applyProtection="1">
      <alignment horizontal="center"/>
      <protection locked="0"/>
    </xf>
    <xf numFmtId="0" fontId="51" fillId="0" borderId="239" xfId="39" applyNumberFormat="1" applyFont="1" applyBorder="1" applyAlignment="1" applyProtection="1">
      <alignment horizontal="center"/>
      <protection locked="0"/>
    </xf>
    <xf numFmtId="0" fontId="27" fillId="0" borderId="239" xfId="39" applyFont="1" applyBorder="1" applyAlignment="1" applyProtection="1">
      <alignment horizontal="center"/>
      <protection locked="0"/>
    </xf>
    <xf numFmtId="0" fontId="27" fillId="0" borderId="248" xfId="39" applyFont="1" applyBorder="1" applyAlignment="1" applyProtection="1">
      <alignment horizontal="center"/>
      <protection locked="0"/>
    </xf>
    <xf numFmtId="0" fontId="27" fillId="0" borderId="262" xfId="39" applyFont="1" applyBorder="1" applyAlignment="1" applyProtection="1">
      <alignment horizontal="center"/>
      <protection locked="0"/>
    </xf>
    <xf numFmtId="0" fontId="27" fillId="0" borderId="263" xfId="39" applyFont="1" applyBorder="1" applyAlignment="1" applyProtection="1">
      <alignment horizontal="center"/>
      <protection locked="0"/>
    </xf>
    <xf numFmtId="1" fontId="51" fillId="4" borderId="250" xfId="40" applyNumberFormat="1" applyFont="1" applyFill="1" applyBorder="1" applyAlignment="1" applyProtection="1">
      <alignment horizontal="center"/>
    </xf>
    <xf numFmtId="0" fontId="51" fillId="0" borderId="248" xfId="39" applyNumberFormat="1" applyFont="1" applyBorder="1" applyAlignment="1" applyProtection="1">
      <alignment horizontal="center"/>
      <protection locked="0"/>
    </xf>
    <xf numFmtId="0" fontId="51" fillId="0" borderId="262" xfId="39" applyNumberFormat="1" applyFont="1" applyBorder="1" applyAlignment="1" applyProtection="1">
      <alignment horizontal="center"/>
      <protection locked="0"/>
    </xf>
    <xf numFmtId="0" fontId="27" fillId="25" borderId="259" xfId="40" applyFont="1" applyFill="1" applyBorder="1" applyAlignment="1" applyProtection="1">
      <alignment horizontal="center"/>
    </xf>
    <xf numFmtId="0" fontId="27" fillId="0" borderId="268" xfId="40" applyFont="1" applyFill="1" applyBorder="1" applyAlignment="1" applyProtection="1">
      <alignment horizontal="left"/>
      <protection locked="0"/>
    </xf>
    <xf numFmtId="1" fontId="27" fillId="4" borderId="269" xfId="40" applyNumberFormat="1" applyFont="1" applyFill="1" applyBorder="1" applyAlignment="1" applyProtection="1">
      <alignment horizontal="center"/>
    </xf>
    <xf numFmtId="0" fontId="27" fillId="0" borderId="270" xfId="39" applyNumberFormat="1" applyFont="1" applyBorder="1" applyAlignment="1" applyProtection="1">
      <alignment horizontal="center"/>
      <protection locked="0"/>
    </xf>
    <xf numFmtId="0" fontId="27" fillId="0" borderId="271" xfId="39" applyNumberFormat="1" applyFont="1" applyBorder="1" applyAlignment="1" applyProtection="1">
      <alignment horizontal="center"/>
      <protection locked="0"/>
    </xf>
    <xf numFmtId="0" fontId="51" fillId="0" borderId="238" xfId="39" applyNumberFormat="1" applyFont="1" applyBorder="1" applyAlignment="1" applyProtection="1">
      <alignment horizontal="center"/>
      <protection locked="0"/>
    </xf>
    <xf numFmtId="0" fontId="27" fillId="0" borderId="263" xfId="39" applyNumberFormat="1" applyFont="1" applyFill="1" applyBorder="1" applyAlignment="1" applyProtection="1">
      <alignment horizontal="center"/>
    </xf>
    <xf numFmtId="0" fontId="27" fillId="0" borderId="244" xfId="40" applyFont="1" applyBorder="1" applyProtection="1">
      <protection locked="0"/>
    </xf>
    <xf numFmtId="0" fontId="27" fillId="35" borderId="244" xfId="40" applyFont="1" applyFill="1" applyBorder="1" applyAlignment="1" applyProtection="1">
      <protection locked="0"/>
    </xf>
    <xf numFmtId="0" fontId="27" fillId="0" borderId="244" xfId="40" applyFont="1" applyFill="1" applyBorder="1" applyAlignment="1" applyProtection="1"/>
    <xf numFmtId="0" fontId="27" fillId="0" borderId="262" xfId="39" applyNumberFormat="1" applyFont="1" applyFill="1" applyBorder="1" applyAlignment="1" applyProtection="1">
      <alignment horizontal="center"/>
    </xf>
    <xf numFmtId="0" fontId="27" fillId="0" borderId="244" xfId="0" applyFont="1" applyFill="1" applyBorder="1" applyAlignment="1" applyProtection="1">
      <alignment vertical="center" shrinkToFit="1"/>
      <protection locked="0"/>
    </xf>
    <xf numFmtId="0" fontId="27" fillId="0" borderId="244" xfId="40" applyFont="1" applyFill="1" applyBorder="1" applyAlignment="1" applyProtection="1">
      <protection locked="0"/>
    </xf>
    <xf numFmtId="0" fontId="27" fillId="0" borderId="263" xfId="39" applyNumberFormat="1" applyFont="1" applyBorder="1" applyAlignment="1" applyProtection="1">
      <alignment horizontal="center"/>
    </xf>
    <xf numFmtId="0" fontId="27" fillId="0" borderId="262" xfId="39" applyNumberFormat="1" applyFont="1" applyBorder="1" applyAlignment="1" applyProtection="1">
      <alignment horizontal="center"/>
    </xf>
    <xf numFmtId="0" fontId="27" fillId="0" borderId="250" xfId="39" applyNumberFormat="1" applyFont="1" applyBorder="1" applyAlignment="1" applyProtection="1">
      <alignment horizontal="center"/>
    </xf>
    <xf numFmtId="0" fontId="27" fillId="0" borderId="267" xfId="39" applyNumberFormat="1" applyFont="1" applyBorder="1" applyAlignment="1" applyProtection="1">
      <alignment horizontal="center"/>
    </xf>
    <xf numFmtId="0" fontId="27" fillId="0" borderId="250" xfId="39" applyNumberFormat="1" applyFont="1" applyFill="1" applyBorder="1" applyAlignment="1" applyProtection="1">
      <alignment horizontal="center"/>
    </xf>
    <xf numFmtId="0" fontId="27" fillId="35" borderId="239" xfId="39" applyNumberFormat="1" applyFont="1" applyFill="1" applyBorder="1" applyAlignment="1" applyProtection="1">
      <alignment horizontal="center"/>
      <protection locked="0"/>
    </xf>
    <xf numFmtId="0" fontId="27" fillId="0" borderId="244" xfId="40" applyFont="1" applyFill="1" applyBorder="1" applyAlignment="1" applyProtection="1">
      <alignment wrapText="1"/>
    </xf>
    <xf numFmtId="0" fontId="27" fillId="0" borderId="244" xfId="40" applyFont="1" applyFill="1" applyBorder="1" applyProtection="1">
      <protection locked="0"/>
    </xf>
    <xf numFmtId="0" fontId="27" fillId="0" borderId="263" xfId="39" applyNumberFormat="1" applyFont="1" applyFill="1" applyBorder="1" applyAlignment="1" applyProtection="1">
      <alignment horizontal="center"/>
      <protection locked="0"/>
    </xf>
    <xf numFmtId="0" fontId="27" fillId="0" borderId="267" xfId="39" applyNumberFormat="1" applyFont="1" applyFill="1" applyBorder="1" applyAlignment="1" applyProtection="1">
      <alignment horizontal="center"/>
    </xf>
    <xf numFmtId="0" fontId="27" fillId="0" borderId="210" xfId="40" applyFont="1" applyFill="1" applyBorder="1"/>
    <xf numFmtId="0" fontId="27" fillId="0" borderId="212" xfId="40" applyFont="1" applyFill="1" applyBorder="1"/>
    <xf numFmtId="0" fontId="27" fillId="0" borderId="137" xfId="39" applyNumberFormat="1" applyFont="1" applyFill="1" applyBorder="1" applyAlignment="1" applyProtection="1">
      <alignment horizontal="center"/>
      <protection locked="0"/>
    </xf>
    <xf numFmtId="1" fontId="27" fillId="37" borderId="33" xfId="40" applyNumberFormat="1" applyFont="1" applyFill="1" applyBorder="1" applyAlignment="1" applyProtection="1">
      <alignment horizontal="center"/>
    </xf>
    <xf numFmtId="0" fontId="27" fillId="0" borderId="34" xfId="39" applyNumberFormat="1" applyFont="1" applyFill="1" applyBorder="1" applyAlignment="1" applyProtection="1">
      <alignment horizontal="center"/>
      <protection locked="0"/>
    </xf>
    <xf numFmtId="0" fontId="27" fillId="0" borderId="209" xfId="39" applyNumberFormat="1" applyFont="1" applyFill="1" applyBorder="1" applyAlignment="1" applyProtection="1">
      <alignment horizontal="center"/>
      <protection locked="0"/>
    </xf>
    <xf numFmtId="0" fontId="27" fillId="0" borderId="101" xfId="39" applyNumberFormat="1" applyFont="1" applyFill="1" applyBorder="1" applyAlignment="1" applyProtection="1">
      <alignment horizontal="center"/>
      <protection locked="0"/>
    </xf>
    <xf numFmtId="1" fontId="27" fillId="37" borderId="69" xfId="40" applyNumberFormat="1" applyFont="1" applyFill="1" applyBorder="1" applyAlignment="1" applyProtection="1">
      <alignment horizontal="center"/>
    </xf>
    <xf numFmtId="0" fontId="27" fillId="0" borderId="69" xfId="39" applyNumberFormat="1" applyFont="1" applyFill="1" applyBorder="1" applyAlignment="1" applyProtection="1">
      <alignment horizontal="center"/>
      <protection locked="0"/>
    </xf>
    <xf numFmtId="0" fontId="27" fillId="0" borderId="70" xfId="39" applyNumberFormat="1" applyFont="1" applyFill="1" applyBorder="1" applyAlignment="1" applyProtection="1">
      <alignment horizontal="center"/>
      <protection locked="0"/>
    </xf>
    <xf numFmtId="0" fontId="27" fillId="0" borderId="101" xfId="40" applyFont="1" applyFill="1" applyBorder="1"/>
    <xf numFmtId="0" fontId="27" fillId="0" borderId="69" xfId="40" applyFont="1" applyFill="1" applyBorder="1"/>
    <xf numFmtId="0" fontId="27" fillId="0" borderId="70" xfId="40" applyFont="1" applyFill="1" applyBorder="1"/>
    <xf numFmtId="0" fontId="27" fillId="0" borderId="160" xfId="39" applyNumberFormat="1" applyFont="1" applyFill="1" applyBorder="1" applyAlignment="1" applyProtection="1">
      <alignment horizontal="center"/>
      <protection locked="0"/>
    </xf>
    <xf numFmtId="1" fontId="27" fillId="37" borderId="15" xfId="40" applyNumberFormat="1" applyFont="1" applyFill="1" applyBorder="1" applyAlignment="1" applyProtection="1">
      <alignment horizontal="center"/>
    </xf>
    <xf numFmtId="0" fontId="27" fillId="0" borderId="235" xfId="39" applyNumberFormat="1" applyFont="1" applyFill="1" applyBorder="1" applyAlignment="1" applyProtection="1">
      <alignment horizontal="center"/>
      <protection locked="0"/>
    </xf>
    <xf numFmtId="0" fontId="27" fillId="0" borderId="200" xfId="39" applyNumberFormat="1" applyFont="1" applyFill="1" applyBorder="1" applyAlignment="1" applyProtection="1">
      <alignment horizontal="center"/>
      <protection locked="0"/>
    </xf>
    <xf numFmtId="0" fontId="27" fillId="0" borderId="211" xfId="40" applyFont="1" applyFill="1" applyBorder="1"/>
    <xf numFmtId="0" fontId="27" fillId="0" borderId="176" xfId="0" applyFont="1" applyFill="1" applyBorder="1" applyAlignment="1" applyProtection="1">
      <alignment vertical="center" shrinkToFit="1"/>
      <protection locked="0"/>
    </xf>
    <xf numFmtId="0" fontId="27" fillId="0" borderId="177" xfId="0" applyFont="1" applyFill="1" applyBorder="1" applyAlignment="1" applyProtection="1">
      <alignment vertical="center" shrinkToFit="1"/>
      <protection locked="0"/>
    </xf>
    <xf numFmtId="0" fontId="27" fillId="0" borderId="238" xfId="40" applyFont="1" applyFill="1" applyBorder="1" applyAlignment="1" applyProtection="1">
      <alignment horizontal="left"/>
      <protection locked="0"/>
    </xf>
    <xf numFmtId="0" fontId="59" fillId="0" borderId="239" xfId="39" applyNumberFormat="1" applyFont="1" applyBorder="1" applyAlignment="1" applyProtection="1">
      <alignment horizontal="center"/>
      <protection locked="0"/>
    </xf>
    <xf numFmtId="0" fontId="59" fillId="0" borderId="17" xfId="39" applyNumberFormat="1" applyFont="1" applyBorder="1" applyAlignment="1" applyProtection="1">
      <alignment horizontal="center"/>
      <protection locked="0"/>
    </xf>
    <xf numFmtId="1" fontId="59" fillId="4" borderId="19" xfId="40" applyNumberFormat="1" applyFont="1" applyFill="1" applyBorder="1" applyAlignment="1" applyProtection="1">
      <alignment horizontal="center"/>
    </xf>
    <xf numFmtId="0" fontId="59" fillId="0" borderId="19" xfId="39" applyNumberFormat="1" applyFont="1" applyBorder="1" applyAlignment="1" applyProtection="1">
      <alignment horizontal="center"/>
      <protection locked="0"/>
    </xf>
    <xf numFmtId="1" fontId="60" fillId="4" borderId="19" xfId="40" applyNumberFormat="1" applyFont="1" applyFill="1" applyBorder="1" applyAlignment="1" applyProtection="1">
      <alignment horizontal="center"/>
    </xf>
    <xf numFmtId="0" fontId="60" fillId="0" borderId="20" xfId="39" applyNumberFormat="1" applyFont="1" applyBorder="1" applyAlignment="1" applyProtection="1">
      <alignment horizontal="center"/>
      <protection locked="0"/>
    </xf>
    <xf numFmtId="0" fontId="60" fillId="0" borderId="17" xfId="39" applyNumberFormat="1" applyFont="1" applyBorder="1" applyAlignment="1" applyProtection="1">
      <alignment horizontal="center"/>
      <protection locked="0"/>
    </xf>
    <xf numFmtId="0" fontId="60" fillId="0" borderId="60" xfId="39" applyNumberFormat="1" applyFont="1" applyBorder="1" applyAlignment="1" applyProtection="1">
      <alignment horizontal="center"/>
      <protection locked="0"/>
    </xf>
    <xf numFmtId="0" fontId="59" fillId="0" borderId="18" xfId="39" applyNumberFormat="1" applyFont="1" applyBorder="1" applyAlignment="1" applyProtection="1">
      <alignment horizontal="center"/>
      <protection locked="0"/>
    </xf>
    <xf numFmtId="0" fontId="59" fillId="0" borderId="17" xfId="39" applyFont="1" applyBorder="1" applyAlignment="1" applyProtection="1">
      <alignment horizontal="center"/>
      <protection locked="0"/>
    </xf>
    <xf numFmtId="1" fontId="59" fillId="4" borderId="19" xfId="40" applyNumberFormat="1" applyFont="1" applyFill="1" applyBorder="1" applyAlignment="1">
      <alignment horizontal="center"/>
    </xf>
    <xf numFmtId="0" fontId="59" fillId="0" borderId="50" xfId="39" applyFont="1" applyBorder="1" applyAlignment="1" applyProtection="1">
      <alignment horizontal="center"/>
      <protection locked="0"/>
    </xf>
    <xf numFmtId="1" fontId="27" fillId="36" borderId="239" xfId="40" applyNumberFormat="1" applyFont="1" applyFill="1" applyBorder="1" applyAlignment="1" applyProtection="1">
      <alignment horizontal="center"/>
    </xf>
    <xf numFmtId="1" fontId="27" fillId="36" borderId="269" xfId="40" applyNumberFormat="1" applyFont="1" applyFill="1" applyBorder="1" applyAlignment="1" applyProtection="1">
      <alignment horizontal="center"/>
    </xf>
    <xf numFmtId="0" fontId="27" fillId="0" borderId="235" xfId="39" applyNumberFormat="1" applyFont="1" applyFill="1" applyBorder="1" applyAlignment="1" applyProtection="1">
      <alignment horizontal="center"/>
    </xf>
    <xf numFmtId="0" fontId="22" fillId="0" borderId="238" xfId="40" applyFont="1" applyBorder="1"/>
    <xf numFmtId="1" fontId="27" fillId="36" borderId="238" xfId="40" applyNumberFormat="1" applyFont="1" applyFill="1" applyBorder="1" applyAlignment="1" applyProtection="1">
      <alignment horizontal="center"/>
    </xf>
    <xf numFmtId="0" fontId="27" fillId="0" borderId="274" xfId="39" applyNumberFormat="1" applyFont="1" applyBorder="1" applyAlignment="1" applyProtection="1">
      <alignment horizontal="center"/>
      <protection locked="0"/>
    </xf>
    <xf numFmtId="0" fontId="27" fillId="0" borderId="228" xfId="40" applyFont="1" applyFill="1" applyBorder="1" applyAlignment="1" applyProtection="1">
      <protection locked="0"/>
    </xf>
    <xf numFmtId="0" fontId="29" fillId="0" borderId="19" xfId="39" applyNumberFormat="1" applyFont="1" applyBorder="1" applyAlignment="1" applyProtection="1">
      <alignment horizontal="center"/>
      <protection locked="0"/>
    </xf>
    <xf numFmtId="0" fontId="22" fillId="0" borderId="69" xfId="40" applyFont="1" applyBorder="1"/>
    <xf numFmtId="0" fontId="27" fillId="0" borderId="273" xfId="40" applyFont="1" applyFill="1" applyBorder="1" applyAlignment="1" applyProtection="1">
      <protection locked="0"/>
    </xf>
    <xf numFmtId="0" fontId="27" fillId="0" borderId="275" xfId="0" applyFont="1" applyBorder="1" applyAlignment="1">
      <alignment horizontal="center" vertical="center"/>
    </xf>
    <xf numFmtId="0" fontId="36" fillId="25" borderId="259" xfId="46" applyFont="1" applyFill="1" applyBorder="1" applyAlignment="1" applyProtection="1">
      <alignment horizontal="center"/>
    </xf>
    <xf numFmtId="0" fontId="27" fillId="0" borderId="272" xfId="0" applyFont="1" applyBorder="1" applyAlignment="1">
      <alignment horizontal="justify" vertical="center"/>
    </xf>
    <xf numFmtId="1" fontId="27" fillId="0" borderId="276" xfId="40" applyNumberFormat="1" applyFont="1" applyFill="1" applyBorder="1" applyAlignment="1" applyProtection="1">
      <alignment horizontal="center"/>
      <protection locked="0"/>
    </xf>
    <xf numFmtId="1" fontId="27" fillId="4" borderId="259" xfId="40" applyNumberFormat="1" applyFont="1" applyFill="1" applyBorder="1" applyAlignment="1" applyProtection="1">
      <alignment horizontal="center"/>
    </xf>
    <xf numFmtId="1" fontId="27" fillId="0" borderId="259" xfId="40" applyNumberFormat="1" applyFont="1" applyFill="1" applyBorder="1" applyAlignment="1" applyProtection="1">
      <alignment horizontal="center"/>
      <protection locked="0"/>
    </xf>
    <xf numFmtId="1" fontId="27" fillId="0" borderId="268" xfId="40" applyNumberFormat="1" applyFont="1" applyFill="1" applyBorder="1" applyAlignment="1" applyProtection="1">
      <alignment horizontal="center"/>
      <protection locked="0"/>
    </xf>
    <xf numFmtId="1" fontId="29" fillId="4" borderId="277" xfId="40" applyNumberFormat="1" applyFont="1" applyFill="1" applyBorder="1" applyAlignment="1" applyProtection="1">
      <alignment horizontal="center" vertical="center" shrinkToFit="1"/>
    </xf>
    <xf numFmtId="1" fontId="29" fillId="4" borderId="248" xfId="40" applyNumberFormat="1" applyFont="1" applyFill="1" applyBorder="1" applyAlignment="1" applyProtection="1">
      <alignment horizontal="center" vertical="center" shrinkToFit="1"/>
    </xf>
    <xf numFmtId="1" fontId="29" fillId="4" borderId="239" xfId="40" applyNumberFormat="1" applyFont="1" applyFill="1" applyBorder="1" applyAlignment="1" applyProtection="1">
      <alignment horizontal="center" vertical="center" shrinkToFit="1"/>
    </xf>
    <xf numFmtId="164" fontId="29" fillId="4" borderId="247" xfId="26" applyFont="1" applyFill="1" applyBorder="1" applyAlignment="1" applyProtection="1">
      <alignment horizontal="center" vertical="center"/>
    </xf>
    <xf numFmtId="164" fontId="29" fillId="4" borderId="278" xfId="26" applyFont="1" applyFill="1" applyBorder="1" applyAlignment="1" applyProtection="1">
      <alignment horizontal="center" vertical="center"/>
    </xf>
    <xf numFmtId="0" fontId="27" fillId="0" borderId="132" xfId="0" applyFont="1" applyBorder="1" applyAlignment="1">
      <alignment horizontal="left" vertical="center"/>
    </xf>
    <xf numFmtId="0" fontId="59" fillId="0" borderId="275" xfId="0" applyFont="1" applyBorder="1" applyAlignment="1">
      <alignment horizontal="center" vertical="center"/>
    </xf>
    <xf numFmtId="0" fontId="58" fillId="25" borderId="259" xfId="46" applyFont="1" applyFill="1" applyBorder="1" applyAlignment="1" applyProtection="1">
      <alignment horizontal="center"/>
    </xf>
    <xf numFmtId="0" fontId="59" fillId="0" borderId="272" xfId="0" applyFont="1" applyBorder="1" applyAlignment="1">
      <alignment horizontal="justify" vertical="center"/>
    </xf>
    <xf numFmtId="0" fontId="27" fillId="0" borderId="238" xfId="40" applyFont="1" applyBorder="1"/>
    <xf numFmtId="0" fontId="27" fillId="0" borderId="272" xfId="0" applyFont="1" applyFill="1" applyBorder="1" applyAlignment="1" applyProtection="1">
      <alignment vertical="center" shrinkToFit="1"/>
      <protection locked="0"/>
    </xf>
    <xf numFmtId="0" fontId="27" fillId="0" borderId="261" xfId="40" applyFont="1" applyBorder="1" applyAlignment="1" applyProtection="1">
      <alignment horizontal="center" vertical="center"/>
      <protection locked="0"/>
    </xf>
    <xf numFmtId="0" fontId="27" fillId="25" borderId="238" xfId="40" applyFont="1" applyFill="1" applyBorder="1" applyAlignment="1">
      <alignment horizontal="center"/>
    </xf>
    <xf numFmtId="0" fontId="27" fillId="0" borderId="273" xfId="40" applyFont="1" applyBorder="1" applyProtection="1">
      <protection locked="0"/>
    </xf>
    <xf numFmtId="0" fontId="27" fillId="0" borderId="237" xfId="40" applyFont="1" applyBorder="1" applyProtection="1">
      <protection locked="0"/>
    </xf>
    <xf numFmtId="0" fontId="41" fillId="0" borderId="0" xfId="46" applyFont="1"/>
    <xf numFmtId="0" fontId="61" fillId="0" borderId="0" xfId="46" applyFont="1" applyBorder="1"/>
    <xf numFmtId="1" fontId="27" fillId="0" borderId="0" xfId="46" applyNumberFormat="1" applyFont="1" applyFill="1" applyBorder="1" applyAlignment="1" applyProtection="1">
      <alignment horizontal="center"/>
      <protection locked="0"/>
    </xf>
    <xf numFmtId="1" fontId="27" fillId="0" borderId="0" xfId="40" applyNumberFormat="1" applyFont="1" applyFill="1" applyBorder="1" applyAlignment="1" applyProtection="1">
      <alignment horizontal="center"/>
    </xf>
    <xf numFmtId="0" fontId="36" fillId="0" borderId="0" xfId="46" applyFont="1" applyFill="1" applyBorder="1" applyAlignment="1" applyProtection="1">
      <alignment horizontal="center"/>
      <protection locked="0"/>
    </xf>
    <xf numFmtId="1" fontId="27" fillId="0" borderId="0" xfId="40" applyNumberFormat="1" applyFont="1" applyFill="1" applyBorder="1" applyAlignment="1" applyProtection="1">
      <alignment horizontal="center" vertical="center" shrinkToFit="1"/>
    </xf>
    <xf numFmtId="0" fontId="22" fillId="0" borderId="0" xfId="40" applyFill="1" applyBorder="1"/>
    <xf numFmtId="0" fontId="46" fillId="0" borderId="0" xfId="46" applyFont="1" applyBorder="1"/>
    <xf numFmtId="0" fontId="27" fillId="0" borderId="244" xfId="40" applyFont="1" applyFill="1" applyBorder="1" applyAlignment="1" applyProtection="1">
      <alignment horizontal="center"/>
      <protection locked="0"/>
    </xf>
    <xf numFmtId="0" fontId="27" fillId="0" borderId="132" xfId="40" applyFont="1" applyFill="1" applyBorder="1" applyAlignment="1" applyProtection="1">
      <alignment horizontal="center"/>
      <protection locked="0"/>
    </xf>
    <xf numFmtId="0" fontId="44" fillId="25" borderId="279" xfId="49" applyFill="1" applyBorder="1" applyAlignment="1" applyProtection="1">
      <alignment horizontal="left" vertical="center" wrapText="1"/>
    </xf>
    <xf numFmtId="1" fontId="29" fillId="25" borderId="279" xfId="46" applyNumberFormat="1" applyFont="1" applyFill="1" applyBorder="1" applyAlignment="1" applyProtection="1">
      <alignment horizontal="center" vertical="center"/>
    </xf>
    <xf numFmtId="1" fontId="27" fillId="25" borderId="83" xfId="46" applyNumberFormat="1" applyFont="1" applyFill="1" applyBorder="1" applyAlignment="1" applyProtection="1">
      <alignment horizontal="center"/>
    </xf>
    <xf numFmtId="1" fontId="27" fillId="4" borderId="30" xfId="40" applyNumberFormat="1" applyFont="1" applyFill="1" applyBorder="1" applyAlignment="1" applyProtection="1">
      <alignment horizontal="center"/>
    </xf>
    <xf numFmtId="1" fontId="27" fillId="4" borderId="14" xfId="40" applyNumberFormat="1" applyFont="1" applyFill="1" applyBorder="1" applyAlignment="1" applyProtection="1">
      <alignment horizontal="center"/>
    </xf>
    <xf numFmtId="1" fontId="27" fillId="4" borderId="235" xfId="40" applyNumberFormat="1" applyFont="1" applyFill="1" applyBorder="1" applyAlignment="1" applyProtection="1">
      <alignment horizontal="center"/>
    </xf>
    <xf numFmtId="0" fontId="41" fillId="25" borderId="238" xfId="46" applyFill="1" applyBorder="1" applyProtection="1"/>
    <xf numFmtId="0" fontId="41" fillId="25" borderId="240" xfId="46" applyFill="1" applyBorder="1" applyProtection="1"/>
    <xf numFmtId="1" fontId="27" fillId="4" borderId="280" xfId="40" applyNumberFormat="1" applyFont="1" applyFill="1" applyBorder="1" applyProtection="1"/>
    <xf numFmtId="0" fontId="27" fillId="0" borderId="262" xfId="39" applyNumberFormat="1" applyFont="1" applyFill="1" applyBorder="1" applyAlignment="1" applyProtection="1">
      <alignment horizontal="center"/>
      <protection locked="0"/>
    </xf>
    <xf numFmtId="0" fontId="27" fillId="0" borderId="262" xfId="39" applyFont="1" applyFill="1" applyBorder="1" applyAlignment="1" applyProtection="1">
      <alignment horizontal="center"/>
      <protection locked="0"/>
    </xf>
    <xf numFmtId="0" fontId="27" fillId="0" borderId="239" xfId="39" applyFont="1" applyFill="1" applyBorder="1" applyAlignment="1" applyProtection="1">
      <alignment horizontal="center"/>
      <protection locked="0"/>
    </xf>
    <xf numFmtId="0" fontId="27" fillId="0" borderId="263" xfId="39" applyFont="1" applyFill="1" applyBorder="1" applyAlignment="1" applyProtection="1">
      <alignment horizontal="center"/>
      <protection locked="0"/>
    </xf>
    <xf numFmtId="1" fontId="27" fillId="38" borderId="250" xfId="40" applyNumberFormat="1" applyFont="1" applyFill="1" applyBorder="1" applyAlignment="1" applyProtection="1">
      <alignment horizontal="center"/>
    </xf>
    <xf numFmtId="1" fontId="27" fillId="0" borderId="238" xfId="40" applyNumberFormat="1" applyFont="1" applyFill="1" applyBorder="1" applyAlignment="1" applyProtection="1">
      <alignment horizontal="center"/>
      <protection locked="0"/>
    </xf>
    <xf numFmtId="0" fontId="27" fillId="4" borderId="238" xfId="40" applyFont="1" applyFill="1" applyBorder="1" applyAlignment="1" applyProtection="1">
      <alignment horizontal="center"/>
    </xf>
    <xf numFmtId="0" fontId="27" fillId="0" borderId="221" xfId="40" applyFont="1" applyFill="1" applyBorder="1" applyAlignment="1" applyProtection="1">
      <alignment horizontal="left"/>
      <protection locked="0"/>
    </xf>
    <xf numFmtId="0" fontId="27" fillId="37" borderId="239" xfId="39" applyNumberFormat="1" applyFont="1" applyFill="1" applyBorder="1" applyAlignment="1" applyProtection="1">
      <alignment horizontal="center"/>
      <protection locked="0"/>
    </xf>
    <xf numFmtId="0" fontId="27" fillId="37" borderId="248" xfId="39" applyNumberFormat="1" applyFont="1" applyFill="1" applyBorder="1" applyAlignment="1" applyProtection="1">
      <alignment horizontal="center"/>
      <protection locked="0"/>
    </xf>
    <xf numFmtId="0" fontId="27" fillId="36" borderId="19" xfId="40" applyFont="1" applyFill="1" applyBorder="1" applyAlignment="1" applyProtection="1">
      <alignment horizontal="center"/>
    </xf>
    <xf numFmtId="1" fontId="27" fillId="37" borderId="18" xfId="40" applyNumberFormat="1" applyFont="1" applyFill="1" applyBorder="1" applyAlignment="1" applyProtection="1">
      <alignment horizontal="center"/>
      <protection locked="0"/>
    </xf>
    <xf numFmtId="0" fontId="27" fillId="0" borderId="0" xfId="40" applyFont="1" applyFill="1" applyBorder="1" applyAlignment="1" applyProtection="1">
      <alignment horizontal="center"/>
      <protection locked="0"/>
    </xf>
    <xf numFmtId="0" fontId="27" fillId="0" borderId="0" xfId="40" applyFont="1" applyFill="1" applyBorder="1" applyAlignment="1" applyProtection="1">
      <alignment horizontal="center" vertical="center"/>
    </xf>
    <xf numFmtId="0" fontId="27" fillId="0" borderId="0" xfId="40" applyFont="1" applyFill="1" applyBorder="1" applyAlignment="1" applyProtection="1">
      <alignment horizontal="left"/>
      <protection locked="0"/>
    </xf>
    <xf numFmtId="0" fontId="27" fillId="0" borderId="0" xfId="40" applyFont="1" applyFill="1" applyBorder="1" applyAlignment="1" applyProtection="1">
      <alignment horizontal="center"/>
    </xf>
    <xf numFmtId="0" fontId="41" fillId="25" borderId="100" xfId="46" applyFill="1" applyBorder="1" applyProtection="1"/>
    <xf numFmtId="1" fontId="27" fillId="4" borderId="281" xfId="40" applyNumberFormat="1" applyFont="1" applyFill="1" applyBorder="1" applyAlignment="1" applyProtection="1">
      <alignment horizontal="center" vertical="center" shrinkToFit="1"/>
    </xf>
    <xf numFmtId="1" fontId="27" fillId="4" borderId="240" xfId="40" applyNumberFormat="1" applyFont="1" applyFill="1" applyBorder="1" applyAlignment="1" applyProtection="1">
      <alignment horizontal="center" vertical="center" shrinkToFit="1"/>
    </xf>
    <xf numFmtId="1" fontId="27" fillId="4" borderId="282" xfId="40" applyNumberFormat="1" applyFont="1" applyFill="1" applyBorder="1" applyAlignment="1" applyProtection="1">
      <alignment horizontal="center" vertical="center" shrinkToFit="1"/>
    </xf>
    <xf numFmtId="1" fontId="27" fillId="4" borderId="283" xfId="40" applyNumberFormat="1" applyFont="1" applyFill="1" applyBorder="1" applyProtection="1"/>
    <xf numFmtId="0" fontId="39" fillId="0" borderId="0" xfId="40" applyFont="1"/>
    <xf numFmtId="0" fontId="33" fillId="0" borderId="67" xfId="40" applyFont="1" applyBorder="1"/>
    <xf numFmtId="0" fontId="39" fillId="0" borderId="67" xfId="40" applyFont="1" applyBorder="1"/>
    <xf numFmtId="0" fontId="39" fillId="0" borderId="69" xfId="40" applyFont="1" applyBorder="1"/>
    <xf numFmtId="0" fontId="39" fillId="0" borderId="243" xfId="40" applyFont="1" applyBorder="1"/>
    <xf numFmtId="0" fontId="39" fillId="0" borderId="238" xfId="40" applyFont="1" applyBorder="1"/>
    <xf numFmtId="0" fontId="39" fillId="0" borderId="0" xfId="40" applyFont="1" applyBorder="1"/>
    <xf numFmtId="0" fontId="62" fillId="0" borderId="66" xfId="0" applyFont="1" applyBorder="1" applyAlignment="1">
      <alignment horizontal="center" vertical="center"/>
    </xf>
    <xf numFmtId="0" fontId="63" fillId="25" borderId="75" xfId="46" applyFont="1" applyFill="1" applyBorder="1" applyAlignment="1" applyProtection="1">
      <alignment horizontal="center"/>
    </xf>
    <xf numFmtId="0" fontId="62" fillId="0" borderId="102" xfId="0" applyFont="1" applyBorder="1" applyAlignment="1">
      <alignment horizontal="justify" vertical="center"/>
    </xf>
    <xf numFmtId="1" fontId="62" fillId="0" borderId="101" xfId="40" applyNumberFormat="1" applyFont="1" applyFill="1" applyBorder="1" applyAlignment="1" applyProtection="1">
      <alignment horizontal="center"/>
      <protection locked="0"/>
    </xf>
    <xf numFmtId="1" fontId="62" fillId="4" borderId="69" xfId="40" applyNumberFormat="1" applyFont="1" applyFill="1" applyBorder="1" applyAlignment="1" applyProtection="1">
      <alignment horizontal="center"/>
    </xf>
    <xf numFmtId="1" fontId="62" fillId="0" borderId="69" xfId="40" applyNumberFormat="1" applyFont="1" applyFill="1" applyBorder="1" applyAlignment="1" applyProtection="1">
      <alignment horizontal="center"/>
      <protection locked="0"/>
    </xf>
    <xf numFmtId="1" fontId="62" fillId="0" borderId="70" xfId="40" applyNumberFormat="1" applyFont="1" applyFill="1" applyBorder="1" applyAlignment="1" applyProtection="1">
      <alignment horizontal="center"/>
      <protection locked="0"/>
    </xf>
    <xf numFmtId="1" fontId="62" fillId="0" borderId="160" xfId="40" applyNumberFormat="1" applyFont="1" applyFill="1" applyBorder="1" applyAlignment="1" applyProtection="1">
      <alignment horizontal="center"/>
      <protection locked="0"/>
    </xf>
    <xf numFmtId="1" fontId="62" fillId="4" borderId="15" xfId="40" applyNumberFormat="1" applyFont="1" applyFill="1" applyBorder="1" applyAlignment="1" applyProtection="1">
      <alignment horizontal="center"/>
    </xf>
    <xf numFmtId="1" fontId="62" fillId="0" borderId="15" xfId="40" applyNumberFormat="1" applyFont="1" applyFill="1" applyBorder="1" applyAlignment="1" applyProtection="1">
      <alignment horizontal="center"/>
      <protection locked="0"/>
    </xf>
    <xf numFmtId="1" fontId="62" fillId="0" borderId="40" xfId="40" applyNumberFormat="1" applyFont="1" applyFill="1" applyBorder="1" applyAlignment="1" applyProtection="1">
      <alignment horizontal="center"/>
      <protection locked="0"/>
    </xf>
    <xf numFmtId="1" fontId="64" fillId="4" borderId="51" xfId="40" applyNumberFormat="1" applyFont="1" applyFill="1" applyBorder="1" applyAlignment="1" applyProtection="1">
      <alignment horizontal="center" vertical="center" shrinkToFit="1"/>
    </xf>
    <xf numFmtId="1" fontId="64" fillId="4" borderId="50" xfId="40" applyNumberFormat="1" applyFont="1" applyFill="1" applyBorder="1" applyAlignment="1" applyProtection="1">
      <alignment horizontal="center" vertical="center" shrinkToFit="1"/>
    </xf>
    <xf numFmtId="1" fontId="64" fillId="4" borderId="17" xfId="40" applyNumberFormat="1" applyFont="1" applyFill="1" applyBorder="1" applyAlignment="1" applyProtection="1">
      <alignment horizontal="center" vertical="center" shrinkToFit="1"/>
    </xf>
    <xf numFmtId="164" fontId="64" fillId="4" borderId="22" xfId="26" applyFont="1" applyFill="1" applyBorder="1" applyAlignment="1" applyProtection="1">
      <alignment horizontal="center" vertical="center"/>
    </xf>
    <xf numFmtId="164" fontId="64" fillId="4" borderId="150" xfId="26" applyFont="1" applyFill="1" applyBorder="1" applyAlignment="1" applyProtection="1">
      <alignment horizontal="center" vertical="center"/>
    </xf>
    <xf numFmtId="0" fontId="65" fillId="0" borderId="0" xfId="40" applyFont="1" applyBorder="1"/>
    <xf numFmtId="0" fontId="66" fillId="0" borderId="66" xfId="0" applyFont="1" applyFill="1" applyBorder="1" applyAlignment="1">
      <alignment horizontal="center" vertical="center"/>
    </xf>
    <xf numFmtId="1" fontId="27" fillId="0" borderId="277" xfId="40" applyNumberFormat="1" applyFont="1" applyFill="1" applyBorder="1" applyAlignment="1" applyProtection="1">
      <alignment horizontal="left" vertical="center" shrinkToFit="1"/>
    </xf>
    <xf numFmtId="0" fontId="27" fillId="0" borderId="243" xfId="40" applyFont="1" applyBorder="1"/>
    <xf numFmtId="0" fontId="41" fillId="0" borderId="238" xfId="46" applyBorder="1"/>
    <xf numFmtId="0" fontId="27" fillId="0" borderId="67" xfId="40" applyFont="1" applyBorder="1"/>
    <xf numFmtId="0" fontId="27" fillId="0" borderId="69" xfId="40" applyFont="1" applyBorder="1"/>
    <xf numFmtId="0" fontId="27" fillId="0" borderId="0" xfId="0" applyFont="1"/>
    <xf numFmtId="0" fontId="27" fillId="0" borderId="0" xfId="46" applyFont="1" applyBorder="1"/>
    <xf numFmtId="0" fontId="27" fillId="0" borderId="0" xfId="46" applyFont="1" applyFill="1" applyBorder="1"/>
    <xf numFmtId="1" fontId="32" fillId="25" borderId="110" xfId="46" applyNumberFormat="1" applyFont="1" applyFill="1" applyBorder="1" applyAlignment="1" applyProtection="1">
      <alignment horizontal="center"/>
    </xf>
    <xf numFmtId="1" fontId="32" fillId="26" borderId="202" xfId="46" applyNumberFormat="1" applyFont="1" applyFill="1" applyBorder="1" applyAlignment="1" applyProtection="1">
      <alignment horizontal="center"/>
    </xf>
    <xf numFmtId="1" fontId="27" fillId="4" borderId="284" xfId="40" applyNumberFormat="1" applyFont="1" applyFill="1" applyBorder="1" applyAlignment="1" applyProtection="1">
      <alignment horizontal="center" vertical="center" shrinkToFit="1"/>
    </xf>
    <xf numFmtId="0" fontId="27" fillId="25" borderId="285" xfId="46" applyFont="1" applyFill="1" applyBorder="1" applyAlignment="1" applyProtection="1">
      <alignment horizontal="center"/>
    </xf>
    <xf numFmtId="0" fontId="27" fillId="25" borderId="286" xfId="46" applyFont="1" applyFill="1" applyBorder="1" applyAlignment="1" applyProtection="1">
      <alignment horizontal="center"/>
    </xf>
    <xf numFmtId="0" fontId="27" fillId="0" borderId="238" xfId="0" applyFont="1" applyBorder="1"/>
    <xf numFmtId="0" fontId="52" fillId="0" borderId="238" xfId="81" applyFont="1" applyBorder="1"/>
    <xf numFmtId="0" fontId="27" fillId="0" borderId="238" xfId="46" applyFont="1" applyBorder="1"/>
    <xf numFmtId="0" fontId="27" fillId="0" borderId="238" xfId="46" applyFont="1" applyFill="1" applyBorder="1"/>
    <xf numFmtId="0" fontId="0" fillId="0" borderId="238" xfId="0" applyBorder="1"/>
    <xf numFmtId="0" fontId="27" fillId="28" borderId="67" xfId="40" applyFont="1" applyFill="1" applyBorder="1"/>
    <xf numFmtId="0" fontId="27" fillId="28" borderId="69" xfId="40" applyFont="1" applyFill="1" applyBorder="1"/>
    <xf numFmtId="0" fontId="67" fillId="0" borderId="67" xfId="40" applyFont="1" applyBorder="1"/>
    <xf numFmtId="0" fontId="67" fillId="0" borderId="69" xfId="40" applyFont="1" applyBorder="1"/>
    <xf numFmtId="0" fontId="67" fillId="0" borderId="243" xfId="40" applyFont="1" applyBorder="1"/>
    <xf numFmtId="0" fontId="67" fillId="0" borderId="238" xfId="40" applyFont="1" applyBorder="1"/>
    <xf numFmtId="0" fontId="27" fillId="0" borderId="238" xfId="81" applyFont="1" applyBorder="1"/>
    <xf numFmtId="1" fontId="27" fillId="0" borderId="238" xfId="46" applyNumberFormat="1" applyFont="1" applyFill="1" applyBorder="1" applyAlignment="1" applyProtection="1">
      <alignment horizontal="left"/>
      <protection locked="0"/>
    </xf>
    <xf numFmtId="1" fontId="27" fillId="0" borderId="238" xfId="40" applyNumberFormat="1" applyFont="1" applyFill="1" applyBorder="1" applyAlignment="1" applyProtection="1">
      <alignment horizontal="left"/>
    </xf>
    <xf numFmtId="0" fontId="27" fillId="0" borderId="215" xfId="40" applyFont="1" applyBorder="1"/>
    <xf numFmtId="0" fontId="27" fillId="0" borderId="216" xfId="40" applyFont="1" applyBorder="1"/>
    <xf numFmtId="0" fontId="51" fillId="0" borderId="69" xfId="40" applyFont="1" applyBorder="1"/>
    <xf numFmtId="0" fontId="27" fillId="0" borderId="0" xfId="46" applyFont="1"/>
    <xf numFmtId="0" fontId="27" fillId="28" borderId="69" xfId="46" applyFont="1" applyFill="1" applyBorder="1"/>
    <xf numFmtId="0" fontId="27" fillId="0" borderId="69" xfId="46" applyFont="1" applyBorder="1"/>
    <xf numFmtId="0" fontId="44" fillId="25" borderId="0" xfId="49" applyFill="1" applyBorder="1" applyAlignment="1">
      <alignment horizontal="center" vertical="center"/>
    </xf>
    <xf numFmtId="0" fontId="27" fillId="0" borderId="261" xfId="46" applyFont="1" applyFill="1" applyBorder="1" applyAlignment="1" applyProtection="1">
      <alignment horizontal="center" vertical="center"/>
      <protection locked="0"/>
    </xf>
    <xf numFmtId="0" fontId="27" fillId="25" borderId="238" xfId="46" applyFont="1" applyFill="1" applyBorder="1" applyAlignment="1" applyProtection="1">
      <alignment horizontal="center"/>
    </xf>
    <xf numFmtId="0" fontId="27" fillId="0" borderId="237" xfId="46" applyFont="1" applyFill="1" applyBorder="1" applyAlignment="1" applyProtection="1">
      <alignment horizontal="left"/>
      <protection locked="0"/>
    </xf>
    <xf numFmtId="1" fontId="27" fillId="4" borderId="250" xfId="46" applyNumberFormat="1" applyFont="1" applyFill="1" applyBorder="1" applyAlignment="1" applyProtection="1">
      <alignment horizontal="center"/>
    </xf>
    <xf numFmtId="0" fontId="27" fillId="4" borderId="250" xfId="46" applyFont="1" applyFill="1" applyBorder="1" applyAlignment="1" applyProtection="1">
      <alignment horizontal="center"/>
    </xf>
    <xf numFmtId="1" fontId="27" fillId="0" borderId="267" xfId="46" applyNumberFormat="1" applyFont="1" applyFill="1" applyBorder="1" applyAlignment="1" applyProtection="1">
      <alignment horizontal="center"/>
      <protection locked="0"/>
    </xf>
    <xf numFmtId="1" fontId="27" fillId="0" borderId="265" xfId="46" applyNumberFormat="1" applyFont="1" applyFill="1" applyBorder="1" applyAlignment="1" applyProtection="1">
      <alignment horizontal="center"/>
      <protection locked="0"/>
    </xf>
    <xf numFmtId="1" fontId="27" fillId="4" borderId="265" xfId="46" applyNumberFormat="1" applyFont="1" applyFill="1" applyBorder="1" applyAlignment="1" applyProtection="1">
      <alignment horizontal="center" vertical="center" shrinkToFit="1"/>
    </xf>
    <xf numFmtId="0" fontId="27" fillId="4" borderId="250" xfId="40" applyFont="1" applyFill="1" applyBorder="1" applyAlignment="1" applyProtection="1">
      <alignment horizontal="center"/>
    </xf>
    <xf numFmtId="0" fontId="27" fillId="28" borderId="0" xfId="46" applyFont="1" applyFill="1" applyBorder="1"/>
    <xf numFmtId="1" fontId="27" fillId="4" borderId="287" xfId="40" applyNumberFormat="1" applyFont="1" applyFill="1" applyBorder="1" applyAlignment="1" applyProtection="1">
      <alignment horizontal="center"/>
    </xf>
    <xf numFmtId="1" fontId="27" fillId="4" borderId="246" xfId="40" applyNumberFormat="1" applyFont="1" applyFill="1" applyBorder="1" applyAlignment="1" applyProtection="1">
      <alignment horizontal="center"/>
    </xf>
    <xf numFmtId="1" fontId="27" fillId="4" borderId="288" xfId="40" applyNumberFormat="1" applyFont="1" applyFill="1" applyBorder="1" applyAlignment="1" applyProtection="1">
      <alignment horizontal="center" vertical="center" shrinkToFit="1"/>
    </xf>
    <xf numFmtId="0" fontId="0" fillId="25" borderId="0" xfId="49" applyFont="1" applyFill="1" applyBorder="1" applyAlignment="1">
      <alignment horizontal="center" vertical="center"/>
    </xf>
    <xf numFmtId="0" fontId="27" fillId="0" borderId="216" xfId="46" applyFont="1" applyBorder="1" applyAlignment="1" applyProtection="1">
      <alignment horizontal="center" vertical="center"/>
      <protection locked="0"/>
    </xf>
    <xf numFmtId="0" fontId="27" fillId="0" borderId="217" xfId="40" applyFont="1" applyFill="1" applyBorder="1" applyProtection="1">
      <protection locked="0"/>
    </xf>
    <xf numFmtId="0" fontId="41" fillId="0" borderId="0" xfId="46" applyFont="1" applyFill="1" applyBorder="1"/>
    <xf numFmtId="0" fontId="41" fillId="0" borderId="0" xfId="46" applyFont="1" applyFill="1"/>
    <xf numFmtId="0" fontId="36" fillId="4" borderId="244" xfId="36" applyFont="1" applyBorder="1" applyAlignment="1" applyProtection="1">
      <alignment horizontal="center"/>
      <protection locked="0"/>
    </xf>
    <xf numFmtId="0" fontId="30" fillId="25" borderId="86" xfId="46" applyFont="1" applyFill="1" applyBorder="1" applyAlignment="1" applyProtection="1">
      <alignment horizontal="center" vertical="center" textRotation="90"/>
    </xf>
    <xf numFmtId="0" fontId="30" fillId="25" borderId="0" xfId="46" applyFont="1" applyFill="1" applyBorder="1" applyAlignment="1" applyProtection="1">
      <alignment horizontal="center" vertical="center" textRotation="90"/>
    </xf>
    <xf numFmtId="0" fontId="30" fillId="25" borderId="105" xfId="46" applyFont="1" applyFill="1" applyBorder="1" applyAlignment="1" applyProtection="1">
      <alignment horizontal="center" vertical="center" textRotation="90"/>
    </xf>
    <xf numFmtId="0" fontId="33" fillId="26" borderId="202" xfId="46" applyFont="1" applyFill="1" applyBorder="1" applyProtection="1"/>
    <xf numFmtId="0" fontId="33" fillId="25" borderId="289" xfId="46" applyFont="1" applyFill="1" applyBorder="1" applyProtection="1"/>
    <xf numFmtId="0" fontId="27" fillId="25" borderId="244" xfId="40" applyFont="1" applyFill="1" applyBorder="1" applyAlignment="1" applyProtection="1">
      <alignment horizontal="center"/>
    </xf>
    <xf numFmtId="0" fontId="27" fillId="25" borderId="279" xfId="40" applyFont="1" applyFill="1" applyBorder="1" applyAlignment="1" applyProtection="1">
      <alignment horizontal="center"/>
    </xf>
    <xf numFmtId="0" fontId="27" fillId="25" borderId="272" xfId="40" applyFont="1" applyFill="1" applyBorder="1" applyAlignment="1" applyProtection="1">
      <alignment horizontal="center"/>
    </xf>
    <xf numFmtId="0" fontId="27" fillId="25" borderId="286" xfId="40" applyFont="1" applyFill="1" applyBorder="1" applyAlignment="1" applyProtection="1">
      <alignment horizontal="center"/>
    </xf>
    <xf numFmtId="0" fontId="27" fillId="25" borderId="132" xfId="40" applyFont="1" applyFill="1" applyBorder="1" applyAlignment="1" applyProtection="1">
      <alignment horizontal="center"/>
    </xf>
    <xf numFmtId="0" fontId="33" fillId="4" borderId="245" xfId="40" applyFont="1" applyFill="1" applyBorder="1" applyProtection="1"/>
    <xf numFmtId="0" fontId="33" fillId="25" borderId="202" xfId="46" applyFont="1" applyFill="1" applyBorder="1" applyProtection="1"/>
    <xf numFmtId="0" fontId="36" fillId="25" borderId="0" xfId="46" applyFont="1" applyFill="1" applyBorder="1" applyProtection="1"/>
    <xf numFmtId="0" fontId="27" fillId="25" borderId="0" xfId="40" applyFont="1" applyFill="1" applyBorder="1" applyAlignment="1" applyProtection="1">
      <alignment horizontal="center"/>
    </xf>
    <xf numFmtId="0" fontId="36" fillId="25" borderId="132" xfId="46" applyFont="1" applyFill="1" applyBorder="1" applyProtection="1"/>
    <xf numFmtId="0" fontId="36" fillId="25" borderId="238" xfId="46" applyFont="1" applyFill="1" applyBorder="1" applyAlignment="1" applyProtection="1">
      <alignment horizontal="center"/>
    </xf>
    <xf numFmtId="0" fontId="34" fillId="25" borderId="238" xfId="46" applyFont="1" applyFill="1" applyBorder="1" applyProtection="1"/>
    <xf numFmtId="0" fontId="36" fillId="25" borderId="0" xfId="46" applyFont="1" applyFill="1" applyBorder="1" applyAlignment="1" applyProtection="1">
      <alignment horizontal="center"/>
    </xf>
    <xf numFmtId="0" fontId="36" fillId="4" borderId="290" xfId="40" applyFont="1" applyFill="1" applyBorder="1" applyAlignment="1" applyProtection="1">
      <alignment horizontal="center"/>
    </xf>
    <xf numFmtId="0" fontId="22" fillId="0" borderId="243" xfId="40" applyBorder="1"/>
    <xf numFmtId="0" fontId="22" fillId="0" borderId="238" xfId="40" applyBorder="1"/>
    <xf numFmtId="0" fontId="68" fillId="0" borderId="243" xfId="40" applyFont="1" applyBorder="1"/>
    <xf numFmtId="0" fontId="27" fillId="0" borderId="66" xfId="40" applyFont="1" applyBorder="1" applyAlignment="1" applyProtection="1">
      <alignment horizontal="center" vertical="center"/>
      <protection locked="0"/>
    </xf>
    <xf numFmtId="0" fontId="27" fillId="39" borderId="201" xfId="40" applyFont="1" applyFill="1" applyBorder="1" applyAlignment="1" applyProtection="1">
      <alignment horizontal="left"/>
    </xf>
    <xf numFmtId="0" fontId="27" fillId="39" borderId="202" xfId="40" applyFont="1" applyFill="1" applyBorder="1" applyAlignment="1" applyProtection="1">
      <alignment horizontal="center"/>
    </xf>
    <xf numFmtId="0" fontId="29" fillId="39" borderId="202" xfId="40" applyFont="1" applyFill="1" applyBorder="1" applyProtection="1"/>
    <xf numFmtId="1" fontId="27" fillId="39" borderId="202" xfId="40" applyNumberFormat="1" applyFont="1" applyFill="1" applyBorder="1" applyAlignment="1" applyProtection="1">
      <alignment horizontal="center"/>
    </xf>
    <xf numFmtId="1" fontId="27" fillId="39" borderId="291" xfId="40" applyNumberFormat="1" applyFont="1" applyFill="1" applyBorder="1" applyAlignment="1" applyProtection="1">
      <alignment horizontal="center"/>
    </xf>
    <xf numFmtId="1" fontId="27" fillId="39" borderId="292" xfId="40" applyNumberFormat="1" applyFont="1" applyFill="1" applyBorder="1" applyAlignment="1" applyProtection="1">
      <alignment horizontal="center"/>
    </xf>
    <xf numFmtId="1" fontId="27" fillId="39" borderId="293" xfId="40" applyNumberFormat="1" applyFont="1" applyFill="1" applyBorder="1" applyAlignment="1" applyProtection="1">
      <alignment horizontal="center"/>
    </xf>
    <xf numFmtId="1" fontId="27" fillId="39" borderId="294" xfId="40" applyNumberFormat="1" applyFont="1" applyFill="1" applyBorder="1" applyProtection="1"/>
    <xf numFmtId="0" fontId="69" fillId="0" borderId="0" xfId="40" applyFont="1" applyFill="1" applyBorder="1"/>
    <xf numFmtId="0" fontId="27" fillId="0" borderId="98" xfId="46" applyFont="1" applyFill="1" applyBorder="1" applyAlignment="1" applyProtection="1">
      <alignment horizontal="center" vertical="center"/>
      <protection locked="0"/>
    </xf>
    <xf numFmtId="0" fontId="27" fillId="40" borderId="73" xfId="40" applyFont="1" applyFill="1" applyBorder="1" applyAlignment="1" applyProtection="1">
      <alignment horizontal="center"/>
    </xf>
    <xf numFmtId="0" fontId="27" fillId="0" borderId="73" xfId="0" applyFont="1" applyFill="1" applyBorder="1" applyAlignment="1">
      <alignment wrapText="1"/>
    </xf>
    <xf numFmtId="0" fontId="27" fillId="0" borderId="295" xfId="39" applyNumberFormat="1" applyFont="1" applyFill="1" applyBorder="1" applyAlignment="1" applyProtection="1">
      <alignment horizontal="center"/>
      <protection locked="0"/>
    </xf>
    <xf numFmtId="1" fontId="27" fillId="39" borderId="296" xfId="40" applyNumberFormat="1" applyFont="1" applyFill="1" applyBorder="1" applyAlignment="1" applyProtection="1">
      <alignment horizontal="center"/>
    </xf>
    <xf numFmtId="0" fontId="27" fillId="0" borderId="297" xfId="39" applyNumberFormat="1" applyFont="1" applyFill="1" applyBorder="1" applyAlignment="1" applyProtection="1">
      <alignment horizontal="center"/>
      <protection locked="0"/>
    </xf>
    <xf numFmtId="0" fontId="27" fillId="0" borderId="298" xfId="39" applyNumberFormat="1" applyFont="1" applyFill="1" applyBorder="1" applyAlignment="1" applyProtection="1">
      <alignment horizontal="center"/>
      <protection locked="0"/>
    </xf>
    <xf numFmtId="0" fontId="27" fillId="0" borderId="299" xfId="39" applyNumberFormat="1" applyFont="1" applyFill="1" applyBorder="1" applyAlignment="1" applyProtection="1">
      <alignment horizontal="center"/>
      <protection locked="0"/>
    </xf>
    <xf numFmtId="1" fontId="27" fillId="39" borderId="300" xfId="40" applyNumberFormat="1" applyFont="1" applyFill="1" applyBorder="1" applyAlignment="1" applyProtection="1">
      <alignment horizontal="center"/>
    </xf>
    <xf numFmtId="1" fontId="27" fillId="39" borderId="301" xfId="40" applyNumberFormat="1" applyFont="1" applyFill="1" applyBorder="1" applyAlignment="1" applyProtection="1">
      <alignment horizontal="center"/>
    </xf>
    <xf numFmtId="1" fontId="27" fillId="39" borderId="295" xfId="40" applyNumberFormat="1" applyFont="1" applyFill="1" applyBorder="1" applyAlignment="1" applyProtection="1">
      <alignment horizontal="center"/>
    </xf>
    <xf numFmtId="0" fontId="27" fillId="39" borderId="296" xfId="40" applyFont="1" applyFill="1" applyBorder="1" applyAlignment="1" applyProtection="1">
      <alignment horizontal="center"/>
    </xf>
    <xf numFmtId="1" fontId="27" fillId="39" borderId="302" xfId="40" applyNumberFormat="1" applyFont="1" applyFill="1" applyBorder="1" applyAlignment="1" applyProtection="1">
      <alignment horizontal="center" vertical="center" shrinkToFit="1"/>
    </xf>
    <xf numFmtId="0" fontId="27" fillId="0" borderId="238" xfId="0" applyFont="1" applyFill="1" applyBorder="1"/>
    <xf numFmtId="0" fontId="27" fillId="40" borderId="238" xfId="40" applyFont="1" applyFill="1" applyBorder="1" applyAlignment="1" applyProtection="1">
      <alignment horizontal="center"/>
    </xf>
    <xf numFmtId="0" fontId="27" fillId="0" borderId="238" xfId="0" applyFont="1" applyFill="1" applyBorder="1" applyAlignment="1">
      <alignment wrapText="1"/>
    </xf>
    <xf numFmtId="0" fontId="27" fillId="0" borderId="303" xfId="39" applyNumberFormat="1" applyFont="1" applyFill="1" applyBorder="1" applyAlignment="1" applyProtection="1">
      <alignment horizontal="center"/>
      <protection locked="0"/>
    </xf>
    <xf numFmtId="1" fontId="27" fillId="39" borderId="304" xfId="40" applyNumberFormat="1" applyFont="1" applyFill="1" applyBorder="1" applyAlignment="1" applyProtection="1">
      <alignment horizontal="center"/>
    </xf>
    <xf numFmtId="0" fontId="27" fillId="0" borderId="305" xfId="39" applyNumberFormat="1" applyFont="1" applyFill="1" applyBorder="1" applyAlignment="1" applyProtection="1">
      <alignment horizontal="center"/>
      <protection locked="0"/>
    </xf>
    <xf numFmtId="0" fontId="27" fillId="0" borderId="306" xfId="39" applyNumberFormat="1" applyFont="1" applyFill="1" applyBorder="1" applyAlignment="1" applyProtection="1">
      <alignment horizontal="center"/>
      <protection locked="0"/>
    </xf>
    <xf numFmtId="0" fontId="27" fillId="0" borderId="307" xfId="39" applyNumberFormat="1" applyFont="1" applyFill="1" applyBorder="1" applyAlignment="1" applyProtection="1">
      <alignment horizontal="center"/>
      <protection locked="0"/>
    </xf>
    <xf numFmtId="1" fontId="27" fillId="39" borderId="308" xfId="40" applyNumberFormat="1" applyFont="1" applyFill="1" applyBorder="1" applyAlignment="1" applyProtection="1">
      <alignment horizontal="center"/>
    </xf>
    <xf numFmtId="1" fontId="27" fillId="39" borderId="309" xfId="40" applyNumberFormat="1" applyFont="1" applyFill="1" applyBorder="1" applyAlignment="1" applyProtection="1">
      <alignment horizontal="center"/>
    </xf>
    <xf numFmtId="1" fontId="27" fillId="39" borderId="303" xfId="40" applyNumberFormat="1" applyFont="1" applyFill="1" applyBorder="1" applyAlignment="1" applyProtection="1">
      <alignment horizontal="center"/>
    </xf>
    <xf numFmtId="0" fontId="27" fillId="39" borderId="304" xfId="40" applyFont="1" applyFill="1" applyBorder="1" applyAlignment="1" applyProtection="1">
      <alignment horizontal="center"/>
    </xf>
    <xf numFmtId="1" fontId="27" fillId="39" borderId="310" xfId="40" applyNumberFormat="1" applyFont="1" applyFill="1" applyBorder="1" applyAlignment="1" applyProtection="1">
      <alignment horizontal="center" vertical="center" shrinkToFit="1"/>
    </xf>
    <xf numFmtId="0" fontId="27" fillId="0" borderId="238" xfId="0" applyFont="1" applyFill="1" applyBorder="1" applyAlignment="1">
      <alignment vertical="center" wrapText="1"/>
    </xf>
    <xf numFmtId="0" fontId="27" fillId="0" borderId="303" xfId="39" applyNumberFormat="1" applyFont="1" applyFill="1" applyBorder="1" applyAlignment="1" applyProtection="1">
      <alignment horizontal="center" vertical="center"/>
      <protection locked="0"/>
    </xf>
    <xf numFmtId="1" fontId="27" fillId="39" borderId="304" xfId="40" applyNumberFormat="1" applyFont="1" applyFill="1" applyBorder="1" applyAlignment="1" applyProtection="1">
      <alignment horizontal="center" vertical="center"/>
    </xf>
    <xf numFmtId="0" fontId="27" fillId="0" borderId="305" xfId="39" applyNumberFormat="1" applyFont="1" applyFill="1" applyBorder="1" applyAlignment="1" applyProtection="1">
      <alignment horizontal="center" vertical="center"/>
      <protection locked="0"/>
    </xf>
    <xf numFmtId="0" fontId="27" fillId="0" borderId="306" xfId="39" applyNumberFormat="1" applyFont="1" applyFill="1" applyBorder="1" applyAlignment="1" applyProtection="1">
      <alignment horizontal="center" vertical="center"/>
      <protection locked="0"/>
    </xf>
    <xf numFmtId="0" fontId="27" fillId="0" borderId="307" xfId="39" applyNumberFormat="1" applyFont="1" applyFill="1" applyBorder="1" applyAlignment="1" applyProtection="1">
      <alignment horizontal="center" vertical="center"/>
      <protection locked="0"/>
    </xf>
    <xf numFmtId="1" fontId="27" fillId="39" borderId="308" xfId="40" applyNumberFormat="1" applyFont="1" applyFill="1" applyBorder="1" applyAlignment="1" applyProtection="1">
      <alignment horizontal="center" vertical="center"/>
    </xf>
    <xf numFmtId="1" fontId="27" fillId="39" borderId="309" xfId="40" applyNumberFormat="1" applyFont="1" applyFill="1" applyBorder="1" applyAlignment="1" applyProtection="1">
      <alignment horizontal="center" vertical="center"/>
    </xf>
    <xf numFmtId="1" fontId="27" fillId="39" borderId="303" xfId="40" applyNumberFormat="1" applyFont="1" applyFill="1" applyBorder="1" applyAlignment="1" applyProtection="1">
      <alignment horizontal="center" vertical="center"/>
    </xf>
    <xf numFmtId="0" fontId="27" fillId="39" borderId="304" xfId="40" applyFont="1" applyFill="1" applyBorder="1" applyAlignment="1" applyProtection="1">
      <alignment horizontal="center" vertical="center"/>
    </xf>
    <xf numFmtId="0" fontId="27" fillId="0" borderId="238" xfId="0" applyFont="1" applyFill="1" applyBorder="1" applyAlignment="1">
      <alignment vertical="center"/>
    </xf>
    <xf numFmtId="0" fontId="69" fillId="0" borderId="0" xfId="40" applyFont="1" applyFill="1" applyBorder="1" applyAlignment="1">
      <alignment vertical="center"/>
    </xf>
    <xf numFmtId="0" fontId="27" fillId="0" borderId="238" xfId="0" applyFont="1" applyFill="1" applyBorder="1" applyAlignment="1">
      <alignment horizontal="left"/>
    </xf>
    <xf numFmtId="0" fontId="27" fillId="0" borderId="311" xfId="46" applyFont="1" applyFill="1" applyBorder="1" applyAlignment="1" applyProtection="1">
      <alignment horizontal="center" vertical="center"/>
      <protection locked="0"/>
    </xf>
    <xf numFmtId="0" fontId="27" fillId="0" borderId="259" xfId="0" applyFont="1" applyFill="1" applyBorder="1" applyAlignment="1">
      <alignment wrapText="1"/>
    </xf>
    <xf numFmtId="0" fontId="27" fillId="0" borderId="312" xfId="39" applyNumberFormat="1" applyFont="1" applyFill="1" applyBorder="1" applyAlignment="1" applyProtection="1">
      <alignment horizontal="center"/>
      <protection locked="0"/>
    </xf>
    <xf numFmtId="0" fontId="27" fillId="0" borderId="313" xfId="39" applyNumberFormat="1" applyFont="1" applyFill="1" applyBorder="1" applyAlignment="1" applyProtection="1">
      <alignment horizontal="center"/>
      <protection locked="0"/>
    </xf>
    <xf numFmtId="0" fontId="27" fillId="0" borderId="314" xfId="39" applyNumberFormat="1" applyFont="1" applyFill="1" applyBorder="1" applyAlignment="1" applyProtection="1">
      <alignment horizontal="center"/>
      <protection locked="0"/>
    </xf>
    <xf numFmtId="0" fontId="27" fillId="0" borderId="315" xfId="39" applyNumberFormat="1" applyFont="1" applyFill="1" applyBorder="1" applyAlignment="1" applyProtection="1">
      <alignment horizontal="center"/>
      <protection locked="0"/>
    </xf>
    <xf numFmtId="1" fontId="27" fillId="39" borderId="316" xfId="40" applyNumberFormat="1" applyFont="1" applyFill="1" applyBorder="1" applyAlignment="1" applyProtection="1">
      <alignment horizontal="center"/>
    </xf>
    <xf numFmtId="1" fontId="27" fillId="39" borderId="312" xfId="40" applyNumberFormat="1" applyFont="1" applyFill="1" applyBorder="1" applyAlignment="1" applyProtection="1">
      <alignment horizontal="center"/>
    </xf>
    <xf numFmtId="0" fontId="27" fillId="39" borderId="309" xfId="40" applyFont="1" applyFill="1" applyBorder="1" applyAlignment="1" applyProtection="1">
      <alignment horizontal="center"/>
    </xf>
    <xf numFmtId="1" fontId="27" fillId="39" borderId="317" xfId="40" applyNumberFormat="1" applyFont="1" applyFill="1" applyBorder="1" applyAlignment="1" applyProtection="1">
      <alignment horizontal="center" vertical="center" shrinkToFit="1"/>
    </xf>
    <xf numFmtId="0" fontId="27" fillId="0" borderId="201" xfId="46" applyFont="1" applyFill="1" applyBorder="1" applyAlignment="1" applyProtection="1">
      <alignment horizontal="center" vertical="center"/>
      <protection locked="0"/>
    </xf>
    <xf numFmtId="0" fontId="27" fillId="40" borderId="113" xfId="40" applyFont="1" applyFill="1" applyBorder="1" applyAlignment="1" applyProtection="1">
      <alignment horizontal="center"/>
    </xf>
    <xf numFmtId="0" fontId="29" fillId="0" borderId="285" xfId="0" applyFont="1" applyFill="1" applyBorder="1" applyAlignment="1">
      <alignment wrapText="1"/>
    </xf>
    <xf numFmtId="0" fontId="27" fillId="0" borderId="291" xfId="39" applyNumberFormat="1" applyFont="1" applyFill="1" applyBorder="1" applyAlignment="1" applyProtection="1">
      <alignment horizontal="center"/>
      <protection locked="0"/>
    </xf>
    <xf numFmtId="1" fontId="27" fillId="39" borderId="318" xfId="40" applyNumberFormat="1" applyFont="1" applyFill="1" applyBorder="1" applyAlignment="1" applyProtection="1">
      <alignment horizontal="center"/>
    </xf>
    <xf numFmtId="0" fontId="27" fillId="0" borderId="202" xfId="39" applyNumberFormat="1" applyFont="1" applyFill="1" applyBorder="1" applyAlignment="1" applyProtection="1">
      <alignment horizontal="center"/>
      <protection locked="0"/>
    </xf>
    <xf numFmtId="0" fontId="27" fillId="0" borderId="319" xfId="39" applyNumberFormat="1" applyFont="1" applyFill="1" applyBorder="1" applyAlignment="1" applyProtection="1">
      <alignment horizontal="center"/>
      <protection locked="0"/>
    </xf>
    <xf numFmtId="0" fontId="27" fillId="0" borderId="292" xfId="39" applyNumberFormat="1" applyFont="1" applyFill="1" applyBorder="1" applyAlignment="1" applyProtection="1">
      <alignment horizontal="center"/>
      <protection locked="0"/>
    </xf>
    <xf numFmtId="1" fontId="27" fillId="39" borderId="320" xfId="40" applyNumberFormat="1" applyFont="1" applyFill="1" applyBorder="1" applyAlignment="1" applyProtection="1">
      <alignment horizontal="center"/>
    </xf>
    <xf numFmtId="0" fontId="27" fillId="39" borderId="318" xfId="40" applyFont="1" applyFill="1" applyBorder="1" applyAlignment="1" applyProtection="1">
      <alignment horizontal="center"/>
    </xf>
    <xf numFmtId="1" fontId="27" fillId="39" borderId="294" xfId="40" applyNumberFormat="1" applyFont="1" applyFill="1" applyBorder="1" applyAlignment="1" applyProtection="1">
      <alignment horizontal="center" vertical="center" shrinkToFit="1"/>
    </xf>
    <xf numFmtId="0" fontId="27" fillId="0" borderId="140" xfId="46" applyFont="1" applyFill="1" applyBorder="1" applyAlignment="1" applyProtection="1">
      <alignment wrapText="1"/>
      <protection locked="0"/>
    </xf>
    <xf numFmtId="1" fontId="27" fillId="39" borderId="321" xfId="40" applyNumberFormat="1" applyFont="1" applyFill="1" applyBorder="1" applyAlignment="1" applyProtection="1">
      <alignment horizontal="center" vertical="center" shrinkToFit="1"/>
    </xf>
    <xf numFmtId="0" fontId="27" fillId="0" borderId="238" xfId="46" applyFont="1" applyFill="1" applyBorder="1" applyAlignment="1" applyProtection="1">
      <alignment wrapText="1"/>
      <protection locked="0"/>
    </xf>
    <xf numFmtId="0" fontId="27" fillId="0" borderId="237" xfId="46" applyFont="1" applyFill="1" applyBorder="1" applyAlignment="1" applyProtection="1">
      <alignment wrapText="1"/>
      <protection locked="0"/>
    </xf>
    <xf numFmtId="1" fontId="27" fillId="39" borderId="322" xfId="40" applyNumberFormat="1" applyFont="1" applyFill="1" applyBorder="1" applyAlignment="1" applyProtection="1">
      <alignment horizontal="center" vertical="center" shrinkToFit="1"/>
    </xf>
    <xf numFmtId="0" fontId="70" fillId="0" borderId="238" xfId="46" applyFont="1" applyFill="1" applyBorder="1" applyAlignment="1" applyProtection="1">
      <alignment wrapText="1"/>
      <protection locked="0"/>
    </xf>
    <xf numFmtId="0" fontId="72" fillId="0" borderId="238" xfId="46" applyFont="1" applyFill="1" applyBorder="1" applyAlignment="1" applyProtection="1">
      <alignment wrapText="1"/>
      <protection locked="0"/>
    </xf>
    <xf numFmtId="0" fontId="27" fillId="0" borderId="323" xfId="46" applyFont="1" applyFill="1" applyBorder="1" applyAlignment="1" applyProtection="1">
      <alignment horizontal="center" vertical="center"/>
      <protection locked="0"/>
    </xf>
    <xf numFmtId="0" fontId="27" fillId="40" borderId="107" xfId="40" applyFont="1" applyFill="1" applyBorder="1" applyAlignment="1" applyProtection="1">
      <alignment horizontal="center"/>
    </xf>
    <xf numFmtId="0" fontId="27" fillId="0" borderId="108" xfId="46" applyFont="1" applyFill="1" applyBorder="1" applyAlignment="1" applyProtection="1">
      <alignment wrapText="1"/>
      <protection locked="0"/>
    </xf>
    <xf numFmtId="0" fontId="27" fillId="0" borderId="324" xfId="39" applyNumberFormat="1" applyFont="1" applyFill="1" applyBorder="1" applyAlignment="1" applyProtection="1">
      <alignment horizontal="center"/>
      <protection locked="0"/>
    </xf>
    <xf numFmtId="1" fontId="27" fillId="39" borderId="325" xfId="40" applyNumberFormat="1" applyFont="1" applyFill="1" applyBorder="1" applyAlignment="1" applyProtection="1">
      <alignment horizontal="center"/>
    </xf>
    <xf numFmtId="0" fontId="27" fillId="0" borderId="326" xfId="39" applyNumberFormat="1" applyFont="1" applyFill="1" applyBorder="1" applyAlignment="1" applyProtection="1">
      <alignment horizontal="center"/>
      <protection locked="0"/>
    </xf>
    <xf numFmtId="0" fontId="27" fillId="0" borderId="327" xfId="39" applyNumberFormat="1" applyFont="1" applyFill="1" applyBorder="1" applyAlignment="1" applyProtection="1">
      <alignment horizontal="center"/>
      <protection locked="0"/>
    </xf>
    <xf numFmtId="0" fontId="27" fillId="0" borderId="328" xfId="39" applyNumberFormat="1" applyFont="1" applyFill="1" applyBorder="1" applyAlignment="1" applyProtection="1">
      <alignment horizontal="center"/>
      <protection locked="0"/>
    </xf>
    <xf numFmtId="1" fontId="27" fillId="39" borderId="329" xfId="40" applyNumberFormat="1" applyFont="1" applyFill="1" applyBorder="1" applyAlignment="1" applyProtection="1">
      <alignment horizontal="center"/>
    </xf>
    <xf numFmtId="1" fontId="27" fillId="39" borderId="324" xfId="40" applyNumberFormat="1" applyFont="1" applyFill="1" applyBorder="1" applyAlignment="1" applyProtection="1">
      <alignment horizontal="center"/>
    </xf>
    <xf numFmtId="0" fontId="27" fillId="39" borderId="325" xfId="40" applyFont="1" applyFill="1" applyBorder="1" applyAlignment="1" applyProtection="1">
      <alignment horizontal="center"/>
    </xf>
    <xf numFmtId="1" fontId="27" fillId="39" borderId="330" xfId="40" applyNumberFormat="1" applyFont="1" applyFill="1" applyBorder="1" applyAlignment="1" applyProtection="1">
      <alignment horizontal="center" vertical="center" shrinkToFit="1"/>
    </xf>
    <xf numFmtId="1" fontId="27" fillId="39" borderId="331" xfId="40" applyNumberFormat="1" applyFont="1" applyFill="1" applyBorder="1" applyAlignment="1" applyProtection="1">
      <alignment horizontal="center"/>
    </xf>
    <xf numFmtId="1" fontId="27" fillId="39" borderId="119" xfId="40" applyNumberFormat="1" applyFont="1" applyFill="1" applyBorder="1" applyAlignment="1" applyProtection="1">
      <alignment horizontal="center"/>
    </xf>
    <xf numFmtId="1" fontId="27" fillId="39" borderId="238" xfId="40" applyNumberFormat="1" applyFont="1" applyFill="1" applyBorder="1" applyAlignment="1" applyProtection="1">
      <alignment horizontal="center"/>
    </xf>
    <xf numFmtId="0" fontId="27" fillId="40" borderId="73" xfId="40" applyFont="1" applyFill="1" applyBorder="1" applyAlignment="1" applyProtection="1">
      <alignment horizontal="center" vertical="center"/>
    </xf>
    <xf numFmtId="0" fontId="42" fillId="25" borderId="238" xfId="46" applyFont="1" applyFill="1" applyBorder="1" applyAlignment="1">
      <alignment horizontal="center" vertical="center"/>
    </xf>
    <xf numFmtId="0" fontId="27" fillId="0" borderId="239" xfId="40" applyFont="1" applyBorder="1" applyAlignment="1" applyProtection="1">
      <alignment horizontal="center"/>
      <protection locked="0"/>
    </xf>
    <xf numFmtId="0" fontId="27" fillId="31" borderId="239" xfId="40" applyFont="1" applyFill="1" applyBorder="1" applyAlignment="1" applyProtection="1">
      <alignment horizontal="center"/>
      <protection locked="0"/>
    </xf>
    <xf numFmtId="0" fontId="27" fillId="31" borderId="239" xfId="39" applyNumberFormat="1" applyFont="1" applyFill="1" applyBorder="1" applyAlignment="1" applyProtection="1">
      <alignment horizontal="center"/>
      <protection locked="0"/>
    </xf>
    <xf numFmtId="0" fontId="27" fillId="33" borderId="239" xfId="39" applyNumberFormat="1" applyFont="1" applyFill="1" applyBorder="1" applyAlignment="1" applyProtection="1">
      <alignment horizontal="center"/>
      <protection locked="0"/>
    </xf>
    <xf numFmtId="1" fontId="29" fillId="4" borderId="332" xfId="40" applyNumberFormat="1" applyFont="1" applyFill="1" applyBorder="1" applyAlignment="1" applyProtection="1">
      <alignment horizontal="center"/>
    </xf>
    <xf numFmtId="0" fontId="27" fillId="0" borderId="236" xfId="40" applyFont="1" applyFill="1" applyBorder="1" applyAlignment="1" applyProtection="1">
      <protection locked="0"/>
    </xf>
    <xf numFmtId="0" fontId="27" fillId="31" borderId="237" xfId="0" applyFont="1" applyFill="1" applyBorder="1"/>
    <xf numFmtId="0" fontId="27" fillId="33" borderId="237" xfId="40" applyFont="1" applyFill="1" applyBorder="1" applyAlignment="1" applyProtection="1">
      <protection locked="0"/>
    </xf>
    <xf numFmtId="0" fontId="31" fillId="4" borderId="333" xfId="40" applyFont="1" applyFill="1" applyBorder="1" applyAlignment="1" applyProtection="1">
      <alignment horizontal="center"/>
    </xf>
    <xf numFmtId="0" fontId="29" fillId="0" borderId="239" xfId="39" applyFont="1" applyBorder="1" applyAlignment="1" applyProtection="1">
      <alignment horizontal="center"/>
      <protection locked="0"/>
    </xf>
    <xf numFmtId="0" fontId="29" fillId="0" borderId="242" xfId="39" applyFont="1" applyBorder="1" applyAlignment="1" applyProtection="1">
      <alignment horizontal="center"/>
      <protection locked="0"/>
    </xf>
    <xf numFmtId="1" fontId="27" fillId="4" borderId="247" xfId="40" applyNumberFormat="1" applyFont="1" applyFill="1" applyBorder="1" applyAlignment="1" applyProtection="1">
      <alignment horizontal="center"/>
    </xf>
    <xf numFmtId="0" fontId="27" fillId="0" borderId="269" xfId="39" applyNumberFormat="1" applyFont="1" applyBorder="1" applyAlignment="1" applyProtection="1">
      <alignment horizontal="center"/>
      <protection locked="0"/>
    </xf>
    <xf numFmtId="0" fontId="27" fillId="0" borderId="15" xfId="39" applyFont="1" applyBorder="1" applyAlignment="1" applyProtection="1">
      <alignment horizontal="center"/>
      <protection locked="0"/>
    </xf>
    <xf numFmtId="0" fontId="40" fillId="0" borderId="238" xfId="40" applyFont="1" applyBorder="1"/>
    <xf numFmtId="1" fontId="27" fillId="4" borderId="239" xfId="46" applyNumberFormat="1" applyFont="1" applyFill="1" applyBorder="1" applyAlignment="1" applyProtection="1">
      <alignment horizontal="center"/>
    </xf>
    <xf numFmtId="1" fontId="27" fillId="0" borderId="334" xfId="46" applyNumberFormat="1" applyFont="1" applyFill="1" applyBorder="1" applyAlignment="1" applyProtection="1">
      <alignment horizontal="center"/>
      <protection locked="0"/>
    </xf>
    <xf numFmtId="1" fontId="27" fillId="4" borderId="335" xfId="46" applyNumberFormat="1" applyFont="1" applyFill="1" applyBorder="1" applyAlignment="1" applyProtection="1">
      <alignment horizontal="center"/>
    </xf>
    <xf numFmtId="1" fontId="27" fillId="0" borderId="335" xfId="46" applyNumberFormat="1" applyFont="1" applyFill="1" applyBorder="1" applyAlignment="1" applyProtection="1">
      <alignment horizontal="center"/>
      <protection locked="0"/>
    </xf>
    <xf numFmtId="0" fontId="44" fillId="25" borderId="253" xfId="49" applyFill="1" applyBorder="1" applyAlignment="1">
      <alignment horizontal="center" vertical="center"/>
    </xf>
    <xf numFmtId="0" fontId="27" fillId="4" borderId="248" xfId="46" applyFont="1" applyFill="1" applyBorder="1" applyAlignment="1" applyProtection="1">
      <alignment horizontal="center"/>
    </xf>
    <xf numFmtId="0" fontId="27" fillId="4" borderId="247" xfId="46" applyFont="1" applyFill="1" applyBorder="1" applyAlignment="1" applyProtection="1">
      <alignment horizontal="center"/>
    </xf>
    <xf numFmtId="0" fontId="36" fillId="4" borderId="15" xfId="40" applyFont="1" applyFill="1" applyBorder="1" applyAlignment="1" applyProtection="1">
      <alignment horizontal="center"/>
    </xf>
    <xf numFmtId="1" fontId="27" fillId="4" borderId="238" xfId="46" applyNumberFormat="1" applyFont="1" applyFill="1" applyBorder="1" applyAlignment="1" applyProtection="1">
      <alignment horizontal="center" vertical="center" shrinkToFit="1"/>
    </xf>
    <xf numFmtId="0" fontId="0" fillId="25" borderId="238" xfId="49" applyFont="1" applyFill="1" applyBorder="1" applyAlignment="1">
      <alignment horizontal="center" vertical="center"/>
    </xf>
    <xf numFmtId="1" fontId="27" fillId="0" borderId="336" xfId="40" applyNumberFormat="1" applyFont="1" applyFill="1" applyBorder="1" applyAlignment="1" applyProtection="1">
      <alignment horizontal="center"/>
      <protection locked="0"/>
    </xf>
    <xf numFmtId="0" fontId="44" fillId="25" borderId="238" xfId="49" applyFill="1" applyBorder="1" applyAlignment="1">
      <alignment horizontal="center" vertical="center"/>
    </xf>
    <xf numFmtId="1" fontId="27" fillId="4" borderId="337" xfId="40" applyNumberFormat="1" applyFont="1" applyFill="1" applyBorder="1" applyAlignment="1" applyProtection="1">
      <alignment horizontal="center"/>
    </xf>
    <xf numFmtId="1" fontId="27" fillId="4" borderId="338" xfId="40" applyNumberFormat="1" applyFont="1" applyFill="1" applyBorder="1" applyAlignment="1" applyProtection="1">
      <alignment horizontal="center" vertical="center" shrinkToFit="1"/>
    </xf>
    <xf numFmtId="0" fontId="22" fillId="0" borderId="243" xfId="40" applyFont="1" applyBorder="1"/>
    <xf numFmtId="0" fontId="27" fillId="0" borderId="243" xfId="40" applyFont="1" applyBorder="1" applyAlignment="1">
      <alignment horizontal="center"/>
    </xf>
    <xf numFmtId="0" fontId="27" fillId="0" borderId="242" xfId="39" applyNumberFormat="1" applyFont="1" applyFill="1" applyBorder="1" applyAlignment="1" applyProtection="1">
      <alignment horizontal="center"/>
    </xf>
    <xf numFmtId="0" fontId="27" fillId="0" borderId="237" xfId="40" applyFont="1" applyFill="1" applyBorder="1" applyAlignment="1" applyProtection="1"/>
    <xf numFmtId="0" fontId="27" fillId="0" borderId="246" xfId="39" applyNumberFormat="1" applyFont="1" applyFill="1" applyBorder="1" applyAlignment="1" applyProtection="1">
      <alignment horizontal="center"/>
    </xf>
    <xf numFmtId="0" fontId="27" fillId="0" borderId="339" xfId="39" applyNumberFormat="1" applyFont="1" applyBorder="1" applyAlignment="1" applyProtection="1">
      <alignment horizontal="center"/>
      <protection locked="0"/>
    </xf>
    <xf numFmtId="0" fontId="22" fillId="0" borderId="237" xfId="40" applyFont="1" applyBorder="1"/>
    <xf numFmtId="0" fontId="27" fillId="0" borderId="237" xfId="40" applyFont="1" applyBorder="1"/>
    <xf numFmtId="0" fontId="27" fillId="0" borderId="204" xfId="39" applyNumberFormat="1" applyFont="1" applyFill="1" applyBorder="1" applyAlignment="1" applyProtection="1">
      <alignment horizontal="center"/>
    </xf>
    <xf numFmtId="0" fontId="27" fillId="0" borderId="340" xfId="39" applyNumberFormat="1" applyFont="1" applyBorder="1" applyAlignment="1" applyProtection="1">
      <alignment horizontal="center"/>
      <protection locked="0"/>
    </xf>
    <xf numFmtId="0" fontId="27" fillId="0" borderId="162" xfId="39" applyNumberFormat="1" applyFont="1" applyBorder="1" applyAlignment="1" applyProtection="1">
      <alignment horizontal="center"/>
      <protection locked="0"/>
    </xf>
    <xf numFmtId="0" fontId="27" fillId="0" borderId="242" xfId="39" applyNumberFormat="1" applyFont="1" applyBorder="1" applyAlignment="1" applyProtection="1">
      <alignment horizontal="center"/>
    </xf>
    <xf numFmtId="0" fontId="40" fillId="0" borderId="251" xfId="40" applyFont="1" applyFill="1" applyBorder="1"/>
    <xf numFmtId="0" fontId="32" fillId="25" borderId="341" xfId="46" applyFont="1" applyFill="1" applyBorder="1" applyProtection="1"/>
    <xf numFmtId="0" fontId="27" fillId="0" borderId="242" xfId="39" applyNumberFormat="1" applyFont="1" applyFill="1" applyBorder="1" applyAlignment="1" applyProtection="1">
      <alignment horizontal="center"/>
      <protection locked="0"/>
    </xf>
    <xf numFmtId="0" fontId="27" fillId="0" borderId="342" xfId="39" applyNumberFormat="1" applyFont="1" applyBorder="1" applyAlignment="1" applyProtection="1">
      <alignment horizontal="center"/>
      <protection locked="0"/>
    </xf>
    <xf numFmtId="0" fontId="41" fillId="0" borderId="0" xfId="82"/>
    <xf numFmtId="0" fontId="42" fillId="0" borderId="0" xfId="82" applyFont="1"/>
    <xf numFmtId="0" fontId="79" fillId="0" borderId="0" xfId="82" applyFont="1"/>
    <xf numFmtId="0" fontId="79" fillId="35" borderId="180" xfId="0" applyFont="1" applyFill="1" applyBorder="1" applyAlignment="1">
      <alignment vertical="center" wrapText="1"/>
    </xf>
    <xf numFmtId="0" fontId="79" fillId="35" borderId="230" xfId="0" applyFont="1" applyFill="1" applyBorder="1" applyAlignment="1">
      <alignment vertical="center" wrapText="1"/>
    </xf>
    <xf numFmtId="0" fontId="79" fillId="35" borderId="344" xfId="0" applyFont="1" applyFill="1" applyBorder="1" applyAlignment="1">
      <alignment vertical="center" wrapText="1"/>
    </xf>
    <xf numFmtId="0" fontId="79" fillId="35" borderId="345" xfId="0" applyFont="1" applyFill="1" applyBorder="1" applyAlignment="1">
      <alignment vertical="center" wrapText="1"/>
    </xf>
    <xf numFmtId="0" fontId="79" fillId="35" borderId="103" xfId="0" applyFont="1" applyFill="1" applyBorder="1" applyAlignment="1">
      <alignment vertical="center" wrapText="1"/>
    </xf>
    <xf numFmtId="0" fontId="79" fillId="35" borderId="156" xfId="0" applyFont="1" applyFill="1" applyBorder="1" applyAlignment="1">
      <alignment vertical="center" wrapText="1"/>
    </xf>
    <xf numFmtId="0" fontId="79" fillId="35" borderId="91" xfId="0" applyFont="1" applyFill="1" applyBorder="1" applyAlignment="1">
      <alignment vertical="center" wrapText="1"/>
    </xf>
    <xf numFmtId="0" fontId="79" fillId="35" borderId="121" xfId="0" applyFont="1" applyFill="1" applyBorder="1" applyAlignment="1">
      <alignment vertical="center" wrapText="1"/>
    </xf>
    <xf numFmtId="0" fontId="79" fillId="35" borderId="345" xfId="0" applyFont="1" applyFill="1" applyBorder="1" applyAlignment="1">
      <alignment horizontal="justify" vertical="center" wrapText="1"/>
    </xf>
    <xf numFmtId="0" fontId="8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wrapText="1"/>
    </xf>
    <xf numFmtId="0" fontId="77" fillId="0" borderId="179" xfId="82" applyFont="1" applyFill="1" applyBorder="1" applyAlignment="1">
      <alignment horizontal="center"/>
    </xf>
    <xf numFmtId="0" fontId="79" fillId="35" borderId="91" xfId="0" applyFont="1" applyFill="1" applyBorder="1" applyAlignment="1">
      <alignment vertical="center" wrapText="1"/>
    </xf>
    <xf numFmtId="0" fontId="79" fillId="35" borderId="238" xfId="0" applyFont="1" applyFill="1" applyBorder="1" applyAlignment="1">
      <alignment vertical="top" wrapText="1"/>
    </xf>
    <xf numFmtId="0" fontId="51" fillId="0" borderId="261" xfId="46" applyFont="1" applyFill="1" applyBorder="1" applyAlignment="1" applyProtection="1">
      <alignment horizontal="center" vertical="center"/>
      <protection locked="0"/>
    </xf>
    <xf numFmtId="0" fontId="27" fillId="0" borderId="352" xfId="39" applyNumberFormat="1" applyFont="1" applyFill="1" applyBorder="1" applyAlignment="1" applyProtection="1">
      <alignment horizontal="center"/>
      <protection locked="0"/>
    </xf>
    <xf numFmtId="0" fontId="27" fillId="0" borderId="353" xfId="39" applyNumberFormat="1" applyFont="1" applyFill="1" applyBorder="1" applyAlignment="1" applyProtection="1">
      <alignment horizontal="center"/>
      <protection locked="0"/>
    </xf>
    <xf numFmtId="1" fontId="27" fillId="39" borderId="354" xfId="40" applyNumberFormat="1" applyFont="1" applyFill="1" applyBorder="1" applyAlignment="1" applyProtection="1">
      <alignment horizontal="center"/>
    </xf>
    <xf numFmtId="0" fontId="27" fillId="0" borderId="355" xfId="39" applyNumberFormat="1" applyFont="1" applyFill="1" applyBorder="1" applyAlignment="1" applyProtection="1">
      <alignment horizontal="center"/>
      <protection locked="0"/>
    </xf>
    <xf numFmtId="0" fontId="27" fillId="0" borderId="356" xfId="39" applyNumberFormat="1" applyFont="1" applyFill="1" applyBorder="1" applyAlignment="1" applyProtection="1">
      <alignment horizontal="center"/>
      <protection locked="0"/>
    </xf>
    <xf numFmtId="0" fontId="27" fillId="0" borderId="357" xfId="39" applyNumberFormat="1" applyFont="1" applyFill="1" applyBorder="1" applyAlignment="1" applyProtection="1">
      <alignment horizontal="center"/>
      <protection locked="0"/>
    </xf>
    <xf numFmtId="0" fontId="27" fillId="0" borderId="358" xfId="39" applyNumberFormat="1" applyFont="1" applyFill="1" applyBorder="1" applyAlignment="1" applyProtection="1">
      <alignment horizontal="center"/>
      <protection locked="0"/>
    </xf>
    <xf numFmtId="0" fontId="27" fillId="0" borderId="359" xfId="39" applyNumberFormat="1" applyFont="1" applyFill="1" applyBorder="1" applyAlignment="1" applyProtection="1">
      <alignment horizontal="center"/>
      <protection locked="0"/>
    </xf>
    <xf numFmtId="0" fontId="27" fillId="0" borderId="360" xfId="39" applyNumberFormat="1" applyFont="1" applyFill="1" applyBorder="1" applyAlignment="1" applyProtection="1">
      <alignment horizontal="center"/>
      <protection locked="0"/>
    </xf>
    <xf numFmtId="0" fontId="27" fillId="0" borderId="359" xfId="39" applyNumberFormat="1" applyFont="1" applyFill="1" applyBorder="1" applyAlignment="1" applyProtection="1">
      <alignment horizontal="center" vertical="center"/>
      <protection locked="0"/>
    </xf>
    <xf numFmtId="0" fontId="27" fillId="0" borderId="360" xfId="39" applyNumberFormat="1" applyFont="1" applyFill="1" applyBorder="1" applyAlignment="1" applyProtection="1">
      <alignment horizontal="center" vertical="center"/>
      <protection locked="0"/>
    </xf>
    <xf numFmtId="0" fontId="27" fillId="0" borderId="361" xfId="39" applyNumberFormat="1" applyFont="1" applyFill="1" applyBorder="1" applyAlignment="1" applyProtection="1">
      <alignment horizontal="center"/>
      <protection locked="0"/>
    </xf>
    <xf numFmtId="0" fontId="27" fillId="0" borderId="362" xfId="39" applyNumberFormat="1" applyFont="1" applyFill="1" applyBorder="1" applyAlignment="1" applyProtection="1">
      <alignment horizontal="center"/>
      <protection locked="0"/>
    </xf>
    <xf numFmtId="0" fontId="51" fillId="0" borderId="306" xfId="39" applyNumberFormat="1" applyFont="1" applyFill="1" applyBorder="1" applyAlignment="1" applyProtection="1">
      <alignment horizontal="center"/>
      <protection locked="0"/>
    </xf>
    <xf numFmtId="1" fontId="51" fillId="39" borderId="304" xfId="40" applyNumberFormat="1" applyFont="1" applyFill="1" applyBorder="1" applyAlignment="1" applyProtection="1">
      <alignment horizontal="center"/>
    </xf>
    <xf numFmtId="0" fontId="51" fillId="0" borderId="303" xfId="39" applyNumberFormat="1" applyFont="1" applyFill="1" applyBorder="1" applyAlignment="1" applyProtection="1">
      <alignment horizontal="center"/>
      <protection locked="0"/>
    </xf>
    <xf numFmtId="0" fontId="51" fillId="0" borderId="307" xfId="39" applyNumberFormat="1" applyFont="1" applyFill="1" applyBorder="1" applyAlignment="1" applyProtection="1">
      <alignment horizontal="center"/>
      <protection locked="0"/>
    </xf>
    <xf numFmtId="0" fontId="52" fillId="0" borderId="306" xfId="39" applyNumberFormat="1" applyFont="1" applyFill="1" applyBorder="1" applyAlignment="1" applyProtection="1">
      <alignment horizontal="center"/>
      <protection locked="0"/>
    </xf>
    <xf numFmtId="1" fontId="52" fillId="39" borderId="304" xfId="40" applyNumberFormat="1" applyFont="1" applyFill="1" applyBorder="1" applyAlignment="1" applyProtection="1">
      <alignment horizontal="center"/>
    </xf>
    <xf numFmtId="0" fontId="52" fillId="0" borderId="303" xfId="39" applyNumberFormat="1" applyFont="1" applyFill="1" applyBorder="1" applyAlignment="1" applyProtection="1">
      <alignment horizontal="center"/>
      <protection locked="0"/>
    </xf>
    <xf numFmtId="0" fontId="52" fillId="0" borderId="307" xfId="39" applyNumberFormat="1" applyFont="1" applyFill="1" applyBorder="1" applyAlignment="1" applyProtection="1">
      <alignment horizontal="center"/>
      <protection locked="0"/>
    </xf>
    <xf numFmtId="0" fontId="52" fillId="0" borderId="305" xfId="39" applyNumberFormat="1" applyFont="1" applyFill="1" applyBorder="1" applyAlignment="1" applyProtection="1">
      <alignment horizontal="center"/>
      <protection locked="0"/>
    </xf>
    <xf numFmtId="0" fontId="59" fillId="0" borderId="76" xfId="46" applyFont="1" applyFill="1" applyBorder="1" applyAlignment="1" applyProtection="1">
      <alignment horizontal="center"/>
      <protection locked="0"/>
    </xf>
    <xf numFmtId="0" fontId="59" fillId="0" borderId="363" xfId="46" applyFont="1" applyBorder="1" applyAlignment="1" applyProtection="1">
      <alignment horizontal="center" vertical="center"/>
      <protection locked="0"/>
    </xf>
    <xf numFmtId="0" fontId="59" fillId="4" borderId="15" xfId="0" applyFont="1" applyFill="1" applyBorder="1" applyAlignment="1" applyProtection="1">
      <alignment horizontal="center" vertical="center" wrapText="1"/>
    </xf>
    <xf numFmtId="0" fontId="59" fillId="4" borderId="40" xfId="40" applyFont="1" applyFill="1" applyBorder="1" applyProtection="1"/>
    <xf numFmtId="0" fontId="59" fillId="4" borderId="33" xfId="40" applyFont="1" applyFill="1" applyBorder="1" applyAlignment="1" applyProtection="1">
      <alignment horizontal="center"/>
    </xf>
    <xf numFmtId="0" fontId="59" fillId="4" borderId="52" xfId="40" applyFont="1" applyFill="1" applyBorder="1" applyProtection="1"/>
    <xf numFmtId="0" fontId="59" fillId="0" borderId="139" xfId="46" applyFont="1" applyFill="1" applyBorder="1" applyAlignment="1" applyProtection="1">
      <alignment horizontal="center" vertical="center"/>
      <protection locked="0"/>
    </xf>
    <xf numFmtId="0" fontId="59" fillId="4" borderId="40" xfId="0" applyFont="1" applyFill="1" applyBorder="1" applyAlignment="1" applyProtection="1">
      <alignment horizontal="center" vertical="center" wrapText="1"/>
    </xf>
    <xf numFmtId="0" fontId="59" fillId="4" borderId="284" xfId="40" applyFont="1" applyFill="1" applyBorder="1" applyAlignment="1" applyProtection="1">
      <alignment horizontal="center"/>
    </xf>
    <xf numFmtId="0" fontId="59" fillId="0" borderId="76" xfId="40" applyFont="1" applyFill="1" applyBorder="1" applyAlignment="1" applyProtection="1">
      <alignment horizontal="center"/>
      <protection locked="0"/>
    </xf>
    <xf numFmtId="0" fontId="59" fillId="0" borderId="71" xfId="40" applyFont="1" applyFill="1" applyBorder="1" applyAlignment="1" applyProtection="1">
      <alignment horizontal="center" vertical="center"/>
      <protection locked="0"/>
    </xf>
    <xf numFmtId="1" fontId="29" fillId="4" borderId="51" xfId="40" applyNumberFormat="1" applyFont="1" applyFill="1" applyBorder="1" applyAlignment="1" applyProtection="1">
      <alignment horizontal="left" vertical="center" shrinkToFit="1"/>
    </xf>
    <xf numFmtId="1" fontId="29" fillId="4" borderId="50" xfId="40" applyNumberFormat="1" applyFont="1" applyFill="1" applyBorder="1" applyAlignment="1" applyProtection="1">
      <alignment horizontal="left" vertical="center" shrinkToFit="1"/>
    </xf>
    <xf numFmtId="1" fontId="29" fillId="4" borderId="17" xfId="40" applyNumberFormat="1" applyFont="1" applyFill="1" applyBorder="1" applyAlignment="1" applyProtection="1">
      <alignment horizontal="left" vertical="center" shrinkToFit="1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50" xfId="26" applyFont="1" applyFill="1" applyBorder="1" applyAlignment="1" applyProtection="1">
      <alignment horizontal="center" vertical="center"/>
    </xf>
    <xf numFmtId="1" fontId="29" fillId="4" borderId="51" xfId="40" applyNumberFormat="1" applyFont="1" applyFill="1" applyBorder="1" applyAlignment="1" applyProtection="1">
      <alignment horizontal="center" vertical="center" shrinkToFit="1"/>
    </xf>
    <xf numFmtId="1" fontId="29" fillId="4" borderId="50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1" fontId="39" fillId="4" borderId="63" xfId="40" applyNumberFormat="1" applyFont="1" applyFill="1" applyBorder="1" applyAlignment="1" applyProtection="1">
      <alignment horizontal="left" vertical="center"/>
    </xf>
    <xf numFmtId="1" fontId="39" fillId="4" borderId="48" xfId="40" applyNumberFormat="1" applyFont="1" applyFill="1" applyBorder="1" applyAlignment="1" applyProtection="1">
      <alignment horizontal="left" vertical="center"/>
    </xf>
    <xf numFmtId="1" fontId="39" fillId="4" borderId="185" xfId="40" applyNumberFormat="1" applyFont="1" applyFill="1" applyBorder="1" applyAlignment="1" applyProtection="1">
      <alignment horizontal="left" vertical="center"/>
    </xf>
    <xf numFmtId="165" fontId="29" fillId="4" borderId="184" xfId="26" applyNumberFormat="1" applyFont="1" applyFill="1" applyBorder="1" applyAlignment="1" applyProtection="1">
      <alignment horizontal="center" vertical="center"/>
    </xf>
    <xf numFmtId="165" fontId="29" fillId="4" borderId="49" xfId="26" applyNumberFormat="1" applyFont="1" applyFill="1" applyBorder="1" applyAlignment="1" applyProtection="1">
      <alignment horizontal="center" vertical="center"/>
    </xf>
    <xf numFmtId="9" fontId="29" fillId="4" borderId="22" xfId="45" applyFont="1" applyFill="1" applyBorder="1" applyAlignment="1" applyProtection="1">
      <alignment horizontal="center" vertical="center"/>
    </xf>
    <xf numFmtId="9" fontId="29" fillId="4" borderId="150" xfId="45" applyFont="1" applyFill="1" applyBorder="1" applyAlignment="1" applyProtection="1">
      <alignment horizontal="center" vertical="center"/>
    </xf>
    <xf numFmtId="1" fontId="39" fillId="4" borderId="51" xfId="40" applyNumberFormat="1" applyFont="1" applyFill="1" applyBorder="1" applyAlignment="1" applyProtection="1">
      <alignment horizontal="left" vertical="center"/>
    </xf>
    <xf numFmtId="1" fontId="39" fillId="4" borderId="50" xfId="40" applyNumberFormat="1" applyFont="1" applyFill="1" applyBorder="1" applyAlignment="1" applyProtection="1">
      <alignment horizontal="left" vertical="center"/>
    </xf>
    <xf numFmtId="1" fontId="39" fillId="4" borderId="17" xfId="40" applyNumberFormat="1" applyFont="1" applyFill="1" applyBorder="1" applyAlignment="1" applyProtection="1">
      <alignment horizontal="left" vertical="center"/>
    </xf>
    <xf numFmtId="165" fontId="29" fillId="4" borderId="22" xfId="26" applyNumberFormat="1" applyFont="1" applyFill="1" applyBorder="1" applyAlignment="1" applyProtection="1">
      <alignment horizontal="center" vertical="center"/>
    </xf>
    <xf numFmtId="165" fontId="29" fillId="4" borderId="150" xfId="26" applyNumberFormat="1" applyFont="1" applyFill="1" applyBorder="1" applyAlignment="1" applyProtection="1">
      <alignment horizontal="center" vertical="center"/>
    </xf>
    <xf numFmtId="1" fontId="39" fillId="4" borderId="51" xfId="40" applyNumberFormat="1" applyFont="1" applyFill="1" applyBorder="1" applyAlignment="1" applyProtection="1">
      <alignment horizontal="left" vertical="center" shrinkToFit="1"/>
    </xf>
    <xf numFmtId="1" fontId="39" fillId="4" borderId="50" xfId="40" applyNumberFormat="1" applyFont="1" applyFill="1" applyBorder="1" applyAlignment="1" applyProtection="1">
      <alignment horizontal="left" vertical="center" shrinkToFit="1"/>
    </xf>
    <xf numFmtId="1" fontId="39" fillId="4" borderId="17" xfId="40" applyNumberFormat="1" applyFont="1" applyFill="1" applyBorder="1" applyAlignment="1" applyProtection="1">
      <alignment horizontal="left" vertical="center" shrinkToFit="1"/>
    </xf>
    <xf numFmtId="0" fontId="27" fillId="4" borderId="205" xfId="40" applyFont="1" applyFill="1" applyBorder="1" applyAlignment="1" applyProtection="1">
      <alignment horizontal="center"/>
    </xf>
    <xf numFmtId="0" fontId="27" fillId="4" borderId="62" xfId="40" applyFont="1" applyFill="1" applyBorder="1" applyAlignment="1" applyProtection="1">
      <alignment horizontal="center"/>
    </xf>
    <xf numFmtId="0" fontId="27" fillId="4" borderId="188" xfId="40" applyFont="1" applyFill="1" applyBorder="1" applyAlignment="1" applyProtection="1">
      <alignment horizontal="center"/>
    </xf>
    <xf numFmtId="0" fontId="45" fillId="27" borderId="69" xfId="40" applyFont="1" applyFill="1" applyBorder="1" applyAlignment="1">
      <alignment horizontal="center" vertical="center" wrapText="1"/>
    </xf>
    <xf numFmtId="0" fontId="45" fillId="27" borderId="69" xfId="0" applyFont="1" applyFill="1" applyBorder="1" applyAlignment="1">
      <alignment horizontal="center" vertical="center" wrapText="1"/>
    </xf>
    <xf numFmtId="0" fontId="27" fillId="4" borderId="81" xfId="40" applyFont="1" applyFill="1" applyBorder="1" applyAlignment="1" applyProtection="1">
      <alignment horizontal="center" vertical="center"/>
    </xf>
    <xf numFmtId="0" fontId="27" fillId="4" borderId="37" xfId="40" applyFont="1" applyFill="1" applyBorder="1" applyAlignment="1" applyProtection="1">
      <alignment horizontal="center" vertical="center"/>
    </xf>
    <xf numFmtId="0" fontId="27" fillId="4" borderId="82" xfId="40" applyFont="1" applyFill="1" applyBorder="1" applyAlignment="1" applyProtection="1">
      <alignment horizontal="center" vertical="center"/>
    </xf>
    <xf numFmtId="0" fontId="29" fillId="4" borderId="33" xfId="40" applyFont="1" applyFill="1" applyBorder="1" applyAlignment="1" applyProtection="1">
      <alignment horizontal="center" textRotation="90"/>
    </xf>
    <xf numFmtId="0" fontId="29" fillId="4" borderId="186" xfId="40" applyFont="1" applyFill="1" applyBorder="1" applyAlignment="1" applyProtection="1">
      <alignment horizontal="center" textRotation="90"/>
    </xf>
    <xf numFmtId="0" fontId="29" fillId="4" borderId="26" xfId="40" applyFont="1" applyFill="1" applyBorder="1" applyAlignment="1" applyProtection="1">
      <alignment horizontal="center" textRotation="90" wrapText="1"/>
    </xf>
    <xf numFmtId="0" fontId="29" fillId="4" borderId="145" xfId="40" applyFont="1" applyFill="1" applyBorder="1" applyAlignment="1" applyProtection="1">
      <alignment horizontal="center" textRotation="90" wrapText="1"/>
    </xf>
    <xf numFmtId="0" fontId="29" fillId="4" borderId="187" xfId="40" applyFont="1" applyFill="1" applyBorder="1" applyAlignment="1" applyProtection="1">
      <alignment horizontal="center" vertical="center"/>
    </xf>
    <xf numFmtId="0" fontId="29" fillId="4" borderId="17" xfId="40" applyFont="1" applyFill="1" applyBorder="1" applyAlignment="1" applyProtection="1">
      <alignment horizontal="center" vertical="center"/>
    </xf>
    <xf numFmtId="0" fontId="29" fillId="4" borderId="22" xfId="40" applyFont="1" applyFill="1" applyBorder="1" applyAlignment="1" applyProtection="1">
      <alignment horizontal="center" vertical="center"/>
    </xf>
    <xf numFmtId="0" fontId="29" fillId="4" borderId="203" xfId="40" applyFont="1" applyFill="1" applyBorder="1" applyAlignment="1" applyProtection="1">
      <alignment horizontal="center"/>
    </xf>
    <xf numFmtId="0" fontId="29" fillId="4" borderId="14" xfId="40" applyFont="1" applyFill="1" applyBorder="1" applyAlignment="1" applyProtection="1">
      <alignment horizontal="center"/>
    </xf>
    <xf numFmtId="0" fontId="29" fillId="4" borderId="200" xfId="40" applyFont="1" applyFill="1" applyBorder="1" applyAlignment="1" applyProtection="1">
      <alignment horizontal="center"/>
    </xf>
    <xf numFmtId="0" fontId="29" fillId="4" borderId="44" xfId="40" applyFont="1" applyFill="1" applyBorder="1" applyAlignment="1" applyProtection="1">
      <alignment horizontal="center" vertical="center"/>
    </xf>
    <xf numFmtId="0" fontId="29" fillId="4" borderId="45" xfId="40" applyFont="1" applyFill="1" applyBorder="1" applyAlignment="1" applyProtection="1">
      <alignment horizontal="center" vertical="center"/>
    </xf>
    <xf numFmtId="0" fontId="29" fillId="4" borderId="30" xfId="40" applyFont="1" applyFill="1" applyBorder="1" applyAlignment="1" applyProtection="1">
      <alignment horizontal="center" vertical="center"/>
    </xf>
    <xf numFmtId="0" fontId="29" fillId="4" borderId="14" xfId="40" applyFont="1" applyFill="1" applyBorder="1" applyAlignment="1" applyProtection="1">
      <alignment horizontal="center" vertical="center"/>
    </xf>
    <xf numFmtId="0" fontId="29" fillId="4" borderId="31" xfId="40" applyFont="1" applyFill="1" applyBorder="1" applyAlignment="1" applyProtection="1">
      <alignment horizontal="center" vertical="center"/>
    </xf>
    <xf numFmtId="0" fontId="29" fillId="4" borderId="204" xfId="40" applyFont="1" applyFill="1" applyBorder="1" applyAlignment="1" applyProtection="1">
      <alignment horizontal="center"/>
    </xf>
    <xf numFmtId="0" fontId="29" fillId="4" borderId="201" xfId="40" applyFont="1" applyFill="1" applyBorder="1" applyAlignment="1" applyProtection="1">
      <alignment horizontal="center" vertical="center" wrapText="1"/>
    </xf>
    <xf numFmtId="0" fontId="29" fillId="4" borderId="202" xfId="40" applyFont="1" applyFill="1" applyBorder="1" applyAlignment="1" applyProtection="1">
      <alignment horizontal="center" vertical="center" wrapText="1"/>
    </xf>
    <xf numFmtId="0" fontId="29" fillId="4" borderId="78" xfId="40" applyFont="1" applyFill="1" applyBorder="1" applyAlignment="1" applyProtection="1">
      <alignment horizontal="center" vertical="center" wrapText="1"/>
    </xf>
    <xf numFmtId="0" fontId="45" fillId="27" borderId="67" xfId="40" applyFont="1" applyFill="1" applyBorder="1" applyAlignment="1">
      <alignment horizontal="center" vertical="center" wrapText="1"/>
    </xf>
    <xf numFmtId="0" fontId="45" fillId="27" borderId="67" xfId="0" applyFont="1" applyFill="1" applyBorder="1" applyAlignment="1">
      <alignment vertical="center"/>
    </xf>
    <xf numFmtId="0" fontId="28" fillId="0" borderId="0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center" vertical="center"/>
      <protection locked="0"/>
    </xf>
    <xf numFmtId="0" fontId="28" fillId="0" borderId="142" xfId="40" applyFont="1" applyFill="1" applyBorder="1" applyAlignment="1" applyProtection="1">
      <alignment horizontal="center" vertical="center"/>
    </xf>
    <xf numFmtId="0" fontId="29" fillId="4" borderId="196" xfId="40" applyFont="1" applyFill="1" applyBorder="1" applyAlignment="1" applyProtection="1">
      <alignment horizontal="center" vertical="center" textRotation="90"/>
    </xf>
    <xf numFmtId="0" fontId="29" fillId="4" borderId="197" xfId="40" applyFont="1" applyFill="1" applyBorder="1" applyAlignment="1" applyProtection="1">
      <alignment horizontal="center" vertical="center" textRotation="90"/>
    </xf>
    <xf numFmtId="0" fontId="29" fillId="4" borderId="198" xfId="40" applyFont="1" applyFill="1" applyBorder="1" applyAlignment="1" applyProtection="1">
      <alignment horizontal="center" vertical="center" textRotation="90"/>
    </xf>
    <xf numFmtId="0" fontId="30" fillId="4" borderId="193" xfId="40" applyFont="1" applyFill="1" applyBorder="1" applyAlignment="1" applyProtection="1">
      <alignment horizontal="center" vertical="center" textRotation="90"/>
    </xf>
    <xf numFmtId="0" fontId="30" fillId="4" borderId="194" xfId="40" applyFont="1" applyFill="1" applyBorder="1" applyAlignment="1" applyProtection="1">
      <alignment horizontal="center" vertical="center" textRotation="90"/>
    </xf>
    <xf numFmtId="0" fontId="30" fillId="4" borderId="195" xfId="40" applyFont="1" applyFill="1" applyBorder="1" applyAlignment="1" applyProtection="1">
      <alignment horizontal="center" vertical="center" textRotation="90"/>
    </xf>
    <xf numFmtId="0" fontId="31" fillId="4" borderId="190" xfId="40" applyFont="1" applyFill="1" applyBorder="1" applyAlignment="1" applyProtection="1">
      <alignment horizontal="center" vertical="center"/>
    </xf>
    <xf numFmtId="0" fontId="31" fillId="4" borderId="191" xfId="40" applyFont="1" applyFill="1" applyBorder="1" applyAlignment="1" applyProtection="1">
      <alignment horizontal="center" vertical="center"/>
    </xf>
    <xf numFmtId="0" fontId="31" fillId="4" borderId="192" xfId="40" applyFont="1" applyFill="1" applyBorder="1" applyAlignment="1" applyProtection="1">
      <alignment horizontal="center" vertical="center"/>
    </xf>
    <xf numFmtId="0" fontId="43" fillId="4" borderId="147" xfId="40" applyFont="1" applyFill="1" applyBorder="1" applyAlignment="1" applyProtection="1">
      <alignment horizontal="center" textRotation="90" wrapText="1"/>
    </xf>
    <xf numFmtId="0" fontId="43" fillId="4" borderId="189" xfId="40" applyFont="1" applyFill="1" applyBorder="1" applyAlignment="1" applyProtection="1">
      <alignment horizontal="center" textRotation="90" wrapText="1"/>
    </xf>
    <xf numFmtId="0" fontId="27" fillId="4" borderId="62" xfId="40" applyFont="1" applyFill="1" applyBorder="1" applyAlignment="1">
      <alignment horizontal="center" vertical="center"/>
    </xf>
    <xf numFmtId="1" fontId="29" fillId="4" borderId="63" xfId="40" applyNumberFormat="1" applyFont="1" applyFill="1" applyBorder="1" applyAlignment="1" applyProtection="1">
      <alignment horizontal="center" vertical="center"/>
    </xf>
    <xf numFmtId="1" fontId="29" fillId="4" borderId="48" xfId="40" applyNumberFormat="1" applyFont="1" applyFill="1" applyBorder="1" applyAlignment="1" applyProtection="1">
      <alignment horizontal="center" vertical="center"/>
    </xf>
    <xf numFmtId="0" fontId="27" fillId="4" borderId="77" xfId="40" applyFont="1" applyFill="1" applyBorder="1" applyAlignment="1" applyProtection="1">
      <alignment horizontal="left" vertical="center" wrapText="1"/>
    </xf>
    <xf numFmtId="0" fontId="27" fillId="4" borderId="64" xfId="40" applyFont="1" applyFill="1" applyBorder="1" applyAlignment="1" applyProtection="1">
      <alignment horizontal="left" vertical="center" wrapText="1"/>
    </xf>
    <xf numFmtId="0" fontId="27" fillId="4" borderId="41" xfId="40" applyFont="1" applyFill="1" applyBorder="1" applyAlignment="1" applyProtection="1">
      <alignment horizontal="left" vertical="center" wrapText="1"/>
    </xf>
    <xf numFmtId="0" fontId="27" fillId="4" borderId="37" xfId="40" applyFont="1" applyFill="1" applyBorder="1" applyAlignment="1">
      <alignment horizontal="center" vertical="center"/>
    </xf>
    <xf numFmtId="0" fontId="27" fillId="4" borderId="82" xfId="40" applyFont="1" applyFill="1" applyBorder="1" applyAlignment="1">
      <alignment horizontal="center" vertical="center"/>
    </xf>
    <xf numFmtId="0" fontId="27" fillId="4" borderId="65" xfId="40" applyFont="1" applyFill="1" applyBorder="1" applyAlignment="1">
      <alignment horizontal="center" vertical="center"/>
    </xf>
    <xf numFmtId="0" fontId="29" fillId="25" borderId="84" xfId="46" applyFont="1" applyFill="1" applyBorder="1" applyAlignment="1" applyProtection="1">
      <alignment horizontal="center" vertical="center" textRotation="90"/>
    </xf>
    <xf numFmtId="0" fontId="29" fillId="25" borderId="91" xfId="46" applyFont="1" applyFill="1" applyBorder="1" applyAlignment="1" applyProtection="1">
      <alignment horizontal="center" vertical="center" textRotation="90"/>
    </xf>
    <xf numFmtId="0" fontId="29" fillId="25" borderId="103" xfId="46" applyFont="1" applyFill="1" applyBorder="1" applyAlignment="1" applyProtection="1">
      <alignment horizontal="center" vertical="center" textRotation="90"/>
    </xf>
    <xf numFmtId="0" fontId="30" fillId="25" borderId="85" xfId="46" applyFont="1" applyFill="1" applyBorder="1" applyAlignment="1" applyProtection="1">
      <alignment horizontal="center" vertical="center" textRotation="90"/>
    </xf>
    <xf numFmtId="0" fontId="30" fillId="25" borderId="92" xfId="46" applyFont="1" applyFill="1" applyBorder="1" applyAlignment="1" applyProtection="1">
      <alignment horizontal="center" vertical="center" textRotation="90"/>
    </xf>
    <xf numFmtId="0" fontId="30" fillId="25" borderId="104" xfId="46" applyFont="1" applyFill="1" applyBorder="1" applyAlignment="1" applyProtection="1">
      <alignment horizontal="center" vertical="center" textRotation="90"/>
    </xf>
    <xf numFmtId="0" fontId="31" fillId="25" borderId="86" xfId="46" applyFont="1" applyFill="1" applyBorder="1" applyAlignment="1" applyProtection="1">
      <alignment horizontal="center" vertical="center"/>
    </xf>
    <xf numFmtId="0" fontId="31" fillId="25" borderId="0" xfId="46" applyFont="1" applyFill="1" applyBorder="1" applyAlignment="1" applyProtection="1">
      <alignment horizontal="center" vertical="center"/>
    </xf>
    <xf numFmtId="0" fontId="44" fillId="25" borderId="105" xfId="49" applyFill="1" applyBorder="1" applyAlignment="1" applyProtection="1">
      <alignment horizontal="center" vertical="center"/>
    </xf>
    <xf numFmtId="0" fontId="29" fillId="25" borderId="87" xfId="46" applyFont="1" applyFill="1" applyBorder="1" applyAlignment="1" applyProtection="1">
      <alignment horizontal="center" vertical="center" wrapText="1"/>
    </xf>
    <xf numFmtId="0" fontId="44" fillId="25" borderId="88" xfId="49" applyFill="1" applyBorder="1" applyAlignment="1" applyProtection="1">
      <alignment horizontal="center" vertical="center" wrapText="1"/>
    </xf>
    <xf numFmtId="0" fontId="45" fillId="25" borderId="69" xfId="46" applyFont="1" applyFill="1" applyBorder="1" applyAlignment="1" applyProtection="1">
      <alignment horizontal="center" textRotation="90"/>
    </xf>
    <xf numFmtId="0" fontId="44" fillId="25" borderId="107" xfId="49" applyFill="1" applyBorder="1" applyAlignment="1" applyProtection="1">
      <alignment horizontal="center"/>
    </xf>
    <xf numFmtId="0" fontId="45" fillId="25" borderId="102" xfId="46" applyFont="1" applyFill="1" applyBorder="1" applyAlignment="1" applyProtection="1">
      <alignment horizontal="center" textRotation="90"/>
    </xf>
    <xf numFmtId="0" fontId="44" fillId="25" borderId="110" xfId="49" applyFill="1" applyBorder="1" applyAlignment="1" applyProtection="1">
      <alignment horizontal="center"/>
    </xf>
    <xf numFmtId="0" fontId="45" fillId="25" borderId="101" xfId="46" applyFont="1" applyFill="1" applyBorder="1" applyAlignment="1" applyProtection="1">
      <alignment horizontal="center" vertical="center"/>
    </xf>
    <xf numFmtId="0" fontId="44" fillId="25" borderId="69" xfId="49" applyFill="1" applyBorder="1" applyAlignment="1" applyProtection="1">
      <alignment horizontal="center" vertical="center"/>
    </xf>
    <xf numFmtId="0" fontId="45" fillId="25" borderId="69" xfId="46" applyFont="1" applyFill="1" applyBorder="1" applyAlignment="1" applyProtection="1">
      <alignment horizontal="center" vertical="center"/>
    </xf>
    <xf numFmtId="0" fontId="45" fillId="25" borderId="70" xfId="46" applyFont="1" applyFill="1" applyBorder="1" applyAlignment="1" applyProtection="1">
      <alignment horizontal="center" textRotation="90"/>
    </xf>
    <xf numFmtId="0" fontId="44" fillId="25" borderId="108" xfId="49" applyFill="1" applyBorder="1" applyAlignment="1" applyProtection="1">
      <alignment horizontal="center"/>
    </xf>
    <xf numFmtId="0" fontId="45" fillId="25" borderId="67" xfId="46" applyFont="1" applyFill="1" applyBorder="1" applyAlignment="1" applyProtection="1">
      <alignment horizontal="center" vertical="center"/>
    </xf>
    <xf numFmtId="0" fontId="29" fillId="25" borderId="89" xfId="46" applyFont="1" applyFill="1" applyBorder="1" applyAlignment="1" applyProtection="1">
      <alignment horizontal="center" vertical="center"/>
    </xf>
    <xf numFmtId="0" fontId="27" fillId="0" borderId="86" xfId="49" applyFont="1" applyBorder="1" applyAlignment="1">
      <alignment horizontal="center" vertical="center"/>
    </xf>
    <xf numFmtId="0" fontId="27" fillId="0" borderId="90" xfId="49" applyFont="1" applyBorder="1" applyAlignment="1">
      <alignment horizontal="center" vertical="center"/>
    </xf>
    <xf numFmtId="0" fontId="27" fillId="0" borderId="98" xfId="49" applyFont="1" applyBorder="1" applyAlignment="1">
      <alignment horizontal="center" vertical="center"/>
    </xf>
    <xf numFmtId="0" fontId="27" fillId="0" borderId="99" xfId="49" applyFont="1" applyBorder="1" applyAlignment="1">
      <alignment horizontal="center" vertical="center"/>
    </xf>
    <xf numFmtId="0" fontId="27" fillId="0" borderId="100" xfId="49" applyFont="1" applyBorder="1" applyAlignment="1">
      <alignment horizontal="center" vertical="center"/>
    </xf>
    <xf numFmtId="0" fontId="50" fillId="27" borderId="69" xfId="40" applyFont="1" applyFill="1" applyBorder="1" applyAlignment="1">
      <alignment horizontal="center" vertical="center" wrapText="1"/>
    </xf>
    <xf numFmtId="0" fontId="45" fillId="27" borderId="69" xfId="0" applyFont="1" applyFill="1" applyBorder="1" applyAlignment="1">
      <alignment vertical="center"/>
    </xf>
    <xf numFmtId="0" fontId="45" fillId="25" borderId="93" xfId="46" applyFont="1" applyFill="1" applyBorder="1" applyAlignment="1" applyProtection="1">
      <alignment horizontal="center"/>
    </xf>
    <xf numFmtId="0" fontId="45" fillId="25" borderId="94" xfId="46" applyFont="1" applyFill="1" applyBorder="1" applyAlignment="1" applyProtection="1">
      <alignment horizontal="center"/>
    </xf>
    <xf numFmtId="0" fontId="45" fillId="25" borderId="95" xfId="46" applyFont="1" applyFill="1" applyBorder="1" applyAlignment="1" applyProtection="1">
      <alignment horizontal="center"/>
    </xf>
    <xf numFmtId="0" fontId="45" fillId="25" borderId="96" xfId="46" applyFont="1" applyFill="1" applyBorder="1" applyAlignment="1" applyProtection="1">
      <alignment horizontal="center"/>
    </xf>
    <xf numFmtId="0" fontId="45" fillId="25" borderId="97" xfId="46" applyFont="1" applyFill="1" applyBorder="1" applyAlignment="1" applyProtection="1">
      <alignment horizontal="center"/>
    </xf>
    <xf numFmtId="0" fontId="48" fillId="4" borderId="134" xfId="40" applyFont="1" applyFill="1" applyBorder="1" applyAlignment="1" applyProtection="1">
      <alignment horizontal="center" vertical="center" textRotation="90" wrapText="1"/>
    </xf>
    <xf numFmtId="0" fontId="48" fillId="4" borderId="135" xfId="40" applyFont="1" applyFill="1" applyBorder="1" applyAlignment="1" applyProtection="1">
      <alignment horizontal="center" vertical="center" textRotation="90" wrapText="1"/>
    </xf>
    <xf numFmtId="0" fontId="42" fillId="25" borderId="99" xfId="46" applyFont="1" applyFill="1" applyBorder="1" applyAlignment="1">
      <alignment horizontal="center" vertical="center"/>
    </xf>
    <xf numFmtId="0" fontId="44" fillId="25" borderId="99" xfId="49" applyFill="1" applyBorder="1" applyAlignment="1">
      <alignment horizontal="center" vertical="center"/>
    </xf>
    <xf numFmtId="0" fontId="42" fillId="25" borderId="119" xfId="46" applyFont="1" applyFill="1" applyBorder="1" applyAlignment="1">
      <alignment horizontal="center" vertical="center"/>
    </xf>
    <xf numFmtId="0" fontId="44" fillId="25" borderId="119" xfId="49" applyFill="1" applyBorder="1" applyAlignment="1">
      <alignment horizontal="center" vertical="center"/>
    </xf>
    <xf numFmtId="0" fontId="44" fillId="25" borderId="0" xfId="49" applyFill="1" applyBorder="1" applyAlignment="1">
      <alignment horizontal="center" vertical="center"/>
    </xf>
    <xf numFmtId="0" fontId="45" fillId="25" borderId="79" xfId="46" applyFont="1" applyFill="1" applyBorder="1" applyAlignment="1" applyProtection="1">
      <alignment horizontal="center" textRotation="90"/>
    </xf>
    <xf numFmtId="0" fontId="44" fillId="25" borderId="111" xfId="49" applyFill="1" applyBorder="1" applyAlignment="1" applyProtection="1">
      <alignment horizontal="center"/>
    </xf>
    <xf numFmtId="0" fontId="42" fillId="25" borderId="206" xfId="46" applyFont="1" applyFill="1" applyBorder="1" applyAlignment="1">
      <alignment horizontal="center" vertical="center"/>
    </xf>
    <xf numFmtId="0" fontId="42" fillId="25" borderId="14" xfId="46" applyFont="1" applyFill="1" applyBorder="1" applyAlignment="1">
      <alignment horizontal="center" vertical="center"/>
    </xf>
    <xf numFmtId="0" fontId="42" fillId="25" borderId="207" xfId="46" applyFont="1" applyFill="1" applyBorder="1" applyAlignment="1">
      <alignment horizontal="center" vertical="center"/>
    </xf>
    <xf numFmtId="0" fontId="27" fillId="25" borderId="76" xfId="46" applyFont="1" applyFill="1" applyBorder="1" applyAlignment="1" applyProtection="1">
      <alignment horizontal="left" vertical="center" wrapText="1"/>
    </xf>
    <xf numFmtId="0" fontId="44" fillId="25" borderId="69" xfId="49" applyFill="1" applyBorder="1" applyAlignment="1" applyProtection="1">
      <alignment horizontal="left" vertical="center" wrapText="1"/>
    </xf>
    <xf numFmtId="1" fontId="29" fillId="25" borderId="71" xfId="46" applyNumberFormat="1" applyFont="1" applyFill="1" applyBorder="1" applyAlignment="1" applyProtection="1">
      <alignment horizontal="center" vertical="center"/>
    </xf>
    <xf numFmtId="1" fontId="29" fillId="25" borderId="68" xfId="46" applyNumberFormat="1" applyFont="1" applyFill="1" applyBorder="1" applyAlignment="1" applyProtection="1">
      <alignment horizontal="center" vertical="center"/>
    </xf>
    <xf numFmtId="0" fontId="42" fillId="25" borderId="241" xfId="46" applyFont="1" applyFill="1" applyBorder="1" applyAlignment="1">
      <alignment horizontal="center" vertical="center"/>
    </xf>
    <xf numFmtId="0" fontId="42" fillId="25" borderId="133" xfId="46" applyFont="1" applyFill="1" applyBorder="1" applyAlignment="1">
      <alignment horizontal="center" vertical="center"/>
    </xf>
    <xf numFmtId="0" fontId="42" fillId="25" borderId="183" xfId="46" applyFont="1" applyFill="1" applyBorder="1" applyAlignment="1">
      <alignment horizontal="center" vertical="center"/>
    </xf>
    <xf numFmtId="0" fontId="45" fillId="25" borderId="237" xfId="46" applyFont="1" applyFill="1" applyBorder="1" applyAlignment="1" applyProtection="1">
      <alignment horizontal="center" textRotation="90"/>
    </xf>
    <xf numFmtId="0" fontId="45" fillId="25" borderId="243" xfId="46" applyFont="1" applyFill="1" applyBorder="1" applyAlignment="1" applyProtection="1">
      <alignment horizontal="center" vertical="center"/>
    </xf>
    <xf numFmtId="0" fontId="39" fillId="25" borderId="105" xfId="49" applyFont="1" applyFill="1" applyBorder="1" applyAlignment="1" applyProtection="1">
      <alignment horizontal="center" vertical="center"/>
    </xf>
    <xf numFmtId="0" fontId="42" fillId="25" borderId="208" xfId="46" applyFont="1" applyFill="1" applyBorder="1" applyAlignment="1">
      <alignment horizontal="center" vertical="center"/>
    </xf>
    <xf numFmtId="0" fontId="44" fillId="25" borderId="238" xfId="49" applyFill="1" applyBorder="1" applyAlignment="1" applyProtection="1">
      <alignment horizontal="left" vertical="center" wrapText="1"/>
    </xf>
    <xf numFmtId="1" fontId="29" fillId="25" borderId="279" xfId="46" applyNumberFormat="1" applyFont="1" applyFill="1" applyBorder="1" applyAlignment="1" applyProtection="1">
      <alignment horizontal="center" vertical="center"/>
    </xf>
    <xf numFmtId="0" fontId="42" fillId="25" borderId="238" xfId="46" applyFont="1" applyFill="1" applyBorder="1" applyAlignment="1">
      <alignment horizontal="center" vertical="center"/>
    </xf>
    <xf numFmtId="0" fontId="42" fillId="25" borderId="240" xfId="46" applyFont="1" applyFill="1" applyBorder="1" applyAlignment="1">
      <alignment horizontal="center" vertical="center"/>
    </xf>
    <xf numFmtId="0" fontId="44" fillId="25" borderId="133" xfId="49" applyFill="1" applyBorder="1" applyAlignment="1">
      <alignment horizontal="center" vertical="center"/>
    </xf>
    <xf numFmtId="0" fontId="44" fillId="25" borderId="14" xfId="49" applyFill="1" applyBorder="1" applyAlignment="1">
      <alignment horizontal="center" vertical="center"/>
    </xf>
    <xf numFmtId="0" fontId="79" fillId="35" borderId="343" xfId="0" applyFont="1" applyFill="1" applyBorder="1" applyAlignment="1">
      <alignment vertical="center" wrapText="1"/>
    </xf>
    <xf numFmtId="0" fontId="79" fillId="35" borderId="103" xfId="0" applyFont="1" applyFill="1" applyBorder="1" applyAlignment="1">
      <alignment vertical="center" wrapText="1"/>
    </xf>
    <xf numFmtId="0" fontId="79" fillId="35" borderId="346" xfId="0" applyFont="1" applyFill="1" applyBorder="1" applyAlignment="1">
      <alignment vertical="center" wrapText="1"/>
    </xf>
    <xf numFmtId="0" fontId="79" fillId="35" borderId="347" xfId="0" applyFont="1" applyFill="1" applyBorder="1" applyAlignment="1">
      <alignment vertical="center" wrapText="1"/>
    </xf>
    <xf numFmtId="0" fontId="79" fillId="35" borderId="350" xfId="0" applyFont="1" applyFill="1" applyBorder="1" applyAlignment="1">
      <alignment vertical="center" wrapText="1"/>
    </xf>
    <xf numFmtId="0" fontId="79" fillId="35" borderId="348" xfId="0" applyFont="1" applyFill="1" applyBorder="1" applyAlignment="1">
      <alignment vertical="center" wrapText="1"/>
    </xf>
    <xf numFmtId="0" fontId="79" fillId="35" borderId="351" xfId="0" applyFont="1" applyFill="1" applyBorder="1" applyAlignment="1">
      <alignment vertical="center" wrapText="1"/>
    </xf>
    <xf numFmtId="0" fontId="79" fillId="35" borderId="349" xfId="0" applyFont="1" applyFill="1" applyBorder="1" applyAlignment="1">
      <alignment vertical="center" wrapText="1"/>
    </xf>
    <xf numFmtId="0" fontId="79" fillId="35" borderId="91" xfId="0" applyFont="1" applyFill="1" applyBorder="1" applyAlignment="1">
      <alignment vertical="center" wrapText="1"/>
    </xf>
    <xf numFmtId="0" fontId="77" fillId="0" borderId="179" xfId="82" applyFont="1" applyFill="1" applyBorder="1" applyAlignment="1" applyProtection="1">
      <alignment horizontal="center" vertical="center"/>
      <protection locked="0"/>
    </xf>
    <xf numFmtId="0" fontId="77" fillId="0" borderId="179" xfId="82" applyFont="1" applyFill="1" applyBorder="1" applyAlignment="1" applyProtection="1">
      <alignment horizontal="center" vertical="center"/>
    </xf>
    <xf numFmtId="0" fontId="77" fillId="0" borderId="179" xfId="82" applyFont="1" applyFill="1" applyBorder="1" applyAlignment="1">
      <alignment horizontal="center" vertical="center"/>
    </xf>
  </cellXfs>
  <cellStyles count="8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2 2 2 2" xfId="62"/>
    <cellStyle name="Normál 2 2 2 2 2" xfId="78"/>
    <cellStyle name="Normál 2 2 2 3" xfId="68"/>
    <cellStyle name="Normál 2 2 3" xfId="60"/>
    <cellStyle name="Normál 2 2 3 2" xfId="76"/>
    <cellStyle name="Normál 2 2 4" xfId="58"/>
    <cellStyle name="Normál 2 2 4 2" xfId="74"/>
    <cellStyle name="Normál 2 2 5" xfId="56"/>
    <cellStyle name="Normál 2 2 5 2" xfId="72"/>
    <cellStyle name="Normál 2 2 6" xfId="66"/>
    <cellStyle name="Normál 2 3" xfId="51"/>
    <cellStyle name="Normál 2 3 2" xfId="61"/>
    <cellStyle name="Normál 2 3 2 2" xfId="77"/>
    <cellStyle name="Normál 2 3 3" xfId="67"/>
    <cellStyle name="Normál 2 4" xfId="53"/>
    <cellStyle name="Normál 2 4 2" xfId="63"/>
    <cellStyle name="Normál 2 4 2 2" xfId="79"/>
    <cellStyle name="Normál 2 4 3" xfId="69"/>
    <cellStyle name="Normál 2 5" xfId="54"/>
    <cellStyle name="Normál 2 5 2" xfId="64"/>
    <cellStyle name="Normál 2 5 2 2" xfId="80"/>
    <cellStyle name="Normál 2 5 3" xfId="70"/>
    <cellStyle name="Normál 2 6" xfId="59"/>
    <cellStyle name="Normál 2 6 2" xfId="75"/>
    <cellStyle name="Normál 2 7" xfId="57"/>
    <cellStyle name="Normál 2 7 2" xfId="73"/>
    <cellStyle name="Normál 2 8" xfId="55"/>
    <cellStyle name="Normál 2 8 2" xfId="71"/>
    <cellStyle name="Normál 2 9" xfId="65"/>
    <cellStyle name="Normál 3" xfId="49"/>
    <cellStyle name="Normál 3 2" xfId="50"/>
    <cellStyle name="Normál 4" xfId="81"/>
    <cellStyle name="Normál 5" xfId="83"/>
    <cellStyle name="Normál_bsc_kep_terv_onkorm_szakir" xfId="39"/>
    <cellStyle name="Normál_H_B séma 0323" xfId="40"/>
    <cellStyle name="Normál_H_B séma 0323 2" xfId="46"/>
    <cellStyle name="Normál_Hír 2" xfId="82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rgb="FF00B050"/>
    <pageSetUpPr fitToPage="1"/>
  </sheetPr>
  <dimension ref="A1:AU275"/>
  <sheetViews>
    <sheetView zoomScale="80" zoomScaleNormal="80" zoomScaleSheetLayoutView="30" zoomScalePageLayoutView="90" workbookViewId="0">
      <selection sqref="A1:AS1"/>
    </sheetView>
  </sheetViews>
  <sheetFormatPr defaultColWidth="10.6640625" defaultRowHeight="15.75" x14ac:dyDescent="0.25"/>
  <cols>
    <col min="1" max="1" width="17.1640625" style="1" customWidth="1"/>
    <col min="2" max="2" width="7.1640625" style="281" customWidth="1"/>
    <col min="3" max="3" width="63.6640625" style="281" customWidth="1"/>
    <col min="4" max="4" width="6.83203125" style="61" customWidth="1"/>
    <col min="5" max="5" width="7.5" style="61" customWidth="1"/>
    <col min="6" max="6" width="4.5" style="61" customWidth="1"/>
    <col min="7" max="7" width="7.5" style="61" customWidth="1"/>
    <col min="8" max="8" width="6" style="61" customWidth="1"/>
    <col min="9" max="9" width="6.33203125" style="61" customWidth="1"/>
    <col min="10" max="10" width="4.5" style="61" customWidth="1"/>
    <col min="11" max="11" width="7.5" style="61" customWidth="1"/>
    <col min="12" max="12" width="4.5" style="61" customWidth="1"/>
    <col min="13" max="13" width="7.5" style="61" customWidth="1"/>
    <col min="14" max="15" width="6" style="61" customWidth="1"/>
    <col min="16" max="16" width="4.5" style="61" customWidth="1"/>
    <col min="17" max="17" width="7.5" style="61" customWidth="1"/>
    <col min="18" max="18" width="4.5" style="61" customWidth="1"/>
    <col min="19" max="19" width="7.5" style="61" customWidth="1"/>
    <col min="20" max="21" width="6" style="61" customWidth="1"/>
    <col min="22" max="22" width="4.5" style="61" customWidth="1"/>
    <col min="23" max="23" width="7.5" style="61" customWidth="1"/>
    <col min="24" max="24" width="4.5" style="61" customWidth="1"/>
    <col min="25" max="25" width="7.5" style="61" customWidth="1"/>
    <col min="26" max="27" width="6" style="61" customWidth="1"/>
    <col min="28" max="28" width="4.5" style="61" customWidth="1"/>
    <col min="29" max="29" width="7.5" style="61" customWidth="1"/>
    <col min="30" max="30" width="4.5" style="61" customWidth="1"/>
    <col min="31" max="31" width="7.5" style="61" customWidth="1"/>
    <col min="32" max="33" width="6" style="61" customWidth="1"/>
    <col min="34" max="34" width="5.6640625" style="61" customWidth="1"/>
    <col min="35" max="35" width="7.5" style="61" customWidth="1"/>
    <col min="36" max="36" width="5.83203125" style="61" customWidth="1"/>
    <col min="37" max="37" width="8.1640625" style="61" bestFit="1" customWidth="1"/>
    <col min="38" max="39" width="5.83203125" style="61" customWidth="1"/>
    <col min="40" max="40" width="6.5" style="61" bestFit="1" customWidth="1"/>
    <col min="41" max="41" width="8.1640625" style="61" bestFit="1" customWidth="1"/>
    <col min="42" max="42" width="6.5" style="61" bestFit="1" customWidth="1"/>
    <col min="43" max="43" width="8.1640625" style="61" bestFit="1" customWidth="1"/>
    <col min="44" max="44" width="6.5" style="61" bestFit="1" customWidth="1"/>
    <col min="45" max="45" width="10.33203125" style="61" customWidth="1"/>
    <col min="46" max="46" width="61.33203125" style="1075" bestFit="1" customWidth="1"/>
    <col min="47" max="47" width="36.33203125" style="1075" bestFit="1" customWidth="1"/>
    <col min="48" max="57" width="1.83203125" style="2" customWidth="1"/>
    <col min="58" max="58" width="2.33203125" style="2" customWidth="1"/>
    <col min="59" max="16384" width="10.6640625" style="2"/>
  </cols>
  <sheetData>
    <row r="1" spans="1:47" ht="23.25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3.25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1.95" customHeight="1" x14ac:dyDescent="0.2">
      <c r="A3" s="1418" t="s">
        <v>603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ht="21.95" customHeight="1" thickBot="1" x14ac:dyDescent="0.25">
      <c r="A4" s="1419" t="s">
        <v>604</v>
      </c>
      <c r="B4" s="1419"/>
      <c r="C4" s="1419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  <c r="U4" s="1417"/>
      <c r="V4" s="1417"/>
      <c r="W4" s="1417"/>
      <c r="X4" s="1417"/>
      <c r="Y4" s="1417"/>
      <c r="Z4" s="1417"/>
      <c r="AA4" s="1417"/>
      <c r="AB4" s="1417"/>
      <c r="AC4" s="1417"/>
      <c r="AD4" s="1417"/>
      <c r="AE4" s="1417"/>
      <c r="AF4" s="1417"/>
      <c r="AG4" s="1417"/>
      <c r="AH4" s="1417"/>
      <c r="AI4" s="1417"/>
      <c r="AJ4" s="1417"/>
      <c r="AK4" s="1417"/>
      <c r="AL4" s="1417"/>
      <c r="AM4" s="1417"/>
      <c r="AN4" s="1419"/>
      <c r="AO4" s="1419"/>
      <c r="AP4" s="1419"/>
      <c r="AQ4" s="1419"/>
      <c r="AR4" s="1419"/>
      <c r="AS4" s="1419"/>
    </row>
    <row r="5" spans="1:47" ht="15.75" customHeight="1" thickTop="1" thickBot="1" x14ac:dyDescent="0.25">
      <c r="A5" s="1420" t="s">
        <v>1</v>
      </c>
      <c r="B5" s="1423" t="s">
        <v>2</v>
      </c>
      <c r="C5" s="1426" t="s">
        <v>3</v>
      </c>
      <c r="D5" s="1412" t="s">
        <v>4</v>
      </c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3"/>
      <c r="AI5" s="1413"/>
      <c r="AJ5" s="1413"/>
      <c r="AK5" s="1413"/>
      <c r="AL5" s="1413"/>
      <c r="AM5" s="1414"/>
      <c r="AN5" s="1406" t="s">
        <v>5</v>
      </c>
      <c r="AO5" s="1406"/>
      <c r="AP5" s="1406"/>
      <c r="AQ5" s="1406"/>
      <c r="AR5" s="1406"/>
      <c r="AS5" s="1407"/>
      <c r="AT5" s="1415" t="s">
        <v>48</v>
      </c>
      <c r="AU5" s="1391" t="s">
        <v>49</v>
      </c>
    </row>
    <row r="6" spans="1:47" ht="15.75" customHeight="1" x14ac:dyDescent="0.25">
      <c r="A6" s="1421"/>
      <c r="B6" s="1424"/>
      <c r="C6" s="1427"/>
      <c r="D6" s="1403" t="s">
        <v>6</v>
      </c>
      <c r="E6" s="1404"/>
      <c r="F6" s="1404"/>
      <c r="G6" s="1404"/>
      <c r="H6" s="1404"/>
      <c r="I6" s="1405"/>
      <c r="J6" s="1403" t="s">
        <v>7</v>
      </c>
      <c r="K6" s="1404"/>
      <c r="L6" s="1404"/>
      <c r="M6" s="1404"/>
      <c r="N6" s="1404"/>
      <c r="O6" s="1411"/>
      <c r="P6" s="1404" t="s">
        <v>8</v>
      </c>
      <c r="Q6" s="1404"/>
      <c r="R6" s="1404"/>
      <c r="S6" s="1404"/>
      <c r="T6" s="1404"/>
      <c r="U6" s="1405"/>
      <c r="V6" s="1403" t="s">
        <v>9</v>
      </c>
      <c r="W6" s="1404"/>
      <c r="X6" s="1404"/>
      <c r="Y6" s="1404"/>
      <c r="Z6" s="1404"/>
      <c r="AA6" s="1405"/>
      <c r="AB6" s="1403" t="s">
        <v>10</v>
      </c>
      <c r="AC6" s="1404"/>
      <c r="AD6" s="1404"/>
      <c r="AE6" s="1404"/>
      <c r="AF6" s="1404"/>
      <c r="AG6" s="1405"/>
      <c r="AH6" s="1403" t="s">
        <v>11</v>
      </c>
      <c r="AI6" s="1404"/>
      <c r="AJ6" s="1404"/>
      <c r="AK6" s="1404"/>
      <c r="AL6" s="1404"/>
      <c r="AM6" s="1405"/>
      <c r="AN6" s="1408"/>
      <c r="AO6" s="1409"/>
      <c r="AP6" s="1409"/>
      <c r="AQ6" s="1409"/>
      <c r="AR6" s="1409"/>
      <c r="AS6" s="1410"/>
      <c r="AT6" s="1416"/>
      <c r="AU6" s="1392"/>
    </row>
    <row r="7" spans="1:47" ht="15.75" customHeight="1" x14ac:dyDescent="0.2">
      <c r="A7" s="1421"/>
      <c r="B7" s="1424"/>
      <c r="C7" s="1427"/>
      <c r="D7" s="1400" t="s">
        <v>12</v>
      </c>
      <c r="E7" s="1401"/>
      <c r="F7" s="1402" t="s">
        <v>13</v>
      </c>
      <c r="G7" s="1401"/>
      <c r="H7" s="1396" t="s">
        <v>14</v>
      </c>
      <c r="I7" s="1398" t="s">
        <v>46</v>
      </c>
      <c r="J7" s="1400" t="s">
        <v>12</v>
      </c>
      <c r="K7" s="1401"/>
      <c r="L7" s="1402" t="s">
        <v>13</v>
      </c>
      <c r="M7" s="1401"/>
      <c r="N7" s="1396" t="s">
        <v>14</v>
      </c>
      <c r="O7" s="1398" t="s">
        <v>47</v>
      </c>
      <c r="P7" s="1400" t="s">
        <v>12</v>
      </c>
      <c r="Q7" s="1401"/>
      <c r="R7" s="1402" t="s">
        <v>13</v>
      </c>
      <c r="S7" s="1401"/>
      <c r="T7" s="1396" t="s">
        <v>14</v>
      </c>
      <c r="U7" s="1398" t="s">
        <v>47</v>
      </c>
      <c r="V7" s="1400" t="s">
        <v>12</v>
      </c>
      <c r="W7" s="1401"/>
      <c r="X7" s="1402" t="s">
        <v>13</v>
      </c>
      <c r="Y7" s="1401"/>
      <c r="Z7" s="1396" t="s">
        <v>14</v>
      </c>
      <c r="AA7" s="1398" t="s">
        <v>47</v>
      </c>
      <c r="AB7" s="1400" t="s">
        <v>12</v>
      </c>
      <c r="AC7" s="1401"/>
      <c r="AD7" s="1402" t="s">
        <v>13</v>
      </c>
      <c r="AE7" s="1401"/>
      <c r="AF7" s="1396" t="s">
        <v>14</v>
      </c>
      <c r="AG7" s="1398" t="s">
        <v>47</v>
      </c>
      <c r="AH7" s="1400" t="s">
        <v>12</v>
      </c>
      <c r="AI7" s="1401"/>
      <c r="AJ7" s="1402" t="s">
        <v>13</v>
      </c>
      <c r="AK7" s="1401"/>
      <c r="AL7" s="1396" t="s">
        <v>14</v>
      </c>
      <c r="AM7" s="1398" t="s">
        <v>47</v>
      </c>
      <c r="AN7" s="1400" t="s">
        <v>12</v>
      </c>
      <c r="AO7" s="1401"/>
      <c r="AP7" s="1402" t="s">
        <v>13</v>
      </c>
      <c r="AQ7" s="1401"/>
      <c r="AR7" s="1396" t="s">
        <v>14</v>
      </c>
      <c r="AS7" s="1429" t="s">
        <v>44</v>
      </c>
      <c r="AT7" s="1416"/>
      <c r="AU7" s="1392"/>
    </row>
    <row r="8" spans="1:47" ht="80.099999999999994" customHeight="1" thickBot="1" x14ac:dyDescent="0.25">
      <c r="A8" s="1422"/>
      <c r="B8" s="1425"/>
      <c r="C8" s="1428"/>
      <c r="D8" s="44" t="s">
        <v>27</v>
      </c>
      <c r="E8" s="169" t="s">
        <v>28</v>
      </c>
      <c r="F8" s="45" t="s">
        <v>27</v>
      </c>
      <c r="G8" s="169" t="s">
        <v>28</v>
      </c>
      <c r="H8" s="1397"/>
      <c r="I8" s="1399"/>
      <c r="J8" s="44" t="s">
        <v>27</v>
      </c>
      <c r="K8" s="169" t="s">
        <v>28</v>
      </c>
      <c r="L8" s="45" t="s">
        <v>27</v>
      </c>
      <c r="M8" s="169" t="s">
        <v>28</v>
      </c>
      <c r="N8" s="1397"/>
      <c r="O8" s="1399"/>
      <c r="P8" s="44" t="s">
        <v>27</v>
      </c>
      <c r="Q8" s="169" t="s">
        <v>28</v>
      </c>
      <c r="R8" s="45" t="s">
        <v>27</v>
      </c>
      <c r="S8" s="169" t="s">
        <v>28</v>
      </c>
      <c r="T8" s="1397"/>
      <c r="U8" s="1399"/>
      <c r="V8" s="44" t="s">
        <v>27</v>
      </c>
      <c r="W8" s="169" t="s">
        <v>28</v>
      </c>
      <c r="X8" s="45" t="s">
        <v>27</v>
      </c>
      <c r="Y8" s="169" t="s">
        <v>28</v>
      </c>
      <c r="Z8" s="1397"/>
      <c r="AA8" s="1399"/>
      <c r="AB8" s="44" t="s">
        <v>27</v>
      </c>
      <c r="AC8" s="169" t="s">
        <v>28</v>
      </c>
      <c r="AD8" s="45" t="s">
        <v>27</v>
      </c>
      <c r="AE8" s="169" t="s">
        <v>28</v>
      </c>
      <c r="AF8" s="1397"/>
      <c r="AG8" s="1399"/>
      <c r="AH8" s="44" t="s">
        <v>27</v>
      </c>
      <c r="AI8" s="169" t="s">
        <v>28</v>
      </c>
      <c r="AJ8" s="45" t="s">
        <v>27</v>
      </c>
      <c r="AK8" s="169" t="s">
        <v>28</v>
      </c>
      <c r="AL8" s="1397"/>
      <c r="AM8" s="1399"/>
      <c r="AN8" s="44" t="s">
        <v>27</v>
      </c>
      <c r="AO8" s="169" t="s">
        <v>28</v>
      </c>
      <c r="AP8" s="45" t="s">
        <v>27</v>
      </c>
      <c r="AQ8" s="169" t="s">
        <v>28</v>
      </c>
      <c r="AR8" s="1397"/>
      <c r="AS8" s="1430"/>
      <c r="AT8" s="1416"/>
      <c r="AU8" s="1392"/>
    </row>
    <row r="9" spans="1:47" s="5" customFormat="1" ht="15.75" customHeight="1" x14ac:dyDescent="0.3">
      <c r="A9" s="3"/>
      <c r="B9" s="4"/>
      <c r="C9" s="160" t="s">
        <v>53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439"/>
      <c r="Q9" s="1431"/>
      <c r="R9" s="1431"/>
      <c r="S9" s="1431"/>
      <c r="T9" s="1431"/>
      <c r="U9" s="1431"/>
      <c r="V9" s="1431"/>
      <c r="W9" s="1431"/>
      <c r="X9" s="1431"/>
      <c r="Y9" s="1431"/>
      <c r="Z9" s="1431"/>
      <c r="AA9" s="1431"/>
      <c r="AB9" s="1431"/>
      <c r="AC9" s="1431"/>
      <c r="AD9" s="1431"/>
      <c r="AE9" s="1431"/>
      <c r="AF9" s="1431"/>
      <c r="AG9" s="1431"/>
      <c r="AH9" s="1431"/>
      <c r="AI9" s="1431"/>
      <c r="AJ9" s="1431"/>
      <c r="AK9" s="1431"/>
      <c r="AL9" s="1431"/>
      <c r="AM9" s="1431"/>
      <c r="AN9" s="1388"/>
      <c r="AO9" s="1389"/>
      <c r="AP9" s="1389"/>
      <c r="AQ9" s="1389"/>
      <c r="AR9" s="1389"/>
      <c r="AS9" s="1390"/>
      <c r="AT9" s="1076"/>
    </row>
    <row r="10" spans="1:47" s="40" customFormat="1" ht="15.75" customHeight="1" x14ac:dyDescent="0.25">
      <c r="A10" s="231" t="s">
        <v>74</v>
      </c>
      <c r="B10" s="180" t="s">
        <v>15</v>
      </c>
      <c r="C10" s="295" t="s">
        <v>75</v>
      </c>
      <c r="D10" s="191">
        <v>3</v>
      </c>
      <c r="E10" s="291">
        <v>30</v>
      </c>
      <c r="F10" s="191">
        <v>1</v>
      </c>
      <c r="G10" s="291">
        <v>10</v>
      </c>
      <c r="H10" s="191">
        <v>2</v>
      </c>
      <c r="I10" s="192" t="s">
        <v>15</v>
      </c>
      <c r="J10" s="185"/>
      <c r="K10" s="291" t="s">
        <v>68</v>
      </c>
      <c r="L10" s="296"/>
      <c r="M10" s="291" t="s">
        <v>68</v>
      </c>
      <c r="N10" s="296"/>
      <c r="O10" s="297"/>
      <c r="P10" s="296"/>
      <c r="Q10" s="291"/>
      <c r="R10" s="296"/>
      <c r="S10" s="291"/>
      <c r="T10" s="296"/>
      <c r="U10" s="187"/>
      <c r="V10" s="185"/>
      <c r="W10" s="291" t="s">
        <v>68</v>
      </c>
      <c r="X10" s="296"/>
      <c r="Y10" s="291" t="s">
        <v>68</v>
      </c>
      <c r="Z10" s="296"/>
      <c r="AA10" s="297"/>
      <c r="AB10" s="185"/>
      <c r="AC10" s="291" t="s">
        <v>68</v>
      </c>
      <c r="AD10" s="296"/>
      <c r="AE10" s="291" t="s">
        <v>68</v>
      </c>
      <c r="AF10" s="296"/>
      <c r="AG10" s="297"/>
      <c r="AH10" s="185"/>
      <c r="AI10" s="291" t="s">
        <v>68</v>
      </c>
      <c r="AJ10" s="296"/>
      <c r="AK10" s="291" t="s">
        <v>68</v>
      </c>
      <c r="AL10" s="296"/>
      <c r="AM10" s="297"/>
      <c r="AN10" s="233">
        <f t="shared" ref="AN10:AN30" si="0">IF(D10+J10+P10+V10+AB10+AH10=0,"",D10+J10+P10+V10+AB10+AH10)</f>
        <v>3</v>
      </c>
      <c r="AO10" s="291">
        <v>30</v>
      </c>
      <c r="AP10" s="234">
        <f t="shared" ref="AP10:AP30" si="1">IF(F10+L10+R10+X10+AD10+AJ10=0,"",F10+L10+R10+X10+AD10+AJ10)</f>
        <v>1</v>
      </c>
      <c r="AQ10" s="291">
        <v>10</v>
      </c>
      <c r="AR10" s="234">
        <f t="shared" ref="AR10:AR30" si="2">IF(N10+H10+T10+Z10+AF10+AL10=0,"",N10+H10+T10+Z10+AF10+AL10)</f>
        <v>2</v>
      </c>
      <c r="AS10" s="235">
        <f t="shared" ref="AS10:AS30" si="3">IF(D10+F10+L10+J10+P10+R10+V10+X10+AB10+AD10+AH10+AJ10=0,"",D10+F10+L10+J10+P10+R10+V10+X10+AB10+AD10+AH10+AJ10)</f>
        <v>4</v>
      </c>
      <c r="AT10" s="1103" t="s">
        <v>702</v>
      </c>
      <c r="AU10" s="1104" t="s">
        <v>822</v>
      </c>
    </row>
    <row r="11" spans="1:47" s="755" customFormat="1" ht="15.75" customHeight="1" x14ac:dyDescent="0.25">
      <c r="A11" s="1175" t="s">
        <v>967</v>
      </c>
      <c r="B11" s="663" t="s">
        <v>15</v>
      </c>
      <c r="C11" s="932" t="s">
        <v>966</v>
      </c>
      <c r="D11" s="873"/>
      <c r="E11" s="824"/>
      <c r="F11" s="744">
        <v>6</v>
      </c>
      <c r="G11" s="824">
        <v>60</v>
      </c>
      <c r="H11" s="744">
        <v>4</v>
      </c>
      <c r="I11" s="192" t="s">
        <v>67</v>
      </c>
      <c r="J11" s="826"/>
      <c r="K11" s="824" t="s">
        <v>68</v>
      </c>
      <c r="L11" s="823"/>
      <c r="M11" s="824" t="s">
        <v>68</v>
      </c>
      <c r="N11" s="823"/>
      <c r="O11" s="827"/>
      <c r="P11" s="823"/>
      <c r="Q11" s="824"/>
      <c r="R11" s="823"/>
      <c r="S11" s="824"/>
      <c r="T11" s="823"/>
      <c r="U11" s="825"/>
      <c r="V11" s="826"/>
      <c r="W11" s="824" t="s">
        <v>68</v>
      </c>
      <c r="X11" s="823"/>
      <c r="Y11" s="824" t="s">
        <v>68</v>
      </c>
      <c r="Z11" s="823"/>
      <c r="AA11" s="827"/>
      <c r="AB11" s="826"/>
      <c r="AC11" s="824" t="s">
        <v>68</v>
      </c>
      <c r="AD11" s="823"/>
      <c r="AE11" s="824" t="s">
        <v>68</v>
      </c>
      <c r="AF11" s="823"/>
      <c r="AG11" s="827"/>
      <c r="AH11" s="826"/>
      <c r="AI11" s="824" t="s">
        <v>68</v>
      </c>
      <c r="AJ11" s="823"/>
      <c r="AK11" s="824" t="s">
        <v>68</v>
      </c>
      <c r="AL11" s="823"/>
      <c r="AM11" s="827"/>
      <c r="AN11" s="830" t="str">
        <f t="shared" si="0"/>
        <v/>
      </c>
      <c r="AO11" s="824"/>
      <c r="AP11" s="831">
        <f t="shared" si="1"/>
        <v>6</v>
      </c>
      <c r="AQ11" s="824">
        <v>60</v>
      </c>
      <c r="AR11" s="831">
        <f t="shared" si="2"/>
        <v>4</v>
      </c>
      <c r="AS11" s="832">
        <f t="shared" si="3"/>
        <v>6</v>
      </c>
      <c r="AT11" s="1103" t="s">
        <v>704</v>
      </c>
      <c r="AU11" s="1104" t="s">
        <v>703</v>
      </c>
    </row>
    <row r="12" spans="1:47" s="40" customFormat="1" ht="15.75" customHeight="1" x14ac:dyDescent="0.25">
      <c r="A12" s="231" t="s">
        <v>76</v>
      </c>
      <c r="B12" s="180" t="s">
        <v>15</v>
      </c>
      <c r="C12" s="932" t="s">
        <v>77</v>
      </c>
      <c r="D12" s="873"/>
      <c r="E12" s="291" t="s">
        <v>68</v>
      </c>
      <c r="F12" s="191">
        <v>2</v>
      </c>
      <c r="G12" s="291">
        <v>20</v>
      </c>
      <c r="H12" s="191">
        <v>2</v>
      </c>
      <c r="I12" s="192" t="s">
        <v>71</v>
      </c>
      <c r="J12" s="185"/>
      <c r="K12" s="291" t="s">
        <v>68</v>
      </c>
      <c r="L12" s="296"/>
      <c r="M12" s="291" t="s">
        <v>68</v>
      </c>
      <c r="N12" s="296"/>
      <c r="O12" s="297"/>
      <c r="P12" s="296"/>
      <c r="Q12" s="291"/>
      <c r="R12" s="296"/>
      <c r="S12" s="291"/>
      <c r="T12" s="296"/>
      <c r="U12" s="187"/>
      <c r="V12" s="185"/>
      <c r="W12" s="291" t="s">
        <v>68</v>
      </c>
      <c r="X12" s="296"/>
      <c r="Y12" s="291" t="s">
        <v>68</v>
      </c>
      <c r="Z12" s="296"/>
      <c r="AA12" s="297"/>
      <c r="AB12" s="185"/>
      <c r="AC12" s="291" t="s">
        <v>68</v>
      </c>
      <c r="AD12" s="296"/>
      <c r="AE12" s="291" t="s">
        <v>68</v>
      </c>
      <c r="AF12" s="296"/>
      <c r="AG12" s="297"/>
      <c r="AH12" s="185"/>
      <c r="AI12" s="291" t="s">
        <v>68</v>
      </c>
      <c r="AJ12" s="296"/>
      <c r="AK12" s="291" t="s">
        <v>68</v>
      </c>
      <c r="AL12" s="296"/>
      <c r="AM12" s="297"/>
      <c r="AN12" s="233" t="str">
        <f t="shared" si="0"/>
        <v/>
      </c>
      <c r="AO12" s="291" t="str">
        <f t="shared" ref="AO12:AO30" si="4">IF((D12+J12+P12+V12+AB12+AH12)*14=0,"",(D12+J12+P12+V12+AB12+AH12)*14)</f>
        <v/>
      </c>
      <c r="AP12" s="234">
        <f t="shared" si="1"/>
        <v>2</v>
      </c>
      <c r="AQ12" s="291">
        <v>20</v>
      </c>
      <c r="AR12" s="234">
        <f t="shared" si="2"/>
        <v>2</v>
      </c>
      <c r="AS12" s="235">
        <f t="shared" si="3"/>
        <v>2</v>
      </c>
      <c r="AT12" s="1103" t="s">
        <v>693</v>
      </c>
      <c r="AU12" s="1029" t="s">
        <v>695</v>
      </c>
    </row>
    <row r="13" spans="1:47" ht="15.75" customHeight="1" x14ac:dyDescent="0.25">
      <c r="A13" s="231" t="s">
        <v>81</v>
      </c>
      <c r="B13" s="180" t="s">
        <v>15</v>
      </c>
      <c r="C13" s="1274" t="s">
        <v>82</v>
      </c>
      <c r="D13" s="1269">
        <v>1</v>
      </c>
      <c r="E13" s="291">
        <v>10</v>
      </c>
      <c r="F13" s="195"/>
      <c r="G13" s="291" t="s">
        <v>68</v>
      </c>
      <c r="H13" s="196">
        <v>2</v>
      </c>
      <c r="I13" s="197" t="s">
        <v>83</v>
      </c>
      <c r="J13" s="198"/>
      <c r="K13" s="291" t="s">
        <v>68</v>
      </c>
      <c r="L13" s="178"/>
      <c r="M13" s="291" t="s">
        <v>68</v>
      </c>
      <c r="N13" s="178"/>
      <c r="O13" s="199"/>
      <c r="P13" s="195"/>
      <c r="Q13" s="291" t="s">
        <v>68</v>
      </c>
      <c r="R13" s="195"/>
      <c r="S13" s="291" t="s">
        <v>68</v>
      </c>
      <c r="T13" s="196"/>
      <c r="U13" s="197"/>
      <c r="V13" s="200"/>
      <c r="W13" s="291" t="s">
        <v>68</v>
      </c>
      <c r="X13" s="196"/>
      <c r="Y13" s="291" t="s">
        <v>68</v>
      </c>
      <c r="Z13" s="196"/>
      <c r="AA13" s="199"/>
      <c r="AB13" s="195"/>
      <c r="AC13" s="291" t="s">
        <v>68</v>
      </c>
      <c r="AD13" s="195"/>
      <c r="AE13" s="291" t="s">
        <v>68</v>
      </c>
      <c r="AF13" s="196"/>
      <c r="AG13" s="197"/>
      <c r="AH13" s="200"/>
      <c r="AI13" s="291" t="s">
        <v>68</v>
      </c>
      <c r="AJ13" s="195"/>
      <c r="AK13" s="291" t="s">
        <v>68</v>
      </c>
      <c r="AL13" s="196"/>
      <c r="AM13" s="201"/>
      <c r="AN13" s="233">
        <f t="shared" si="0"/>
        <v>1</v>
      </c>
      <c r="AO13" s="291">
        <v>10</v>
      </c>
      <c r="AP13" s="234" t="str">
        <f t="shared" si="1"/>
        <v/>
      </c>
      <c r="AQ13" s="291" t="str">
        <f t="shared" ref="AQ13:AQ30" si="5">IF((L13+F13+R13+X13+AD13+AJ13)*14=0,"",(L13+F13+R13+X13+AD13+AJ13)*14)</f>
        <v/>
      </c>
      <c r="AR13" s="234">
        <f t="shared" si="2"/>
        <v>2</v>
      </c>
      <c r="AS13" s="235">
        <f t="shared" si="3"/>
        <v>1</v>
      </c>
      <c r="AT13" s="1101" t="s">
        <v>715</v>
      </c>
      <c r="AU13" s="1029" t="s">
        <v>716</v>
      </c>
    </row>
    <row r="14" spans="1:47" s="190" customFormat="1" ht="15.75" customHeight="1" x14ac:dyDescent="0.25">
      <c r="A14" s="376" t="s">
        <v>160</v>
      </c>
      <c r="B14" s="369" t="s">
        <v>15</v>
      </c>
      <c r="C14" s="932" t="s">
        <v>78</v>
      </c>
      <c r="D14" s="853"/>
      <c r="E14" s="365" t="s">
        <v>68</v>
      </c>
      <c r="F14" s="370">
        <v>3</v>
      </c>
      <c r="G14" s="365">
        <v>30</v>
      </c>
      <c r="H14" s="370">
        <v>2</v>
      </c>
      <c r="I14" s="373" t="s">
        <v>71</v>
      </c>
      <c r="J14" s="371"/>
      <c r="K14" s="365" t="s">
        <v>68</v>
      </c>
      <c r="L14" s="370"/>
      <c r="M14" s="365" t="s">
        <v>68</v>
      </c>
      <c r="N14" s="370"/>
      <c r="O14" s="374"/>
      <c r="P14" s="370"/>
      <c r="Q14" s="365" t="s">
        <v>68</v>
      </c>
      <c r="R14" s="370"/>
      <c r="S14" s="365" t="s">
        <v>68</v>
      </c>
      <c r="T14" s="370"/>
      <c r="U14" s="373"/>
      <c r="V14" s="371"/>
      <c r="W14" s="365" t="s">
        <v>68</v>
      </c>
      <c r="X14" s="370"/>
      <c r="Y14" s="365" t="s">
        <v>68</v>
      </c>
      <c r="Z14" s="370"/>
      <c r="AA14" s="374"/>
      <c r="AB14" s="371"/>
      <c r="AC14" s="365" t="s">
        <v>68</v>
      </c>
      <c r="AD14" s="372"/>
      <c r="AE14" s="365" t="s">
        <v>68</v>
      </c>
      <c r="AF14" s="372"/>
      <c r="AG14" s="375"/>
      <c r="AH14" s="370"/>
      <c r="AI14" s="365" t="s">
        <v>68</v>
      </c>
      <c r="AJ14" s="370"/>
      <c r="AK14" s="365" t="s">
        <v>68</v>
      </c>
      <c r="AL14" s="370"/>
      <c r="AM14" s="370"/>
      <c r="AN14" s="366" t="s">
        <v>68</v>
      </c>
      <c r="AO14" s="365" t="s">
        <v>68</v>
      </c>
      <c r="AP14" s="367">
        <v>3</v>
      </c>
      <c r="AQ14" s="365">
        <v>30</v>
      </c>
      <c r="AR14" s="367">
        <v>2</v>
      </c>
      <c r="AS14" s="368">
        <v>2</v>
      </c>
      <c r="AT14" s="1103" t="s">
        <v>713</v>
      </c>
      <c r="AU14" s="1104" t="s">
        <v>714</v>
      </c>
    </row>
    <row r="15" spans="1:47" ht="15.75" customHeight="1" x14ac:dyDescent="0.25">
      <c r="A15" s="202" t="s">
        <v>836</v>
      </c>
      <c r="B15" s="663" t="s">
        <v>15</v>
      </c>
      <c r="C15" s="849" t="s">
        <v>599</v>
      </c>
      <c r="D15" s="1270"/>
      <c r="E15" s="311"/>
      <c r="F15" s="203"/>
      <c r="G15" s="311"/>
      <c r="H15" s="204"/>
      <c r="I15" s="205"/>
      <c r="J15" s="206">
        <v>2</v>
      </c>
      <c r="K15" s="311">
        <v>28</v>
      </c>
      <c r="L15" s="204"/>
      <c r="M15" s="311"/>
      <c r="N15" s="204">
        <v>2</v>
      </c>
      <c r="O15" s="207" t="s">
        <v>71</v>
      </c>
      <c r="P15" s="203"/>
      <c r="Q15" s="311"/>
      <c r="R15" s="203"/>
      <c r="S15" s="311"/>
      <c r="T15" s="204"/>
      <c r="U15" s="205"/>
      <c r="V15" s="206"/>
      <c r="W15" s="311"/>
      <c r="X15" s="204"/>
      <c r="Y15" s="311"/>
      <c r="Z15" s="204"/>
      <c r="AA15" s="207"/>
      <c r="AB15" s="203"/>
      <c r="AC15" s="311"/>
      <c r="AD15" s="203"/>
      <c r="AE15" s="311"/>
      <c r="AF15" s="204"/>
      <c r="AG15" s="205"/>
      <c r="AH15" s="206"/>
      <c r="AI15" s="311"/>
      <c r="AJ15" s="203"/>
      <c r="AK15" s="311"/>
      <c r="AL15" s="204"/>
      <c r="AM15" s="208"/>
      <c r="AN15" s="233">
        <f t="shared" si="0"/>
        <v>2</v>
      </c>
      <c r="AO15" s="291">
        <f t="shared" si="4"/>
        <v>28</v>
      </c>
      <c r="AP15" s="234" t="str">
        <f t="shared" si="1"/>
        <v/>
      </c>
      <c r="AQ15" s="291" t="str">
        <f t="shared" si="5"/>
        <v/>
      </c>
      <c r="AR15" s="234">
        <f t="shared" si="2"/>
        <v>2</v>
      </c>
      <c r="AS15" s="235">
        <f t="shared" si="3"/>
        <v>2</v>
      </c>
      <c r="AT15" s="1174" t="s">
        <v>717</v>
      </c>
      <c r="AU15" s="61" t="s">
        <v>718</v>
      </c>
    </row>
    <row r="16" spans="1:47" ht="15.75" customHeight="1" x14ac:dyDescent="0.25">
      <c r="A16" s="202" t="s">
        <v>837</v>
      </c>
      <c r="B16" s="821" t="s">
        <v>15</v>
      </c>
      <c r="C16" s="850" t="s">
        <v>600</v>
      </c>
      <c r="D16" s="1271"/>
      <c r="E16" s="311"/>
      <c r="F16" s="209"/>
      <c r="G16" s="311"/>
      <c r="H16" s="210"/>
      <c r="I16" s="205"/>
      <c r="J16" s="312"/>
      <c r="K16" s="311"/>
      <c r="L16" s="211"/>
      <c r="M16" s="311"/>
      <c r="N16" s="210"/>
      <c r="O16" s="207"/>
      <c r="P16" s="209"/>
      <c r="Q16" s="311"/>
      <c r="R16" s="209"/>
      <c r="S16" s="311"/>
      <c r="T16" s="210"/>
      <c r="U16" s="205"/>
      <c r="V16" s="312">
        <v>2</v>
      </c>
      <c r="W16" s="311">
        <v>28</v>
      </c>
      <c r="X16" s="211"/>
      <c r="Y16" s="311"/>
      <c r="Z16" s="210">
        <v>2</v>
      </c>
      <c r="AA16" s="207" t="s">
        <v>71</v>
      </c>
      <c r="AB16" s="209"/>
      <c r="AC16" s="311"/>
      <c r="AD16" s="209"/>
      <c r="AE16" s="311"/>
      <c r="AF16" s="210"/>
      <c r="AG16" s="205"/>
      <c r="AH16" s="312"/>
      <c r="AI16" s="311"/>
      <c r="AJ16" s="209"/>
      <c r="AK16" s="311"/>
      <c r="AL16" s="210"/>
      <c r="AM16" s="208"/>
      <c r="AN16" s="233">
        <f t="shared" si="0"/>
        <v>2</v>
      </c>
      <c r="AO16" s="291">
        <f t="shared" si="4"/>
        <v>28</v>
      </c>
      <c r="AP16" s="234" t="str">
        <f t="shared" si="1"/>
        <v/>
      </c>
      <c r="AQ16" s="291" t="str">
        <f t="shared" si="5"/>
        <v/>
      </c>
      <c r="AR16" s="234">
        <f t="shared" si="2"/>
        <v>2</v>
      </c>
      <c r="AS16" s="235">
        <f t="shared" si="3"/>
        <v>2</v>
      </c>
      <c r="AT16" s="1174" t="s">
        <v>719</v>
      </c>
      <c r="AU16" s="1029" t="s">
        <v>720</v>
      </c>
    </row>
    <row r="17" spans="1:47" ht="15.75" customHeight="1" x14ac:dyDescent="0.25">
      <c r="A17" s="202" t="s">
        <v>1272</v>
      </c>
      <c r="B17" s="663" t="s">
        <v>15</v>
      </c>
      <c r="C17" s="850" t="s">
        <v>601</v>
      </c>
      <c r="D17" s="1270"/>
      <c r="E17" s="311"/>
      <c r="F17" s="203"/>
      <c r="G17" s="311"/>
      <c r="H17" s="204"/>
      <c r="I17" s="205"/>
      <c r="J17" s="206"/>
      <c r="K17" s="311"/>
      <c r="L17" s="204"/>
      <c r="M17" s="311"/>
      <c r="N17" s="204"/>
      <c r="O17" s="207"/>
      <c r="P17" s="203"/>
      <c r="Q17" s="311"/>
      <c r="R17" s="203"/>
      <c r="S17" s="311"/>
      <c r="T17" s="204"/>
      <c r="U17" s="205"/>
      <c r="V17" s="206">
        <v>2</v>
      </c>
      <c r="W17" s="311">
        <v>28</v>
      </c>
      <c r="X17" s="204"/>
      <c r="Y17" s="311"/>
      <c r="Z17" s="204">
        <v>2</v>
      </c>
      <c r="AA17" s="207" t="s">
        <v>71</v>
      </c>
      <c r="AB17" s="203"/>
      <c r="AC17" s="311"/>
      <c r="AD17" s="203"/>
      <c r="AE17" s="311"/>
      <c r="AF17" s="204"/>
      <c r="AG17" s="205"/>
      <c r="AH17" s="206"/>
      <c r="AI17" s="311"/>
      <c r="AJ17" s="203"/>
      <c r="AK17" s="311"/>
      <c r="AL17" s="204"/>
      <c r="AM17" s="208"/>
      <c r="AN17" s="233">
        <f t="shared" si="0"/>
        <v>2</v>
      </c>
      <c r="AO17" s="291">
        <f t="shared" si="4"/>
        <v>28</v>
      </c>
      <c r="AP17" s="234" t="str">
        <f t="shared" si="1"/>
        <v/>
      </c>
      <c r="AQ17" s="291" t="str">
        <f t="shared" si="5"/>
        <v/>
      </c>
      <c r="AR17" s="234">
        <f t="shared" si="2"/>
        <v>2</v>
      </c>
      <c r="AS17" s="235">
        <f t="shared" si="3"/>
        <v>2</v>
      </c>
      <c r="AT17" s="1174" t="s">
        <v>721</v>
      </c>
      <c r="AU17" s="1029" t="s">
        <v>722</v>
      </c>
    </row>
    <row r="18" spans="1:47" ht="15.75" customHeight="1" x14ac:dyDescent="0.25">
      <c r="A18" s="202" t="s">
        <v>838</v>
      </c>
      <c r="B18" s="821" t="s">
        <v>15</v>
      </c>
      <c r="C18" s="1275" t="s">
        <v>84</v>
      </c>
      <c r="D18" s="1271"/>
      <c r="E18" s="311"/>
      <c r="F18" s="209"/>
      <c r="G18" s="311"/>
      <c r="H18" s="210"/>
      <c r="I18" s="205"/>
      <c r="J18" s="312">
        <v>2</v>
      </c>
      <c r="K18" s="311">
        <v>28</v>
      </c>
      <c r="L18" s="211"/>
      <c r="M18" s="311"/>
      <c r="N18" s="210">
        <v>2</v>
      </c>
      <c r="O18" s="207" t="s">
        <v>15</v>
      </c>
      <c r="P18" s="209"/>
      <c r="Q18" s="311"/>
      <c r="R18" s="209"/>
      <c r="S18" s="311"/>
      <c r="T18" s="210"/>
      <c r="U18" s="205"/>
      <c r="V18" s="312"/>
      <c r="W18" s="311"/>
      <c r="X18" s="211"/>
      <c r="Y18" s="311"/>
      <c r="Z18" s="210"/>
      <c r="AA18" s="207"/>
      <c r="AB18" s="209"/>
      <c r="AC18" s="311"/>
      <c r="AD18" s="209"/>
      <c r="AE18" s="311"/>
      <c r="AF18" s="210"/>
      <c r="AG18" s="205"/>
      <c r="AH18" s="312"/>
      <c r="AI18" s="311"/>
      <c r="AJ18" s="209"/>
      <c r="AK18" s="311"/>
      <c r="AL18" s="210"/>
      <c r="AM18" s="208"/>
      <c r="AN18" s="233">
        <f t="shared" si="0"/>
        <v>2</v>
      </c>
      <c r="AO18" s="291">
        <f t="shared" si="4"/>
        <v>28</v>
      </c>
      <c r="AP18" s="234" t="str">
        <f t="shared" si="1"/>
        <v/>
      </c>
      <c r="AQ18" s="291" t="str">
        <f t="shared" si="5"/>
        <v/>
      </c>
      <c r="AR18" s="234">
        <f t="shared" si="2"/>
        <v>2</v>
      </c>
      <c r="AS18" s="235">
        <f t="shared" si="3"/>
        <v>2</v>
      </c>
      <c r="AT18" s="1174" t="s">
        <v>960</v>
      </c>
      <c r="AU18" s="1029" t="s">
        <v>723</v>
      </c>
    </row>
    <row r="19" spans="1:47" ht="15.75" customHeight="1" x14ac:dyDescent="0.25">
      <c r="A19" s="202" t="s">
        <v>839</v>
      </c>
      <c r="B19" s="663" t="s">
        <v>15</v>
      </c>
      <c r="C19" s="1275" t="s">
        <v>85</v>
      </c>
      <c r="D19" s="1270"/>
      <c r="E19" s="311"/>
      <c r="F19" s="203"/>
      <c r="G19" s="311"/>
      <c r="H19" s="204"/>
      <c r="I19" s="205"/>
      <c r="J19" s="206"/>
      <c r="K19" s="311"/>
      <c r="L19" s="204"/>
      <c r="M19" s="311"/>
      <c r="N19" s="204"/>
      <c r="O19" s="207"/>
      <c r="P19" s="203"/>
      <c r="Q19" s="311"/>
      <c r="R19" s="203"/>
      <c r="S19" s="311"/>
      <c r="T19" s="204"/>
      <c r="U19" s="205"/>
      <c r="V19" s="206"/>
      <c r="W19" s="311"/>
      <c r="X19" s="204"/>
      <c r="Y19" s="311"/>
      <c r="Z19" s="204"/>
      <c r="AA19" s="207"/>
      <c r="AB19" s="203">
        <v>2</v>
      </c>
      <c r="AC19" s="311">
        <v>28</v>
      </c>
      <c r="AD19" s="203"/>
      <c r="AE19" s="311"/>
      <c r="AF19" s="204">
        <v>2</v>
      </c>
      <c r="AG19" s="205" t="s">
        <v>71</v>
      </c>
      <c r="AH19" s="206"/>
      <c r="AI19" s="311"/>
      <c r="AJ19" s="203"/>
      <c r="AK19" s="311"/>
      <c r="AL19" s="204"/>
      <c r="AM19" s="208"/>
      <c r="AN19" s="233">
        <f t="shared" si="0"/>
        <v>2</v>
      </c>
      <c r="AO19" s="291">
        <f t="shared" si="4"/>
        <v>28</v>
      </c>
      <c r="AP19" s="234" t="str">
        <f t="shared" si="1"/>
        <v/>
      </c>
      <c r="AQ19" s="291" t="str">
        <f t="shared" si="5"/>
        <v/>
      </c>
      <c r="AR19" s="234">
        <f t="shared" si="2"/>
        <v>2</v>
      </c>
      <c r="AS19" s="235">
        <f t="shared" si="3"/>
        <v>2</v>
      </c>
      <c r="AT19" s="1174" t="s">
        <v>961</v>
      </c>
      <c r="AU19" s="1029" t="s">
        <v>724</v>
      </c>
    </row>
    <row r="20" spans="1:47" ht="15.75" customHeight="1" x14ac:dyDescent="0.25">
      <c r="A20" s="202" t="s">
        <v>840</v>
      </c>
      <c r="B20" s="821" t="s">
        <v>15</v>
      </c>
      <c r="C20" s="1275" t="s">
        <v>86</v>
      </c>
      <c r="D20" s="1271"/>
      <c r="E20" s="311"/>
      <c r="F20" s="209"/>
      <c r="G20" s="311"/>
      <c r="H20" s="210"/>
      <c r="I20" s="205"/>
      <c r="J20" s="312"/>
      <c r="K20" s="311"/>
      <c r="L20" s="211"/>
      <c r="M20" s="311"/>
      <c r="N20" s="210"/>
      <c r="O20" s="207"/>
      <c r="P20" s="209"/>
      <c r="Q20" s="311"/>
      <c r="R20" s="209"/>
      <c r="S20" s="311"/>
      <c r="T20" s="210"/>
      <c r="U20" s="205"/>
      <c r="V20" s="312"/>
      <c r="W20" s="311"/>
      <c r="X20" s="211"/>
      <c r="Y20" s="311"/>
      <c r="Z20" s="210"/>
      <c r="AA20" s="207"/>
      <c r="AB20" s="209">
        <v>2</v>
      </c>
      <c r="AC20" s="311">
        <v>28</v>
      </c>
      <c r="AD20" s="209"/>
      <c r="AE20" s="311"/>
      <c r="AF20" s="210">
        <v>2</v>
      </c>
      <c r="AG20" s="205" t="s">
        <v>15</v>
      </c>
      <c r="AH20" s="312"/>
      <c r="AI20" s="311"/>
      <c r="AJ20" s="209"/>
      <c r="AK20" s="311"/>
      <c r="AL20" s="210"/>
      <c r="AM20" s="208"/>
      <c r="AN20" s="233">
        <f t="shared" si="0"/>
        <v>2</v>
      </c>
      <c r="AO20" s="291">
        <f t="shared" si="4"/>
        <v>28</v>
      </c>
      <c r="AP20" s="234" t="str">
        <f t="shared" si="1"/>
        <v/>
      </c>
      <c r="AQ20" s="291" t="str">
        <f t="shared" si="5"/>
        <v/>
      </c>
      <c r="AR20" s="234">
        <f t="shared" si="2"/>
        <v>2</v>
      </c>
      <c r="AS20" s="235">
        <f t="shared" si="3"/>
        <v>2</v>
      </c>
      <c r="AT20" s="1174" t="s">
        <v>962</v>
      </c>
      <c r="AU20" s="1029" t="s">
        <v>725</v>
      </c>
    </row>
    <row r="21" spans="1:47" ht="15.75" customHeight="1" x14ac:dyDescent="0.25">
      <c r="A21" s="202" t="s">
        <v>1271</v>
      </c>
      <c r="B21" s="663" t="s">
        <v>15</v>
      </c>
      <c r="C21" s="1275" t="s">
        <v>87</v>
      </c>
      <c r="D21" s="1270"/>
      <c r="E21" s="311"/>
      <c r="F21" s="203"/>
      <c r="G21" s="311"/>
      <c r="H21" s="204"/>
      <c r="I21" s="205"/>
      <c r="J21" s="206"/>
      <c r="K21" s="311"/>
      <c r="L21" s="204"/>
      <c r="M21" s="311"/>
      <c r="N21" s="204"/>
      <c r="O21" s="207"/>
      <c r="P21" s="203">
        <v>2</v>
      </c>
      <c r="Q21" s="311">
        <v>28</v>
      </c>
      <c r="R21" s="203"/>
      <c r="S21" s="311"/>
      <c r="T21" s="204">
        <v>2</v>
      </c>
      <c r="U21" s="205" t="s">
        <v>15</v>
      </c>
      <c r="V21" s="206"/>
      <c r="W21" s="311"/>
      <c r="X21" s="204"/>
      <c r="Y21" s="311"/>
      <c r="Z21" s="204"/>
      <c r="AA21" s="207"/>
      <c r="AB21" s="203"/>
      <c r="AC21" s="311"/>
      <c r="AD21" s="203"/>
      <c r="AE21" s="311"/>
      <c r="AF21" s="204"/>
      <c r="AG21" s="205"/>
      <c r="AH21" s="206"/>
      <c r="AI21" s="311"/>
      <c r="AJ21" s="203"/>
      <c r="AK21" s="311"/>
      <c r="AL21" s="204"/>
      <c r="AM21" s="208"/>
      <c r="AN21" s="233">
        <f t="shared" si="0"/>
        <v>2</v>
      </c>
      <c r="AO21" s="291">
        <f t="shared" si="4"/>
        <v>28</v>
      </c>
      <c r="AP21" s="234" t="str">
        <f t="shared" si="1"/>
        <v/>
      </c>
      <c r="AQ21" s="291" t="str">
        <f t="shared" si="5"/>
        <v/>
      </c>
      <c r="AR21" s="234">
        <f t="shared" si="2"/>
        <v>2</v>
      </c>
      <c r="AS21" s="235">
        <f t="shared" si="3"/>
        <v>2</v>
      </c>
      <c r="AT21" s="1174" t="s">
        <v>963</v>
      </c>
      <c r="AU21" s="1029" t="s">
        <v>968</v>
      </c>
    </row>
    <row r="22" spans="1:47" ht="14.25" customHeight="1" x14ac:dyDescent="0.25">
      <c r="A22" s="202" t="s">
        <v>841</v>
      </c>
      <c r="B22" s="821" t="s">
        <v>15</v>
      </c>
      <c r="C22" s="1275" t="s">
        <v>88</v>
      </c>
      <c r="D22" s="1271"/>
      <c r="E22" s="311"/>
      <c r="F22" s="209"/>
      <c r="G22" s="311"/>
      <c r="H22" s="210"/>
      <c r="I22" s="205"/>
      <c r="J22" s="312"/>
      <c r="K22" s="311"/>
      <c r="L22" s="211"/>
      <c r="M22" s="311"/>
      <c r="N22" s="210"/>
      <c r="O22" s="207"/>
      <c r="P22" s="209"/>
      <c r="Q22" s="311"/>
      <c r="R22" s="209"/>
      <c r="S22" s="311"/>
      <c r="T22" s="210"/>
      <c r="U22" s="205"/>
      <c r="V22" s="312"/>
      <c r="W22" s="311"/>
      <c r="X22" s="211"/>
      <c r="Y22" s="311"/>
      <c r="Z22" s="210"/>
      <c r="AA22" s="207"/>
      <c r="AB22" s="209">
        <v>2</v>
      </c>
      <c r="AC22" s="311">
        <v>28</v>
      </c>
      <c r="AD22" s="209"/>
      <c r="AE22" s="311"/>
      <c r="AF22" s="210">
        <v>2</v>
      </c>
      <c r="AG22" s="205" t="s">
        <v>15</v>
      </c>
      <c r="AH22" s="312"/>
      <c r="AI22" s="311"/>
      <c r="AJ22" s="209"/>
      <c r="AK22" s="311"/>
      <c r="AL22" s="210"/>
      <c r="AM22" s="208"/>
      <c r="AN22" s="233">
        <f t="shared" si="0"/>
        <v>2</v>
      </c>
      <c r="AO22" s="291">
        <f t="shared" si="4"/>
        <v>28</v>
      </c>
      <c r="AP22" s="234" t="str">
        <f t="shared" si="1"/>
        <v/>
      </c>
      <c r="AQ22" s="291" t="str">
        <f t="shared" si="5"/>
        <v/>
      </c>
      <c r="AR22" s="234">
        <f t="shared" si="2"/>
        <v>2</v>
      </c>
      <c r="AS22" s="235">
        <f t="shared" si="3"/>
        <v>2</v>
      </c>
      <c r="AT22" s="1174" t="s">
        <v>964</v>
      </c>
      <c r="AU22" s="1029" t="s">
        <v>726</v>
      </c>
    </row>
    <row r="23" spans="1:47" ht="15.75" customHeight="1" x14ac:dyDescent="0.25">
      <c r="A23" s="202" t="s">
        <v>842</v>
      </c>
      <c r="B23" s="663" t="s">
        <v>15</v>
      </c>
      <c r="C23" s="1275" t="s">
        <v>89</v>
      </c>
      <c r="D23" s="1270"/>
      <c r="E23" s="311"/>
      <c r="F23" s="203"/>
      <c r="G23" s="311"/>
      <c r="H23" s="204"/>
      <c r="I23" s="205"/>
      <c r="J23" s="206">
        <v>2</v>
      </c>
      <c r="K23" s="311">
        <v>28</v>
      </c>
      <c r="L23" s="204"/>
      <c r="M23" s="311"/>
      <c r="N23" s="204">
        <v>2</v>
      </c>
      <c r="O23" s="207" t="s">
        <v>15</v>
      </c>
      <c r="P23" s="203"/>
      <c r="Q23" s="311"/>
      <c r="R23" s="203"/>
      <c r="S23" s="311"/>
      <c r="T23" s="204"/>
      <c r="U23" s="205"/>
      <c r="V23" s="206"/>
      <c r="W23" s="311"/>
      <c r="X23" s="204"/>
      <c r="Y23" s="311"/>
      <c r="Z23" s="204"/>
      <c r="AA23" s="207"/>
      <c r="AB23" s="203"/>
      <c r="AC23" s="311"/>
      <c r="AD23" s="203"/>
      <c r="AE23" s="311"/>
      <c r="AF23" s="204"/>
      <c r="AG23" s="205"/>
      <c r="AH23" s="206"/>
      <c r="AI23" s="311"/>
      <c r="AJ23" s="203"/>
      <c r="AK23" s="311"/>
      <c r="AL23" s="204"/>
      <c r="AM23" s="208"/>
      <c r="AN23" s="233">
        <f t="shared" si="0"/>
        <v>2</v>
      </c>
      <c r="AO23" s="291">
        <f t="shared" si="4"/>
        <v>28</v>
      </c>
      <c r="AP23" s="234" t="str">
        <f t="shared" si="1"/>
        <v/>
      </c>
      <c r="AQ23" s="291" t="str">
        <f t="shared" si="5"/>
        <v/>
      </c>
      <c r="AR23" s="234">
        <f t="shared" si="2"/>
        <v>2</v>
      </c>
      <c r="AS23" s="235">
        <f t="shared" si="3"/>
        <v>2</v>
      </c>
      <c r="AT23" s="1174" t="s">
        <v>965</v>
      </c>
      <c r="AU23" s="1029" t="s">
        <v>727</v>
      </c>
    </row>
    <row r="24" spans="1:47" s="755" customFormat="1" ht="15.75" customHeight="1" x14ac:dyDescent="0.25">
      <c r="A24" s="202" t="s">
        <v>843</v>
      </c>
      <c r="B24" s="821" t="s">
        <v>15</v>
      </c>
      <c r="C24" s="1275" t="s">
        <v>90</v>
      </c>
      <c r="D24" s="1271"/>
      <c r="E24" s="311"/>
      <c r="F24" s="209"/>
      <c r="G24" s="311"/>
      <c r="H24" s="210"/>
      <c r="I24" s="205"/>
      <c r="J24" s="312"/>
      <c r="K24" s="311"/>
      <c r="L24" s="211"/>
      <c r="M24" s="311"/>
      <c r="N24" s="210"/>
      <c r="O24" s="207"/>
      <c r="P24" s="209"/>
      <c r="Q24" s="311"/>
      <c r="R24" s="209"/>
      <c r="S24" s="311"/>
      <c r="T24" s="210"/>
      <c r="U24" s="205"/>
      <c r="V24" s="312"/>
      <c r="W24" s="311"/>
      <c r="X24" s="211"/>
      <c r="Y24" s="311"/>
      <c r="Z24" s="210"/>
      <c r="AA24" s="207"/>
      <c r="AB24" s="209"/>
      <c r="AC24" s="311"/>
      <c r="AD24" s="209"/>
      <c r="AE24" s="311"/>
      <c r="AF24" s="210"/>
      <c r="AG24" s="205"/>
      <c r="AH24" s="312">
        <v>2</v>
      </c>
      <c r="AI24" s="311">
        <v>20</v>
      </c>
      <c r="AJ24" s="209">
        <v>1</v>
      </c>
      <c r="AK24" s="311">
        <v>10</v>
      </c>
      <c r="AL24" s="210">
        <v>2</v>
      </c>
      <c r="AM24" s="208" t="s">
        <v>71</v>
      </c>
      <c r="AN24" s="830">
        <f t="shared" si="0"/>
        <v>2</v>
      </c>
      <c r="AO24" s="824">
        <v>20</v>
      </c>
      <c r="AP24" s="831">
        <f t="shared" si="1"/>
        <v>1</v>
      </c>
      <c r="AQ24" s="824">
        <v>10</v>
      </c>
      <c r="AR24" s="831">
        <f t="shared" si="2"/>
        <v>2</v>
      </c>
      <c r="AS24" s="832">
        <f t="shared" si="3"/>
        <v>3</v>
      </c>
      <c r="AT24" s="1174" t="s">
        <v>676</v>
      </c>
      <c r="AU24" s="1029" t="s">
        <v>728</v>
      </c>
    </row>
    <row r="25" spans="1:47" s="755" customFormat="1" ht="15.75" customHeight="1" x14ac:dyDescent="0.25">
      <c r="A25" s="212" t="s">
        <v>877</v>
      </c>
      <c r="B25" s="663" t="s">
        <v>15</v>
      </c>
      <c r="C25" s="1276" t="s">
        <v>91</v>
      </c>
      <c r="D25" s="1272"/>
      <c r="E25" s="214"/>
      <c r="F25" s="213"/>
      <c r="G25" s="214"/>
      <c r="H25" s="213"/>
      <c r="I25" s="215"/>
      <c r="J25" s="213">
        <v>1</v>
      </c>
      <c r="K25" s="214">
        <v>14</v>
      </c>
      <c r="L25" s="213">
        <v>1</v>
      </c>
      <c r="M25" s="214">
        <v>14</v>
      </c>
      <c r="N25" s="213">
        <v>2</v>
      </c>
      <c r="O25" s="215" t="s">
        <v>15</v>
      </c>
      <c r="P25" s="213"/>
      <c r="Q25" s="214"/>
      <c r="R25" s="213"/>
      <c r="S25" s="214"/>
      <c r="T25" s="213"/>
      <c r="U25" s="215"/>
      <c r="V25" s="213"/>
      <c r="W25" s="214"/>
      <c r="X25" s="213"/>
      <c r="Y25" s="214"/>
      <c r="Z25" s="213"/>
      <c r="AA25" s="215"/>
      <c r="AB25" s="213"/>
      <c r="AC25" s="214"/>
      <c r="AD25" s="213"/>
      <c r="AE25" s="214"/>
      <c r="AF25" s="213"/>
      <c r="AG25" s="215"/>
      <c r="AH25" s="213"/>
      <c r="AI25" s="214"/>
      <c r="AJ25" s="213"/>
      <c r="AK25" s="214"/>
      <c r="AL25" s="213"/>
      <c r="AM25" s="215"/>
      <c r="AN25" s="830">
        <f t="shared" si="0"/>
        <v>1</v>
      </c>
      <c r="AO25" s="824">
        <f t="shared" si="4"/>
        <v>14</v>
      </c>
      <c r="AP25" s="831">
        <f t="shared" si="1"/>
        <v>1</v>
      </c>
      <c r="AQ25" s="824">
        <f t="shared" si="5"/>
        <v>14</v>
      </c>
      <c r="AR25" s="831">
        <f t="shared" si="2"/>
        <v>2</v>
      </c>
      <c r="AS25" s="832">
        <f t="shared" si="3"/>
        <v>2</v>
      </c>
      <c r="AT25" s="1101" t="s">
        <v>729</v>
      </c>
      <c r="AU25" s="1029" t="s">
        <v>730</v>
      </c>
    </row>
    <row r="26" spans="1:47" ht="15.75" customHeight="1" x14ac:dyDescent="0.25">
      <c r="A26" s="212" t="s">
        <v>956</v>
      </c>
      <c r="B26" s="821" t="s">
        <v>15</v>
      </c>
      <c r="C26" s="1276" t="s">
        <v>92</v>
      </c>
      <c r="D26" s="1272"/>
      <c r="E26" s="214"/>
      <c r="F26" s="213"/>
      <c r="G26" s="214"/>
      <c r="H26" s="213"/>
      <c r="I26" s="215"/>
      <c r="J26" s="213"/>
      <c r="K26" s="214"/>
      <c r="L26" s="213"/>
      <c r="M26" s="214"/>
      <c r="N26" s="213"/>
      <c r="O26" s="215"/>
      <c r="P26" s="216"/>
      <c r="Q26" s="217"/>
      <c r="R26" s="216"/>
      <c r="S26" s="217"/>
      <c r="T26" s="216"/>
      <c r="U26" s="218"/>
      <c r="V26" s="213"/>
      <c r="W26" s="214"/>
      <c r="X26" s="213"/>
      <c r="Y26" s="214"/>
      <c r="Z26" s="213"/>
      <c r="AA26" s="215"/>
      <c r="AB26" s="213"/>
      <c r="AC26" s="214"/>
      <c r="AD26" s="213"/>
      <c r="AE26" s="214"/>
      <c r="AF26" s="213"/>
      <c r="AG26" s="215"/>
      <c r="AH26" s="213">
        <v>1</v>
      </c>
      <c r="AI26" s="214">
        <v>10</v>
      </c>
      <c r="AJ26" s="213"/>
      <c r="AK26" s="214"/>
      <c r="AL26" s="213">
        <v>1</v>
      </c>
      <c r="AM26" s="215" t="s">
        <v>15</v>
      </c>
      <c r="AN26" s="233">
        <f t="shared" si="0"/>
        <v>1</v>
      </c>
      <c r="AO26" s="291">
        <v>10</v>
      </c>
      <c r="AP26" s="234" t="str">
        <f t="shared" si="1"/>
        <v/>
      </c>
      <c r="AQ26" s="291" t="str">
        <f t="shared" si="5"/>
        <v/>
      </c>
      <c r="AR26" s="234">
        <f t="shared" si="2"/>
        <v>1</v>
      </c>
      <c r="AS26" s="235">
        <f t="shared" si="3"/>
        <v>1</v>
      </c>
      <c r="AT26" s="1101" t="s">
        <v>844</v>
      </c>
      <c r="AU26" s="1115" t="s">
        <v>951</v>
      </c>
    </row>
    <row r="27" spans="1:47" ht="15.75" customHeight="1" x14ac:dyDescent="0.25">
      <c r="A27" s="212" t="s">
        <v>954</v>
      </c>
      <c r="B27" s="663" t="s">
        <v>15</v>
      </c>
      <c r="C27" s="1276" t="s">
        <v>93</v>
      </c>
      <c r="D27" s="1272"/>
      <c r="E27" s="214"/>
      <c r="F27" s="213"/>
      <c r="G27" s="214"/>
      <c r="H27" s="213"/>
      <c r="I27" s="215"/>
      <c r="J27" s="213"/>
      <c r="K27" s="214"/>
      <c r="L27" s="213"/>
      <c r="M27" s="214"/>
      <c r="N27" s="213"/>
      <c r="O27" s="215"/>
      <c r="P27" s="219"/>
      <c r="Q27" s="220"/>
      <c r="R27" s="219"/>
      <c r="S27" s="220"/>
      <c r="T27" s="219"/>
      <c r="U27" s="215"/>
      <c r="V27" s="213"/>
      <c r="W27" s="214"/>
      <c r="X27" s="213"/>
      <c r="Y27" s="214"/>
      <c r="Z27" s="213"/>
      <c r="AA27" s="215"/>
      <c r="AB27" s="213"/>
      <c r="AC27" s="214"/>
      <c r="AD27" s="213"/>
      <c r="AE27" s="214"/>
      <c r="AF27" s="213"/>
      <c r="AG27" s="215"/>
      <c r="AH27" s="213">
        <v>1</v>
      </c>
      <c r="AI27" s="214">
        <v>10</v>
      </c>
      <c r="AJ27" s="213"/>
      <c r="AK27" s="214"/>
      <c r="AL27" s="213">
        <v>1</v>
      </c>
      <c r="AM27" s="215" t="s">
        <v>83</v>
      </c>
      <c r="AN27" s="233">
        <f t="shared" si="0"/>
        <v>1</v>
      </c>
      <c r="AO27" s="291">
        <v>10</v>
      </c>
      <c r="AP27" s="234" t="str">
        <f t="shared" si="1"/>
        <v/>
      </c>
      <c r="AQ27" s="291" t="str">
        <f t="shared" si="5"/>
        <v/>
      </c>
      <c r="AR27" s="234">
        <f t="shared" si="2"/>
        <v>1</v>
      </c>
      <c r="AS27" s="235">
        <f t="shared" si="3"/>
        <v>1</v>
      </c>
      <c r="AT27" s="1101" t="s">
        <v>845</v>
      </c>
      <c r="AU27" s="1115" t="s">
        <v>952</v>
      </c>
    </row>
    <row r="28" spans="1:47" ht="15.75" customHeight="1" x14ac:dyDescent="0.25">
      <c r="A28" s="212" t="s">
        <v>957</v>
      </c>
      <c r="B28" s="821" t="s">
        <v>15</v>
      </c>
      <c r="C28" s="1276" t="s">
        <v>94</v>
      </c>
      <c r="D28" s="1272"/>
      <c r="E28" s="214"/>
      <c r="F28" s="213"/>
      <c r="G28" s="214"/>
      <c r="H28" s="213"/>
      <c r="I28" s="215"/>
      <c r="J28" s="213">
        <v>2</v>
      </c>
      <c r="K28" s="214">
        <v>28</v>
      </c>
      <c r="L28" s="213"/>
      <c r="M28" s="214"/>
      <c r="N28" s="213">
        <v>2</v>
      </c>
      <c r="O28" s="215" t="s">
        <v>15</v>
      </c>
      <c r="P28" s="216"/>
      <c r="Q28" s="217"/>
      <c r="R28" s="216"/>
      <c r="S28" s="217"/>
      <c r="T28" s="216"/>
      <c r="U28" s="218"/>
      <c r="V28" s="213"/>
      <c r="W28" s="214"/>
      <c r="X28" s="213"/>
      <c r="Y28" s="214"/>
      <c r="Z28" s="213"/>
      <c r="AA28" s="215"/>
      <c r="AB28" s="213"/>
      <c r="AC28" s="214"/>
      <c r="AD28" s="213"/>
      <c r="AE28" s="214"/>
      <c r="AF28" s="213"/>
      <c r="AG28" s="215"/>
      <c r="AH28" s="213"/>
      <c r="AI28" s="214"/>
      <c r="AJ28" s="213"/>
      <c r="AK28" s="214"/>
      <c r="AL28" s="213"/>
      <c r="AM28" s="215"/>
      <c r="AN28" s="233">
        <f t="shared" si="0"/>
        <v>2</v>
      </c>
      <c r="AO28" s="291">
        <f t="shared" si="4"/>
        <v>28</v>
      </c>
      <c r="AP28" s="234" t="str">
        <f t="shared" si="1"/>
        <v/>
      </c>
      <c r="AQ28" s="291" t="str">
        <f t="shared" si="5"/>
        <v/>
      </c>
      <c r="AR28" s="234">
        <f t="shared" si="2"/>
        <v>2</v>
      </c>
      <c r="AS28" s="235">
        <f t="shared" si="3"/>
        <v>2</v>
      </c>
      <c r="AT28" s="1172" t="s">
        <v>715</v>
      </c>
      <c r="AU28" s="1173" t="s">
        <v>716</v>
      </c>
    </row>
    <row r="29" spans="1:47" ht="15.75" customHeight="1" x14ac:dyDescent="0.25">
      <c r="A29" s="212" t="s">
        <v>945</v>
      </c>
      <c r="B29" s="663" t="s">
        <v>15</v>
      </c>
      <c r="C29" s="1276" t="s">
        <v>95</v>
      </c>
      <c r="D29" s="1272"/>
      <c r="E29" s="214"/>
      <c r="F29" s="213"/>
      <c r="G29" s="214"/>
      <c r="H29" s="213"/>
      <c r="I29" s="215"/>
      <c r="J29" s="213"/>
      <c r="K29" s="214"/>
      <c r="L29" s="213"/>
      <c r="M29" s="214"/>
      <c r="N29" s="213"/>
      <c r="O29" s="215"/>
      <c r="P29" s="219">
        <v>2</v>
      </c>
      <c r="Q29" s="220">
        <v>28</v>
      </c>
      <c r="R29" s="219"/>
      <c r="S29" s="220"/>
      <c r="T29" s="219">
        <v>2</v>
      </c>
      <c r="U29" s="215" t="s">
        <v>15</v>
      </c>
      <c r="V29" s="213"/>
      <c r="W29" s="214"/>
      <c r="X29" s="213"/>
      <c r="Y29" s="214"/>
      <c r="Z29" s="213"/>
      <c r="AA29" s="215"/>
      <c r="AB29" s="213"/>
      <c r="AC29" s="214"/>
      <c r="AD29" s="213"/>
      <c r="AE29" s="214"/>
      <c r="AF29" s="213"/>
      <c r="AG29" s="215"/>
      <c r="AH29" s="213"/>
      <c r="AI29" s="214"/>
      <c r="AJ29" s="213"/>
      <c r="AK29" s="214"/>
      <c r="AL29" s="213"/>
      <c r="AM29" s="215"/>
      <c r="AN29" s="233">
        <f t="shared" si="0"/>
        <v>2</v>
      </c>
      <c r="AO29" s="291">
        <f t="shared" si="4"/>
        <v>28</v>
      </c>
      <c r="AP29" s="234" t="str">
        <f t="shared" si="1"/>
        <v/>
      </c>
      <c r="AQ29" s="291" t="str">
        <f t="shared" si="5"/>
        <v/>
      </c>
      <c r="AR29" s="234">
        <f t="shared" si="2"/>
        <v>2</v>
      </c>
      <c r="AS29" s="235">
        <f t="shared" si="3"/>
        <v>2</v>
      </c>
      <c r="AT29" s="1101" t="s">
        <v>946</v>
      </c>
      <c r="AU29" s="1029" t="s">
        <v>947</v>
      </c>
    </row>
    <row r="30" spans="1:47" ht="15.75" customHeight="1" x14ac:dyDescent="0.25">
      <c r="A30" s="212" t="s">
        <v>878</v>
      </c>
      <c r="B30" s="821" t="s">
        <v>15</v>
      </c>
      <c r="C30" s="1276" t="s">
        <v>96</v>
      </c>
      <c r="D30" s="1272"/>
      <c r="E30" s="214"/>
      <c r="F30" s="213"/>
      <c r="G30" s="214"/>
      <c r="H30" s="213"/>
      <c r="I30" s="215"/>
      <c r="J30" s="213"/>
      <c r="K30" s="214"/>
      <c r="L30" s="213"/>
      <c r="M30" s="214"/>
      <c r="N30" s="213"/>
      <c r="O30" s="215"/>
      <c r="P30" s="213">
        <v>1</v>
      </c>
      <c r="Q30" s="214">
        <v>14</v>
      </c>
      <c r="R30" s="213">
        <v>1</v>
      </c>
      <c r="S30" s="214">
        <v>14</v>
      </c>
      <c r="T30" s="213">
        <v>2</v>
      </c>
      <c r="U30" s="215" t="s">
        <v>15</v>
      </c>
      <c r="V30" s="213"/>
      <c r="W30" s="214"/>
      <c r="X30" s="213"/>
      <c r="Y30" s="214"/>
      <c r="Z30" s="213"/>
      <c r="AA30" s="215"/>
      <c r="AB30" s="213"/>
      <c r="AC30" s="214"/>
      <c r="AD30" s="213"/>
      <c r="AE30" s="214"/>
      <c r="AF30" s="213"/>
      <c r="AG30" s="215"/>
      <c r="AH30" s="213"/>
      <c r="AI30" s="214"/>
      <c r="AJ30" s="213"/>
      <c r="AK30" s="214"/>
      <c r="AL30" s="213"/>
      <c r="AM30" s="215"/>
      <c r="AN30" s="233">
        <f t="shared" si="0"/>
        <v>1</v>
      </c>
      <c r="AO30" s="291">
        <f t="shared" si="4"/>
        <v>14</v>
      </c>
      <c r="AP30" s="234">
        <f t="shared" si="1"/>
        <v>1</v>
      </c>
      <c r="AQ30" s="291">
        <f t="shared" si="5"/>
        <v>14</v>
      </c>
      <c r="AR30" s="234">
        <f t="shared" si="2"/>
        <v>2</v>
      </c>
      <c r="AS30" s="235">
        <f t="shared" si="3"/>
        <v>2</v>
      </c>
      <c r="AT30" s="1101" t="s">
        <v>732</v>
      </c>
      <c r="AU30" s="1029" t="s">
        <v>731</v>
      </c>
    </row>
    <row r="31" spans="1:47" ht="15.75" customHeight="1" x14ac:dyDescent="0.25">
      <c r="A31" s="231" t="s">
        <v>97</v>
      </c>
      <c r="B31" s="259" t="s">
        <v>15</v>
      </c>
      <c r="C31" s="1012" t="s">
        <v>98</v>
      </c>
      <c r="D31" s="853"/>
      <c r="E31" s="291" t="str">
        <f t="shared" ref="E31:E40" si="6">IF(D31*15=0,"",D31*15)</f>
        <v/>
      </c>
      <c r="F31" s="296"/>
      <c r="G31" s="291" t="str">
        <f t="shared" ref="G31:G40" si="7">IF(F31*15=0,"",F31*15)</f>
        <v/>
      </c>
      <c r="H31" s="296"/>
      <c r="I31" s="187"/>
      <c r="J31" s="185"/>
      <c r="K31" s="291" t="str">
        <f>IF(J31*15=0,"",J31*15)</f>
        <v/>
      </c>
      <c r="L31" s="296"/>
      <c r="M31" s="291" t="str">
        <f t="shared" ref="M31:M36" si="8">IF(L31*15=0,"",L31*15)</f>
        <v/>
      </c>
      <c r="N31" s="296"/>
      <c r="O31" s="297"/>
      <c r="P31" s="296"/>
      <c r="Q31" s="291" t="str">
        <f t="shared" ref="Q31:Q34" si="9">IF(P31*15=0,"",P31*15)</f>
        <v/>
      </c>
      <c r="R31" s="296"/>
      <c r="S31" s="291" t="str">
        <f t="shared" ref="S31:S34" si="10">IF(R31*15=0,"",R31*15)</f>
        <v/>
      </c>
      <c r="T31" s="296"/>
      <c r="U31" s="187"/>
      <c r="V31" s="185"/>
      <c r="W31" s="291" t="str">
        <f>IF(V31*15=0,"",V31*15)</f>
        <v/>
      </c>
      <c r="X31" s="296"/>
      <c r="Y31" s="291" t="str">
        <f t="shared" ref="Y31:Y34" si="11">IF(X31*15=0,"",X31*15)</f>
        <v/>
      </c>
      <c r="Z31" s="296"/>
      <c r="AA31" s="297"/>
      <c r="AB31" s="185">
        <v>1</v>
      </c>
      <c r="AC31" s="291">
        <v>14</v>
      </c>
      <c r="AD31" s="261"/>
      <c r="AE31" s="291"/>
      <c r="AF31" s="261">
        <v>1</v>
      </c>
      <c r="AG31" s="857" t="s">
        <v>15</v>
      </c>
      <c r="AH31" s="853"/>
      <c r="AI31" s="291" t="str">
        <f>IF(AH31*15=0,"",AH31*15)</f>
        <v/>
      </c>
      <c r="AJ31" s="296"/>
      <c r="AK31" s="291" t="str">
        <f>IF(AJ31*15=0,"",AJ31*15)</f>
        <v/>
      </c>
      <c r="AL31" s="296"/>
      <c r="AM31" s="296"/>
      <c r="AN31" s="233">
        <f>IF(D31+J31+P31+V31+AB31+AH31=0,"",D31+J31+P31+V31+AB31+AH31)</f>
        <v>1</v>
      </c>
      <c r="AO31" s="291">
        <f>IF((D31+J31+P31+V31+AB31+AH31)*14=0,"",(D31+J31+P31+V31+AB31+AH31)*14)</f>
        <v>14</v>
      </c>
      <c r="AP31" s="234" t="str">
        <f>IF(F31+L31+R31+X31+AD31+AJ31=0,"",F31+L31+R31+X31+AD31+AJ31)</f>
        <v/>
      </c>
      <c r="AQ31" s="291" t="str">
        <f>IF((L31+F31+R31+X31+AD31+AJ31)*14=0,"",(L31+F31+R31+X31+AD31+AJ31)*14)</f>
        <v/>
      </c>
      <c r="AR31" s="234">
        <f>IF(N31+H31+T31+Z31+AF31+AL31=0,"",N31+H31+T31+Z31+AF31+AL31)</f>
        <v>1</v>
      </c>
      <c r="AS31" s="235">
        <f>IF(D31+F31+L31+J31+P31+R31+V31+X31+AB31+AD31+AH31+AJ31=0,"",D31+F31+L31+J31+P31+R31+V31+X31+AB31+AD31+AH31+AJ31)</f>
        <v>1</v>
      </c>
      <c r="AT31" s="1101" t="s">
        <v>733</v>
      </c>
      <c r="AU31" s="1029" t="s">
        <v>734</v>
      </c>
    </row>
    <row r="32" spans="1:47" ht="15.75" customHeight="1" x14ac:dyDescent="0.25">
      <c r="A32" s="231" t="s">
        <v>99</v>
      </c>
      <c r="B32" s="259" t="s">
        <v>15</v>
      </c>
      <c r="C32" s="1012" t="s">
        <v>100</v>
      </c>
      <c r="D32" s="853"/>
      <c r="E32" s="291" t="str">
        <f t="shared" si="6"/>
        <v/>
      </c>
      <c r="F32" s="296"/>
      <c r="G32" s="291" t="str">
        <f t="shared" si="7"/>
        <v/>
      </c>
      <c r="H32" s="296"/>
      <c r="I32" s="187"/>
      <c r="J32" s="185"/>
      <c r="K32" s="291" t="str">
        <f>IF(J32*15=0,"",J32*15)</f>
        <v/>
      </c>
      <c r="L32" s="296"/>
      <c r="M32" s="291" t="str">
        <f t="shared" si="8"/>
        <v/>
      </c>
      <c r="N32" s="296"/>
      <c r="O32" s="297"/>
      <c r="P32" s="296"/>
      <c r="Q32" s="291" t="str">
        <f t="shared" si="9"/>
        <v/>
      </c>
      <c r="R32" s="296"/>
      <c r="S32" s="291" t="str">
        <f t="shared" si="10"/>
        <v/>
      </c>
      <c r="T32" s="296"/>
      <c r="U32" s="187"/>
      <c r="V32" s="185"/>
      <c r="W32" s="291" t="str">
        <f>IF(V32*15=0,"",V32*15)</f>
        <v/>
      </c>
      <c r="X32" s="296"/>
      <c r="Y32" s="291" t="str">
        <f t="shared" si="11"/>
        <v/>
      </c>
      <c r="Z32" s="296"/>
      <c r="AA32" s="297"/>
      <c r="AB32" s="185"/>
      <c r="AC32" s="291" t="str">
        <f t="shared" ref="AC32:AC33" si="12">IF(AB32*15=0,"",AB32*15)</f>
        <v/>
      </c>
      <c r="AD32" s="261"/>
      <c r="AE32" s="291" t="str">
        <f t="shared" ref="AE32:AE33" si="13">IF(AD32*15=0,"",AD32*15)</f>
        <v/>
      </c>
      <c r="AF32" s="261"/>
      <c r="AG32" s="857"/>
      <c r="AH32" s="853">
        <v>1</v>
      </c>
      <c r="AI32" s="291">
        <v>10</v>
      </c>
      <c r="AJ32" s="296">
        <v>1</v>
      </c>
      <c r="AK32" s="291">
        <v>10</v>
      </c>
      <c r="AL32" s="296">
        <v>1</v>
      </c>
      <c r="AM32" s="823" t="s">
        <v>15</v>
      </c>
      <c r="AN32" s="233">
        <f t="shared" ref="AN32:AN44" si="14">IF(D32+J32+P32+V32+AB32+AH32=0,"",D32+J32+P32+V32+AB32+AH32)</f>
        <v>1</v>
      </c>
      <c r="AO32" s="291">
        <v>10</v>
      </c>
      <c r="AP32" s="234">
        <f t="shared" ref="AP32:AP44" si="15">IF(F32+L32+R32+X32+AD32+AJ32=0,"",F32+L32+R32+X32+AD32+AJ32)</f>
        <v>1</v>
      </c>
      <c r="AQ32" s="291">
        <v>10</v>
      </c>
      <c r="AR32" s="234">
        <f t="shared" ref="AR32:AR44" si="16">IF(N32+H32+T32+Z32+AF32+AL32=0,"",N32+H32+T32+Z32+AF32+AL32)</f>
        <v>1</v>
      </c>
      <c r="AS32" s="235">
        <f t="shared" ref="AS32:AS44" si="17">IF(D32+F32+L32+J32+P32+R32+V32+X32+AB32+AD32+AH32+AJ32=0,"",D32+F32+L32+J32+P32+R32+V32+X32+AB32+AD32+AH32+AJ32)</f>
        <v>2</v>
      </c>
      <c r="AT32" s="1101" t="s">
        <v>733</v>
      </c>
      <c r="AU32" s="1029" t="s">
        <v>734</v>
      </c>
    </row>
    <row r="33" spans="1:47" ht="15.75" customHeight="1" x14ac:dyDescent="0.25">
      <c r="A33" s="231" t="s">
        <v>101</v>
      </c>
      <c r="B33" s="259" t="s">
        <v>15</v>
      </c>
      <c r="C33" s="222" t="s">
        <v>102</v>
      </c>
      <c r="D33" s="853"/>
      <c r="E33" s="291" t="str">
        <f t="shared" si="6"/>
        <v/>
      </c>
      <c r="F33" s="296"/>
      <c r="G33" s="291" t="str">
        <f t="shared" si="7"/>
        <v/>
      </c>
      <c r="H33" s="296"/>
      <c r="I33" s="187"/>
      <c r="J33" s="185"/>
      <c r="K33" s="291" t="str">
        <f>IF(J33*15=0,"",J33*15)</f>
        <v/>
      </c>
      <c r="L33" s="296"/>
      <c r="M33" s="291" t="str">
        <f t="shared" si="8"/>
        <v/>
      </c>
      <c r="N33" s="296"/>
      <c r="O33" s="297"/>
      <c r="P33" s="296"/>
      <c r="Q33" s="291" t="str">
        <f t="shared" si="9"/>
        <v/>
      </c>
      <c r="R33" s="296"/>
      <c r="S33" s="291" t="str">
        <f t="shared" si="10"/>
        <v/>
      </c>
      <c r="T33" s="296"/>
      <c r="U33" s="187"/>
      <c r="V33" s="185">
        <v>1</v>
      </c>
      <c r="W33" s="291">
        <v>14</v>
      </c>
      <c r="X33" s="296"/>
      <c r="Y33" s="291" t="str">
        <f t="shared" si="11"/>
        <v/>
      </c>
      <c r="Z33" s="296">
        <v>2</v>
      </c>
      <c r="AA33" s="297" t="s">
        <v>15</v>
      </c>
      <c r="AB33" s="185"/>
      <c r="AC33" s="291" t="str">
        <f t="shared" si="12"/>
        <v/>
      </c>
      <c r="AD33" s="261"/>
      <c r="AE33" s="291" t="str">
        <f t="shared" si="13"/>
        <v/>
      </c>
      <c r="AF33" s="261"/>
      <c r="AG33" s="857"/>
      <c r="AH33" s="853"/>
      <c r="AI33" s="291" t="str">
        <f>IF(AH33*15=0,"",AH33*15)</f>
        <v/>
      </c>
      <c r="AJ33" s="296"/>
      <c r="AK33" s="291" t="str">
        <f>IF(AJ33*15=0,"",AJ33*15)</f>
        <v/>
      </c>
      <c r="AL33" s="296"/>
      <c r="AM33" s="296"/>
      <c r="AN33" s="233">
        <f t="shared" si="14"/>
        <v>1</v>
      </c>
      <c r="AO33" s="291">
        <f t="shared" ref="AO33:AO43" si="18">IF((D33+J33+P33+V33+AB33+AH33)*14=0,"",(D33+J33+P33+V33+AB33+AH33)*14)</f>
        <v>14</v>
      </c>
      <c r="AP33" s="234" t="str">
        <f t="shared" si="15"/>
        <v/>
      </c>
      <c r="AQ33" s="291" t="str">
        <f t="shared" ref="AQ33:AQ42" si="19">IF((L33+F33+R33+X33+AD33+AJ33)*14=0,"",(L33+F33+R33+X33+AD33+AJ33)*14)</f>
        <v/>
      </c>
      <c r="AR33" s="234">
        <f t="shared" si="16"/>
        <v>2</v>
      </c>
      <c r="AS33" s="235">
        <f t="shared" si="17"/>
        <v>1</v>
      </c>
      <c r="AT33" s="1101" t="s">
        <v>729</v>
      </c>
      <c r="AU33" s="1029" t="s">
        <v>735</v>
      </c>
    </row>
    <row r="34" spans="1:47" s="40" customFormat="1" ht="15.75" customHeight="1" x14ac:dyDescent="0.25">
      <c r="A34" s="179" t="s">
        <v>103</v>
      </c>
      <c r="B34" s="182" t="s">
        <v>15</v>
      </c>
      <c r="C34" s="1012" t="s">
        <v>104</v>
      </c>
      <c r="D34" s="853"/>
      <c r="E34" s="291" t="str">
        <f>IF(D34*15=0,"",D34*15)</f>
        <v/>
      </c>
      <c r="F34" s="296"/>
      <c r="G34" s="291" t="str">
        <f>IF(F34*15=0,"",F34*15)</f>
        <v/>
      </c>
      <c r="H34" s="296"/>
      <c r="I34" s="187"/>
      <c r="J34" s="185"/>
      <c r="K34" s="291" t="str">
        <f>IF(J34*15=0,"",J34*15)</f>
        <v/>
      </c>
      <c r="L34" s="296"/>
      <c r="M34" s="291" t="str">
        <f>IF(L34*15=0,"",L34*15)</f>
        <v/>
      </c>
      <c r="N34" s="296"/>
      <c r="O34" s="297"/>
      <c r="P34" s="296"/>
      <c r="Q34" s="291" t="str">
        <f t="shared" si="9"/>
        <v/>
      </c>
      <c r="R34" s="296"/>
      <c r="S34" s="291" t="str">
        <f t="shared" si="10"/>
        <v/>
      </c>
      <c r="T34" s="296"/>
      <c r="U34" s="187"/>
      <c r="V34" s="185"/>
      <c r="W34" s="291" t="str">
        <f>IF(V34*15=0,"",V34*15)</f>
        <v/>
      </c>
      <c r="X34" s="296"/>
      <c r="Y34" s="291" t="str">
        <f t="shared" si="11"/>
        <v/>
      </c>
      <c r="Z34" s="296"/>
      <c r="AA34" s="297"/>
      <c r="AB34" s="185">
        <v>1</v>
      </c>
      <c r="AC34" s="291">
        <v>14</v>
      </c>
      <c r="AD34" s="1281">
        <v>1</v>
      </c>
      <c r="AE34" s="291">
        <v>14</v>
      </c>
      <c r="AF34" s="261">
        <v>2</v>
      </c>
      <c r="AG34" s="857" t="s">
        <v>15</v>
      </c>
      <c r="AH34" s="853"/>
      <c r="AI34" s="291" t="str">
        <f>IF(AH34*15=0,"",AH34*15)</f>
        <v/>
      </c>
      <c r="AJ34" s="296"/>
      <c r="AK34" s="291" t="str">
        <f>IF(AJ34*15=0,"",AJ34*15)</f>
        <v/>
      </c>
      <c r="AL34" s="296"/>
      <c r="AM34" s="296"/>
      <c r="AN34" s="233">
        <f>IF(D34+J34+P34+V34+AB34+AH34=0,"",D34+J34+P34+V34+AB34+AH34)</f>
        <v>1</v>
      </c>
      <c r="AO34" s="291">
        <f>IF((D34+J34+P34+V34+AB34+AH34)*14=0,"",(D34+J34+P34+V34+AB34+AH34)*14)</f>
        <v>14</v>
      </c>
      <c r="AP34" s="234">
        <f>IF(F34+L34+R34+X34+AD34+AJ34=0,"",F34+L34+R34+X34+AD34+AJ34)</f>
        <v>1</v>
      </c>
      <c r="AQ34" s="291">
        <f>IF((L34+F34+R34+X34+AD34+AJ34)*14=0,"",(L34+F34+R34+X34+AD34+AJ34)*14)</f>
        <v>14</v>
      </c>
      <c r="AR34" s="234">
        <f>IF(N34+H34+T34+Z34+AF34+AL34=0,"",N34+H34+T34+Z34+AF34+AL34)</f>
        <v>2</v>
      </c>
      <c r="AS34" s="235">
        <f>IF(D34+F34+L34+J34+P34+R34+V34+X34+AB34+AD34+AH34+AJ34=0,"",D34+F34+L34+J34+P34+R34+V34+X34+AB34+AD34+AH34+AJ34)</f>
        <v>2</v>
      </c>
      <c r="AT34" s="1101" t="s">
        <v>736</v>
      </c>
      <c r="AU34" s="1029" t="s">
        <v>737</v>
      </c>
    </row>
    <row r="35" spans="1:47" s="755" customFormat="1" ht="15.75" customHeight="1" x14ac:dyDescent="0.25">
      <c r="A35" s="820" t="s">
        <v>620</v>
      </c>
      <c r="B35" s="915" t="s">
        <v>15</v>
      </c>
      <c r="C35" s="1012" t="s">
        <v>621</v>
      </c>
      <c r="D35" s="853"/>
      <c r="E35" s="876"/>
      <c r="F35" s="853"/>
      <c r="G35" s="876"/>
      <c r="H35" s="853"/>
      <c r="I35" s="866"/>
      <c r="J35" s="911"/>
      <c r="K35" s="876"/>
      <c r="L35" s="853"/>
      <c r="M35" s="876"/>
      <c r="N35" s="853"/>
      <c r="O35" s="912"/>
      <c r="P35" s="911"/>
      <c r="Q35" s="876"/>
      <c r="R35" s="853"/>
      <c r="S35" s="876"/>
      <c r="T35" s="853"/>
      <c r="U35" s="912"/>
      <c r="V35" s="911"/>
      <c r="W35" s="876"/>
      <c r="X35" s="853">
        <v>2</v>
      </c>
      <c r="Y35" s="876">
        <v>28</v>
      </c>
      <c r="Z35" s="853">
        <v>2</v>
      </c>
      <c r="AA35" s="912" t="s">
        <v>15</v>
      </c>
      <c r="AB35" s="750"/>
      <c r="AC35" s="1280"/>
      <c r="AD35" s="852"/>
      <c r="AE35" s="854"/>
      <c r="AF35" s="933"/>
      <c r="AG35" s="857"/>
      <c r="AH35" s="853"/>
      <c r="AI35" s="876"/>
      <c r="AJ35" s="853"/>
      <c r="AK35" s="876"/>
      <c r="AL35" s="853"/>
      <c r="AM35" s="853"/>
      <c r="AN35" s="913" t="str">
        <f>IF(D35+J35+P35+V35+AB35+AH35=0,"",D35+J35+P35+V35+AB35+AH35)</f>
        <v/>
      </c>
      <c r="AO35" s="876" t="str">
        <f>IF((D35+J35+P35+V35+AB35+AH35)*14=0,"",(D35+J35+P35+V35+AB35+AH35)*14)</f>
        <v/>
      </c>
      <c r="AP35" s="854">
        <f>IF(F35+L35+R35+X35+AD35+AJ35=0,"",F35+L35+R35+X35+AD35+AJ35)</f>
        <v>2</v>
      </c>
      <c r="AQ35" s="876">
        <f>IF((L35+F35+R35+X35+AD35+AJ35)*14=0,"",(L35+F35+R35+X35+AD35+AJ35)*14)</f>
        <v>28</v>
      </c>
      <c r="AR35" s="854">
        <f>IF(N35+H35+T35+Z35+AF35+AL35=0,"",N35+H35+T35+Z35+AF35+AL35)</f>
        <v>2</v>
      </c>
      <c r="AS35" s="914">
        <f>IF(D35+F35+L35+J35+P35+R35+V35+X35+AB35+AD35+AH35+AJ35=0,"",D35+F35+L35+J35+P35+R35+V35+X35+AB35+AD35+AH35+AJ35)</f>
        <v>2</v>
      </c>
      <c r="AT35" s="1101" t="s">
        <v>738</v>
      </c>
      <c r="AU35" s="1029" t="s">
        <v>728</v>
      </c>
    </row>
    <row r="36" spans="1:47" s="40" customFormat="1" ht="15.75" customHeight="1" x14ac:dyDescent="0.25">
      <c r="A36" s="820" t="s">
        <v>871</v>
      </c>
      <c r="B36" s="915" t="s">
        <v>15</v>
      </c>
      <c r="C36" s="1012" t="s">
        <v>624</v>
      </c>
      <c r="D36" s="853"/>
      <c r="E36" s="291" t="str">
        <f t="shared" si="6"/>
        <v/>
      </c>
      <c r="F36" s="296"/>
      <c r="G36" s="291" t="str">
        <f t="shared" si="7"/>
        <v/>
      </c>
      <c r="H36" s="296"/>
      <c r="I36" s="187"/>
      <c r="J36" s="185"/>
      <c r="K36" s="291" t="str">
        <f>IF(J36*15=0,"",J36*15)</f>
        <v/>
      </c>
      <c r="L36" s="296"/>
      <c r="M36" s="291" t="str">
        <f t="shared" si="8"/>
        <v/>
      </c>
      <c r="N36" s="296"/>
      <c r="O36" s="297"/>
      <c r="P36" s="296"/>
      <c r="Q36" s="291"/>
      <c r="R36" s="296"/>
      <c r="S36" s="291" t="str">
        <f>IF(R36*15=0,"",R36*15)</f>
        <v/>
      </c>
      <c r="T36" s="296"/>
      <c r="U36" s="187"/>
      <c r="V36" s="185"/>
      <c r="W36" s="291"/>
      <c r="X36" s="296">
        <v>1</v>
      </c>
      <c r="Y36" s="291">
        <v>20</v>
      </c>
      <c r="Z36" s="296">
        <v>1</v>
      </c>
      <c r="AA36" s="827" t="s">
        <v>71</v>
      </c>
      <c r="AB36" s="190"/>
      <c r="AC36" s="1280"/>
      <c r="AD36" s="1283"/>
      <c r="AE36" s="854"/>
      <c r="AF36" s="713"/>
      <c r="AG36" s="857"/>
      <c r="AH36" s="853"/>
      <c r="AI36" s="291"/>
      <c r="AJ36" s="261"/>
      <c r="AK36" s="291"/>
      <c r="AL36" s="261"/>
      <c r="AM36" s="296"/>
      <c r="AN36" s="702" t="str">
        <f>IF(D36+J36+P36+V36+AB36+AH36=0,"",D36+J36+P36+V36+AB36+AH36)</f>
        <v/>
      </c>
      <c r="AO36" s="701" t="str">
        <f>IF((D36+J36+P36+V36+AB36+AH36)*14=0,"",(D36+J36+P36+V36+AB36+AH36)*14)</f>
        <v/>
      </c>
      <c r="AP36" s="703">
        <f>IF(F36+L36+R36+X36+AD36+AJ36=0,"",F36+L36+R36+X36+AD36+AJ36)</f>
        <v>1</v>
      </c>
      <c r="AQ36" s="701">
        <f>IF((L36+F36+R36+X36+AD36+AJ36)*14=0,"",(L36+F36+R36+X36+AD36+AJ36)*14)</f>
        <v>14</v>
      </c>
      <c r="AR36" s="703">
        <f>IF(N36+H36+T36+Z36+AF36+AL36=0,"",N36+H36+T36+Z36+AF36+AL36)</f>
        <v>1</v>
      </c>
      <c r="AS36" s="704">
        <f>IF(D36+F36+L36+J36+P36+R36+V36+X36+AB36+AD36+AH36+AJ36=0,"",D36+F36+L36+J36+P36+R36+V36+X36+AB36+AD36+AH36+AJ36)</f>
        <v>1</v>
      </c>
      <c r="AT36" s="1101" t="s">
        <v>704</v>
      </c>
      <c r="AU36" s="1029" t="s">
        <v>739</v>
      </c>
    </row>
    <row r="37" spans="1:47" s="625" customFormat="1" ht="15.75" customHeight="1" x14ac:dyDescent="0.25">
      <c r="A37" s="820" t="s">
        <v>868</v>
      </c>
      <c r="B37" s="1032" t="s">
        <v>15</v>
      </c>
      <c r="C37" s="1033" t="s">
        <v>625</v>
      </c>
      <c r="D37" s="940"/>
      <c r="E37" s="676"/>
      <c r="F37" s="675"/>
      <c r="G37" s="676"/>
      <c r="H37" s="675"/>
      <c r="I37" s="677"/>
      <c r="J37" s="678"/>
      <c r="K37" s="676"/>
      <c r="L37" s="675"/>
      <c r="M37" s="676"/>
      <c r="N37" s="675"/>
      <c r="O37" s="679"/>
      <c r="P37" s="675"/>
      <c r="Q37" s="676"/>
      <c r="R37" s="675"/>
      <c r="S37" s="676"/>
      <c r="T37" s="675"/>
      <c r="U37" s="677"/>
      <c r="V37" s="678"/>
      <c r="W37" s="676"/>
      <c r="X37" s="675"/>
      <c r="Y37" s="676"/>
      <c r="Z37" s="675"/>
      <c r="AA37" s="679"/>
      <c r="AB37" s="903"/>
      <c r="AC37" s="904"/>
      <c r="AD37" s="1282"/>
      <c r="AE37" s="774"/>
      <c r="AF37" s="776"/>
      <c r="AG37" s="857"/>
      <c r="AH37" s="1278"/>
      <c r="AI37" s="904"/>
      <c r="AJ37" s="776">
        <v>1</v>
      </c>
      <c r="AK37" s="774">
        <v>8</v>
      </c>
      <c r="AL37" s="776">
        <v>1</v>
      </c>
      <c r="AM37" s="823" t="s">
        <v>71</v>
      </c>
      <c r="AN37" s="702" t="str">
        <f t="shared" ref="AN37:AN38" si="20">IF(D37+J37+P37+V37+AB37+AH37=0,"",D37+J37+P37+V37+AB37+AH37)</f>
        <v/>
      </c>
      <c r="AO37" s="701" t="str">
        <f t="shared" ref="AO37:AO38" si="21">IF((D37+J37+P37+V37+AB37+AH37)*14=0,"",(D37+J37+P37+V37+AB37+AH37)*14)</f>
        <v/>
      </c>
      <c r="AP37" s="703">
        <f t="shared" ref="AP37:AP38" si="22">IF(F37+L37+R37+X37+AD37+AJ37=0,"",F37+L37+R37+X37+AD37+AJ37)</f>
        <v>1</v>
      </c>
      <c r="AQ37" s="701">
        <v>8</v>
      </c>
      <c r="AR37" s="703">
        <f t="shared" ref="AR37:AR38" si="23">IF(N37+H37+T37+Z37+AF37+AL37=0,"",N37+H37+T37+Z37+AF37+AL37)</f>
        <v>1</v>
      </c>
      <c r="AS37" s="704">
        <f t="shared" ref="AS37:AS38" si="24">IF(D37+F37+L37+J37+P37+R37+V37+X37+AB37+AD37+AH37+AJ37=0,"",D37+F37+L37+J37+P37+R37+V37+X37+AB37+AD37+AH37+AJ37)</f>
        <v>1</v>
      </c>
      <c r="AT37" s="1101" t="s">
        <v>704</v>
      </c>
      <c r="AU37" s="1029" t="s">
        <v>703</v>
      </c>
    </row>
    <row r="38" spans="1:47" s="625" customFormat="1" ht="15.75" customHeight="1" x14ac:dyDescent="0.25">
      <c r="A38" s="820" t="s">
        <v>869</v>
      </c>
      <c r="B38" s="1032" t="s">
        <v>15</v>
      </c>
      <c r="C38" s="1033" t="s">
        <v>872</v>
      </c>
      <c r="D38" s="940"/>
      <c r="E38" s="676"/>
      <c r="F38" s="675"/>
      <c r="G38" s="676"/>
      <c r="H38" s="675"/>
      <c r="I38" s="677"/>
      <c r="J38" s="678"/>
      <c r="K38" s="676"/>
      <c r="L38" s="675"/>
      <c r="M38" s="676"/>
      <c r="N38" s="675"/>
      <c r="O38" s="679"/>
      <c r="P38" s="1000"/>
      <c r="Q38" s="1001"/>
      <c r="R38" s="1000"/>
      <c r="S38" s="1001"/>
      <c r="T38" s="1000"/>
      <c r="U38" s="1002"/>
      <c r="V38" s="678"/>
      <c r="W38" s="676"/>
      <c r="X38" s="675"/>
      <c r="Y38" s="676"/>
      <c r="Z38" s="675"/>
      <c r="AA38" s="679"/>
      <c r="AB38" s="903"/>
      <c r="AC38" s="904"/>
      <c r="AD38" s="905"/>
      <c r="AE38" s="904"/>
      <c r="AF38" s="905"/>
      <c r="AG38" s="1279"/>
      <c r="AH38" s="1278"/>
      <c r="AI38" s="904"/>
      <c r="AJ38" s="814">
        <v>1</v>
      </c>
      <c r="AK38" s="774">
        <v>10</v>
      </c>
      <c r="AL38" s="814">
        <v>1</v>
      </c>
      <c r="AM38" s="823" t="s">
        <v>71</v>
      </c>
      <c r="AN38" s="702" t="str">
        <f t="shared" si="20"/>
        <v/>
      </c>
      <c r="AO38" s="701" t="str">
        <f t="shared" si="21"/>
        <v/>
      </c>
      <c r="AP38" s="703">
        <f t="shared" si="22"/>
        <v>1</v>
      </c>
      <c r="AQ38" s="701">
        <v>14</v>
      </c>
      <c r="AR38" s="703">
        <f t="shared" si="23"/>
        <v>1</v>
      </c>
      <c r="AS38" s="704">
        <f t="shared" si="24"/>
        <v>1</v>
      </c>
      <c r="AT38" s="1101" t="s">
        <v>704</v>
      </c>
      <c r="AU38" s="1029" t="s">
        <v>870</v>
      </c>
    </row>
    <row r="39" spans="1:47" ht="15.75" customHeight="1" x14ac:dyDescent="0.25">
      <c r="A39" s="820" t="s">
        <v>834</v>
      </c>
      <c r="B39" s="1032" t="s">
        <v>15</v>
      </c>
      <c r="C39" s="682" t="s">
        <v>683</v>
      </c>
      <c r="D39" s="853"/>
      <c r="E39" s="291" t="str">
        <f t="shared" si="6"/>
        <v/>
      </c>
      <c r="F39" s="296"/>
      <c r="G39" s="291" t="str">
        <f t="shared" si="7"/>
        <v/>
      </c>
      <c r="H39" s="296"/>
      <c r="I39" s="187"/>
      <c r="J39" s="185">
        <v>1</v>
      </c>
      <c r="K39" s="291">
        <v>14</v>
      </c>
      <c r="L39" s="296">
        <v>1</v>
      </c>
      <c r="M39" s="291">
        <v>14</v>
      </c>
      <c r="N39" s="296">
        <v>2</v>
      </c>
      <c r="O39" s="297" t="s">
        <v>15</v>
      </c>
      <c r="P39" s="296"/>
      <c r="Q39" s="291" t="str">
        <f>IF(P39*15=0,"",P39*15)</f>
        <v/>
      </c>
      <c r="R39" s="296"/>
      <c r="S39" s="291" t="str">
        <f>IF(R39*15=0,"",R39*15)</f>
        <v/>
      </c>
      <c r="T39" s="296"/>
      <c r="U39" s="187"/>
      <c r="V39" s="185"/>
      <c r="W39" s="291" t="str">
        <f t="shared" ref="W39:W40" si="25">IF(V39*15=0,"",V39*15)</f>
        <v/>
      </c>
      <c r="X39" s="296"/>
      <c r="Y39" s="291" t="str">
        <f>IF(X39*15=0,"",X39*15)</f>
        <v/>
      </c>
      <c r="Z39" s="296"/>
      <c r="AA39" s="297"/>
      <c r="AB39" s="185"/>
      <c r="AC39" s="291" t="str">
        <f>IF(AB39*15=0,"",AB39*15)</f>
        <v/>
      </c>
      <c r="AD39" s="261"/>
      <c r="AE39" s="291" t="str">
        <f>IF(AD39*15=0,"",AD39*15)</f>
        <v/>
      </c>
      <c r="AF39" s="261"/>
      <c r="AG39" s="857"/>
      <c r="AH39" s="853"/>
      <c r="AI39" s="291" t="str">
        <f t="shared" ref="AI39:AI40" si="26">IF(AH39*15=0,"",AH39*15)</f>
        <v/>
      </c>
      <c r="AJ39" s="296"/>
      <c r="AK39" s="291" t="str">
        <f>IF(AJ39*15=0,"",AJ39*15)</f>
        <v/>
      </c>
      <c r="AL39" s="296"/>
      <c r="AM39" s="296"/>
      <c r="AN39" s="233">
        <f t="shared" si="14"/>
        <v>1</v>
      </c>
      <c r="AO39" s="291">
        <f t="shared" si="18"/>
        <v>14</v>
      </c>
      <c r="AP39" s="234">
        <f t="shared" si="15"/>
        <v>1</v>
      </c>
      <c r="AQ39" s="291">
        <f t="shared" si="19"/>
        <v>14</v>
      </c>
      <c r="AR39" s="234">
        <f t="shared" si="16"/>
        <v>2</v>
      </c>
      <c r="AS39" s="235">
        <f t="shared" si="17"/>
        <v>2</v>
      </c>
      <c r="AT39" s="1101" t="s">
        <v>740</v>
      </c>
      <c r="AU39" s="1029" t="s">
        <v>879</v>
      </c>
    </row>
    <row r="40" spans="1:47" ht="15.75" customHeight="1" x14ac:dyDescent="0.25">
      <c r="A40" s="820" t="s">
        <v>835</v>
      </c>
      <c r="B40" s="1032" t="s">
        <v>15</v>
      </c>
      <c r="C40" s="1034" t="s">
        <v>684</v>
      </c>
      <c r="D40" s="853"/>
      <c r="E40" s="291" t="str">
        <f t="shared" si="6"/>
        <v/>
      </c>
      <c r="F40" s="296"/>
      <c r="G40" s="291" t="str">
        <f t="shared" si="7"/>
        <v/>
      </c>
      <c r="H40" s="296"/>
      <c r="I40" s="187"/>
      <c r="J40" s="185"/>
      <c r="K40" s="291" t="str">
        <f>IF(J40*15=0,"",J40*15)</f>
        <v/>
      </c>
      <c r="L40" s="296"/>
      <c r="M40" s="291" t="str">
        <f>IF(L40*15=0,"",L40*15)</f>
        <v/>
      </c>
      <c r="N40" s="296"/>
      <c r="O40" s="297"/>
      <c r="P40" s="296">
        <v>1</v>
      </c>
      <c r="Q40" s="291">
        <v>14</v>
      </c>
      <c r="R40" s="296">
        <v>1</v>
      </c>
      <c r="S40" s="291">
        <v>14</v>
      </c>
      <c r="T40" s="296">
        <v>2</v>
      </c>
      <c r="U40" s="187" t="s">
        <v>15</v>
      </c>
      <c r="V40" s="185"/>
      <c r="W40" s="291" t="str">
        <f t="shared" si="25"/>
        <v/>
      </c>
      <c r="X40" s="296"/>
      <c r="Y40" s="291" t="str">
        <f>IF(X40*15=0,"",X40*15)</f>
        <v/>
      </c>
      <c r="Z40" s="296"/>
      <c r="AA40" s="297"/>
      <c r="AB40" s="185"/>
      <c r="AC40" s="291" t="str">
        <f>IF(AB40*15=0,"",AB40*15)</f>
        <v/>
      </c>
      <c r="AD40" s="261"/>
      <c r="AE40" s="291" t="str">
        <f>IF(AD40*15=0,"",AD40*15)</f>
        <v/>
      </c>
      <c r="AF40" s="261"/>
      <c r="AG40" s="262"/>
      <c r="AH40" s="296"/>
      <c r="AI40" s="291" t="str">
        <f t="shared" si="26"/>
        <v/>
      </c>
      <c r="AJ40" s="296"/>
      <c r="AK40" s="291" t="str">
        <f>IF(AJ40*15=0,"",AJ40*15)</f>
        <v/>
      </c>
      <c r="AL40" s="296"/>
      <c r="AM40" s="296"/>
      <c r="AN40" s="233">
        <f t="shared" si="14"/>
        <v>1</v>
      </c>
      <c r="AO40" s="291">
        <f t="shared" si="18"/>
        <v>14</v>
      </c>
      <c r="AP40" s="234">
        <f t="shared" si="15"/>
        <v>1</v>
      </c>
      <c r="AQ40" s="291">
        <f t="shared" si="19"/>
        <v>14</v>
      </c>
      <c r="AR40" s="234">
        <f t="shared" si="16"/>
        <v>2</v>
      </c>
      <c r="AS40" s="235">
        <f t="shared" si="17"/>
        <v>2</v>
      </c>
      <c r="AT40" s="1101" t="s">
        <v>740</v>
      </c>
      <c r="AU40" s="1029" t="s">
        <v>880</v>
      </c>
    </row>
    <row r="41" spans="1:47" s="635" customFormat="1" ht="15.75" customHeight="1" x14ac:dyDescent="0.25">
      <c r="A41" s="820" t="s">
        <v>830</v>
      </c>
      <c r="B41" s="650" t="s">
        <v>15</v>
      </c>
      <c r="C41" s="1033" t="s">
        <v>829</v>
      </c>
      <c r="D41" s="940"/>
      <c r="E41" s="651" t="str">
        <f>IF(D41*15=0,"",D41*15)</f>
        <v/>
      </c>
      <c r="F41" s="636"/>
      <c r="G41" s="651" t="str">
        <f>IF(F41*15=0,"",F41*15)</f>
        <v/>
      </c>
      <c r="H41" s="636"/>
      <c r="I41" s="637"/>
      <c r="J41" s="638"/>
      <c r="K41" s="651" t="str">
        <f>IF(J41*15=0,"",J41*15)</f>
        <v/>
      </c>
      <c r="L41" s="636"/>
      <c r="M41" s="651" t="str">
        <f>IF(L41*15=0,"",L41*15)</f>
        <v/>
      </c>
      <c r="N41" s="636"/>
      <c r="O41" s="639"/>
      <c r="P41" s="636"/>
      <c r="Q41" s="651" t="str">
        <f>IF(P41*15=0,"",P41*15)</f>
        <v/>
      </c>
      <c r="R41" s="636"/>
      <c r="S41" s="651" t="str">
        <f>IF(R41*15=0,"",R41*15)</f>
        <v/>
      </c>
      <c r="T41" s="636"/>
      <c r="U41" s="637"/>
      <c r="V41" s="638"/>
      <c r="W41" s="651" t="str">
        <f>IF(V41*15=0,"",V41*15)</f>
        <v/>
      </c>
      <c r="X41" s="636"/>
      <c r="Y41" s="651" t="str">
        <f>IF(X41*15=0,"",X41*15)</f>
        <v/>
      </c>
      <c r="Z41" s="636"/>
      <c r="AA41" s="639"/>
      <c r="AB41" s="638"/>
      <c r="AC41" s="651"/>
      <c r="AD41" s="652"/>
      <c r="AE41" s="651"/>
      <c r="AF41" s="652"/>
      <c r="AG41" s="653"/>
      <c r="AH41" s="636"/>
      <c r="AI41" s="651"/>
      <c r="AJ41" s="636">
        <v>1</v>
      </c>
      <c r="AK41" s="651">
        <v>10</v>
      </c>
      <c r="AL41" s="636">
        <v>1</v>
      </c>
      <c r="AM41" s="639" t="s">
        <v>71</v>
      </c>
      <c r="AN41" s="654" t="str">
        <f t="shared" si="14"/>
        <v/>
      </c>
      <c r="AO41" s="651">
        <v>10</v>
      </c>
      <c r="AP41" s="655">
        <f t="shared" si="15"/>
        <v>1</v>
      </c>
      <c r="AQ41" s="651">
        <v>10</v>
      </c>
      <c r="AR41" s="655">
        <f t="shared" si="16"/>
        <v>1</v>
      </c>
      <c r="AS41" s="656">
        <f t="shared" si="17"/>
        <v>1</v>
      </c>
      <c r="AT41" s="1101" t="s">
        <v>702</v>
      </c>
      <c r="AU41" s="1029" t="s">
        <v>730</v>
      </c>
    </row>
    <row r="42" spans="1:47" ht="15.75" customHeight="1" x14ac:dyDescent="0.25">
      <c r="A42" s="231"/>
      <c r="B42" s="259" t="s">
        <v>34</v>
      </c>
      <c r="C42" s="1012" t="s">
        <v>30</v>
      </c>
      <c r="D42" s="873"/>
      <c r="E42" s="291" t="str">
        <f>IF(D42*14=0,"",D42*14)</f>
        <v/>
      </c>
      <c r="F42" s="191"/>
      <c r="G42" s="291" t="str">
        <f>IF(F42*14=0,"",F42*14)</f>
        <v/>
      </c>
      <c r="H42" s="191"/>
      <c r="I42" s="192"/>
      <c r="J42" s="185"/>
      <c r="K42" s="291" t="str">
        <f>IF(J42*14=0,"",J42*14)</f>
        <v/>
      </c>
      <c r="L42" s="296"/>
      <c r="M42" s="291" t="str">
        <f>IF(L42*14=0,"",L42*14)</f>
        <v/>
      </c>
      <c r="N42" s="296"/>
      <c r="O42" s="297"/>
      <c r="P42" s="296"/>
      <c r="Q42" s="291" t="str">
        <f>IF(P42*14=0,"",P42*14)</f>
        <v/>
      </c>
      <c r="R42" s="296"/>
      <c r="S42" s="291" t="str">
        <f>IF(R42*14=0,"",R42*14)</f>
        <v/>
      </c>
      <c r="T42" s="296"/>
      <c r="U42" s="187"/>
      <c r="V42" s="185">
        <v>1</v>
      </c>
      <c r="W42" s="291">
        <v>14</v>
      </c>
      <c r="X42" s="296">
        <v>1</v>
      </c>
      <c r="Y42" s="291">
        <v>14</v>
      </c>
      <c r="Z42" s="296">
        <v>3</v>
      </c>
      <c r="AA42" s="297" t="s">
        <v>67</v>
      </c>
      <c r="AB42" s="185"/>
      <c r="AC42" s="291" t="str">
        <f>IF(AB42*15=0,"",AB42*15)</f>
        <v/>
      </c>
      <c r="AD42" s="261"/>
      <c r="AE42" s="291" t="str">
        <f>IF(AD42*15=0,"",AD42*15)</f>
        <v/>
      </c>
      <c r="AF42" s="261"/>
      <c r="AG42" s="262"/>
      <c r="AH42" s="296"/>
      <c r="AI42" s="291" t="str">
        <f>IF(AH42*15=0,"",AH42*15)</f>
        <v/>
      </c>
      <c r="AJ42" s="296"/>
      <c r="AK42" s="291" t="str">
        <f>IF(AJ42*15=0,"",AJ42*15)</f>
        <v/>
      </c>
      <c r="AL42" s="296"/>
      <c r="AM42" s="296"/>
      <c r="AN42" s="233">
        <f t="shared" si="14"/>
        <v>1</v>
      </c>
      <c r="AO42" s="291">
        <f t="shared" si="18"/>
        <v>14</v>
      </c>
      <c r="AP42" s="234">
        <f t="shared" si="15"/>
        <v>1</v>
      </c>
      <c r="AQ42" s="291">
        <f t="shared" si="19"/>
        <v>14</v>
      </c>
      <c r="AR42" s="234">
        <f t="shared" si="16"/>
        <v>3</v>
      </c>
      <c r="AS42" s="235">
        <f t="shared" si="17"/>
        <v>2</v>
      </c>
      <c r="AT42" s="1103"/>
      <c r="AU42" s="1104"/>
    </row>
    <row r="43" spans="1:47" ht="15.75" customHeight="1" x14ac:dyDescent="0.25">
      <c r="A43" s="231"/>
      <c r="B43" s="259" t="s">
        <v>34</v>
      </c>
      <c r="C43" s="1012" t="s">
        <v>31</v>
      </c>
      <c r="D43" s="873"/>
      <c r="E43" s="291" t="str">
        <f>IF(D43*14=0,"",D43*14)</f>
        <v/>
      </c>
      <c r="F43" s="191"/>
      <c r="G43" s="291" t="str">
        <f>IF(F43*14=0,"",F43*14)</f>
        <v/>
      </c>
      <c r="H43" s="191"/>
      <c r="I43" s="192"/>
      <c r="J43" s="185"/>
      <c r="K43" s="291" t="str">
        <f>IF(J43*14=0,"",J43*14)</f>
        <v/>
      </c>
      <c r="L43" s="296"/>
      <c r="M43" s="291" t="str">
        <f>IF(L43*14=0,"",L43*14)</f>
        <v/>
      </c>
      <c r="N43" s="296"/>
      <c r="O43" s="297"/>
      <c r="P43" s="296"/>
      <c r="Q43" s="291" t="str">
        <f>IF(P43*14=0,"",P43*14)</f>
        <v/>
      </c>
      <c r="R43" s="296"/>
      <c r="S43" s="291" t="str">
        <f>IF(R43*14=0,"",R43*14)</f>
        <v/>
      </c>
      <c r="T43" s="296"/>
      <c r="U43" s="187"/>
      <c r="V43" s="185"/>
      <c r="W43" s="291" t="str">
        <f>IF(V43*15=0,"",V43*15)</f>
        <v/>
      </c>
      <c r="X43" s="296"/>
      <c r="Y43" s="291" t="str">
        <f>IF(X43*15=0,"",X43*15)</f>
        <v/>
      </c>
      <c r="Z43" s="296"/>
      <c r="AA43" s="297"/>
      <c r="AB43" s="185">
        <v>1</v>
      </c>
      <c r="AC43" s="291">
        <v>14</v>
      </c>
      <c r="AD43" s="261">
        <v>1</v>
      </c>
      <c r="AE43" s="291">
        <v>14</v>
      </c>
      <c r="AF43" s="261">
        <v>3</v>
      </c>
      <c r="AG43" s="262" t="s">
        <v>67</v>
      </c>
      <c r="AH43" s="296"/>
      <c r="AI43" s="291" t="str">
        <f>IF(AH43*15=0,"",AH43*15)</f>
        <v/>
      </c>
      <c r="AJ43" s="296"/>
      <c r="AK43" s="291" t="str">
        <f>IF(AJ43*15=0,"",AJ43*15)</f>
        <v/>
      </c>
      <c r="AL43" s="296"/>
      <c r="AM43" s="296"/>
      <c r="AN43" s="233">
        <f t="shared" si="14"/>
        <v>1</v>
      </c>
      <c r="AO43" s="291">
        <f t="shared" si="18"/>
        <v>14</v>
      </c>
      <c r="AP43" s="234">
        <f t="shared" si="15"/>
        <v>1</v>
      </c>
      <c r="AQ43" s="291">
        <v>14</v>
      </c>
      <c r="AR43" s="234">
        <f t="shared" si="16"/>
        <v>3</v>
      </c>
      <c r="AS43" s="235">
        <f t="shared" si="17"/>
        <v>2</v>
      </c>
      <c r="AT43" s="1103"/>
      <c r="AU43" s="1104"/>
    </row>
    <row r="44" spans="1:47" ht="15.75" customHeight="1" x14ac:dyDescent="0.25">
      <c r="A44" s="231"/>
      <c r="B44" s="259" t="s">
        <v>34</v>
      </c>
      <c r="C44" s="1012" t="s">
        <v>32</v>
      </c>
      <c r="D44" s="873"/>
      <c r="E44" s="291" t="str">
        <f>IF(D44*14=0,"",D44*14)</f>
        <v/>
      </c>
      <c r="F44" s="191"/>
      <c r="G44" s="291" t="str">
        <f>IF(F44*14=0,"",F44*14)</f>
        <v/>
      </c>
      <c r="H44" s="191"/>
      <c r="I44" s="192"/>
      <c r="J44" s="185"/>
      <c r="K44" s="291" t="str">
        <f>IF(J44*14=0,"",J44*14)</f>
        <v/>
      </c>
      <c r="L44" s="296"/>
      <c r="M44" s="291" t="str">
        <f>IF(L44*14=0,"",L44*14)</f>
        <v/>
      </c>
      <c r="N44" s="296"/>
      <c r="O44" s="297"/>
      <c r="P44" s="296"/>
      <c r="Q44" s="291" t="str">
        <f>IF(P44*14=0,"",P44*14)</f>
        <v/>
      </c>
      <c r="R44" s="296"/>
      <c r="S44" s="291" t="str">
        <f>IF(R44*14=0,"",R44*14)</f>
        <v/>
      </c>
      <c r="T44" s="296"/>
      <c r="U44" s="187"/>
      <c r="V44" s="185"/>
      <c r="W44" s="291" t="str">
        <f>IF(V44*15=0,"",V44*15)</f>
        <v/>
      </c>
      <c r="X44" s="296"/>
      <c r="Y44" s="291" t="str">
        <f>IF(X44*15=0,"",X44*15)</f>
        <v/>
      </c>
      <c r="Z44" s="296"/>
      <c r="AA44" s="297"/>
      <c r="AB44" s="185"/>
      <c r="AC44" s="291" t="str">
        <f>IF(AB44*15=0,"",AB44*15)</f>
        <v/>
      </c>
      <c r="AD44" s="261"/>
      <c r="AE44" s="291" t="str">
        <f>IF(AD44*15=0,"",AD44*15)</f>
        <v/>
      </c>
      <c r="AF44" s="261"/>
      <c r="AG44" s="262"/>
      <c r="AH44" s="296">
        <v>1</v>
      </c>
      <c r="AI44" s="291">
        <v>10</v>
      </c>
      <c r="AJ44" s="296">
        <v>1</v>
      </c>
      <c r="AK44" s="291">
        <v>10</v>
      </c>
      <c r="AL44" s="296">
        <v>3</v>
      </c>
      <c r="AM44" s="296" t="s">
        <v>67</v>
      </c>
      <c r="AN44" s="233">
        <f t="shared" si="14"/>
        <v>1</v>
      </c>
      <c r="AO44" s="291">
        <v>10</v>
      </c>
      <c r="AP44" s="234">
        <f t="shared" si="15"/>
        <v>1</v>
      </c>
      <c r="AQ44" s="291">
        <v>10</v>
      </c>
      <c r="AR44" s="234">
        <f t="shared" si="16"/>
        <v>3</v>
      </c>
      <c r="AS44" s="235">
        <f t="shared" si="17"/>
        <v>2</v>
      </c>
      <c r="AT44" s="1103"/>
      <c r="AU44" s="1104"/>
    </row>
    <row r="45" spans="1:47" s="5" customFormat="1" ht="27" customHeight="1" thickBot="1" x14ac:dyDescent="0.35">
      <c r="A45" s="153"/>
      <c r="B45" s="358"/>
      <c r="C45" s="1277" t="s">
        <v>54</v>
      </c>
      <c r="D45" s="1273">
        <f>SUM(D10:D44)</f>
        <v>4</v>
      </c>
      <c r="E45" s="359">
        <f>SUM(E10:E44)</f>
        <v>40</v>
      </c>
      <c r="F45" s="359">
        <f>SUM(F10:F44)</f>
        <v>12</v>
      </c>
      <c r="G45" s="359">
        <f>SUM(G10:G44)</f>
        <v>120</v>
      </c>
      <c r="H45" s="359">
        <f>SUM(H10:H44)</f>
        <v>12</v>
      </c>
      <c r="I45" s="360" t="s">
        <v>17</v>
      </c>
      <c r="J45" s="359">
        <f>SUM(J10:J44)</f>
        <v>10</v>
      </c>
      <c r="K45" s="359">
        <f>SUM(K10:K44)</f>
        <v>140</v>
      </c>
      <c r="L45" s="359">
        <f>SUM(L10:L44)</f>
        <v>2</v>
      </c>
      <c r="M45" s="359">
        <f>SUM(M10:M44)</f>
        <v>28</v>
      </c>
      <c r="N45" s="359">
        <f>SUM(N10:N44)</f>
        <v>12</v>
      </c>
      <c r="O45" s="360" t="s">
        <v>17</v>
      </c>
      <c r="P45" s="359">
        <f>SUM(P10:P44)</f>
        <v>6</v>
      </c>
      <c r="Q45" s="359">
        <f>SUM(Q10:Q44)</f>
        <v>84</v>
      </c>
      <c r="R45" s="359">
        <f>SUM(R10:R44)</f>
        <v>2</v>
      </c>
      <c r="S45" s="359">
        <f>SUM(S10:S44)</f>
        <v>28</v>
      </c>
      <c r="T45" s="359">
        <f>SUM(T10:T44)</f>
        <v>8</v>
      </c>
      <c r="U45" s="360" t="s">
        <v>17</v>
      </c>
      <c r="V45" s="359">
        <f>SUM(V10:V44)</f>
        <v>6</v>
      </c>
      <c r="W45" s="359">
        <f>SUM(W10:W44)</f>
        <v>84</v>
      </c>
      <c r="X45" s="359">
        <f>SUM(X10:X44)</f>
        <v>4</v>
      </c>
      <c r="Y45" s="359">
        <f>SUM(Y10:Y44)</f>
        <v>62</v>
      </c>
      <c r="Z45" s="359">
        <f>SUM(Z10:Z44)</f>
        <v>12</v>
      </c>
      <c r="AA45" s="360" t="s">
        <v>17</v>
      </c>
      <c r="AB45" s="359">
        <f>SUM(AB10:AB44)</f>
        <v>9</v>
      </c>
      <c r="AC45" s="359">
        <f>SUM(AC10:AC44)</f>
        <v>126</v>
      </c>
      <c r="AD45" s="359">
        <f>SUM(AD10:AD44)</f>
        <v>2</v>
      </c>
      <c r="AE45" s="359">
        <f>SUM(AE10:AE44)</f>
        <v>28</v>
      </c>
      <c r="AF45" s="359">
        <f>SUM(AF10:AF44)</f>
        <v>12</v>
      </c>
      <c r="AG45" s="360" t="s">
        <v>17</v>
      </c>
      <c r="AH45" s="359">
        <f>SUM(AH10:AH44)</f>
        <v>6</v>
      </c>
      <c r="AI45" s="359">
        <f>SUM(AI10:AI44)</f>
        <v>60</v>
      </c>
      <c r="AJ45" s="359">
        <f>SUM(AJ10:AJ44)</f>
        <v>6</v>
      </c>
      <c r="AK45" s="359">
        <f>SUM(AK10:AK44)</f>
        <v>58</v>
      </c>
      <c r="AL45" s="359">
        <f>SUM(AL10:AL44)</f>
        <v>11</v>
      </c>
      <c r="AM45" s="360" t="s">
        <v>17</v>
      </c>
      <c r="AN45" s="46">
        <f t="shared" ref="AN45:AS45" si="27">SUM(AN10:AN44)</f>
        <v>41</v>
      </c>
      <c r="AO45" s="46">
        <f t="shared" si="27"/>
        <v>544</v>
      </c>
      <c r="AP45" s="46">
        <f t="shared" si="27"/>
        <v>28</v>
      </c>
      <c r="AQ45" s="46">
        <f t="shared" si="27"/>
        <v>322</v>
      </c>
      <c r="AR45" s="46">
        <f t="shared" si="27"/>
        <v>67</v>
      </c>
      <c r="AS45" s="162">
        <f t="shared" si="27"/>
        <v>68</v>
      </c>
      <c r="AT45" s="280"/>
      <c r="AU45" s="280"/>
    </row>
    <row r="46" spans="1:47" ht="15.75" customHeight="1" x14ac:dyDescent="0.3">
      <c r="A46" s="11"/>
      <c r="B46" s="12"/>
      <c r="C46" s="13" t="s">
        <v>16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31"/>
      <c r="Q46" s="1431"/>
      <c r="R46" s="1431"/>
      <c r="S46" s="1431"/>
      <c r="T46" s="1431"/>
      <c r="U46" s="1431"/>
      <c r="V46" s="1431"/>
      <c r="W46" s="1431"/>
      <c r="X46" s="1431"/>
      <c r="Y46" s="1431"/>
      <c r="Z46" s="1431"/>
      <c r="AA46" s="1431"/>
      <c r="AB46" s="1431"/>
      <c r="AC46" s="1431"/>
      <c r="AD46" s="1431"/>
      <c r="AE46" s="1431"/>
      <c r="AF46" s="1431"/>
      <c r="AG46" s="1431"/>
      <c r="AH46" s="1431"/>
      <c r="AI46" s="1431"/>
      <c r="AJ46" s="1431"/>
      <c r="AK46" s="1431"/>
      <c r="AL46" s="1431"/>
      <c r="AM46" s="1431"/>
      <c r="AN46" s="47"/>
      <c r="AO46" s="48"/>
      <c r="AP46" s="48"/>
      <c r="AQ46" s="48"/>
      <c r="AR46" s="48"/>
      <c r="AS46" s="49"/>
      <c r="AT46" s="61"/>
      <c r="AU46" s="61"/>
    </row>
    <row r="47" spans="1:47" s="754" customFormat="1" ht="15.75" customHeight="1" x14ac:dyDescent="0.25">
      <c r="A47" s="756" t="s">
        <v>297</v>
      </c>
      <c r="B47" s="758" t="s">
        <v>45</v>
      </c>
      <c r="C47" s="710" t="s">
        <v>298</v>
      </c>
      <c r="D47" s="718"/>
      <c r="E47" s="768" t="str">
        <f t="shared" ref="E47:E49" si="28">IF(D47*15=0,"",D47*15)</f>
        <v/>
      </c>
      <c r="F47" s="722"/>
      <c r="G47" s="768" t="str">
        <f t="shared" ref="G47:G49" si="29">IF(F47*15=0,"",F47*15)</f>
        <v/>
      </c>
      <c r="H47" s="721" t="s">
        <v>17</v>
      </c>
      <c r="I47" s="719"/>
      <c r="J47" s="718"/>
      <c r="K47" s="768" t="str">
        <f t="shared" ref="K47:K49" si="30">IF(J47*15=0,"",J47*15)</f>
        <v/>
      </c>
      <c r="L47" s="722">
        <v>2</v>
      </c>
      <c r="M47" s="768">
        <v>28</v>
      </c>
      <c r="N47" s="721" t="s">
        <v>17</v>
      </c>
      <c r="O47" s="719" t="s">
        <v>196</v>
      </c>
      <c r="P47" s="718"/>
      <c r="Q47" s="768" t="str">
        <f t="shared" ref="Q47:Q49" si="31">IF(P47*15=0,"",P47*15)</f>
        <v/>
      </c>
      <c r="R47" s="722"/>
      <c r="S47" s="768" t="str">
        <f t="shared" ref="S47:S49" si="32">IF(R47*15=0,"",R47*15)</f>
        <v/>
      </c>
      <c r="T47" s="721" t="s">
        <v>17</v>
      </c>
      <c r="U47" s="719"/>
      <c r="V47" s="718"/>
      <c r="W47" s="768" t="str">
        <f t="shared" ref="W47:W49" si="33">IF(V47*15=0,"",V47*15)</f>
        <v/>
      </c>
      <c r="X47" s="722"/>
      <c r="Y47" s="768" t="str">
        <f t="shared" ref="Y47:Y48" si="34">IF(X47*15=0,"",X47*15)</f>
        <v/>
      </c>
      <c r="Z47" s="721" t="s">
        <v>17</v>
      </c>
      <c r="AA47" s="719"/>
      <c r="AB47" s="718"/>
      <c r="AC47" s="768" t="str">
        <f t="shared" ref="AC47:AC49" si="35">IF(AB47*15=0,"",AB47*15)</f>
        <v/>
      </c>
      <c r="AD47" s="722"/>
      <c r="AE47" s="768" t="str">
        <f t="shared" ref="AE47:AE49" si="36">IF(AD47*15=0,"",AD47*15)</f>
        <v/>
      </c>
      <c r="AF47" s="721" t="s">
        <v>17</v>
      </c>
      <c r="AG47" s="719"/>
      <c r="AH47" s="718"/>
      <c r="AI47" s="768" t="str">
        <f t="shared" ref="AI47:AI49" si="37">IF(AH47*15=0,"",AH47*15)</f>
        <v/>
      </c>
      <c r="AJ47" s="722"/>
      <c r="AK47" s="768" t="str">
        <f t="shared" ref="AK47:AK49" si="38">IF(AJ47*15=0,"",AJ47*15)</f>
        <v/>
      </c>
      <c r="AL47" s="721" t="s">
        <v>17</v>
      </c>
      <c r="AM47" s="720"/>
      <c r="AN47" s="769" t="str">
        <f t="shared" ref="AN47:AN49" si="39">IF(D47+J47+P47+V47+AB47+AH47=0,"",D47+J47+P47+V47+AB47+AH47)</f>
        <v/>
      </c>
      <c r="AO47" s="768" t="str">
        <f t="shared" ref="AO47:AO49" si="40">IF((D47+J47+P47+V47+AB47+AH47)*14=0,"",(D47+J47+P47+V47+AB47+AH47)*14)</f>
        <v/>
      </c>
      <c r="AP47" s="770">
        <f t="shared" ref="AP47:AP49" si="41">IF(F47+L47+R47+X47+AD47+AJ47=0,"",F47+L47+R47+X47+AD47+AJ47)</f>
        <v>2</v>
      </c>
      <c r="AQ47" s="768">
        <f t="shared" ref="AQ47:AQ49" si="42">IF((F47+L47+R47+X47+AD47+AJ47)*14=0,"",(F47+L47+R47+X47+AD47+AJ47)*14)</f>
        <v>28</v>
      </c>
      <c r="AR47" s="721" t="s">
        <v>17</v>
      </c>
      <c r="AS47" s="771">
        <f t="shared" ref="AS47:AS49" si="43">IF(D47+F47+J47+L47+P47+R47+V47+X47+AB47+AD47+AH47+AJ47=0,"",D47+F47+J47+L47+P47+R47+V47+X47+AB47+AD47+AH47+AJ47)</f>
        <v>2</v>
      </c>
      <c r="AT47" s="1101" t="s">
        <v>918</v>
      </c>
      <c r="AU47" s="1029" t="s">
        <v>919</v>
      </c>
    </row>
    <row r="48" spans="1:47" s="739" customFormat="1" ht="15.75" customHeight="1" x14ac:dyDescent="0.25">
      <c r="A48" s="756" t="s">
        <v>299</v>
      </c>
      <c r="B48" s="758" t="s">
        <v>45</v>
      </c>
      <c r="C48" s="710" t="s">
        <v>300</v>
      </c>
      <c r="D48" s="718"/>
      <c r="E48" s="768" t="str">
        <f t="shared" si="28"/>
        <v/>
      </c>
      <c r="F48" s="722"/>
      <c r="G48" s="768" t="str">
        <f t="shared" si="29"/>
        <v/>
      </c>
      <c r="H48" s="721" t="s">
        <v>17</v>
      </c>
      <c r="I48" s="719"/>
      <c r="J48" s="718"/>
      <c r="K48" s="768" t="str">
        <f t="shared" si="30"/>
        <v/>
      </c>
      <c r="L48" s="722"/>
      <c r="M48" s="768" t="str">
        <f t="shared" ref="M48:M49" si="44">IF(L48*15=0,"",L48*15)</f>
        <v/>
      </c>
      <c r="N48" s="721" t="s">
        <v>17</v>
      </c>
      <c r="O48" s="719"/>
      <c r="P48" s="718"/>
      <c r="Q48" s="768" t="str">
        <f t="shared" si="31"/>
        <v/>
      </c>
      <c r="R48" s="722">
        <v>2</v>
      </c>
      <c r="S48" s="768">
        <v>28</v>
      </c>
      <c r="T48" s="721" t="s">
        <v>17</v>
      </c>
      <c r="U48" s="719" t="s">
        <v>196</v>
      </c>
      <c r="V48" s="718"/>
      <c r="W48" s="768" t="str">
        <f t="shared" si="33"/>
        <v/>
      </c>
      <c r="X48" s="722"/>
      <c r="Y48" s="768" t="str">
        <f t="shared" si="34"/>
        <v/>
      </c>
      <c r="Z48" s="721" t="s">
        <v>17</v>
      </c>
      <c r="AA48" s="719"/>
      <c r="AB48" s="718"/>
      <c r="AC48" s="768" t="str">
        <f t="shared" si="35"/>
        <v/>
      </c>
      <c r="AD48" s="722"/>
      <c r="AE48" s="768" t="str">
        <f t="shared" si="36"/>
        <v/>
      </c>
      <c r="AF48" s="721" t="s">
        <v>17</v>
      </c>
      <c r="AG48" s="719"/>
      <c r="AH48" s="718"/>
      <c r="AI48" s="768" t="str">
        <f t="shared" si="37"/>
        <v/>
      </c>
      <c r="AJ48" s="722"/>
      <c r="AK48" s="768" t="str">
        <f t="shared" si="38"/>
        <v/>
      </c>
      <c r="AL48" s="721" t="s">
        <v>17</v>
      </c>
      <c r="AM48" s="720"/>
      <c r="AN48" s="769" t="str">
        <f t="shared" si="39"/>
        <v/>
      </c>
      <c r="AO48" s="768" t="str">
        <f t="shared" si="40"/>
        <v/>
      </c>
      <c r="AP48" s="770">
        <f t="shared" si="41"/>
        <v>2</v>
      </c>
      <c r="AQ48" s="768">
        <f t="shared" si="42"/>
        <v>28</v>
      </c>
      <c r="AR48" s="721" t="s">
        <v>17</v>
      </c>
      <c r="AS48" s="771">
        <f t="shared" si="43"/>
        <v>2</v>
      </c>
      <c r="AT48" s="1101" t="s">
        <v>918</v>
      </c>
      <c r="AU48" s="1029" t="s">
        <v>919</v>
      </c>
    </row>
    <row r="49" spans="1:47" s="739" customFormat="1" ht="15.75" customHeight="1" x14ac:dyDescent="0.25">
      <c r="A49" s="756" t="s">
        <v>301</v>
      </c>
      <c r="B49" s="758" t="s">
        <v>45</v>
      </c>
      <c r="C49" s="710" t="s">
        <v>302</v>
      </c>
      <c r="D49" s="718"/>
      <c r="E49" s="768" t="str">
        <f t="shared" si="28"/>
        <v/>
      </c>
      <c r="F49" s="722"/>
      <c r="G49" s="768" t="str">
        <f t="shared" si="29"/>
        <v/>
      </c>
      <c r="H49" s="721" t="s">
        <v>17</v>
      </c>
      <c r="I49" s="719"/>
      <c r="J49" s="718"/>
      <c r="K49" s="768" t="str">
        <f t="shared" si="30"/>
        <v/>
      </c>
      <c r="L49" s="722"/>
      <c r="M49" s="768" t="str">
        <f t="shared" si="44"/>
        <v/>
      </c>
      <c r="N49" s="721" t="s">
        <v>17</v>
      </c>
      <c r="O49" s="719"/>
      <c r="P49" s="718"/>
      <c r="Q49" s="768" t="str">
        <f t="shared" si="31"/>
        <v/>
      </c>
      <c r="R49" s="722"/>
      <c r="S49" s="768" t="str">
        <f t="shared" si="32"/>
        <v/>
      </c>
      <c r="T49" s="721" t="s">
        <v>17</v>
      </c>
      <c r="U49" s="719"/>
      <c r="V49" s="718"/>
      <c r="W49" s="768" t="str">
        <f t="shared" si="33"/>
        <v/>
      </c>
      <c r="X49" s="722">
        <v>2</v>
      </c>
      <c r="Y49" s="768">
        <v>28</v>
      </c>
      <c r="Z49" s="721" t="s">
        <v>17</v>
      </c>
      <c r="AA49" s="719" t="s">
        <v>196</v>
      </c>
      <c r="AB49" s="718"/>
      <c r="AC49" s="768" t="str">
        <f t="shared" si="35"/>
        <v/>
      </c>
      <c r="AD49" s="722"/>
      <c r="AE49" s="768" t="str">
        <f t="shared" si="36"/>
        <v/>
      </c>
      <c r="AF49" s="721" t="s">
        <v>17</v>
      </c>
      <c r="AG49" s="719"/>
      <c r="AH49" s="718"/>
      <c r="AI49" s="768" t="str">
        <f t="shared" si="37"/>
        <v/>
      </c>
      <c r="AJ49" s="722"/>
      <c r="AK49" s="768" t="str">
        <f t="shared" si="38"/>
        <v/>
      </c>
      <c r="AL49" s="721" t="s">
        <v>17</v>
      </c>
      <c r="AM49" s="720"/>
      <c r="AN49" s="769" t="str">
        <f t="shared" si="39"/>
        <v/>
      </c>
      <c r="AO49" s="768" t="str">
        <f t="shared" si="40"/>
        <v/>
      </c>
      <c r="AP49" s="770">
        <f t="shared" si="41"/>
        <v>2</v>
      </c>
      <c r="AQ49" s="768">
        <f t="shared" si="42"/>
        <v>28</v>
      </c>
      <c r="AR49" s="721" t="s">
        <v>17</v>
      </c>
      <c r="AS49" s="771">
        <f t="shared" si="43"/>
        <v>2</v>
      </c>
      <c r="AT49" s="1101" t="s">
        <v>918</v>
      </c>
      <c r="AU49" s="1029" t="s">
        <v>919</v>
      </c>
    </row>
    <row r="50" spans="1:47" s="63" customFormat="1" ht="15.75" customHeight="1" thickBot="1" x14ac:dyDescent="0.3">
      <c r="A50" s="231" t="s">
        <v>194</v>
      </c>
      <c r="B50" s="259" t="s">
        <v>45</v>
      </c>
      <c r="C50" s="232" t="s">
        <v>195</v>
      </c>
      <c r="D50" s="191"/>
      <c r="E50" s="291"/>
      <c r="F50" s="191"/>
      <c r="G50" s="291"/>
      <c r="H50" s="721" t="s">
        <v>17</v>
      </c>
      <c r="I50" s="192"/>
      <c r="J50" s="185"/>
      <c r="K50" s="291">
        <v>8</v>
      </c>
      <c r="L50" s="296"/>
      <c r="M50" s="291">
        <v>4</v>
      </c>
      <c r="N50" s="721" t="s">
        <v>17</v>
      </c>
      <c r="O50" s="297" t="s">
        <v>196</v>
      </c>
      <c r="P50" s="296"/>
      <c r="Q50" s="291"/>
      <c r="R50" s="296"/>
      <c r="S50" s="291"/>
      <c r="T50" s="721" t="s">
        <v>17</v>
      </c>
      <c r="U50" s="187"/>
      <c r="V50" s="185"/>
      <c r="W50" s="291"/>
      <c r="X50" s="296"/>
      <c r="Y50" s="291"/>
      <c r="Z50" s="721" t="s">
        <v>17</v>
      </c>
      <c r="AA50" s="297"/>
      <c r="AB50" s="296"/>
      <c r="AC50" s="291"/>
      <c r="AD50" s="296"/>
      <c r="AE50" s="291"/>
      <c r="AF50" s="721" t="s">
        <v>17</v>
      </c>
      <c r="AG50" s="187"/>
      <c r="AH50" s="185"/>
      <c r="AI50" s="291"/>
      <c r="AJ50" s="296"/>
      <c r="AK50" s="291"/>
      <c r="AL50" s="721" t="s">
        <v>17</v>
      </c>
      <c r="AM50" s="297"/>
      <c r="AN50" s="233"/>
      <c r="AO50" s="291">
        <v>4</v>
      </c>
      <c r="AP50" s="234"/>
      <c r="AQ50" s="291">
        <v>4</v>
      </c>
      <c r="AR50" s="263" t="s">
        <v>17</v>
      </c>
      <c r="AS50" s="863" t="s">
        <v>68</v>
      </c>
      <c r="AT50" s="1029" t="s">
        <v>1196</v>
      </c>
      <c r="AU50" s="1029" t="s">
        <v>1197</v>
      </c>
    </row>
    <row r="51" spans="1:47" s="21" customFormat="1" ht="21.95" customHeight="1" thickBot="1" x14ac:dyDescent="0.3">
      <c r="A51" s="15"/>
      <c r="B51" s="16"/>
      <c r="C51" s="17" t="s">
        <v>18</v>
      </c>
      <c r="D51" s="18">
        <f>SUM(D50:D50)</f>
        <v>0</v>
      </c>
      <c r="E51" s="18">
        <f>SUM(E50:E50)</f>
        <v>0</v>
      </c>
      <c r="F51" s="18">
        <f>SUM(F47:F50)</f>
        <v>0</v>
      </c>
      <c r="G51" s="18">
        <f>SUM(G47:G50)</f>
        <v>0</v>
      </c>
      <c r="H51" s="156" t="s">
        <v>17</v>
      </c>
      <c r="I51" s="157" t="s">
        <v>17</v>
      </c>
      <c r="J51" s="50">
        <f>SUM(J50:J50)</f>
        <v>0</v>
      </c>
      <c r="K51" s="18">
        <f>SUM(K47:K50)</f>
        <v>8</v>
      </c>
      <c r="L51" s="18">
        <f>SUM(L47:L50)</f>
        <v>2</v>
      </c>
      <c r="M51" s="18">
        <f>SUM(M47:M50)</f>
        <v>32</v>
      </c>
      <c r="N51" s="156" t="s">
        <v>17</v>
      </c>
      <c r="O51" s="157" t="s">
        <v>17</v>
      </c>
      <c r="P51" s="18">
        <f>SUM(P50:P50)</f>
        <v>0</v>
      </c>
      <c r="Q51" s="18">
        <f>SUM(Q50:Q50)</f>
        <v>0</v>
      </c>
      <c r="R51" s="18">
        <f>SUM(R47:R50)</f>
        <v>2</v>
      </c>
      <c r="S51" s="18">
        <f>SUM(S47:S50)</f>
        <v>28</v>
      </c>
      <c r="T51" s="156" t="s">
        <v>17</v>
      </c>
      <c r="U51" s="157" t="s">
        <v>17</v>
      </c>
      <c r="V51" s="50">
        <f>SUM(V50:V50)</f>
        <v>0</v>
      </c>
      <c r="W51" s="18">
        <f>SUM(W50:W50)</f>
        <v>0</v>
      </c>
      <c r="X51" s="18">
        <f>SUM(X47:X50)</f>
        <v>2</v>
      </c>
      <c r="Y51" s="18">
        <f>SUM(Y47:Y50)</f>
        <v>28</v>
      </c>
      <c r="Z51" s="156" t="s">
        <v>17</v>
      </c>
      <c r="AA51" s="157" t="s">
        <v>17</v>
      </c>
      <c r="AB51" s="18">
        <f>SUM(AB50:AB50)</f>
        <v>0</v>
      </c>
      <c r="AC51" s="18">
        <f>SUM(AC50:AC50)</f>
        <v>0</v>
      </c>
      <c r="AD51" s="18">
        <f>SUM(AD50:AD50)</f>
        <v>0</v>
      </c>
      <c r="AE51" s="18">
        <f>SUM(AE50:AE50)</f>
        <v>0</v>
      </c>
      <c r="AF51" s="156" t="s">
        <v>17</v>
      </c>
      <c r="AG51" s="157" t="s">
        <v>17</v>
      </c>
      <c r="AH51" s="18">
        <f>SUM(AH50:AH50)</f>
        <v>0</v>
      </c>
      <c r="AI51" s="18">
        <f>SUM(AI50:AI50)</f>
        <v>0</v>
      </c>
      <c r="AJ51" s="18">
        <f>SUM(AJ50:AJ50)</f>
        <v>0</v>
      </c>
      <c r="AK51" s="18">
        <f>SUM(AK50:AK50)</f>
        <v>0</v>
      </c>
      <c r="AL51" s="156" t="s">
        <v>17</v>
      </c>
      <c r="AM51" s="157" t="s">
        <v>17</v>
      </c>
      <c r="AN51" s="52">
        <f>SUM(AN50:AN50)</f>
        <v>0</v>
      </c>
      <c r="AO51" s="18">
        <f>SUM(AO50:AO50)</f>
        <v>4</v>
      </c>
      <c r="AP51" s="18">
        <f>SUM(AP50:AP50)</f>
        <v>0</v>
      </c>
      <c r="AQ51" s="18">
        <f>SUM(AQ50:AQ50)</f>
        <v>4</v>
      </c>
      <c r="AR51" s="51" t="s">
        <v>17</v>
      </c>
      <c r="AS51" s="65">
        <f>SUM(AS50:AS50)</f>
        <v>0</v>
      </c>
      <c r="AT51" s="61"/>
      <c r="AU51" s="61"/>
    </row>
    <row r="52" spans="1:47" ht="15.75" customHeight="1" x14ac:dyDescent="0.3">
      <c r="A52" s="11"/>
      <c r="B52" s="12"/>
      <c r="C52" s="13" t="s">
        <v>57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31"/>
      <c r="Q52" s="1431"/>
      <c r="R52" s="1431"/>
      <c r="S52" s="1431"/>
      <c r="T52" s="1431"/>
      <c r="U52" s="1431"/>
      <c r="V52" s="1431"/>
      <c r="W52" s="1431"/>
      <c r="X52" s="1431"/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  <c r="AJ52" s="1431"/>
      <c r="AK52" s="1431"/>
      <c r="AL52" s="1431"/>
      <c r="AM52" s="1431"/>
      <c r="AN52" s="47"/>
      <c r="AO52" s="48"/>
      <c r="AP52" s="48"/>
      <c r="AQ52" s="48"/>
      <c r="AR52" s="48"/>
      <c r="AS52" s="49"/>
      <c r="AT52" s="61"/>
      <c r="AU52" s="61"/>
    </row>
    <row r="53" spans="1:47" s="63" customFormat="1" ht="15.75" customHeight="1" x14ac:dyDescent="0.25">
      <c r="A53" s="260" t="s">
        <v>154</v>
      </c>
      <c r="B53" s="259" t="s">
        <v>15</v>
      </c>
      <c r="C53" s="290" t="s">
        <v>155</v>
      </c>
      <c r="D53" s="287"/>
      <c r="E53" s="288" t="s">
        <v>68</v>
      </c>
      <c r="F53" s="287"/>
      <c r="G53" s="288" t="s">
        <v>68</v>
      </c>
      <c r="H53" s="287"/>
      <c r="I53" s="289"/>
      <c r="J53" s="287"/>
      <c r="K53" s="288" t="s">
        <v>68</v>
      </c>
      <c r="L53" s="287"/>
      <c r="M53" s="288" t="s">
        <v>68</v>
      </c>
      <c r="N53" s="287"/>
      <c r="O53" s="289"/>
      <c r="P53" s="287"/>
      <c r="Q53" s="288" t="s">
        <v>68</v>
      </c>
      <c r="R53" s="287"/>
      <c r="S53" s="288" t="s">
        <v>68</v>
      </c>
      <c r="T53" s="287"/>
      <c r="U53" s="289"/>
      <c r="V53" s="296"/>
      <c r="W53" s="291"/>
      <c r="X53" s="296"/>
      <c r="Y53" s="291"/>
      <c r="Z53" s="296"/>
      <c r="AA53" s="262"/>
      <c r="AB53" s="775">
        <v>1</v>
      </c>
      <c r="AC53" s="774">
        <v>14</v>
      </c>
      <c r="AD53" s="776">
        <v>1</v>
      </c>
      <c r="AE53" s="774">
        <v>14</v>
      </c>
      <c r="AF53" s="776">
        <v>3</v>
      </c>
      <c r="AG53" s="777" t="s">
        <v>67</v>
      </c>
      <c r="AH53" s="773"/>
      <c r="AI53" s="774" t="s">
        <v>68</v>
      </c>
      <c r="AJ53" s="773"/>
      <c r="AK53" s="774" t="s">
        <v>68</v>
      </c>
      <c r="AL53" s="773"/>
      <c r="AM53" s="773"/>
      <c r="AN53" s="233">
        <f t="shared" ref="AN53:AN54" si="45">IF(D53+J53+P53+V53+AB53+AH53=0,"",D53+J53+P53+V53+AB53+AH53)</f>
        <v>1</v>
      </c>
      <c r="AO53" s="291">
        <f t="shared" ref="AO53:AO54" si="46">IF((D53+J53+P53+V53+AB53+AH53)*14=0,"",(D53+J53+P53+V53+AB53+AH53)*14)</f>
        <v>14</v>
      </c>
      <c r="AP53" s="234">
        <f t="shared" ref="AP53:AP54" si="47">IF(F53+L53+R53+X53+AD53+AJ53=0,"",F53+L53+R53+X53+AD53+AJ53)</f>
        <v>1</v>
      </c>
      <c r="AQ53" s="291">
        <f t="shared" ref="AQ53:AQ54" si="48">IF((L53+F53+R53+X53+AD53+AJ53)*14=0,"",(L53+F53+R53+X53+AD53+AJ53)*14)</f>
        <v>14</v>
      </c>
      <c r="AR53" s="263">
        <f t="shared" ref="AR53:AR54" si="49">IF(N53+H53+T53+Z53+AF53+AL53=0,"",N53+H53+T53+Z53+AF53+AL53)</f>
        <v>3</v>
      </c>
      <c r="AS53" s="235">
        <f t="shared" ref="AS53:AS54" si="50">IF(D53+F53+L53+J53+P53+R53+V53+X53+AB53+AD53+AH53+AJ53=0,"",D53+F53+L53+J53+P53+R53+V53+X53+AB53+AD53+AH53+AJ53)</f>
        <v>2</v>
      </c>
      <c r="AT53" s="1029" t="s">
        <v>741</v>
      </c>
      <c r="AU53" s="1029" t="s">
        <v>881</v>
      </c>
    </row>
    <row r="54" spans="1:47" ht="15.75" customHeight="1" thickBot="1" x14ac:dyDescent="0.3">
      <c r="A54" s="260" t="s">
        <v>156</v>
      </c>
      <c r="B54" s="259" t="s">
        <v>15</v>
      </c>
      <c r="C54" s="290" t="s">
        <v>157</v>
      </c>
      <c r="D54" s="287"/>
      <c r="E54" s="288" t="s">
        <v>68</v>
      </c>
      <c r="F54" s="287"/>
      <c r="G54" s="288" t="s">
        <v>68</v>
      </c>
      <c r="H54" s="287"/>
      <c r="I54" s="289"/>
      <c r="J54" s="287"/>
      <c r="K54" s="288" t="s">
        <v>68</v>
      </c>
      <c r="L54" s="287"/>
      <c r="M54" s="288" t="s">
        <v>68</v>
      </c>
      <c r="N54" s="287"/>
      <c r="O54" s="289"/>
      <c r="P54" s="287"/>
      <c r="Q54" s="288" t="s">
        <v>68</v>
      </c>
      <c r="R54" s="287"/>
      <c r="S54" s="288" t="s">
        <v>68</v>
      </c>
      <c r="T54" s="287"/>
      <c r="U54" s="289"/>
      <c r="V54" s="287"/>
      <c r="W54" s="288" t="s">
        <v>68</v>
      </c>
      <c r="X54" s="287"/>
      <c r="Y54" s="288" t="s">
        <v>68</v>
      </c>
      <c r="Z54" s="287"/>
      <c r="AA54" s="289"/>
      <c r="AB54" s="775"/>
      <c r="AC54" s="774" t="s">
        <v>68</v>
      </c>
      <c r="AD54" s="776"/>
      <c r="AE54" s="774" t="s">
        <v>68</v>
      </c>
      <c r="AF54" s="776"/>
      <c r="AG54" s="777"/>
      <c r="AH54" s="773"/>
      <c r="AI54" s="774" t="s">
        <v>68</v>
      </c>
      <c r="AJ54" s="773">
        <v>3</v>
      </c>
      <c r="AK54" s="774">
        <v>42</v>
      </c>
      <c r="AL54" s="773">
        <v>9</v>
      </c>
      <c r="AM54" s="773" t="s">
        <v>71</v>
      </c>
      <c r="AN54" s="233" t="str">
        <f t="shared" si="45"/>
        <v/>
      </c>
      <c r="AO54" s="293" t="str">
        <f t="shared" si="46"/>
        <v/>
      </c>
      <c r="AP54" s="234">
        <f t="shared" si="47"/>
        <v>3</v>
      </c>
      <c r="AQ54" s="291">
        <f t="shared" si="48"/>
        <v>42</v>
      </c>
      <c r="AR54" s="263">
        <f t="shared" si="49"/>
        <v>9</v>
      </c>
      <c r="AS54" s="235">
        <f t="shared" si="50"/>
        <v>3</v>
      </c>
      <c r="AT54" s="1105"/>
      <c r="AU54" s="1105"/>
    </row>
    <row r="55" spans="1:47" s="21" customFormat="1" ht="21.95" customHeight="1" thickBot="1" x14ac:dyDescent="0.3">
      <c r="A55" s="15"/>
      <c r="B55" s="16"/>
      <c r="C55" s="17" t="s">
        <v>56</v>
      </c>
      <c r="D55" s="18">
        <f>SUM(D53:D54)</f>
        <v>0</v>
      </c>
      <c r="E55" s="18">
        <f>SUM(E53:E54)</f>
        <v>0</v>
      </c>
      <c r="F55" s="18">
        <f>SUM(F53:F54)</f>
        <v>0</v>
      </c>
      <c r="G55" s="18">
        <f>SUM(G53:G54)</f>
        <v>0</v>
      </c>
      <c r="H55" s="18">
        <f>SUM(H53:H54)</f>
        <v>0</v>
      </c>
      <c r="I55" s="157" t="s">
        <v>17</v>
      </c>
      <c r="J55" s="50">
        <f>SUM(J53:J54)</f>
        <v>0</v>
      </c>
      <c r="K55" s="18">
        <f>SUM(K53:K54)</f>
        <v>0</v>
      </c>
      <c r="L55" s="18">
        <f>SUM(L53:L54)</f>
        <v>0</v>
      </c>
      <c r="M55" s="18">
        <f>SUM(M53:M54)</f>
        <v>0</v>
      </c>
      <c r="N55" s="18">
        <f>SUM(N53:N54)</f>
        <v>0</v>
      </c>
      <c r="O55" s="157" t="s">
        <v>17</v>
      </c>
      <c r="P55" s="18">
        <f>SUM(P53:P54)</f>
        <v>0</v>
      </c>
      <c r="Q55" s="18">
        <f>SUM(Q53:Q54)</f>
        <v>0</v>
      </c>
      <c r="R55" s="18">
        <f>SUM(R53:R54)</f>
        <v>0</v>
      </c>
      <c r="S55" s="18">
        <f>SUM(S53:S54)</f>
        <v>0</v>
      </c>
      <c r="T55" s="18">
        <f>SUM(T53:T54)</f>
        <v>0</v>
      </c>
      <c r="U55" s="157" t="s">
        <v>17</v>
      </c>
      <c r="V55" s="50">
        <f>SUM(V53:V54)</f>
        <v>0</v>
      </c>
      <c r="W55" s="18">
        <f>SUM(W53:W54)</f>
        <v>0</v>
      </c>
      <c r="X55" s="18">
        <f>SUM(X53:X54)</f>
        <v>0</v>
      </c>
      <c r="Y55" s="18">
        <f>SUM(Y53:Y54)</f>
        <v>0</v>
      </c>
      <c r="Z55" s="18">
        <f>SUM(Z53:Z54)</f>
        <v>0</v>
      </c>
      <c r="AA55" s="157" t="s">
        <v>17</v>
      </c>
      <c r="AB55" s="18">
        <f>SUM(AB53:AB54)</f>
        <v>1</v>
      </c>
      <c r="AC55" s="18">
        <f>SUM(AC53:AC54)</f>
        <v>14</v>
      </c>
      <c r="AD55" s="18">
        <f>SUM(AD53:AD54)</f>
        <v>1</v>
      </c>
      <c r="AE55" s="18">
        <f>SUM(AE53:AE54)</f>
        <v>14</v>
      </c>
      <c r="AF55" s="18">
        <f>SUM(AF53:AF54)</f>
        <v>3</v>
      </c>
      <c r="AG55" s="157" t="s">
        <v>17</v>
      </c>
      <c r="AH55" s="18">
        <f>SUM(AH53:AH54)</f>
        <v>0</v>
      </c>
      <c r="AI55" s="18">
        <f>SUM(AI53:AI54)</f>
        <v>0</v>
      </c>
      <c r="AJ55" s="18">
        <f>SUM(AJ53:AJ54)</f>
        <v>3</v>
      </c>
      <c r="AK55" s="18">
        <f>SUM(AK53:AK54)</f>
        <v>42</v>
      </c>
      <c r="AL55" s="18">
        <f>SUM(AL53:AL54)</f>
        <v>9</v>
      </c>
      <c r="AM55" s="157" t="s">
        <v>17</v>
      </c>
      <c r="AN55" s="52">
        <f t="shared" ref="AN55:AS55" si="51">SUM(AN53:AN54)</f>
        <v>1</v>
      </c>
      <c r="AO55" s="18">
        <f t="shared" si="51"/>
        <v>14</v>
      </c>
      <c r="AP55" s="18">
        <f t="shared" si="51"/>
        <v>4</v>
      </c>
      <c r="AQ55" s="18">
        <f t="shared" si="51"/>
        <v>56</v>
      </c>
      <c r="AR55" s="18">
        <f t="shared" si="51"/>
        <v>12</v>
      </c>
      <c r="AS55" s="65">
        <f t="shared" si="51"/>
        <v>5</v>
      </c>
      <c r="AT55" s="61"/>
      <c r="AU55" s="61"/>
    </row>
    <row r="56" spans="1:47" ht="21.95" customHeight="1" thickBot="1" x14ac:dyDescent="0.3">
      <c r="A56" s="19"/>
      <c r="B56" s="20"/>
      <c r="C56" s="164" t="s">
        <v>29</v>
      </c>
      <c r="D56" s="165">
        <f>D45+D51+D55</f>
        <v>4</v>
      </c>
      <c r="E56" s="165">
        <f>E45+E51+E55</f>
        <v>40</v>
      </c>
      <c r="F56" s="165">
        <f>F45+F51+F55</f>
        <v>12</v>
      </c>
      <c r="G56" s="165">
        <f>G45+G51+G55</f>
        <v>120</v>
      </c>
      <c r="H56" s="165">
        <f>H45+H55</f>
        <v>12</v>
      </c>
      <c r="I56" s="166" t="s">
        <v>17</v>
      </c>
      <c r="J56" s="165">
        <f>J45+J51+J55</f>
        <v>10</v>
      </c>
      <c r="K56" s="165">
        <f>K45+K51+K55</f>
        <v>148</v>
      </c>
      <c r="L56" s="165">
        <f>L45+L51+L55</f>
        <v>4</v>
      </c>
      <c r="M56" s="165">
        <f>M45+M51+M55</f>
        <v>60</v>
      </c>
      <c r="N56" s="165">
        <f>N45+N55</f>
        <v>12</v>
      </c>
      <c r="O56" s="166" t="s">
        <v>17</v>
      </c>
      <c r="P56" s="165">
        <f>P45+P51+P55</f>
        <v>6</v>
      </c>
      <c r="Q56" s="165">
        <f>Q45+Q51+Q55</f>
        <v>84</v>
      </c>
      <c r="R56" s="165">
        <f>R45+R51+R55</f>
        <v>4</v>
      </c>
      <c r="S56" s="165">
        <f>S45+S51+S55</f>
        <v>56</v>
      </c>
      <c r="T56" s="165">
        <f>T45+T55</f>
        <v>8</v>
      </c>
      <c r="U56" s="166" t="s">
        <v>17</v>
      </c>
      <c r="V56" s="165">
        <f>V45+V51+V55</f>
        <v>6</v>
      </c>
      <c r="W56" s="165">
        <f>W45+W51+W55</f>
        <v>84</v>
      </c>
      <c r="X56" s="165">
        <f>X45+X51+X55</f>
        <v>6</v>
      </c>
      <c r="Y56" s="165">
        <f>Y45+Y51+Y55</f>
        <v>90</v>
      </c>
      <c r="Z56" s="165">
        <f>Z45+Z55</f>
        <v>12</v>
      </c>
      <c r="AA56" s="166" t="s">
        <v>17</v>
      </c>
      <c r="AB56" s="165">
        <f>AB45+AB51+AB55</f>
        <v>10</v>
      </c>
      <c r="AC56" s="165">
        <f>AC45+AC51+AC55</f>
        <v>140</v>
      </c>
      <c r="AD56" s="165">
        <f>AD45+AD51+AD55</f>
        <v>3</v>
      </c>
      <c r="AE56" s="165">
        <f>AE45+AE51+AE55</f>
        <v>42</v>
      </c>
      <c r="AF56" s="165">
        <f>AF45+AF55</f>
        <v>15</v>
      </c>
      <c r="AG56" s="166" t="s">
        <v>17</v>
      </c>
      <c r="AH56" s="165">
        <f>AH45+AH51+AH55</f>
        <v>6</v>
      </c>
      <c r="AI56" s="165">
        <f>AI45+AI51+AI55</f>
        <v>60</v>
      </c>
      <c r="AJ56" s="165">
        <f>AJ45+AJ51+AJ55</f>
        <v>9</v>
      </c>
      <c r="AK56" s="165">
        <f>AK45+AK51+AK55</f>
        <v>100</v>
      </c>
      <c r="AL56" s="165">
        <f>AL45+AL55</f>
        <v>20</v>
      </c>
      <c r="AM56" s="166" t="s">
        <v>17</v>
      </c>
      <c r="AN56" s="165">
        <f>AN45+AN51+AN55</f>
        <v>42</v>
      </c>
      <c r="AO56" s="165">
        <f>AO45+AO51+AO55</f>
        <v>562</v>
      </c>
      <c r="AP56" s="165">
        <f>AP45+AP51+AP55</f>
        <v>32</v>
      </c>
      <c r="AQ56" s="165">
        <f>AQ45+AQ51+AQ55</f>
        <v>382</v>
      </c>
      <c r="AR56" s="165">
        <f>AR45+AR55</f>
        <v>79</v>
      </c>
      <c r="AS56" s="167">
        <f>AS45+AS51+AS55</f>
        <v>73</v>
      </c>
      <c r="AT56" s="61"/>
      <c r="AU56" s="61"/>
    </row>
    <row r="57" spans="1:47" ht="15.75" hidden="1" customHeight="1" thickBot="1" x14ac:dyDescent="0.3">
      <c r="A57" s="1393"/>
      <c r="B57" s="1394"/>
      <c r="C57" s="1394"/>
      <c r="D57" s="1394"/>
      <c r="E57" s="1394"/>
      <c r="F57" s="1394"/>
      <c r="G57" s="1394"/>
      <c r="H57" s="1394"/>
      <c r="I57" s="1394"/>
      <c r="J57" s="1394"/>
      <c r="K57" s="1394"/>
      <c r="L57" s="1394"/>
      <c r="M57" s="1394"/>
      <c r="N57" s="1394"/>
      <c r="O57" s="1394"/>
      <c r="P57" s="1394"/>
      <c r="Q57" s="1394"/>
      <c r="R57" s="1394"/>
      <c r="S57" s="1394"/>
      <c r="T57" s="1394"/>
      <c r="U57" s="1394"/>
      <c r="V57" s="1394"/>
      <c r="W57" s="1394"/>
      <c r="X57" s="1394"/>
      <c r="Y57" s="1394"/>
      <c r="Z57" s="1394"/>
      <c r="AA57" s="1394"/>
      <c r="AB57" s="1394"/>
      <c r="AC57" s="1394"/>
      <c r="AD57" s="1394"/>
      <c r="AE57" s="1394"/>
      <c r="AF57" s="1394"/>
      <c r="AG57" s="1394"/>
      <c r="AH57" s="1394"/>
      <c r="AI57" s="1394"/>
      <c r="AJ57" s="1394"/>
      <c r="AK57" s="1394"/>
      <c r="AL57" s="1394"/>
      <c r="AM57" s="1394"/>
      <c r="AN57" s="1394"/>
      <c r="AO57" s="1394"/>
      <c r="AP57" s="1394"/>
      <c r="AQ57" s="1394"/>
      <c r="AR57" s="1394"/>
      <c r="AS57" s="1395"/>
      <c r="AT57" s="61"/>
      <c r="AU57" s="61"/>
    </row>
    <row r="58" spans="1:47" s="22" customFormat="1" ht="15.75" hidden="1" customHeight="1" thickBot="1" x14ac:dyDescent="0.35">
      <c r="A58" s="150"/>
      <c r="B58" s="12"/>
      <c r="C58" s="149" t="s">
        <v>50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437"/>
      <c r="Q58" s="1437"/>
      <c r="R58" s="1437"/>
      <c r="S58" s="1437"/>
      <c r="T58" s="1437"/>
      <c r="U58" s="1437"/>
      <c r="V58" s="1437"/>
      <c r="W58" s="1437"/>
      <c r="X58" s="1437"/>
      <c r="Y58" s="1437"/>
      <c r="Z58" s="1437"/>
      <c r="AA58" s="1437"/>
      <c r="AB58" s="1437"/>
      <c r="AC58" s="1437"/>
      <c r="AD58" s="1437"/>
      <c r="AE58" s="1437"/>
      <c r="AF58" s="1437"/>
      <c r="AG58" s="1437"/>
      <c r="AH58" s="1437"/>
      <c r="AI58" s="1437"/>
      <c r="AJ58" s="1437"/>
      <c r="AK58" s="1437"/>
      <c r="AL58" s="1437"/>
      <c r="AM58" s="1438"/>
      <c r="AN58" s="53"/>
      <c r="AO58" s="54"/>
      <c r="AP58" s="54"/>
      <c r="AQ58" s="54"/>
      <c r="AR58" s="54"/>
      <c r="AS58" s="163"/>
      <c r="AT58" s="1118"/>
      <c r="AU58" s="1119"/>
    </row>
    <row r="59" spans="1:47" s="294" customFormat="1" ht="15.75" hidden="1" customHeight="1" thickTop="1" x14ac:dyDescent="0.3">
      <c r="A59" s="304" t="s">
        <v>197</v>
      </c>
      <c r="B59" s="300" t="s">
        <v>19</v>
      </c>
      <c r="C59" s="313" t="s">
        <v>198</v>
      </c>
      <c r="D59" s="314"/>
      <c r="E59" s="315" t="str">
        <f t="shared" ref="E59:E75" si="52">IF(D59*15=0,"",D59*15)</f>
        <v/>
      </c>
      <c r="F59" s="316"/>
      <c r="G59" s="315" t="str">
        <f t="shared" ref="G59:G75" si="53">IF(F59*15=0,"",F59*15)</f>
        <v/>
      </c>
      <c r="H59" s="316"/>
      <c r="I59" s="317"/>
      <c r="J59" s="314"/>
      <c r="K59" s="315" t="str">
        <f t="shared" ref="K59:K75" si="54">IF(J59*15=0,"",J59*15)</f>
        <v/>
      </c>
      <c r="L59" s="316"/>
      <c r="M59" s="315" t="str">
        <f t="shared" ref="M59:M75" si="55">IF(L59*15=0,"",L59*15)</f>
        <v/>
      </c>
      <c r="N59" s="316"/>
      <c r="O59" s="317"/>
      <c r="P59" s="314"/>
      <c r="Q59" s="315"/>
      <c r="R59" s="316"/>
      <c r="S59" s="315"/>
      <c r="T59" s="316"/>
      <c r="U59" s="317"/>
      <c r="V59" s="314">
        <v>1</v>
      </c>
      <c r="W59" s="315">
        <v>14</v>
      </c>
      <c r="X59" s="316">
        <v>1</v>
      </c>
      <c r="Y59" s="315">
        <v>14</v>
      </c>
      <c r="Z59" s="316"/>
      <c r="AA59" s="317"/>
      <c r="AB59" s="314">
        <v>1</v>
      </c>
      <c r="AC59" s="315">
        <v>14</v>
      </c>
      <c r="AD59" s="316">
        <v>1</v>
      </c>
      <c r="AE59" s="315">
        <v>14</v>
      </c>
      <c r="AF59" s="316"/>
      <c r="AG59" s="317"/>
      <c r="AH59" s="319">
        <v>1</v>
      </c>
      <c r="AI59" s="320">
        <v>10</v>
      </c>
      <c r="AJ59" s="321">
        <v>1</v>
      </c>
      <c r="AK59" s="809">
        <v>10</v>
      </c>
      <c r="AL59" s="321"/>
      <c r="AM59" s="322"/>
      <c r="AN59" s="1373"/>
      <c r="AO59" s="1374"/>
      <c r="AP59" s="1374"/>
      <c r="AQ59" s="1375"/>
      <c r="AR59" s="1376"/>
      <c r="AS59" s="1377"/>
      <c r="AT59" s="1101" t="s">
        <v>742</v>
      </c>
      <c r="AU59" s="1029" t="s">
        <v>743</v>
      </c>
    </row>
    <row r="60" spans="1:47" s="294" customFormat="1" ht="15.75" hidden="1" customHeight="1" x14ac:dyDescent="0.3">
      <c r="A60" s="303" t="s">
        <v>199</v>
      </c>
      <c r="B60" s="298" t="s">
        <v>19</v>
      </c>
      <c r="C60" s="318" t="s">
        <v>200</v>
      </c>
      <c r="D60" s="319"/>
      <c r="E60" s="320" t="str">
        <f t="shared" si="52"/>
        <v/>
      </c>
      <c r="F60" s="321"/>
      <c r="G60" s="320" t="str">
        <f t="shared" si="53"/>
        <v/>
      </c>
      <c r="H60" s="321"/>
      <c r="I60" s="322"/>
      <c r="J60" s="319"/>
      <c r="K60" s="320" t="str">
        <f t="shared" si="54"/>
        <v/>
      </c>
      <c r="L60" s="321"/>
      <c r="M60" s="320" t="str">
        <f t="shared" si="55"/>
        <v/>
      </c>
      <c r="N60" s="321"/>
      <c r="O60" s="322"/>
      <c r="P60" s="319"/>
      <c r="Q60" s="320"/>
      <c r="R60" s="321"/>
      <c r="S60" s="320"/>
      <c r="T60" s="321"/>
      <c r="U60" s="322"/>
      <c r="V60" s="319">
        <v>1</v>
      </c>
      <c r="W60" s="320">
        <v>14</v>
      </c>
      <c r="X60" s="321">
        <v>1</v>
      </c>
      <c r="Y60" s="320">
        <v>14</v>
      </c>
      <c r="Z60" s="321"/>
      <c r="AA60" s="322"/>
      <c r="AB60" s="319">
        <v>1</v>
      </c>
      <c r="AC60" s="320">
        <v>14</v>
      </c>
      <c r="AD60" s="321">
        <v>1</v>
      </c>
      <c r="AE60" s="320">
        <v>14</v>
      </c>
      <c r="AF60" s="321"/>
      <c r="AG60" s="322"/>
      <c r="AH60" s="319">
        <v>1</v>
      </c>
      <c r="AI60" s="809">
        <v>10</v>
      </c>
      <c r="AJ60" s="321">
        <v>1</v>
      </c>
      <c r="AK60" s="809">
        <v>10</v>
      </c>
      <c r="AL60" s="321"/>
      <c r="AM60" s="322"/>
      <c r="AN60" s="1380"/>
      <c r="AO60" s="1381"/>
      <c r="AP60" s="1381"/>
      <c r="AQ60" s="1382"/>
      <c r="AR60" s="1383"/>
      <c r="AS60" s="1384"/>
      <c r="AT60" s="1101" t="s">
        <v>742</v>
      </c>
      <c r="AU60" s="1029" t="s">
        <v>743</v>
      </c>
    </row>
    <row r="61" spans="1:47" s="294" customFormat="1" ht="15.75" hidden="1" customHeight="1" x14ac:dyDescent="0.3">
      <c r="A61" s="303" t="s">
        <v>201</v>
      </c>
      <c r="B61" s="299" t="s">
        <v>19</v>
      </c>
      <c r="C61" s="318" t="s">
        <v>202</v>
      </c>
      <c r="D61" s="319"/>
      <c r="E61" s="320" t="str">
        <f t="shared" si="52"/>
        <v/>
      </c>
      <c r="F61" s="321"/>
      <c r="G61" s="320" t="str">
        <f t="shared" si="53"/>
        <v/>
      </c>
      <c r="H61" s="321"/>
      <c r="I61" s="322"/>
      <c r="J61" s="319"/>
      <c r="K61" s="320" t="str">
        <f t="shared" si="54"/>
        <v/>
      </c>
      <c r="L61" s="321"/>
      <c r="M61" s="320" t="str">
        <f t="shared" si="55"/>
        <v/>
      </c>
      <c r="N61" s="321"/>
      <c r="O61" s="322"/>
      <c r="P61" s="319"/>
      <c r="Q61" s="320"/>
      <c r="R61" s="321"/>
      <c r="S61" s="320"/>
      <c r="T61" s="321"/>
      <c r="U61" s="322"/>
      <c r="V61" s="319">
        <v>1</v>
      </c>
      <c r="W61" s="320">
        <v>14</v>
      </c>
      <c r="X61" s="321">
        <v>1</v>
      </c>
      <c r="Y61" s="320">
        <v>14</v>
      </c>
      <c r="Z61" s="321"/>
      <c r="AA61" s="322"/>
      <c r="AB61" s="319">
        <v>1</v>
      </c>
      <c r="AC61" s="320">
        <v>14</v>
      </c>
      <c r="AD61" s="321">
        <v>1</v>
      </c>
      <c r="AE61" s="320">
        <v>14</v>
      </c>
      <c r="AF61" s="321"/>
      <c r="AG61" s="322"/>
      <c r="AH61" s="319">
        <v>1</v>
      </c>
      <c r="AI61" s="809">
        <v>10</v>
      </c>
      <c r="AJ61" s="321">
        <v>1</v>
      </c>
      <c r="AK61" s="809">
        <v>10</v>
      </c>
      <c r="AL61" s="321"/>
      <c r="AM61" s="322"/>
      <c r="AN61" s="1380"/>
      <c r="AO61" s="1381"/>
      <c r="AP61" s="1381"/>
      <c r="AQ61" s="1382"/>
      <c r="AR61" s="1378"/>
      <c r="AS61" s="1379"/>
      <c r="AT61" s="1101" t="s">
        <v>742</v>
      </c>
      <c r="AU61" s="1029" t="s">
        <v>744</v>
      </c>
    </row>
    <row r="62" spans="1:47" s="294" customFormat="1" ht="15.75" hidden="1" customHeight="1" x14ac:dyDescent="0.3">
      <c r="A62" s="303" t="s">
        <v>203</v>
      </c>
      <c r="B62" s="298" t="s">
        <v>19</v>
      </c>
      <c r="C62" s="318" t="s">
        <v>204</v>
      </c>
      <c r="D62" s="319"/>
      <c r="E62" s="320" t="str">
        <f t="shared" si="52"/>
        <v/>
      </c>
      <c r="F62" s="321"/>
      <c r="G62" s="320" t="str">
        <f t="shared" si="53"/>
        <v/>
      </c>
      <c r="H62" s="321"/>
      <c r="I62" s="322"/>
      <c r="J62" s="319"/>
      <c r="K62" s="320" t="str">
        <f t="shared" si="54"/>
        <v/>
      </c>
      <c r="L62" s="321"/>
      <c r="M62" s="320" t="str">
        <f t="shared" si="55"/>
        <v/>
      </c>
      <c r="N62" s="321"/>
      <c r="O62" s="322"/>
      <c r="P62" s="319"/>
      <c r="Q62" s="320"/>
      <c r="R62" s="321"/>
      <c r="S62" s="320"/>
      <c r="T62" s="321"/>
      <c r="U62" s="322"/>
      <c r="V62" s="319">
        <v>1</v>
      </c>
      <c r="W62" s="320">
        <v>14</v>
      </c>
      <c r="X62" s="321">
        <v>1</v>
      </c>
      <c r="Y62" s="320">
        <v>14</v>
      </c>
      <c r="Z62" s="321"/>
      <c r="AA62" s="322"/>
      <c r="AB62" s="319">
        <v>1</v>
      </c>
      <c r="AC62" s="320">
        <v>14</v>
      </c>
      <c r="AD62" s="321">
        <v>1</v>
      </c>
      <c r="AE62" s="320">
        <v>14</v>
      </c>
      <c r="AF62" s="321"/>
      <c r="AG62" s="322"/>
      <c r="AH62" s="319">
        <v>1</v>
      </c>
      <c r="AI62" s="809">
        <v>10</v>
      </c>
      <c r="AJ62" s="321">
        <v>1</v>
      </c>
      <c r="AK62" s="809">
        <v>10</v>
      </c>
      <c r="AL62" s="321"/>
      <c r="AM62" s="322"/>
      <c r="AN62" s="1385"/>
      <c r="AO62" s="1386"/>
      <c r="AP62" s="1386"/>
      <c r="AQ62" s="1387"/>
      <c r="AR62" s="1368"/>
      <c r="AS62" s="1369"/>
      <c r="AT62" s="1101" t="s">
        <v>745</v>
      </c>
      <c r="AU62" s="1029" t="s">
        <v>746</v>
      </c>
    </row>
    <row r="63" spans="1:47" s="294" customFormat="1" ht="15.75" hidden="1" customHeight="1" x14ac:dyDescent="0.3">
      <c r="A63" s="303" t="s">
        <v>205</v>
      </c>
      <c r="B63" s="298" t="s">
        <v>19</v>
      </c>
      <c r="C63" s="323" t="s">
        <v>206</v>
      </c>
      <c r="D63" s="324"/>
      <c r="E63" s="320" t="str">
        <f t="shared" si="52"/>
        <v/>
      </c>
      <c r="F63" s="321"/>
      <c r="G63" s="320" t="str">
        <f t="shared" si="53"/>
        <v/>
      </c>
      <c r="H63" s="321"/>
      <c r="I63" s="325"/>
      <c r="J63" s="324"/>
      <c r="K63" s="320" t="str">
        <f t="shared" si="54"/>
        <v/>
      </c>
      <c r="L63" s="321"/>
      <c r="M63" s="320" t="str">
        <f t="shared" si="55"/>
        <v/>
      </c>
      <c r="N63" s="321"/>
      <c r="O63" s="325"/>
      <c r="P63" s="324"/>
      <c r="Q63" s="320"/>
      <c r="R63" s="321"/>
      <c r="S63" s="320"/>
      <c r="T63" s="321"/>
      <c r="U63" s="325"/>
      <c r="V63" s="319">
        <v>1</v>
      </c>
      <c r="W63" s="320">
        <v>14</v>
      </c>
      <c r="X63" s="321">
        <v>1</v>
      </c>
      <c r="Y63" s="320">
        <v>14</v>
      </c>
      <c r="Z63" s="321"/>
      <c r="AA63" s="322"/>
      <c r="AB63" s="319">
        <v>1</v>
      </c>
      <c r="AC63" s="320">
        <v>14</v>
      </c>
      <c r="AD63" s="321">
        <v>1</v>
      </c>
      <c r="AE63" s="320">
        <v>14</v>
      </c>
      <c r="AF63" s="321"/>
      <c r="AG63" s="322"/>
      <c r="AH63" s="319">
        <v>1</v>
      </c>
      <c r="AI63" s="809">
        <v>10</v>
      </c>
      <c r="AJ63" s="321">
        <v>1</v>
      </c>
      <c r="AK63" s="809">
        <v>10</v>
      </c>
      <c r="AL63" s="321"/>
      <c r="AM63" s="322"/>
      <c r="AN63" s="1365"/>
      <c r="AO63" s="1366"/>
      <c r="AP63" s="1366"/>
      <c r="AQ63" s="1367"/>
      <c r="AR63" s="1368"/>
      <c r="AS63" s="1369"/>
      <c r="AT63" s="1101" t="s">
        <v>745</v>
      </c>
      <c r="AU63" s="1029" t="s">
        <v>747</v>
      </c>
    </row>
    <row r="64" spans="1:47" s="294" customFormat="1" ht="15.75" hidden="1" customHeight="1" x14ac:dyDescent="0.3">
      <c r="A64" s="303" t="s">
        <v>207</v>
      </c>
      <c r="B64" s="298" t="s">
        <v>19</v>
      </c>
      <c r="C64" s="323" t="s">
        <v>208</v>
      </c>
      <c r="D64" s="324"/>
      <c r="E64" s="291" t="str">
        <f t="shared" si="52"/>
        <v/>
      </c>
      <c r="F64" s="321"/>
      <c r="G64" s="291" t="str">
        <f t="shared" si="53"/>
        <v/>
      </c>
      <c r="H64" s="321"/>
      <c r="I64" s="325"/>
      <c r="J64" s="324"/>
      <c r="K64" s="291" t="str">
        <f t="shared" si="54"/>
        <v/>
      </c>
      <c r="L64" s="321"/>
      <c r="M64" s="291" t="str">
        <f t="shared" si="55"/>
        <v/>
      </c>
      <c r="N64" s="321"/>
      <c r="O64" s="325"/>
      <c r="P64" s="324"/>
      <c r="Q64" s="291"/>
      <c r="R64" s="321"/>
      <c r="S64" s="291"/>
      <c r="T64" s="321"/>
      <c r="U64" s="325"/>
      <c r="V64" s="319">
        <v>1</v>
      </c>
      <c r="W64" s="320">
        <v>14</v>
      </c>
      <c r="X64" s="321">
        <v>1</v>
      </c>
      <c r="Y64" s="320">
        <v>14</v>
      </c>
      <c r="Z64" s="321"/>
      <c r="AA64" s="322"/>
      <c r="AB64" s="319">
        <v>1</v>
      </c>
      <c r="AC64" s="320">
        <v>14</v>
      </c>
      <c r="AD64" s="321">
        <v>1</v>
      </c>
      <c r="AE64" s="320">
        <v>14</v>
      </c>
      <c r="AF64" s="321"/>
      <c r="AG64" s="322"/>
      <c r="AH64" s="319">
        <v>1</v>
      </c>
      <c r="AI64" s="809">
        <v>10</v>
      </c>
      <c r="AJ64" s="321">
        <v>1</v>
      </c>
      <c r="AK64" s="809">
        <v>10</v>
      </c>
      <c r="AL64" s="321"/>
      <c r="AM64" s="322"/>
      <c r="AN64" s="1365"/>
      <c r="AO64" s="1366"/>
      <c r="AP64" s="1366"/>
      <c r="AQ64" s="1367"/>
      <c r="AR64" s="1368"/>
      <c r="AS64" s="1369"/>
      <c r="AT64" s="1101" t="s">
        <v>745</v>
      </c>
      <c r="AU64" s="1029" t="s">
        <v>748</v>
      </c>
    </row>
    <row r="65" spans="1:47" s="294" customFormat="1" ht="15.75" hidden="1" customHeight="1" x14ac:dyDescent="0.3">
      <c r="A65" s="303" t="s">
        <v>209</v>
      </c>
      <c r="B65" s="298" t="s">
        <v>19</v>
      </c>
      <c r="C65" s="323" t="s">
        <v>210</v>
      </c>
      <c r="D65" s="324"/>
      <c r="E65" s="291" t="str">
        <f t="shared" si="52"/>
        <v/>
      </c>
      <c r="F65" s="321"/>
      <c r="G65" s="291" t="str">
        <f t="shared" si="53"/>
        <v/>
      </c>
      <c r="H65" s="321"/>
      <c r="I65" s="325"/>
      <c r="J65" s="324"/>
      <c r="K65" s="291" t="str">
        <f t="shared" si="54"/>
        <v/>
      </c>
      <c r="L65" s="321"/>
      <c r="M65" s="291" t="str">
        <f t="shared" si="55"/>
        <v/>
      </c>
      <c r="N65" s="321"/>
      <c r="O65" s="325"/>
      <c r="P65" s="324"/>
      <c r="Q65" s="291"/>
      <c r="R65" s="321"/>
      <c r="S65" s="291"/>
      <c r="T65" s="321"/>
      <c r="U65" s="325"/>
      <c r="V65" s="319">
        <v>1</v>
      </c>
      <c r="W65" s="320">
        <v>14</v>
      </c>
      <c r="X65" s="321">
        <v>1</v>
      </c>
      <c r="Y65" s="320">
        <v>14</v>
      </c>
      <c r="Z65" s="321"/>
      <c r="AA65" s="322"/>
      <c r="AB65" s="319">
        <v>1</v>
      </c>
      <c r="AC65" s="320">
        <v>14</v>
      </c>
      <c r="AD65" s="321">
        <v>1</v>
      </c>
      <c r="AE65" s="320">
        <v>14</v>
      </c>
      <c r="AF65" s="321"/>
      <c r="AG65" s="322"/>
      <c r="AH65" s="319">
        <v>1</v>
      </c>
      <c r="AI65" s="809">
        <v>10</v>
      </c>
      <c r="AJ65" s="321">
        <v>1</v>
      </c>
      <c r="AK65" s="809">
        <v>10</v>
      </c>
      <c r="AL65" s="321"/>
      <c r="AM65" s="322"/>
      <c r="AN65" s="1365"/>
      <c r="AO65" s="1366"/>
      <c r="AP65" s="1366"/>
      <c r="AQ65" s="1367"/>
      <c r="AR65" s="1368"/>
      <c r="AS65" s="1369"/>
      <c r="AT65" s="1101" t="s">
        <v>745</v>
      </c>
      <c r="AU65" s="1029" t="s">
        <v>748</v>
      </c>
    </row>
    <row r="66" spans="1:47" s="294" customFormat="1" ht="15.75" hidden="1" customHeight="1" x14ac:dyDescent="0.3">
      <c r="A66" s="303" t="s">
        <v>211</v>
      </c>
      <c r="B66" s="298" t="s">
        <v>19</v>
      </c>
      <c r="C66" s="323" t="s">
        <v>212</v>
      </c>
      <c r="D66" s="324"/>
      <c r="E66" s="291" t="str">
        <f t="shared" si="52"/>
        <v/>
      </c>
      <c r="F66" s="321"/>
      <c r="G66" s="291" t="str">
        <f t="shared" si="53"/>
        <v/>
      </c>
      <c r="H66" s="321"/>
      <c r="I66" s="325"/>
      <c r="J66" s="324"/>
      <c r="K66" s="291" t="str">
        <f t="shared" si="54"/>
        <v/>
      </c>
      <c r="L66" s="321"/>
      <c r="M66" s="291" t="str">
        <f t="shared" si="55"/>
        <v/>
      </c>
      <c r="N66" s="321"/>
      <c r="O66" s="325"/>
      <c r="P66" s="324"/>
      <c r="Q66" s="291"/>
      <c r="R66" s="321"/>
      <c r="S66" s="291"/>
      <c r="T66" s="321"/>
      <c r="U66" s="325"/>
      <c r="V66" s="319">
        <v>1</v>
      </c>
      <c r="W66" s="320">
        <v>14</v>
      </c>
      <c r="X66" s="321">
        <v>1</v>
      </c>
      <c r="Y66" s="320">
        <v>14</v>
      </c>
      <c r="Z66" s="321"/>
      <c r="AA66" s="322"/>
      <c r="AB66" s="319">
        <v>1</v>
      </c>
      <c r="AC66" s="320">
        <v>14</v>
      </c>
      <c r="AD66" s="321">
        <v>1</v>
      </c>
      <c r="AE66" s="320">
        <v>14</v>
      </c>
      <c r="AF66" s="321"/>
      <c r="AG66" s="322"/>
      <c r="AH66" s="319">
        <v>1</v>
      </c>
      <c r="AI66" s="809">
        <v>10</v>
      </c>
      <c r="AJ66" s="321">
        <v>1</v>
      </c>
      <c r="AK66" s="809">
        <v>10</v>
      </c>
      <c r="AL66" s="321"/>
      <c r="AM66" s="322"/>
      <c r="AN66" s="1365"/>
      <c r="AO66" s="1366"/>
      <c r="AP66" s="1366"/>
      <c r="AQ66" s="1367"/>
      <c r="AR66" s="1368"/>
      <c r="AS66" s="1369"/>
      <c r="AT66" s="1101" t="s">
        <v>626</v>
      </c>
      <c r="AU66" s="1029" t="s">
        <v>630</v>
      </c>
    </row>
    <row r="67" spans="1:47" s="294" customFormat="1" ht="15.75" hidden="1" customHeight="1" x14ac:dyDescent="0.3">
      <c r="A67" s="303" t="s">
        <v>213</v>
      </c>
      <c r="B67" s="298" t="s">
        <v>19</v>
      </c>
      <c r="C67" s="323" t="s">
        <v>214</v>
      </c>
      <c r="D67" s="324"/>
      <c r="E67" s="291" t="str">
        <f t="shared" si="52"/>
        <v/>
      </c>
      <c r="F67" s="321"/>
      <c r="G67" s="291" t="str">
        <f t="shared" si="53"/>
        <v/>
      </c>
      <c r="H67" s="321"/>
      <c r="I67" s="325"/>
      <c r="J67" s="324"/>
      <c r="K67" s="291" t="str">
        <f t="shared" si="54"/>
        <v/>
      </c>
      <c r="L67" s="321"/>
      <c r="M67" s="291" t="str">
        <f t="shared" si="55"/>
        <v/>
      </c>
      <c r="N67" s="321"/>
      <c r="O67" s="325"/>
      <c r="P67" s="324"/>
      <c r="Q67" s="291"/>
      <c r="R67" s="321"/>
      <c r="S67" s="291"/>
      <c r="T67" s="321"/>
      <c r="U67" s="325"/>
      <c r="V67" s="319">
        <v>1</v>
      </c>
      <c r="W67" s="320">
        <v>14</v>
      </c>
      <c r="X67" s="321">
        <v>1</v>
      </c>
      <c r="Y67" s="320">
        <v>14</v>
      </c>
      <c r="Z67" s="321"/>
      <c r="AA67" s="322"/>
      <c r="AB67" s="319">
        <v>1</v>
      </c>
      <c r="AC67" s="320">
        <v>14</v>
      </c>
      <c r="AD67" s="321">
        <v>1</v>
      </c>
      <c r="AE67" s="320">
        <v>14</v>
      </c>
      <c r="AF67" s="321"/>
      <c r="AG67" s="322"/>
      <c r="AH67" s="319">
        <v>1</v>
      </c>
      <c r="AI67" s="809">
        <v>10</v>
      </c>
      <c r="AJ67" s="321">
        <v>1</v>
      </c>
      <c r="AK67" s="809">
        <v>10</v>
      </c>
      <c r="AL67" s="321"/>
      <c r="AM67" s="322"/>
      <c r="AN67" s="1365"/>
      <c r="AO67" s="1366"/>
      <c r="AP67" s="1366"/>
      <c r="AQ67" s="1367"/>
      <c r="AR67" s="1368"/>
      <c r="AS67" s="1369"/>
      <c r="AT67" s="1101" t="s">
        <v>626</v>
      </c>
      <c r="AU67" s="1029" t="s">
        <v>629</v>
      </c>
    </row>
    <row r="68" spans="1:47" s="294" customFormat="1" ht="15.75" hidden="1" customHeight="1" x14ac:dyDescent="0.3">
      <c r="A68" s="303" t="s">
        <v>215</v>
      </c>
      <c r="B68" s="298" t="s">
        <v>19</v>
      </c>
      <c r="C68" s="323" t="s">
        <v>216</v>
      </c>
      <c r="D68" s="324"/>
      <c r="E68" s="291" t="str">
        <f t="shared" si="52"/>
        <v/>
      </c>
      <c r="F68" s="321"/>
      <c r="G68" s="291" t="str">
        <f t="shared" si="53"/>
        <v/>
      </c>
      <c r="H68" s="321"/>
      <c r="I68" s="325"/>
      <c r="J68" s="324"/>
      <c r="K68" s="291" t="str">
        <f t="shared" si="54"/>
        <v/>
      </c>
      <c r="L68" s="321"/>
      <c r="M68" s="291" t="str">
        <f t="shared" si="55"/>
        <v/>
      </c>
      <c r="N68" s="321"/>
      <c r="O68" s="325"/>
      <c r="P68" s="324"/>
      <c r="Q68" s="291"/>
      <c r="R68" s="321"/>
      <c r="S68" s="291"/>
      <c r="T68" s="321"/>
      <c r="U68" s="325"/>
      <c r="V68" s="319">
        <v>1</v>
      </c>
      <c r="W68" s="320">
        <v>14</v>
      </c>
      <c r="X68" s="321">
        <v>1</v>
      </c>
      <c r="Y68" s="320">
        <v>14</v>
      </c>
      <c r="Z68" s="321"/>
      <c r="AA68" s="322"/>
      <c r="AB68" s="319">
        <v>1</v>
      </c>
      <c r="AC68" s="320">
        <v>14</v>
      </c>
      <c r="AD68" s="321">
        <v>1</v>
      </c>
      <c r="AE68" s="320">
        <v>14</v>
      </c>
      <c r="AF68" s="321"/>
      <c r="AG68" s="322"/>
      <c r="AH68" s="319">
        <v>1</v>
      </c>
      <c r="AI68" s="809">
        <v>10</v>
      </c>
      <c r="AJ68" s="321">
        <v>1</v>
      </c>
      <c r="AK68" s="809">
        <v>10</v>
      </c>
      <c r="AL68" s="321"/>
      <c r="AM68" s="322"/>
      <c r="AN68" s="1365"/>
      <c r="AO68" s="1366"/>
      <c r="AP68" s="1366"/>
      <c r="AQ68" s="1367"/>
      <c r="AR68" s="1368"/>
      <c r="AS68" s="1369"/>
      <c r="AT68" s="1101" t="s">
        <v>626</v>
      </c>
      <c r="AU68" s="1029" t="s">
        <v>629</v>
      </c>
    </row>
    <row r="69" spans="1:47" s="294" customFormat="1" ht="15.75" hidden="1" customHeight="1" x14ac:dyDescent="0.3">
      <c r="A69" s="303" t="s">
        <v>217</v>
      </c>
      <c r="B69" s="298" t="s">
        <v>19</v>
      </c>
      <c r="C69" s="323" t="s">
        <v>218</v>
      </c>
      <c r="D69" s="324"/>
      <c r="E69" s="291" t="str">
        <f t="shared" si="52"/>
        <v/>
      </c>
      <c r="F69" s="321"/>
      <c r="G69" s="291" t="str">
        <f t="shared" si="53"/>
        <v/>
      </c>
      <c r="H69" s="321"/>
      <c r="I69" s="325"/>
      <c r="J69" s="324"/>
      <c r="K69" s="291" t="str">
        <f t="shared" si="54"/>
        <v/>
      </c>
      <c r="L69" s="321"/>
      <c r="M69" s="291" t="str">
        <f t="shared" si="55"/>
        <v/>
      </c>
      <c r="N69" s="321"/>
      <c r="O69" s="325"/>
      <c r="P69" s="324"/>
      <c r="Q69" s="291"/>
      <c r="R69" s="321"/>
      <c r="S69" s="291"/>
      <c r="T69" s="321"/>
      <c r="U69" s="325"/>
      <c r="V69" s="319">
        <v>1</v>
      </c>
      <c r="W69" s="320">
        <v>14</v>
      </c>
      <c r="X69" s="321">
        <v>1</v>
      </c>
      <c r="Y69" s="320">
        <v>14</v>
      </c>
      <c r="Z69" s="321"/>
      <c r="AA69" s="322"/>
      <c r="AB69" s="319">
        <v>1</v>
      </c>
      <c r="AC69" s="320">
        <v>14</v>
      </c>
      <c r="AD69" s="321">
        <v>1</v>
      </c>
      <c r="AE69" s="320">
        <v>14</v>
      </c>
      <c r="AF69" s="321"/>
      <c r="AG69" s="322"/>
      <c r="AH69" s="319">
        <v>1</v>
      </c>
      <c r="AI69" s="809">
        <v>10</v>
      </c>
      <c r="AJ69" s="321">
        <v>1</v>
      </c>
      <c r="AK69" s="809">
        <v>10</v>
      </c>
      <c r="AL69" s="321"/>
      <c r="AM69" s="322"/>
      <c r="AN69" s="1365"/>
      <c r="AO69" s="1366"/>
      <c r="AP69" s="1366"/>
      <c r="AQ69" s="1367"/>
      <c r="AR69" s="1368"/>
      <c r="AS69" s="1369"/>
      <c r="AT69" s="1101" t="s">
        <v>749</v>
      </c>
      <c r="AU69" s="1029" t="s">
        <v>750</v>
      </c>
    </row>
    <row r="70" spans="1:47" s="294" customFormat="1" ht="15.75" hidden="1" customHeight="1" x14ac:dyDescent="0.3">
      <c r="A70" s="303" t="s">
        <v>219</v>
      </c>
      <c r="B70" s="298" t="s">
        <v>19</v>
      </c>
      <c r="C70" s="323" t="s">
        <v>220</v>
      </c>
      <c r="D70" s="324"/>
      <c r="E70" s="291" t="str">
        <f t="shared" si="52"/>
        <v/>
      </c>
      <c r="F70" s="321"/>
      <c r="G70" s="291" t="str">
        <f t="shared" si="53"/>
        <v/>
      </c>
      <c r="H70" s="321"/>
      <c r="I70" s="325"/>
      <c r="J70" s="324"/>
      <c r="K70" s="291" t="str">
        <f t="shared" si="54"/>
        <v/>
      </c>
      <c r="L70" s="321"/>
      <c r="M70" s="291" t="str">
        <f t="shared" si="55"/>
        <v/>
      </c>
      <c r="N70" s="321"/>
      <c r="O70" s="325"/>
      <c r="P70" s="324"/>
      <c r="Q70" s="291"/>
      <c r="R70" s="321"/>
      <c r="S70" s="291"/>
      <c r="T70" s="321"/>
      <c r="U70" s="325"/>
      <c r="V70" s="319">
        <v>1</v>
      </c>
      <c r="W70" s="320">
        <v>14</v>
      </c>
      <c r="X70" s="321">
        <v>1</v>
      </c>
      <c r="Y70" s="320">
        <v>14</v>
      </c>
      <c r="Z70" s="321"/>
      <c r="AA70" s="322"/>
      <c r="AB70" s="319">
        <v>1</v>
      </c>
      <c r="AC70" s="320">
        <v>14</v>
      </c>
      <c r="AD70" s="321">
        <v>1</v>
      </c>
      <c r="AE70" s="320">
        <v>14</v>
      </c>
      <c r="AF70" s="321"/>
      <c r="AG70" s="322"/>
      <c r="AH70" s="319">
        <v>1</v>
      </c>
      <c r="AI70" s="809">
        <v>10</v>
      </c>
      <c r="AJ70" s="321">
        <v>1</v>
      </c>
      <c r="AK70" s="809">
        <v>10</v>
      </c>
      <c r="AL70" s="321"/>
      <c r="AM70" s="322"/>
      <c r="AN70" s="1365"/>
      <c r="AO70" s="1366"/>
      <c r="AP70" s="1366"/>
      <c r="AQ70" s="1367"/>
      <c r="AR70" s="1368"/>
      <c r="AS70" s="1369"/>
      <c r="AT70" s="1101" t="s">
        <v>749</v>
      </c>
      <c r="AU70" s="1029" t="s">
        <v>751</v>
      </c>
    </row>
    <row r="71" spans="1:47" s="294" customFormat="1" ht="15.75" hidden="1" customHeight="1" x14ac:dyDescent="0.3">
      <c r="A71" s="303" t="s">
        <v>221</v>
      </c>
      <c r="B71" s="298" t="s">
        <v>19</v>
      </c>
      <c r="C71" s="323" t="s">
        <v>222</v>
      </c>
      <c r="D71" s="324"/>
      <c r="E71" s="291" t="str">
        <f t="shared" si="52"/>
        <v/>
      </c>
      <c r="F71" s="321"/>
      <c r="G71" s="291" t="str">
        <f t="shared" si="53"/>
        <v/>
      </c>
      <c r="H71" s="321"/>
      <c r="I71" s="325"/>
      <c r="J71" s="324"/>
      <c r="K71" s="291" t="str">
        <f t="shared" si="54"/>
        <v/>
      </c>
      <c r="L71" s="321"/>
      <c r="M71" s="291" t="str">
        <f t="shared" si="55"/>
        <v/>
      </c>
      <c r="N71" s="321"/>
      <c r="O71" s="325"/>
      <c r="P71" s="324"/>
      <c r="Q71" s="291"/>
      <c r="R71" s="321"/>
      <c r="S71" s="291"/>
      <c r="T71" s="321"/>
      <c r="U71" s="325"/>
      <c r="V71" s="319">
        <v>1</v>
      </c>
      <c r="W71" s="320">
        <v>14</v>
      </c>
      <c r="X71" s="321">
        <v>1</v>
      </c>
      <c r="Y71" s="320">
        <v>14</v>
      </c>
      <c r="Z71" s="321"/>
      <c r="AA71" s="322"/>
      <c r="AB71" s="319">
        <v>1</v>
      </c>
      <c r="AC71" s="320">
        <v>14</v>
      </c>
      <c r="AD71" s="321">
        <v>1</v>
      </c>
      <c r="AE71" s="320">
        <v>14</v>
      </c>
      <c r="AF71" s="321"/>
      <c r="AG71" s="322"/>
      <c r="AH71" s="319">
        <v>1</v>
      </c>
      <c r="AI71" s="809">
        <v>10</v>
      </c>
      <c r="AJ71" s="321">
        <v>1</v>
      </c>
      <c r="AK71" s="809">
        <v>10</v>
      </c>
      <c r="AL71" s="321"/>
      <c r="AM71" s="322"/>
      <c r="AN71" s="1365"/>
      <c r="AO71" s="1366"/>
      <c r="AP71" s="1366"/>
      <c r="AQ71" s="1367"/>
      <c r="AR71" s="1368"/>
      <c r="AS71" s="1369"/>
      <c r="AT71" s="1101" t="s">
        <v>749</v>
      </c>
      <c r="AU71" s="1029" t="s">
        <v>752</v>
      </c>
    </row>
    <row r="72" spans="1:47" s="294" customFormat="1" ht="15.75" hidden="1" customHeight="1" x14ac:dyDescent="0.3">
      <c r="A72" s="303" t="s">
        <v>223</v>
      </c>
      <c r="B72" s="298" t="s">
        <v>19</v>
      </c>
      <c r="C72" s="323" t="s">
        <v>224</v>
      </c>
      <c r="D72" s="324"/>
      <c r="E72" s="291" t="str">
        <f t="shared" si="52"/>
        <v/>
      </c>
      <c r="F72" s="321"/>
      <c r="G72" s="291" t="str">
        <f t="shared" si="53"/>
        <v/>
      </c>
      <c r="H72" s="321"/>
      <c r="I72" s="325"/>
      <c r="J72" s="324"/>
      <c r="K72" s="291" t="str">
        <f t="shared" si="54"/>
        <v/>
      </c>
      <c r="L72" s="321"/>
      <c r="M72" s="291" t="str">
        <f t="shared" si="55"/>
        <v/>
      </c>
      <c r="N72" s="321"/>
      <c r="O72" s="325"/>
      <c r="P72" s="324"/>
      <c r="Q72" s="291"/>
      <c r="R72" s="321"/>
      <c r="S72" s="291"/>
      <c r="T72" s="321"/>
      <c r="U72" s="325"/>
      <c r="V72" s="319">
        <v>1</v>
      </c>
      <c r="W72" s="320">
        <v>14</v>
      </c>
      <c r="X72" s="321">
        <v>1</v>
      </c>
      <c r="Y72" s="320">
        <v>14</v>
      </c>
      <c r="Z72" s="321"/>
      <c r="AA72" s="322"/>
      <c r="AB72" s="319">
        <v>1</v>
      </c>
      <c r="AC72" s="320">
        <v>14</v>
      </c>
      <c r="AD72" s="321">
        <v>1</v>
      </c>
      <c r="AE72" s="320">
        <v>14</v>
      </c>
      <c r="AF72" s="321"/>
      <c r="AG72" s="322"/>
      <c r="AH72" s="319">
        <v>1</v>
      </c>
      <c r="AI72" s="809">
        <v>10</v>
      </c>
      <c r="AJ72" s="321">
        <v>1</v>
      </c>
      <c r="AK72" s="809">
        <v>10</v>
      </c>
      <c r="AL72" s="321"/>
      <c r="AM72" s="322"/>
      <c r="AN72" s="1365"/>
      <c r="AO72" s="1366"/>
      <c r="AP72" s="1366"/>
      <c r="AQ72" s="1367"/>
      <c r="AR72" s="1368"/>
      <c r="AS72" s="1369"/>
      <c r="AT72" s="1101" t="s">
        <v>753</v>
      </c>
      <c r="AU72" s="1029" t="s">
        <v>754</v>
      </c>
    </row>
    <row r="73" spans="1:47" s="294" customFormat="1" ht="15.75" hidden="1" customHeight="1" x14ac:dyDescent="0.25">
      <c r="A73" s="303" t="s">
        <v>225</v>
      </c>
      <c r="B73" s="305" t="s">
        <v>19</v>
      </c>
      <c r="C73" s="328" t="s">
        <v>226</v>
      </c>
      <c r="D73" s="324"/>
      <c r="E73" s="291" t="str">
        <f t="shared" si="52"/>
        <v/>
      </c>
      <c r="F73" s="321"/>
      <c r="G73" s="291" t="str">
        <f t="shared" si="53"/>
        <v/>
      </c>
      <c r="H73" s="321"/>
      <c r="I73" s="325"/>
      <c r="J73" s="324"/>
      <c r="K73" s="291" t="str">
        <f t="shared" si="54"/>
        <v/>
      </c>
      <c r="L73" s="321"/>
      <c r="M73" s="291" t="str">
        <f t="shared" si="55"/>
        <v/>
      </c>
      <c r="N73" s="321"/>
      <c r="O73" s="325"/>
      <c r="P73" s="324"/>
      <c r="Q73" s="291"/>
      <c r="R73" s="321"/>
      <c r="S73" s="291"/>
      <c r="T73" s="321"/>
      <c r="U73" s="325"/>
      <c r="V73" s="319">
        <v>1</v>
      </c>
      <c r="W73" s="320">
        <v>14</v>
      </c>
      <c r="X73" s="321">
        <v>1</v>
      </c>
      <c r="Y73" s="320">
        <v>14</v>
      </c>
      <c r="Z73" s="321"/>
      <c r="AA73" s="322"/>
      <c r="AB73" s="319">
        <v>1</v>
      </c>
      <c r="AC73" s="320">
        <v>14</v>
      </c>
      <c r="AD73" s="321">
        <v>1</v>
      </c>
      <c r="AE73" s="320">
        <v>14</v>
      </c>
      <c r="AF73" s="321"/>
      <c r="AG73" s="322"/>
      <c r="AH73" s="319">
        <v>1</v>
      </c>
      <c r="AI73" s="809">
        <v>10</v>
      </c>
      <c r="AJ73" s="321">
        <v>1</v>
      </c>
      <c r="AK73" s="809">
        <v>10</v>
      </c>
      <c r="AL73" s="321"/>
      <c r="AM73" s="322"/>
      <c r="AN73" s="1365"/>
      <c r="AO73" s="1366"/>
      <c r="AP73" s="1366"/>
      <c r="AQ73" s="1367"/>
      <c r="AR73" s="1368"/>
      <c r="AS73" s="1369"/>
      <c r="AT73" s="1101" t="s">
        <v>741</v>
      </c>
      <c r="AU73" s="1029" t="s">
        <v>755</v>
      </c>
    </row>
    <row r="74" spans="1:47" s="294" customFormat="1" ht="15.75" hidden="1" customHeight="1" x14ac:dyDescent="0.3">
      <c r="A74" s="303" t="s">
        <v>227</v>
      </c>
      <c r="B74" s="298" t="s">
        <v>19</v>
      </c>
      <c r="C74" s="323" t="s">
        <v>228</v>
      </c>
      <c r="D74" s="324"/>
      <c r="E74" s="291" t="str">
        <f t="shared" si="52"/>
        <v/>
      </c>
      <c r="F74" s="321"/>
      <c r="G74" s="291" t="str">
        <f t="shared" si="53"/>
        <v/>
      </c>
      <c r="H74" s="321"/>
      <c r="I74" s="325"/>
      <c r="J74" s="324"/>
      <c r="K74" s="291" t="str">
        <f t="shared" si="54"/>
        <v/>
      </c>
      <c r="L74" s="321"/>
      <c r="M74" s="291" t="str">
        <f t="shared" si="55"/>
        <v/>
      </c>
      <c r="N74" s="321"/>
      <c r="O74" s="325"/>
      <c r="P74" s="324"/>
      <c r="Q74" s="291"/>
      <c r="R74" s="321"/>
      <c r="S74" s="291"/>
      <c r="T74" s="321"/>
      <c r="U74" s="325"/>
      <c r="V74" s="319">
        <v>1</v>
      </c>
      <c r="W74" s="320">
        <v>14</v>
      </c>
      <c r="X74" s="321">
        <v>1</v>
      </c>
      <c r="Y74" s="320">
        <v>14</v>
      </c>
      <c r="Z74" s="321"/>
      <c r="AA74" s="322"/>
      <c r="AB74" s="319">
        <v>1</v>
      </c>
      <c r="AC74" s="320">
        <v>14</v>
      </c>
      <c r="AD74" s="321">
        <v>1</v>
      </c>
      <c r="AE74" s="320">
        <v>14</v>
      </c>
      <c r="AF74" s="321"/>
      <c r="AG74" s="322"/>
      <c r="AH74" s="319">
        <v>1</v>
      </c>
      <c r="AI74" s="809">
        <v>10</v>
      </c>
      <c r="AJ74" s="321">
        <v>1</v>
      </c>
      <c r="AK74" s="809">
        <v>10</v>
      </c>
      <c r="AL74" s="321"/>
      <c r="AM74" s="322"/>
      <c r="AN74" s="1365"/>
      <c r="AO74" s="1366"/>
      <c r="AP74" s="1366"/>
      <c r="AQ74" s="1367"/>
      <c r="AR74" s="1368"/>
      <c r="AS74" s="1369"/>
      <c r="AT74" s="1101" t="s">
        <v>756</v>
      </c>
      <c r="AU74" s="1029" t="s">
        <v>757</v>
      </c>
    </row>
    <row r="75" spans="1:47" s="294" customFormat="1" ht="15.75" hidden="1" customHeight="1" x14ac:dyDescent="0.3">
      <c r="A75" s="303" t="s">
        <v>229</v>
      </c>
      <c r="B75" s="302" t="s">
        <v>19</v>
      </c>
      <c r="C75" s="323" t="s">
        <v>230</v>
      </c>
      <c r="D75" s="326"/>
      <c r="E75" s="291" t="str">
        <f t="shared" si="52"/>
        <v/>
      </c>
      <c r="F75" s="292"/>
      <c r="G75" s="291" t="str">
        <f t="shared" si="53"/>
        <v/>
      </c>
      <c r="H75" s="292"/>
      <c r="I75" s="327"/>
      <c r="J75" s="326"/>
      <c r="K75" s="291" t="str">
        <f t="shared" si="54"/>
        <v/>
      </c>
      <c r="L75" s="292"/>
      <c r="M75" s="291" t="str">
        <f t="shared" si="55"/>
        <v/>
      </c>
      <c r="N75" s="292"/>
      <c r="O75" s="327"/>
      <c r="P75" s="326"/>
      <c r="Q75" s="291"/>
      <c r="R75" s="292"/>
      <c r="S75" s="291"/>
      <c r="T75" s="292"/>
      <c r="U75" s="327"/>
      <c r="V75" s="319">
        <v>1</v>
      </c>
      <c r="W75" s="320">
        <v>14</v>
      </c>
      <c r="X75" s="321">
        <v>1</v>
      </c>
      <c r="Y75" s="320">
        <v>14</v>
      </c>
      <c r="Z75" s="321"/>
      <c r="AA75" s="322"/>
      <c r="AB75" s="319">
        <v>1</v>
      </c>
      <c r="AC75" s="320">
        <v>14</v>
      </c>
      <c r="AD75" s="321">
        <v>1</v>
      </c>
      <c r="AE75" s="320">
        <v>14</v>
      </c>
      <c r="AF75" s="321"/>
      <c r="AG75" s="322"/>
      <c r="AH75" s="319">
        <v>1</v>
      </c>
      <c r="AI75" s="809">
        <v>10</v>
      </c>
      <c r="AJ75" s="321">
        <v>1</v>
      </c>
      <c r="AK75" s="809">
        <v>10</v>
      </c>
      <c r="AL75" s="321"/>
      <c r="AM75" s="322"/>
      <c r="AN75" s="1365"/>
      <c r="AO75" s="1366"/>
      <c r="AP75" s="1366"/>
      <c r="AQ75" s="1367"/>
      <c r="AR75" s="1368"/>
      <c r="AS75" s="1369"/>
      <c r="AT75" s="1101" t="s">
        <v>756</v>
      </c>
      <c r="AU75" s="1029" t="s">
        <v>758</v>
      </c>
    </row>
    <row r="76" spans="1:47" s="294" customFormat="1" ht="15.75" hidden="1" customHeight="1" x14ac:dyDescent="0.3">
      <c r="A76" s="303" t="s">
        <v>231</v>
      </c>
      <c r="B76" s="302" t="s">
        <v>19</v>
      </c>
      <c r="C76" s="323" t="s">
        <v>232</v>
      </c>
      <c r="D76" s="326"/>
      <c r="E76" s="291"/>
      <c r="F76" s="292"/>
      <c r="G76" s="291"/>
      <c r="H76" s="292"/>
      <c r="I76" s="327"/>
      <c r="J76" s="326"/>
      <c r="K76" s="291"/>
      <c r="L76" s="292"/>
      <c r="M76" s="291"/>
      <c r="N76" s="292"/>
      <c r="O76" s="327"/>
      <c r="P76" s="326"/>
      <c r="Q76" s="291"/>
      <c r="R76" s="292"/>
      <c r="S76" s="291"/>
      <c r="T76" s="292"/>
      <c r="U76" s="327"/>
      <c r="V76" s="319">
        <v>1</v>
      </c>
      <c r="W76" s="320">
        <v>14</v>
      </c>
      <c r="X76" s="321">
        <v>1</v>
      </c>
      <c r="Y76" s="320">
        <v>14</v>
      </c>
      <c r="Z76" s="321"/>
      <c r="AA76" s="322"/>
      <c r="AB76" s="319">
        <v>1</v>
      </c>
      <c r="AC76" s="320">
        <v>14</v>
      </c>
      <c r="AD76" s="321">
        <v>1</v>
      </c>
      <c r="AE76" s="320">
        <v>14</v>
      </c>
      <c r="AF76" s="321"/>
      <c r="AG76" s="322"/>
      <c r="AH76" s="319">
        <v>1</v>
      </c>
      <c r="AI76" s="809">
        <v>10</v>
      </c>
      <c r="AJ76" s="321">
        <v>1</v>
      </c>
      <c r="AK76" s="809">
        <v>10</v>
      </c>
      <c r="AL76" s="321"/>
      <c r="AM76" s="322"/>
      <c r="AN76" s="1370"/>
      <c r="AO76" s="1371"/>
      <c r="AP76" s="1371"/>
      <c r="AQ76" s="1372"/>
      <c r="AR76" s="1368"/>
      <c r="AS76" s="1369"/>
      <c r="AT76" s="1101" t="s">
        <v>756</v>
      </c>
      <c r="AU76" s="1029" t="s">
        <v>759</v>
      </c>
    </row>
    <row r="77" spans="1:47" s="294" customFormat="1" ht="15.75" hidden="1" customHeight="1" x14ac:dyDescent="0.3">
      <c r="A77" s="303" t="s">
        <v>233</v>
      </c>
      <c r="B77" s="302" t="s">
        <v>19</v>
      </c>
      <c r="C77" s="329" t="s">
        <v>234</v>
      </c>
      <c r="D77" s="326"/>
      <c r="E77" s="291"/>
      <c r="F77" s="292"/>
      <c r="G77" s="291"/>
      <c r="H77" s="292"/>
      <c r="I77" s="327"/>
      <c r="J77" s="326"/>
      <c r="K77" s="291"/>
      <c r="L77" s="292"/>
      <c r="M77" s="291"/>
      <c r="N77" s="292"/>
      <c r="O77" s="327"/>
      <c r="P77" s="326"/>
      <c r="Q77" s="291"/>
      <c r="R77" s="292"/>
      <c r="S77" s="291"/>
      <c r="T77" s="292"/>
      <c r="U77" s="327"/>
      <c r="V77" s="319">
        <v>1</v>
      </c>
      <c r="W77" s="320">
        <v>14</v>
      </c>
      <c r="X77" s="321">
        <v>1</v>
      </c>
      <c r="Y77" s="320">
        <v>14</v>
      </c>
      <c r="Z77" s="321"/>
      <c r="AA77" s="322"/>
      <c r="AB77" s="319">
        <v>1</v>
      </c>
      <c r="AC77" s="320">
        <v>14</v>
      </c>
      <c r="AD77" s="321">
        <v>1</v>
      </c>
      <c r="AE77" s="320">
        <v>14</v>
      </c>
      <c r="AF77" s="321"/>
      <c r="AG77" s="322"/>
      <c r="AH77" s="319">
        <v>1</v>
      </c>
      <c r="AI77" s="809">
        <v>10</v>
      </c>
      <c r="AJ77" s="321">
        <v>1</v>
      </c>
      <c r="AK77" s="809">
        <v>10</v>
      </c>
      <c r="AL77" s="321"/>
      <c r="AM77" s="322"/>
      <c r="AN77" s="1370"/>
      <c r="AO77" s="1371"/>
      <c r="AP77" s="1371"/>
      <c r="AQ77" s="1372"/>
      <c r="AR77" s="1368"/>
      <c r="AS77" s="1369"/>
      <c r="AT77" s="1101" t="s">
        <v>753</v>
      </c>
      <c r="AU77" s="1029" t="s">
        <v>754</v>
      </c>
    </row>
    <row r="78" spans="1:47" s="294" customFormat="1" ht="15.75" hidden="1" customHeight="1" x14ac:dyDescent="0.3">
      <c r="A78" s="303" t="s">
        <v>235</v>
      </c>
      <c r="B78" s="302" t="s">
        <v>19</v>
      </c>
      <c r="C78" s="330" t="s">
        <v>236</v>
      </c>
      <c r="D78" s="326"/>
      <c r="E78" s="291"/>
      <c r="F78" s="292"/>
      <c r="G78" s="291"/>
      <c r="H78" s="292"/>
      <c r="I78" s="327"/>
      <c r="J78" s="326"/>
      <c r="K78" s="291"/>
      <c r="L78" s="292"/>
      <c r="M78" s="291"/>
      <c r="N78" s="292"/>
      <c r="O78" s="327"/>
      <c r="P78" s="326"/>
      <c r="Q78" s="291"/>
      <c r="R78" s="292"/>
      <c r="S78" s="291"/>
      <c r="T78" s="292"/>
      <c r="U78" s="327"/>
      <c r="V78" s="319">
        <v>1</v>
      </c>
      <c r="W78" s="320">
        <v>14</v>
      </c>
      <c r="X78" s="321">
        <v>1</v>
      </c>
      <c r="Y78" s="320">
        <v>14</v>
      </c>
      <c r="Z78" s="321"/>
      <c r="AA78" s="322"/>
      <c r="AB78" s="319">
        <v>1</v>
      </c>
      <c r="AC78" s="320">
        <v>14</v>
      </c>
      <c r="AD78" s="321">
        <v>1</v>
      </c>
      <c r="AE78" s="320">
        <v>14</v>
      </c>
      <c r="AF78" s="321"/>
      <c r="AG78" s="322"/>
      <c r="AH78" s="319">
        <v>1</v>
      </c>
      <c r="AI78" s="809">
        <v>10</v>
      </c>
      <c r="AJ78" s="321">
        <v>1</v>
      </c>
      <c r="AK78" s="809">
        <v>10</v>
      </c>
      <c r="AL78" s="321"/>
      <c r="AM78" s="322"/>
      <c r="AN78" s="1370"/>
      <c r="AO78" s="1371"/>
      <c r="AP78" s="1371"/>
      <c r="AQ78" s="1372"/>
      <c r="AR78" s="1368"/>
      <c r="AS78" s="1369"/>
      <c r="AT78" s="1101" t="s">
        <v>753</v>
      </c>
      <c r="AU78" s="1029" t="s">
        <v>754</v>
      </c>
    </row>
    <row r="79" spans="1:47" s="294" customFormat="1" ht="15.75" hidden="1" customHeight="1" x14ac:dyDescent="0.3">
      <c r="A79" s="303" t="s">
        <v>237</v>
      </c>
      <c r="B79" s="302" t="s">
        <v>19</v>
      </c>
      <c r="C79" s="330" t="s">
        <v>238</v>
      </c>
      <c r="D79" s="326"/>
      <c r="E79" s="291"/>
      <c r="F79" s="292"/>
      <c r="G79" s="291"/>
      <c r="H79" s="292"/>
      <c r="I79" s="327"/>
      <c r="J79" s="326"/>
      <c r="K79" s="291"/>
      <c r="L79" s="292"/>
      <c r="M79" s="291"/>
      <c r="N79" s="292"/>
      <c r="O79" s="327"/>
      <c r="P79" s="326"/>
      <c r="Q79" s="291"/>
      <c r="R79" s="292"/>
      <c r="S79" s="291"/>
      <c r="T79" s="292"/>
      <c r="U79" s="327"/>
      <c r="V79" s="319">
        <v>1</v>
      </c>
      <c r="W79" s="320">
        <v>14</v>
      </c>
      <c r="X79" s="321">
        <v>1</v>
      </c>
      <c r="Y79" s="320">
        <v>14</v>
      </c>
      <c r="Z79" s="321"/>
      <c r="AA79" s="322"/>
      <c r="AB79" s="319">
        <v>1</v>
      </c>
      <c r="AC79" s="320">
        <v>14</v>
      </c>
      <c r="AD79" s="321">
        <v>1</v>
      </c>
      <c r="AE79" s="320">
        <v>14</v>
      </c>
      <c r="AF79" s="321"/>
      <c r="AG79" s="322"/>
      <c r="AH79" s="319">
        <v>1</v>
      </c>
      <c r="AI79" s="809">
        <v>10</v>
      </c>
      <c r="AJ79" s="321">
        <v>1</v>
      </c>
      <c r="AK79" s="809">
        <v>10</v>
      </c>
      <c r="AL79" s="321"/>
      <c r="AM79" s="322"/>
      <c r="AN79" s="308"/>
      <c r="AO79" s="309"/>
      <c r="AP79" s="309"/>
      <c r="AQ79" s="310"/>
      <c r="AR79" s="306"/>
      <c r="AS79" s="307"/>
      <c r="AT79" s="1101" t="s">
        <v>753</v>
      </c>
      <c r="AU79" s="1029" t="s">
        <v>754</v>
      </c>
    </row>
    <row r="80" spans="1:47" s="294" customFormat="1" ht="15.75" hidden="1" customHeight="1" x14ac:dyDescent="0.3">
      <c r="A80" s="331" t="s">
        <v>239</v>
      </c>
      <c r="B80" s="332" t="s">
        <v>19</v>
      </c>
      <c r="C80" s="333" t="s">
        <v>240</v>
      </c>
      <c r="D80" s="334"/>
      <c r="E80" s="293"/>
      <c r="F80" s="301"/>
      <c r="G80" s="293"/>
      <c r="H80" s="301"/>
      <c r="I80" s="335"/>
      <c r="J80" s="334"/>
      <c r="K80" s="293"/>
      <c r="L80" s="301"/>
      <c r="M80" s="293"/>
      <c r="N80" s="301"/>
      <c r="O80" s="335"/>
      <c r="P80" s="334"/>
      <c r="Q80" s="293"/>
      <c r="R80" s="301"/>
      <c r="S80" s="293"/>
      <c r="T80" s="301"/>
      <c r="U80" s="335"/>
      <c r="V80" s="319">
        <v>1</v>
      </c>
      <c r="W80" s="320">
        <v>14</v>
      </c>
      <c r="X80" s="321">
        <v>1</v>
      </c>
      <c r="Y80" s="320">
        <v>14</v>
      </c>
      <c r="Z80" s="321"/>
      <c r="AA80" s="322"/>
      <c r="AB80" s="319">
        <v>1</v>
      </c>
      <c r="AC80" s="320">
        <v>14</v>
      </c>
      <c r="AD80" s="321">
        <v>1</v>
      </c>
      <c r="AE80" s="320">
        <v>14</v>
      </c>
      <c r="AF80" s="321"/>
      <c r="AG80" s="322"/>
      <c r="AH80" s="319">
        <v>1</v>
      </c>
      <c r="AI80" s="809">
        <v>10</v>
      </c>
      <c r="AJ80" s="321">
        <v>1</v>
      </c>
      <c r="AK80" s="809">
        <v>10</v>
      </c>
      <c r="AL80" s="321"/>
      <c r="AM80" s="322"/>
      <c r="AN80" s="308"/>
      <c r="AO80" s="309"/>
      <c r="AP80" s="309"/>
      <c r="AQ80" s="310"/>
      <c r="AR80" s="306"/>
      <c r="AS80" s="307"/>
      <c r="AT80" s="1101" t="s">
        <v>753</v>
      </c>
      <c r="AU80" s="1029" t="s">
        <v>754</v>
      </c>
    </row>
    <row r="81" spans="1:47" s="294" customFormat="1" ht="15.75" hidden="1" customHeight="1" x14ac:dyDescent="0.3">
      <c r="A81" s="303" t="s">
        <v>241</v>
      </c>
      <c r="B81" s="332" t="s">
        <v>19</v>
      </c>
      <c r="C81" s="330" t="s">
        <v>242</v>
      </c>
      <c r="D81" s="336"/>
      <c r="E81" s="337"/>
      <c r="F81" s="338"/>
      <c r="G81" s="337"/>
      <c r="H81" s="338"/>
      <c r="I81" s="339"/>
      <c r="J81" s="336"/>
      <c r="K81" s="337"/>
      <c r="L81" s="338"/>
      <c r="M81" s="337"/>
      <c r="N81" s="338"/>
      <c r="O81" s="339"/>
      <c r="P81" s="336"/>
      <c r="Q81" s="337"/>
      <c r="R81" s="338"/>
      <c r="S81" s="337"/>
      <c r="T81" s="338"/>
      <c r="U81" s="339"/>
      <c r="V81" s="319">
        <v>1</v>
      </c>
      <c r="W81" s="320">
        <v>14</v>
      </c>
      <c r="X81" s="321">
        <v>1</v>
      </c>
      <c r="Y81" s="320">
        <v>14</v>
      </c>
      <c r="Z81" s="321"/>
      <c r="AA81" s="322"/>
      <c r="AB81" s="319">
        <v>1</v>
      </c>
      <c r="AC81" s="320">
        <v>14</v>
      </c>
      <c r="AD81" s="321">
        <v>1</v>
      </c>
      <c r="AE81" s="320">
        <v>14</v>
      </c>
      <c r="AF81" s="321"/>
      <c r="AG81" s="322"/>
      <c r="AH81" s="319">
        <v>1</v>
      </c>
      <c r="AI81" s="809">
        <v>10</v>
      </c>
      <c r="AJ81" s="321">
        <v>1</v>
      </c>
      <c r="AK81" s="809">
        <v>10</v>
      </c>
      <c r="AL81" s="321"/>
      <c r="AM81" s="322"/>
      <c r="AN81" s="308"/>
      <c r="AO81" s="309"/>
      <c r="AP81" s="309"/>
      <c r="AQ81" s="310"/>
      <c r="AR81" s="306"/>
      <c r="AS81" s="307"/>
      <c r="AT81" s="1101" t="s">
        <v>749</v>
      </c>
      <c r="AU81" s="1029" t="s">
        <v>760</v>
      </c>
    </row>
    <row r="82" spans="1:47" s="294" customFormat="1" ht="15.75" hidden="1" customHeight="1" x14ac:dyDescent="0.3">
      <c r="A82" s="303" t="s">
        <v>243</v>
      </c>
      <c r="B82" s="332" t="s">
        <v>19</v>
      </c>
      <c r="C82" s="330" t="s">
        <v>244</v>
      </c>
      <c r="D82" s="336"/>
      <c r="E82" s="337"/>
      <c r="F82" s="338"/>
      <c r="G82" s="337"/>
      <c r="H82" s="338"/>
      <c r="I82" s="339"/>
      <c r="J82" s="336"/>
      <c r="K82" s="337"/>
      <c r="L82" s="338"/>
      <c r="M82" s="337"/>
      <c r="N82" s="338"/>
      <c r="O82" s="339"/>
      <c r="P82" s="336"/>
      <c r="Q82" s="337"/>
      <c r="R82" s="338"/>
      <c r="S82" s="337"/>
      <c r="T82" s="338"/>
      <c r="U82" s="339"/>
      <c r="V82" s="319">
        <v>1</v>
      </c>
      <c r="W82" s="320">
        <v>14</v>
      </c>
      <c r="X82" s="321">
        <v>1</v>
      </c>
      <c r="Y82" s="320">
        <v>14</v>
      </c>
      <c r="Z82" s="321"/>
      <c r="AA82" s="322"/>
      <c r="AB82" s="319">
        <v>1</v>
      </c>
      <c r="AC82" s="320">
        <v>14</v>
      </c>
      <c r="AD82" s="321">
        <v>1</v>
      </c>
      <c r="AE82" s="320">
        <v>14</v>
      </c>
      <c r="AF82" s="321"/>
      <c r="AG82" s="322"/>
      <c r="AH82" s="319">
        <v>1</v>
      </c>
      <c r="AI82" s="809">
        <v>10</v>
      </c>
      <c r="AJ82" s="321">
        <v>1</v>
      </c>
      <c r="AK82" s="809">
        <v>10</v>
      </c>
      <c r="AL82" s="321"/>
      <c r="AM82" s="322"/>
      <c r="AN82" s="308"/>
      <c r="AO82" s="309"/>
      <c r="AP82" s="309"/>
      <c r="AQ82" s="310"/>
      <c r="AR82" s="306"/>
      <c r="AS82" s="307"/>
      <c r="AT82" s="1101" t="s">
        <v>749</v>
      </c>
      <c r="AU82" s="1029" t="s">
        <v>752</v>
      </c>
    </row>
    <row r="83" spans="1:47" s="294" customFormat="1" ht="15.75" hidden="1" customHeight="1" x14ac:dyDescent="0.3">
      <c r="A83" s="303" t="s">
        <v>245</v>
      </c>
      <c r="B83" s="332" t="s">
        <v>19</v>
      </c>
      <c r="C83" s="330" t="s">
        <v>246</v>
      </c>
      <c r="D83" s="336"/>
      <c r="E83" s="337"/>
      <c r="F83" s="338"/>
      <c r="G83" s="337"/>
      <c r="H83" s="338"/>
      <c r="I83" s="339"/>
      <c r="J83" s="336"/>
      <c r="K83" s="337"/>
      <c r="L83" s="338"/>
      <c r="M83" s="337"/>
      <c r="N83" s="338"/>
      <c r="O83" s="339"/>
      <c r="P83" s="336"/>
      <c r="Q83" s="337"/>
      <c r="R83" s="338"/>
      <c r="S83" s="337"/>
      <c r="T83" s="338"/>
      <c r="U83" s="339"/>
      <c r="V83" s="319">
        <v>1</v>
      </c>
      <c r="W83" s="320">
        <v>14</v>
      </c>
      <c r="X83" s="321">
        <v>1</v>
      </c>
      <c r="Y83" s="320">
        <v>14</v>
      </c>
      <c r="Z83" s="321"/>
      <c r="AA83" s="322"/>
      <c r="AB83" s="319">
        <v>1</v>
      </c>
      <c r="AC83" s="320">
        <v>14</v>
      </c>
      <c r="AD83" s="321">
        <v>1</v>
      </c>
      <c r="AE83" s="320">
        <v>14</v>
      </c>
      <c r="AF83" s="321"/>
      <c r="AG83" s="322"/>
      <c r="AH83" s="319">
        <v>1</v>
      </c>
      <c r="AI83" s="809">
        <v>10</v>
      </c>
      <c r="AJ83" s="321">
        <v>1</v>
      </c>
      <c r="AK83" s="809">
        <v>10</v>
      </c>
      <c r="AL83" s="321"/>
      <c r="AM83" s="322"/>
      <c r="AN83" s="308"/>
      <c r="AO83" s="309"/>
      <c r="AP83" s="309"/>
      <c r="AQ83" s="310"/>
      <c r="AR83" s="306"/>
      <c r="AS83" s="307"/>
      <c r="AT83" s="1101" t="s">
        <v>704</v>
      </c>
      <c r="AU83" s="1029" t="s">
        <v>761</v>
      </c>
    </row>
    <row r="84" spans="1:47" s="1098" customFormat="1" ht="15.75" hidden="1" customHeight="1" x14ac:dyDescent="0.25">
      <c r="A84" s="1082" t="s">
        <v>247</v>
      </c>
      <c r="B84" s="1083" t="s">
        <v>19</v>
      </c>
      <c r="C84" s="1084" t="s">
        <v>248</v>
      </c>
      <c r="D84" s="1085"/>
      <c r="E84" s="1086"/>
      <c r="F84" s="1087"/>
      <c r="G84" s="1086"/>
      <c r="H84" s="1087"/>
      <c r="I84" s="1088"/>
      <c r="J84" s="1085"/>
      <c r="K84" s="1086"/>
      <c r="L84" s="1087"/>
      <c r="M84" s="1086"/>
      <c r="N84" s="1087"/>
      <c r="O84" s="1088"/>
      <c r="P84" s="1085"/>
      <c r="Q84" s="1086"/>
      <c r="R84" s="1087"/>
      <c r="S84" s="1086"/>
      <c r="T84" s="1087"/>
      <c r="U84" s="1088"/>
      <c r="V84" s="1089">
        <v>1</v>
      </c>
      <c r="W84" s="1090">
        <v>14</v>
      </c>
      <c r="X84" s="1091">
        <v>1</v>
      </c>
      <c r="Y84" s="1090">
        <v>14</v>
      </c>
      <c r="Z84" s="1091"/>
      <c r="AA84" s="1092"/>
      <c r="AB84" s="1089">
        <v>1</v>
      </c>
      <c r="AC84" s="1090">
        <v>14</v>
      </c>
      <c r="AD84" s="1091">
        <v>1</v>
      </c>
      <c r="AE84" s="1090">
        <v>14</v>
      </c>
      <c r="AF84" s="1091"/>
      <c r="AG84" s="1092"/>
      <c r="AH84" s="1089">
        <v>1</v>
      </c>
      <c r="AI84" s="1090">
        <v>10</v>
      </c>
      <c r="AJ84" s="1091">
        <v>1</v>
      </c>
      <c r="AK84" s="1090">
        <v>10</v>
      </c>
      <c r="AL84" s="1091"/>
      <c r="AM84" s="1092"/>
      <c r="AN84" s="1093"/>
      <c r="AO84" s="1094"/>
      <c r="AP84" s="1094"/>
      <c r="AQ84" s="1095"/>
      <c r="AR84" s="1096"/>
      <c r="AS84" s="1097"/>
      <c r="AT84" s="1120"/>
      <c r="AU84" s="1121"/>
    </row>
    <row r="85" spans="1:47" s="294" customFormat="1" ht="15.75" hidden="1" customHeight="1" x14ac:dyDescent="0.3">
      <c r="A85" s="303" t="s">
        <v>249</v>
      </c>
      <c r="B85" s="332" t="s">
        <v>19</v>
      </c>
      <c r="C85" s="330" t="s">
        <v>250</v>
      </c>
      <c r="D85" s="336"/>
      <c r="E85" s="337"/>
      <c r="F85" s="338"/>
      <c r="G85" s="337"/>
      <c r="H85" s="338"/>
      <c r="I85" s="339"/>
      <c r="J85" s="336"/>
      <c r="K85" s="337"/>
      <c r="L85" s="338"/>
      <c r="M85" s="337"/>
      <c r="N85" s="338"/>
      <c r="O85" s="339"/>
      <c r="P85" s="336"/>
      <c r="Q85" s="337"/>
      <c r="R85" s="338"/>
      <c r="S85" s="337"/>
      <c r="T85" s="338"/>
      <c r="U85" s="339"/>
      <c r="V85" s="319">
        <v>1</v>
      </c>
      <c r="W85" s="320">
        <v>14</v>
      </c>
      <c r="X85" s="321">
        <v>1</v>
      </c>
      <c r="Y85" s="320">
        <v>14</v>
      </c>
      <c r="Z85" s="321"/>
      <c r="AA85" s="322"/>
      <c r="AB85" s="319">
        <v>1</v>
      </c>
      <c r="AC85" s="320">
        <v>14</v>
      </c>
      <c r="AD85" s="321">
        <v>1</v>
      </c>
      <c r="AE85" s="320">
        <v>14</v>
      </c>
      <c r="AF85" s="321"/>
      <c r="AG85" s="322"/>
      <c r="AH85" s="319">
        <v>1</v>
      </c>
      <c r="AI85" s="809">
        <v>10</v>
      </c>
      <c r="AJ85" s="321">
        <v>1</v>
      </c>
      <c r="AK85" s="809">
        <v>10</v>
      </c>
      <c r="AL85" s="321"/>
      <c r="AM85" s="322"/>
      <c r="AN85" s="308"/>
      <c r="AO85" s="309"/>
      <c r="AP85" s="309"/>
      <c r="AQ85" s="310"/>
      <c r="AR85" s="306"/>
      <c r="AS85" s="307"/>
      <c r="AT85" s="1101" t="s">
        <v>741</v>
      </c>
      <c r="AU85" s="1029" t="s">
        <v>762</v>
      </c>
    </row>
    <row r="86" spans="1:47" s="294" customFormat="1" ht="15.75" hidden="1" customHeight="1" x14ac:dyDescent="0.3">
      <c r="A86" s="303" t="s">
        <v>251</v>
      </c>
      <c r="B86" s="332" t="s">
        <v>19</v>
      </c>
      <c r="C86" s="330" t="s">
        <v>252</v>
      </c>
      <c r="D86" s="336"/>
      <c r="E86" s="337"/>
      <c r="F86" s="338"/>
      <c r="G86" s="337"/>
      <c r="H86" s="338"/>
      <c r="I86" s="339"/>
      <c r="J86" s="336"/>
      <c r="K86" s="337"/>
      <c r="L86" s="338"/>
      <c r="M86" s="337"/>
      <c r="N86" s="338"/>
      <c r="O86" s="339"/>
      <c r="P86" s="336"/>
      <c r="Q86" s="337"/>
      <c r="R86" s="338"/>
      <c r="S86" s="337"/>
      <c r="T86" s="338"/>
      <c r="U86" s="339"/>
      <c r="V86" s="319">
        <v>1</v>
      </c>
      <c r="W86" s="320">
        <v>14</v>
      </c>
      <c r="X86" s="321">
        <v>1</v>
      </c>
      <c r="Y86" s="320">
        <v>14</v>
      </c>
      <c r="Z86" s="321"/>
      <c r="AA86" s="322"/>
      <c r="AB86" s="319">
        <v>1</v>
      </c>
      <c r="AC86" s="320">
        <v>14</v>
      </c>
      <c r="AD86" s="321">
        <v>1</v>
      </c>
      <c r="AE86" s="320">
        <v>14</v>
      </c>
      <c r="AF86" s="321"/>
      <c r="AG86" s="322"/>
      <c r="AH86" s="319">
        <v>1</v>
      </c>
      <c r="AI86" s="809">
        <v>10</v>
      </c>
      <c r="AJ86" s="321">
        <v>1</v>
      </c>
      <c r="AK86" s="809">
        <v>10</v>
      </c>
      <c r="AL86" s="321"/>
      <c r="AM86" s="322"/>
      <c r="AN86" s="308"/>
      <c r="AO86" s="309"/>
      <c r="AP86" s="309"/>
      <c r="AQ86" s="310"/>
      <c r="AR86" s="306"/>
      <c r="AS86" s="307"/>
      <c r="AT86" s="1101" t="s">
        <v>741</v>
      </c>
      <c r="AU86" s="1029" t="s">
        <v>762</v>
      </c>
    </row>
    <row r="87" spans="1:47" s="294" customFormat="1" ht="15.75" hidden="1" customHeight="1" x14ac:dyDescent="0.3">
      <c r="A87" s="303" t="s">
        <v>253</v>
      </c>
      <c r="B87" s="332" t="s">
        <v>19</v>
      </c>
      <c r="C87" s="330" t="s">
        <v>254</v>
      </c>
      <c r="D87" s="336"/>
      <c r="E87" s="337"/>
      <c r="F87" s="338"/>
      <c r="G87" s="337"/>
      <c r="H87" s="338"/>
      <c r="I87" s="339"/>
      <c r="J87" s="336"/>
      <c r="K87" s="337"/>
      <c r="L87" s="338"/>
      <c r="M87" s="337"/>
      <c r="N87" s="338"/>
      <c r="O87" s="339"/>
      <c r="P87" s="336"/>
      <c r="Q87" s="337"/>
      <c r="R87" s="338"/>
      <c r="S87" s="337"/>
      <c r="T87" s="338"/>
      <c r="U87" s="339"/>
      <c r="V87" s="319">
        <v>1</v>
      </c>
      <c r="W87" s="320">
        <v>14</v>
      </c>
      <c r="X87" s="321">
        <v>1</v>
      </c>
      <c r="Y87" s="320">
        <v>14</v>
      </c>
      <c r="Z87" s="321"/>
      <c r="AA87" s="322"/>
      <c r="AB87" s="319">
        <v>1</v>
      </c>
      <c r="AC87" s="320">
        <v>14</v>
      </c>
      <c r="AD87" s="321">
        <v>1</v>
      </c>
      <c r="AE87" s="320">
        <v>14</v>
      </c>
      <c r="AF87" s="321"/>
      <c r="AG87" s="322"/>
      <c r="AH87" s="319">
        <v>1</v>
      </c>
      <c r="AI87" s="809">
        <v>10</v>
      </c>
      <c r="AJ87" s="321">
        <v>1</v>
      </c>
      <c r="AK87" s="809">
        <v>10</v>
      </c>
      <c r="AL87" s="321"/>
      <c r="AM87" s="322"/>
      <c r="AN87" s="308"/>
      <c r="AO87" s="309"/>
      <c r="AP87" s="309"/>
      <c r="AQ87" s="310"/>
      <c r="AR87" s="306"/>
      <c r="AS87" s="307"/>
      <c r="AT87" s="1101" t="s">
        <v>741</v>
      </c>
      <c r="AU87" s="1029" t="s">
        <v>762</v>
      </c>
    </row>
    <row r="88" spans="1:47" s="294" customFormat="1" ht="15.75" hidden="1" customHeight="1" x14ac:dyDescent="0.3">
      <c r="A88" s="303" t="s">
        <v>255</v>
      </c>
      <c r="B88" s="332" t="s">
        <v>19</v>
      </c>
      <c r="C88" s="330" t="s">
        <v>256</v>
      </c>
      <c r="D88" s="336"/>
      <c r="E88" s="337"/>
      <c r="F88" s="338"/>
      <c r="G88" s="337"/>
      <c r="H88" s="338"/>
      <c r="I88" s="339"/>
      <c r="J88" s="336"/>
      <c r="K88" s="337"/>
      <c r="L88" s="338"/>
      <c r="M88" s="337"/>
      <c r="N88" s="338"/>
      <c r="O88" s="339"/>
      <c r="P88" s="336"/>
      <c r="Q88" s="337"/>
      <c r="R88" s="338"/>
      <c r="S88" s="337"/>
      <c r="T88" s="338"/>
      <c r="U88" s="339"/>
      <c r="V88" s="319">
        <v>1</v>
      </c>
      <c r="W88" s="320">
        <v>14</v>
      </c>
      <c r="X88" s="321">
        <v>1</v>
      </c>
      <c r="Y88" s="320">
        <v>14</v>
      </c>
      <c r="Z88" s="321"/>
      <c r="AA88" s="322"/>
      <c r="AB88" s="319">
        <v>1</v>
      </c>
      <c r="AC88" s="320">
        <v>14</v>
      </c>
      <c r="AD88" s="321">
        <v>1</v>
      </c>
      <c r="AE88" s="320">
        <v>14</v>
      </c>
      <c r="AF88" s="321"/>
      <c r="AG88" s="322"/>
      <c r="AH88" s="319">
        <v>1</v>
      </c>
      <c r="AI88" s="809">
        <v>10</v>
      </c>
      <c r="AJ88" s="321">
        <v>1</v>
      </c>
      <c r="AK88" s="809">
        <v>10</v>
      </c>
      <c r="AL88" s="321"/>
      <c r="AM88" s="322"/>
      <c r="AN88" s="308"/>
      <c r="AO88" s="309"/>
      <c r="AP88" s="309"/>
      <c r="AQ88" s="310"/>
      <c r="AR88" s="306"/>
      <c r="AS88" s="307"/>
      <c r="AT88" s="1101" t="s">
        <v>741</v>
      </c>
      <c r="AU88" s="1029" t="s">
        <v>763</v>
      </c>
    </row>
    <row r="89" spans="1:47" s="294" customFormat="1" ht="15.75" hidden="1" customHeight="1" x14ac:dyDescent="0.3">
      <c r="A89" s="303" t="s">
        <v>257</v>
      </c>
      <c r="B89" s="332" t="s">
        <v>19</v>
      </c>
      <c r="C89" s="330" t="s">
        <v>258</v>
      </c>
      <c r="D89" s="336"/>
      <c r="E89" s="337"/>
      <c r="F89" s="338"/>
      <c r="G89" s="337"/>
      <c r="H89" s="338"/>
      <c r="I89" s="339"/>
      <c r="J89" s="336"/>
      <c r="K89" s="337"/>
      <c r="L89" s="338"/>
      <c r="M89" s="337"/>
      <c r="N89" s="338"/>
      <c r="O89" s="339"/>
      <c r="P89" s="336"/>
      <c r="Q89" s="337"/>
      <c r="R89" s="338"/>
      <c r="S89" s="337"/>
      <c r="T89" s="338"/>
      <c r="U89" s="339"/>
      <c r="V89" s="319">
        <v>1</v>
      </c>
      <c r="W89" s="320">
        <v>14</v>
      </c>
      <c r="X89" s="321">
        <v>1</v>
      </c>
      <c r="Y89" s="320">
        <v>14</v>
      </c>
      <c r="Z89" s="321"/>
      <c r="AA89" s="322"/>
      <c r="AB89" s="319">
        <v>1</v>
      </c>
      <c r="AC89" s="320">
        <v>14</v>
      </c>
      <c r="AD89" s="321">
        <v>1</v>
      </c>
      <c r="AE89" s="320">
        <v>14</v>
      </c>
      <c r="AF89" s="321"/>
      <c r="AG89" s="322"/>
      <c r="AH89" s="319">
        <v>1</v>
      </c>
      <c r="AI89" s="809">
        <v>10</v>
      </c>
      <c r="AJ89" s="321">
        <v>1</v>
      </c>
      <c r="AK89" s="809">
        <v>10</v>
      </c>
      <c r="AL89" s="321"/>
      <c r="AM89" s="322"/>
      <c r="AN89" s="308"/>
      <c r="AO89" s="309"/>
      <c r="AP89" s="309"/>
      <c r="AQ89" s="310"/>
      <c r="AR89" s="306"/>
      <c r="AS89" s="307"/>
      <c r="AT89" s="1101" t="s">
        <v>733</v>
      </c>
      <c r="AU89" s="1029" t="s">
        <v>734</v>
      </c>
    </row>
    <row r="90" spans="1:47" s="294" customFormat="1" ht="15.75" hidden="1" customHeight="1" x14ac:dyDescent="0.3">
      <c r="A90" s="303" t="s">
        <v>259</v>
      </c>
      <c r="B90" s="332" t="s">
        <v>19</v>
      </c>
      <c r="C90" s="330" t="s">
        <v>260</v>
      </c>
      <c r="D90" s="336"/>
      <c r="E90" s="337"/>
      <c r="F90" s="338"/>
      <c r="G90" s="337"/>
      <c r="H90" s="338"/>
      <c r="I90" s="339"/>
      <c r="J90" s="336"/>
      <c r="K90" s="337"/>
      <c r="L90" s="338"/>
      <c r="M90" s="337"/>
      <c r="N90" s="338"/>
      <c r="O90" s="339"/>
      <c r="P90" s="336"/>
      <c r="Q90" s="337"/>
      <c r="R90" s="338"/>
      <c r="S90" s="337"/>
      <c r="T90" s="338"/>
      <c r="U90" s="339"/>
      <c r="V90" s="319">
        <v>1</v>
      </c>
      <c r="W90" s="320">
        <v>14</v>
      </c>
      <c r="X90" s="321">
        <v>1</v>
      </c>
      <c r="Y90" s="320">
        <v>14</v>
      </c>
      <c r="Z90" s="321"/>
      <c r="AA90" s="322"/>
      <c r="AB90" s="319">
        <v>1</v>
      </c>
      <c r="AC90" s="320">
        <v>14</v>
      </c>
      <c r="AD90" s="321">
        <v>1</v>
      </c>
      <c r="AE90" s="320">
        <v>14</v>
      </c>
      <c r="AF90" s="321"/>
      <c r="AG90" s="322"/>
      <c r="AH90" s="319">
        <v>1</v>
      </c>
      <c r="AI90" s="809">
        <v>10</v>
      </c>
      <c r="AJ90" s="321">
        <v>1</v>
      </c>
      <c r="AK90" s="809">
        <v>10</v>
      </c>
      <c r="AL90" s="321"/>
      <c r="AM90" s="322"/>
      <c r="AN90" s="308"/>
      <c r="AO90" s="309"/>
      <c r="AP90" s="309"/>
      <c r="AQ90" s="310"/>
      <c r="AR90" s="306"/>
      <c r="AS90" s="307"/>
      <c r="AT90" s="1101" t="s">
        <v>733</v>
      </c>
      <c r="AU90" s="1029" t="s">
        <v>734</v>
      </c>
    </row>
    <row r="91" spans="1:47" s="294" customFormat="1" ht="15.75" hidden="1" customHeight="1" x14ac:dyDescent="0.3">
      <c r="A91" s="303" t="s">
        <v>261</v>
      </c>
      <c r="B91" s="332" t="s">
        <v>19</v>
      </c>
      <c r="C91" s="330" t="s">
        <v>262</v>
      </c>
      <c r="D91" s="336"/>
      <c r="E91" s="337"/>
      <c r="F91" s="338"/>
      <c r="G91" s="337"/>
      <c r="H91" s="338"/>
      <c r="I91" s="339"/>
      <c r="J91" s="336"/>
      <c r="K91" s="337"/>
      <c r="L91" s="338"/>
      <c r="M91" s="337"/>
      <c r="N91" s="338"/>
      <c r="O91" s="339"/>
      <c r="P91" s="336"/>
      <c r="Q91" s="337"/>
      <c r="R91" s="338"/>
      <c r="S91" s="337"/>
      <c r="T91" s="338"/>
      <c r="U91" s="339"/>
      <c r="V91" s="319">
        <v>1</v>
      </c>
      <c r="W91" s="320">
        <v>14</v>
      </c>
      <c r="X91" s="321">
        <v>1</v>
      </c>
      <c r="Y91" s="320">
        <v>14</v>
      </c>
      <c r="Z91" s="321"/>
      <c r="AA91" s="322"/>
      <c r="AB91" s="319">
        <v>1</v>
      </c>
      <c r="AC91" s="320">
        <v>14</v>
      </c>
      <c r="AD91" s="321">
        <v>1</v>
      </c>
      <c r="AE91" s="320">
        <v>14</v>
      </c>
      <c r="AF91" s="321"/>
      <c r="AG91" s="322"/>
      <c r="AH91" s="319">
        <v>1</v>
      </c>
      <c r="AI91" s="809">
        <v>10</v>
      </c>
      <c r="AJ91" s="321">
        <v>1</v>
      </c>
      <c r="AK91" s="809">
        <v>10</v>
      </c>
      <c r="AL91" s="321"/>
      <c r="AM91" s="322"/>
      <c r="AN91" s="308"/>
      <c r="AO91" s="309"/>
      <c r="AP91" s="309"/>
      <c r="AQ91" s="310"/>
      <c r="AR91" s="306"/>
      <c r="AS91" s="307"/>
      <c r="AT91" s="1101" t="s">
        <v>764</v>
      </c>
      <c r="AU91" s="1029" t="s">
        <v>765</v>
      </c>
    </row>
    <row r="92" spans="1:47" s="1098" customFormat="1" ht="15.75" hidden="1" customHeight="1" x14ac:dyDescent="0.25">
      <c r="A92" s="1099" t="s">
        <v>263</v>
      </c>
      <c r="B92" s="1083" t="s">
        <v>19</v>
      </c>
      <c r="C92" s="1084" t="s">
        <v>264</v>
      </c>
      <c r="D92" s="1085"/>
      <c r="E92" s="1086"/>
      <c r="F92" s="1087"/>
      <c r="G92" s="1086"/>
      <c r="H92" s="1087"/>
      <c r="I92" s="1088"/>
      <c r="J92" s="1085"/>
      <c r="K92" s="1086"/>
      <c r="L92" s="1087"/>
      <c r="M92" s="1086"/>
      <c r="N92" s="1087"/>
      <c r="O92" s="1088"/>
      <c r="P92" s="1085"/>
      <c r="Q92" s="1086"/>
      <c r="R92" s="1087"/>
      <c r="S92" s="1086"/>
      <c r="T92" s="1087"/>
      <c r="U92" s="1088"/>
      <c r="V92" s="1089">
        <v>1</v>
      </c>
      <c r="W92" s="1090">
        <v>14</v>
      </c>
      <c r="X92" s="1091">
        <v>1</v>
      </c>
      <c r="Y92" s="1090">
        <v>14</v>
      </c>
      <c r="Z92" s="1091"/>
      <c r="AA92" s="1092"/>
      <c r="AB92" s="1089">
        <v>1</v>
      </c>
      <c r="AC92" s="1090">
        <v>14</v>
      </c>
      <c r="AD92" s="1091">
        <v>1</v>
      </c>
      <c r="AE92" s="1090">
        <v>14</v>
      </c>
      <c r="AF92" s="1091"/>
      <c r="AG92" s="1092"/>
      <c r="AH92" s="1089">
        <v>1</v>
      </c>
      <c r="AI92" s="1090">
        <v>10</v>
      </c>
      <c r="AJ92" s="1091">
        <v>1</v>
      </c>
      <c r="AK92" s="1090">
        <v>10</v>
      </c>
      <c r="AL92" s="1091"/>
      <c r="AM92" s="1092"/>
      <c r="AN92" s="1093"/>
      <c r="AO92" s="1094"/>
      <c r="AP92" s="1094"/>
      <c r="AQ92" s="1095"/>
      <c r="AR92" s="1096"/>
      <c r="AS92" s="1097"/>
      <c r="AT92" s="1122"/>
      <c r="AU92" s="1123"/>
    </row>
    <row r="93" spans="1:47" s="294" customFormat="1" ht="15.75" hidden="1" customHeight="1" x14ac:dyDescent="0.3">
      <c r="A93" s="303" t="s">
        <v>265</v>
      </c>
      <c r="B93" s="332" t="s">
        <v>19</v>
      </c>
      <c r="C93" s="330" t="s">
        <v>266</v>
      </c>
      <c r="D93" s="336"/>
      <c r="E93" s="337"/>
      <c r="F93" s="338"/>
      <c r="G93" s="337"/>
      <c r="H93" s="338"/>
      <c r="I93" s="339"/>
      <c r="J93" s="336"/>
      <c r="K93" s="337"/>
      <c r="L93" s="338"/>
      <c r="M93" s="337"/>
      <c r="N93" s="338"/>
      <c r="O93" s="339"/>
      <c r="P93" s="336"/>
      <c r="Q93" s="337"/>
      <c r="R93" s="338"/>
      <c r="S93" s="337"/>
      <c r="T93" s="338"/>
      <c r="U93" s="339"/>
      <c r="V93" s="319">
        <v>1</v>
      </c>
      <c r="W93" s="320">
        <v>14</v>
      </c>
      <c r="X93" s="321">
        <v>1</v>
      </c>
      <c r="Y93" s="320">
        <v>14</v>
      </c>
      <c r="Z93" s="321"/>
      <c r="AA93" s="322"/>
      <c r="AB93" s="319">
        <v>1</v>
      </c>
      <c r="AC93" s="320">
        <v>14</v>
      </c>
      <c r="AD93" s="321">
        <v>1</v>
      </c>
      <c r="AE93" s="320">
        <v>14</v>
      </c>
      <c r="AF93" s="321"/>
      <c r="AG93" s="322"/>
      <c r="AH93" s="319">
        <v>1</v>
      </c>
      <c r="AI93" s="809">
        <v>10</v>
      </c>
      <c r="AJ93" s="321">
        <v>1</v>
      </c>
      <c r="AK93" s="809">
        <v>10</v>
      </c>
      <c r="AL93" s="321"/>
      <c r="AM93" s="322"/>
      <c r="AN93" s="308"/>
      <c r="AO93" s="309"/>
      <c r="AP93" s="309"/>
      <c r="AQ93" s="310"/>
      <c r="AR93" s="306"/>
      <c r="AS93" s="307"/>
      <c r="AT93" s="1101" t="s">
        <v>745</v>
      </c>
      <c r="AU93" s="1029"/>
    </row>
    <row r="94" spans="1:47" s="294" customFormat="1" ht="15.75" hidden="1" customHeight="1" x14ac:dyDescent="0.3">
      <c r="A94" s="303" t="s">
        <v>267</v>
      </c>
      <c r="B94" s="332" t="s">
        <v>19</v>
      </c>
      <c r="C94" s="330" t="s">
        <v>268</v>
      </c>
      <c r="D94" s="336"/>
      <c r="E94" s="337"/>
      <c r="F94" s="338"/>
      <c r="G94" s="337"/>
      <c r="H94" s="338"/>
      <c r="I94" s="339"/>
      <c r="J94" s="336"/>
      <c r="K94" s="337"/>
      <c r="L94" s="338"/>
      <c r="M94" s="337"/>
      <c r="N94" s="338"/>
      <c r="O94" s="339"/>
      <c r="P94" s="336"/>
      <c r="Q94" s="337"/>
      <c r="R94" s="338"/>
      <c r="S94" s="337"/>
      <c r="T94" s="338"/>
      <c r="U94" s="339"/>
      <c r="V94" s="319">
        <v>1</v>
      </c>
      <c r="W94" s="320">
        <v>14</v>
      </c>
      <c r="X94" s="321">
        <v>1</v>
      </c>
      <c r="Y94" s="320">
        <v>14</v>
      </c>
      <c r="Z94" s="321"/>
      <c r="AA94" s="322"/>
      <c r="AB94" s="319">
        <v>1</v>
      </c>
      <c r="AC94" s="320">
        <v>14</v>
      </c>
      <c r="AD94" s="321">
        <v>1</v>
      </c>
      <c r="AE94" s="320">
        <v>14</v>
      </c>
      <c r="AF94" s="321"/>
      <c r="AG94" s="322"/>
      <c r="AH94" s="319">
        <v>1</v>
      </c>
      <c r="AI94" s="809">
        <v>10</v>
      </c>
      <c r="AJ94" s="321">
        <v>1</v>
      </c>
      <c r="AK94" s="809">
        <v>10</v>
      </c>
      <c r="AL94" s="321"/>
      <c r="AM94" s="322"/>
      <c r="AN94" s="308"/>
      <c r="AO94" s="309"/>
      <c r="AP94" s="309"/>
      <c r="AQ94" s="310"/>
      <c r="AR94" s="306"/>
      <c r="AS94" s="307"/>
      <c r="AT94" s="1101" t="s">
        <v>745</v>
      </c>
      <c r="AU94" s="1029" t="s">
        <v>766</v>
      </c>
    </row>
    <row r="95" spans="1:47" s="294" customFormat="1" ht="15.75" hidden="1" customHeight="1" x14ac:dyDescent="0.3">
      <c r="A95" s="303" t="s">
        <v>269</v>
      </c>
      <c r="B95" s="332" t="s">
        <v>19</v>
      </c>
      <c r="C95" s="330" t="s">
        <v>270</v>
      </c>
      <c r="D95" s="336"/>
      <c r="E95" s="337"/>
      <c r="F95" s="338"/>
      <c r="G95" s="337"/>
      <c r="H95" s="338"/>
      <c r="I95" s="339"/>
      <c r="J95" s="336"/>
      <c r="K95" s="337"/>
      <c r="L95" s="338"/>
      <c r="M95" s="337"/>
      <c r="N95" s="338"/>
      <c r="O95" s="339"/>
      <c r="P95" s="336"/>
      <c r="Q95" s="337"/>
      <c r="R95" s="338"/>
      <c r="S95" s="337"/>
      <c r="T95" s="338"/>
      <c r="U95" s="339"/>
      <c r="V95" s="319">
        <v>1</v>
      </c>
      <c r="W95" s="320">
        <v>14</v>
      </c>
      <c r="X95" s="321">
        <v>1</v>
      </c>
      <c r="Y95" s="320">
        <v>14</v>
      </c>
      <c r="Z95" s="321"/>
      <c r="AA95" s="322"/>
      <c r="AB95" s="319">
        <v>1</v>
      </c>
      <c r="AC95" s="320">
        <v>14</v>
      </c>
      <c r="AD95" s="321">
        <v>1</v>
      </c>
      <c r="AE95" s="320">
        <v>14</v>
      </c>
      <c r="AF95" s="321"/>
      <c r="AG95" s="322"/>
      <c r="AH95" s="319">
        <v>1</v>
      </c>
      <c r="AI95" s="809">
        <v>10</v>
      </c>
      <c r="AJ95" s="321">
        <v>1</v>
      </c>
      <c r="AK95" s="809">
        <v>10</v>
      </c>
      <c r="AL95" s="321"/>
      <c r="AM95" s="322"/>
      <c r="AN95" s="308"/>
      <c r="AO95" s="309"/>
      <c r="AP95" s="309"/>
      <c r="AQ95" s="310"/>
      <c r="AR95" s="306"/>
      <c r="AS95" s="307"/>
      <c r="AT95" s="1101" t="s">
        <v>745</v>
      </c>
      <c r="AU95" s="1029" t="s">
        <v>766</v>
      </c>
    </row>
    <row r="96" spans="1:47" s="294" customFormat="1" ht="15.75" hidden="1" customHeight="1" x14ac:dyDescent="0.3">
      <c r="A96" s="303" t="s">
        <v>271</v>
      </c>
      <c r="B96" s="332" t="s">
        <v>19</v>
      </c>
      <c r="C96" s="330" t="s">
        <v>272</v>
      </c>
      <c r="D96" s="336"/>
      <c r="E96" s="337"/>
      <c r="F96" s="338"/>
      <c r="G96" s="337"/>
      <c r="H96" s="338"/>
      <c r="I96" s="339"/>
      <c r="J96" s="336"/>
      <c r="K96" s="337"/>
      <c r="L96" s="338"/>
      <c r="M96" s="337"/>
      <c r="N96" s="338"/>
      <c r="O96" s="339"/>
      <c r="P96" s="336"/>
      <c r="Q96" s="337"/>
      <c r="R96" s="338"/>
      <c r="S96" s="337"/>
      <c r="T96" s="338"/>
      <c r="U96" s="339"/>
      <c r="V96" s="319">
        <v>1</v>
      </c>
      <c r="W96" s="320">
        <v>14</v>
      </c>
      <c r="X96" s="321">
        <v>1</v>
      </c>
      <c r="Y96" s="320">
        <v>14</v>
      </c>
      <c r="Z96" s="321"/>
      <c r="AA96" s="322"/>
      <c r="AB96" s="319">
        <v>1</v>
      </c>
      <c r="AC96" s="320">
        <v>14</v>
      </c>
      <c r="AD96" s="321">
        <v>1</v>
      </c>
      <c r="AE96" s="320">
        <v>14</v>
      </c>
      <c r="AF96" s="321"/>
      <c r="AG96" s="322"/>
      <c r="AH96" s="319">
        <v>1</v>
      </c>
      <c r="AI96" s="809">
        <v>10</v>
      </c>
      <c r="AJ96" s="321">
        <v>1</v>
      </c>
      <c r="AK96" s="809">
        <v>10</v>
      </c>
      <c r="AL96" s="321"/>
      <c r="AM96" s="322"/>
      <c r="AN96" s="308"/>
      <c r="AO96" s="309"/>
      <c r="AP96" s="309"/>
      <c r="AQ96" s="310"/>
      <c r="AR96" s="306"/>
      <c r="AS96" s="307"/>
      <c r="AT96" s="1101" t="s">
        <v>745</v>
      </c>
      <c r="AU96" s="1029" t="s">
        <v>748</v>
      </c>
    </row>
    <row r="97" spans="1:47" s="294" customFormat="1" ht="15.75" hidden="1" customHeight="1" x14ac:dyDescent="0.3">
      <c r="A97" s="303" t="s">
        <v>273</v>
      </c>
      <c r="B97" s="332" t="s">
        <v>19</v>
      </c>
      <c r="C97" s="330" t="s">
        <v>274</v>
      </c>
      <c r="D97" s="336"/>
      <c r="E97" s="337"/>
      <c r="F97" s="338"/>
      <c r="G97" s="337"/>
      <c r="H97" s="338"/>
      <c r="I97" s="339"/>
      <c r="J97" s="336"/>
      <c r="K97" s="337"/>
      <c r="L97" s="338"/>
      <c r="M97" s="337"/>
      <c r="N97" s="338"/>
      <c r="O97" s="339"/>
      <c r="P97" s="336"/>
      <c r="Q97" s="337"/>
      <c r="R97" s="338"/>
      <c r="S97" s="337"/>
      <c r="T97" s="338"/>
      <c r="U97" s="339"/>
      <c r="V97" s="319">
        <v>1</v>
      </c>
      <c r="W97" s="320">
        <v>14</v>
      </c>
      <c r="X97" s="321">
        <v>1</v>
      </c>
      <c r="Y97" s="320">
        <v>14</v>
      </c>
      <c r="Z97" s="321"/>
      <c r="AA97" s="322"/>
      <c r="AB97" s="319">
        <v>1</v>
      </c>
      <c r="AC97" s="320">
        <v>14</v>
      </c>
      <c r="AD97" s="321">
        <v>1</v>
      </c>
      <c r="AE97" s="320">
        <v>14</v>
      </c>
      <c r="AF97" s="321"/>
      <c r="AG97" s="322"/>
      <c r="AH97" s="319">
        <v>1</v>
      </c>
      <c r="AI97" s="809">
        <v>10</v>
      </c>
      <c r="AJ97" s="321">
        <v>1</v>
      </c>
      <c r="AK97" s="809">
        <v>10</v>
      </c>
      <c r="AL97" s="321"/>
      <c r="AM97" s="322"/>
      <c r="AN97" s="308"/>
      <c r="AO97" s="309"/>
      <c r="AP97" s="309"/>
      <c r="AQ97" s="310"/>
      <c r="AR97" s="306"/>
      <c r="AS97" s="307"/>
      <c r="AT97" s="1101" t="s">
        <v>729</v>
      </c>
      <c r="AU97" s="1029" t="s">
        <v>767</v>
      </c>
    </row>
    <row r="98" spans="1:47" s="294" customFormat="1" ht="15.75" hidden="1" customHeight="1" x14ac:dyDescent="0.3">
      <c r="A98" s="303" t="s">
        <v>275</v>
      </c>
      <c r="B98" s="332" t="s">
        <v>19</v>
      </c>
      <c r="C98" s="330" t="s">
        <v>276</v>
      </c>
      <c r="D98" s="336"/>
      <c r="E98" s="337"/>
      <c r="F98" s="338"/>
      <c r="G98" s="337"/>
      <c r="H98" s="338"/>
      <c r="I98" s="339"/>
      <c r="J98" s="336"/>
      <c r="K98" s="337"/>
      <c r="L98" s="338"/>
      <c r="M98" s="337"/>
      <c r="N98" s="338"/>
      <c r="O98" s="339"/>
      <c r="P98" s="336"/>
      <c r="Q98" s="337"/>
      <c r="R98" s="338"/>
      <c r="S98" s="337"/>
      <c r="T98" s="338"/>
      <c r="U98" s="339"/>
      <c r="V98" s="319">
        <v>1</v>
      </c>
      <c r="W98" s="320">
        <v>14</v>
      </c>
      <c r="X98" s="321">
        <v>1</v>
      </c>
      <c r="Y98" s="320">
        <v>14</v>
      </c>
      <c r="Z98" s="321"/>
      <c r="AA98" s="322"/>
      <c r="AB98" s="319">
        <v>1</v>
      </c>
      <c r="AC98" s="320">
        <v>14</v>
      </c>
      <c r="AD98" s="321">
        <v>1</v>
      </c>
      <c r="AE98" s="320">
        <v>14</v>
      </c>
      <c r="AF98" s="321"/>
      <c r="AG98" s="322"/>
      <c r="AH98" s="319">
        <v>1</v>
      </c>
      <c r="AI98" s="809">
        <v>10</v>
      </c>
      <c r="AJ98" s="321">
        <v>1</v>
      </c>
      <c r="AK98" s="809">
        <v>10</v>
      </c>
      <c r="AL98" s="321"/>
      <c r="AM98" s="322"/>
      <c r="AN98" s="308"/>
      <c r="AO98" s="309"/>
      <c r="AP98" s="309"/>
      <c r="AQ98" s="310"/>
      <c r="AR98" s="306"/>
      <c r="AS98" s="307"/>
      <c r="AT98" s="1101" t="s">
        <v>729</v>
      </c>
      <c r="AU98" s="1029" t="s">
        <v>767</v>
      </c>
    </row>
    <row r="99" spans="1:47" s="294" customFormat="1" ht="15.75" hidden="1" customHeight="1" x14ac:dyDescent="0.3">
      <c r="A99" s="303" t="s">
        <v>277</v>
      </c>
      <c r="B99" s="332" t="s">
        <v>19</v>
      </c>
      <c r="C99" s="330" t="s">
        <v>278</v>
      </c>
      <c r="D99" s="336"/>
      <c r="E99" s="337"/>
      <c r="F99" s="338"/>
      <c r="G99" s="337"/>
      <c r="H99" s="338"/>
      <c r="I99" s="339"/>
      <c r="J99" s="336"/>
      <c r="K99" s="337"/>
      <c r="L99" s="338"/>
      <c r="M99" s="337"/>
      <c r="N99" s="338"/>
      <c r="O99" s="339"/>
      <c r="P99" s="336"/>
      <c r="Q99" s="337"/>
      <c r="R99" s="338"/>
      <c r="S99" s="337"/>
      <c r="T99" s="338"/>
      <c r="U99" s="339"/>
      <c r="V99" s="319">
        <v>1</v>
      </c>
      <c r="W99" s="320">
        <v>14</v>
      </c>
      <c r="X99" s="321">
        <v>1</v>
      </c>
      <c r="Y99" s="320">
        <v>14</v>
      </c>
      <c r="Z99" s="321"/>
      <c r="AA99" s="322"/>
      <c r="AB99" s="319">
        <v>1</v>
      </c>
      <c r="AC99" s="320">
        <v>14</v>
      </c>
      <c r="AD99" s="321">
        <v>1</v>
      </c>
      <c r="AE99" s="320">
        <v>14</v>
      </c>
      <c r="AF99" s="321"/>
      <c r="AG99" s="322"/>
      <c r="AH99" s="319">
        <v>1</v>
      </c>
      <c r="AI99" s="809">
        <v>10</v>
      </c>
      <c r="AJ99" s="321">
        <v>1</v>
      </c>
      <c r="AK99" s="809">
        <v>10</v>
      </c>
      <c r="AL99" s="321"/>
      <c r="AM99" s="322"/>
      <c r="AN99" s="308"/>
      <c r="AO99" s="309"/>
      <c r="AP99" s="309"/>
      <c r="AQ99" s="310"/>
      <c r="AR99" s="306"/>
      <c r="AS99" s="307"/>
      <c r="AT99" s="1101" t="s">
        <v>768</v>
      </c>
      <c r="AU99" s="1029" t="s">
        <v>769</v>
      </c>
    </row>
    <row r="100" spans="1:47" s="294" customFormat="1" ht="15.75" hidden="1" customHeight="1" x14ac:dyDescent="0.3">
      <c r="A100" s="303" t="s">
        <v>279</v>
      </c>
      <c r="B100" s="332" t="s">
        <v>19</v>
      </c>
      <c r="C100" s="330" t="s">
        <v>280</v>
      </c>
      <c r="D100" s="336"/>
      <c r="E100" s="337"/>
      <c r="F100" s="338"/>
      <c r="G100" s="337"/>
      <c r="H100" s="338"/>
      <c r="I100" s="339"/>
      <c r="J100" s="336"/>
      <c r="K100" s="337"/>
      <c r="L100" s="338"/>
      <c r="M100" s="337"/>
      <c r="N100" s="338"/>
      <c r="O100" s="339"/>
      <c r="P100" s="336"/>
      <c r="Q100" s="337"/>
      <c r="R100" s="338"/>
      <c r="S100" s="337"/>
      <c r="T100" s="338"/>
      <c r="U100" s="339"/>
      <c r="V100" s="319">
        <v>1</v>
      </c>
      <c r="W100" s="320">
        <v>14</v>
      </c>
      <c r="X100" s="321">
        <v>1</v>
      </c>
      <c r="Y100" s="320">
        <v>14</v>
      </c>
      <c r="Z100" s="321"/>
      <c r="AA100" s="322"/>
      <c r="AB100" s="319">
        <v>1</v>
      </c>
      <c r="AC100" s="320">
        <v>14</v>
      </c>
      <c r="AD100" s="321">
        <v>1</v>
      </c>
      <c r="AE100" s="320">
        <v>14</v>
      </c>
      <c r="AF100" s="321"/>
      <c r="AG100" s="322"/>
      <c r="AH100" s="319">
        <v>1</v>
      </c>
      <c r="AI100" s="809">
        <v>10</v>
      </c>
      <c r="AJ100" s="321">
        <v>1</v>
      </c>
      <c r="AK100" s="809">
        <v>10</v>
      </c>
      <c r="AL100" s="321"/>
      <c r="AM100" s="322"/>
      <c r="AN100" s="308"/>
      <c r="AO100" s="309"/>
      <c r="AP100" s="309"/>
      <c r="AQ100" s="310"/>
      <c r="AR100" s="306"/>
      <c r="AS100" s="307"/>
      <c r="AT100" s="1101" t="s">
        <v>711</v>
      </c>
      <c r="AU100" s="1029" t="s">
        <v>770</v>
      </c>
    </row>
    <row r="101" spans="1:47" s="294" customFormat="1" ht="15.75" hidden="1" customHeight="1" x14ac:dyDescent="0.3">
      <c r="A101" s="303" t="s">
        <v>281</v>
      </c>
      <c r="B101" s="332" t="s">
        <v>19</v>
      </c>
      <c r="C101" s="330" t="s">
        <v>282</v>
      </c>
      <c r="D101" s="336"/>
      <c r="E101" s="337"/>
      <c r="F101" s="338"/>
      <c r="G101" s="337"/>
      <c r="H101" s="338"/>
      <c r="I101" s="339"/>
      <c r="J101" s="336"/>
      <c r="K101" s="337"/>
      <c r="L101" s="338"/>
      <c r="M101" s="337"/>
      <c r="N101" s="338"/>
      <c r="O101" s="339"/>
      <c r="P101" s="336"/>
      <c r="Q101" s="337"/>
      <c r="R101" s="338"/>
      <c r="S101" s="337"/>
      <c r="T101" s="338"/>
      <c r="U101" s="339"/>
      <c r="V101" s="319">
        <v>1</v>
      </c>
      <c r="W101" s="320">
        <v>14</v>
      </c>
      <c r="X101" s="321">
        <v>1</v>
      </c>
      <c r="Y101" s="320">
        <v>14</v>
      </c>
      <c r="Z101" s="321"/>
      <c r="AA101" s="322"/>
      <c r="AB101" s="319">
        <v>1</v>
      </c>
      <c r="AC101" s="320">
        <v>14</v>
      </c>
      <c r="AD101" s="321">
        <v>1</v>
      </c>
      <c r="AE101" s="320">
        <v>14</v>
      </c>
      <c r="AF101" s="321"/>
      <c r="AG101" s="322"/>
      <c r="AH101" s="319">
        <v>1</v>
      </c>
      <c r="AI101" s="809">
        <v>10</v>
      </c>
      <c r="AJ101" s="321">
        <v>1</v>
      </c>
      <c r="AK101" s="809">
        <v>10</v>
      </c>
      <c r="AL101" s="321"/>
      <c r="AM101" s="322"/>
      <c r="AN101" s="308"/>
      <c r="AO101" s="309"/>
      <c r="AP101" s="309"/>
      <c r="AQ101" s="310"/>
      <c r="AR101" s="306"/>
      <c r="AS101" s="307"/>
      <c r="AT101" s="1101" t="s">
        <v>711</v>
      </c>
      <c r="AU101" s="1029" t="s">
        <v>771</v>
      </c>
    </row>
    <row r="102" spans="1:47" s="294" customFormat="1" ht="15.75" hidden="1" customHeight="1" x14ac:dyDescent="0.3">
      <c r="A102" s="303" t="s">
        <v>283</v>
      </c>
      <c r="B102" s="332" t="s">
        <v>19</v>
      </c>
      <c r="C102" s="330" t="s">
        <v>284</v>
      </c>
      <c r="D102" s="336"/>
      <c r="E102" s="337"/>
      <c r="F102" s="338"/>
      <c r="G102" s="337"/>
      <c r="H102" s="338"/>
      <c r="I102" s="339"/>
      <c r="J102" s="336"/>
      <c r="K102" s="337"/>
      <c r="L102" s="338"/>
      <c r="M102" s="337"/>
      <c r="N102" s="338"/>
      <c r="O102" s="339"/>
      <c r="P102" s="336"/>
      <c r="Q102" s="337"/>
      <c r="R102" s="338"/>
      <c r="S102" s="337"/>
      <c r="T102" s="338"/>
      <c r="U102" s="339"/>
      <c r="V102" s="319">
        <v>1</v>
      </c>
      <c r="W102" s="320">
        <v>14</v>
      </c>
      <c r="X102" s="321">
        <v>1</v>
      </c>
      <c r="Y102" s="320">
        <v>14</v>
      </c>
      <c r="Z102" s="321"/>
      <c r="AA102" s="322"/>
      <c r="AB102" s="319">
        <v>1</v>
      </c>
      <c r="AC102" s="320">
        <v>14</v>
      </c>
      <c r="AD102" s="321">
        <v>1</v>
      </c>
      <c r="AE102" s="320">
        <v>14</v>
      </c>
      <c r="AF102" s="321"/>
      <c r="AG102" s="322"/>
      <c r="AH102" s="319">
        <v>1</v>
      </c>
      <c r="AI102" s="809">
        <v>10</v>
      </c>
      <c r="AJ102" s="321">
        <v>1</v>
      </c>
      <c r="AK102" s="809">
        <v>10</v>
      </c>
      <c r="AL102" s="321"/>
      <c r="AM102" s="322"/>
      <c r="AN102" s="308"/>
      <c r="AO102" s="309"/>
      <c r="AP102" s="309"/>
      <c r="AQ102" s="310"/>
      <c r="AR102" s="306"/>
      <c r="AS102" s="307"/>
      <c r="AT102" s="1101" t="s">
        <v>711</v>
      </c>
      <c r="AU102" s="1029" t="s">
        <v>712</v>
      </c>
    </row>
    <row r="103" spans="1:47" s="294" customFormat="1" ht="15.75" hidden="1" customHeight="1" x14ac:dyDescent="0.3">
      <c r="A103" s="331" t="s">
        <v>285</v>
      </c>
      <c r="B103" s="332" t="s">
        <v>19</v>
      </c>
      <c r="C103" s="333" t="s">
        <v>286</v>
      </c>
      <c r="D103" s="340"/>
      <c r="E103" s="341"/>
      <c r="F103" s="342"/>
      <c r="G103" s="341"/>
      <c r="H103" s="342"/>
      <c r="I103" s="343"/>
      <c r="J103" s="340"/>
      <c r="K103" s="341"/>
      <c r="L103" s="342"/>
      <c r="M103" s="341"/>
      <c r="N103" s="342"/>
      <c r="O103" s="343"/>
      <c r="P103" s="340"/>
      <c r="Q103" s="341"/>
      <c r="R103" s="342"/>
      <c r="S103" s="341"/>
      <c r="T103" s="342"/>
      <c r="U103" s="343"/>
      <c r="V103" s="319">
        <v>1</v>
      </c>
      <c r="W103" s="320">
        <v>14</v>
      </c>
      <c r="X103" s="321">
        <v>1</v>
      </c>
      <c r="Y103" s="320">
        <v>14</v>
      </c>
      <c r="Z103" s="321"/>
      <c r="AA103" s="322"/>
      <c r="AB103" s="319">
        <v>1</v>
      </c>
      <c r="AC103" s="320">
        <v>14</v>
      </c>
      <c r="AD103" s="321">
        <v>1</v>
      </c>
      <c r="AE103" s="320">
        <v>14</v>
      </c>
      <c r="AF103" s="321"/>
      <c r="AG103" s="322"/>
      <c r="AH103" s="319">
        <v>1</v>
      </c>
      <c r="AI103" s="809">
        <v>10</v>
      </c>
      <c r="AJ103" s="321">
        <v>1</v>
      </c>
      <c r="AK103" s="809">
        <v>10</v>
      </c>
      <c r="AL103" s="321"/>
      <c r="AM103" s="322"/>
      <c r="AN103" s="308"/>
      <c r="AO103" s="309"/>
      <c r="AP103" s="309"/>
      <c r="AQ103" s="310"/>
      <c r="AR103" s="306"/>
      <c r="AS103" s="307"/>
      <c r="AT103" s="1101"/>
      <c r="AU103" s="1029"/>
    </row>
    <row r="104" spans="1:47" s="294" customFormat="1" ht="32.25" hidden="1" thickBot="1" x14ac:dyDescent="0.35">
      <c r="A104" s="344" t="s">
        <v>287</v>
      </c>
      <c r="B104" s="345" t="s">
        <v>19</v>
      </c>
      <c r="C104" s="346" t="s">
        <v>288</v>
      </c>
      <c r="D104" s="347"/>
      <c r="E104" s="348"/>
      <c r="F104" s="349"/>
      <c r="G104" s="348"/>
      <c r="H104" s="349"/>
      <c r="I104" s="350"/>
      <c r="J104" s="347"/>
      <c r="K104" s="348"/>
      <c r="L104" s="349"/>
      <c r="M104" s="348"/>
      <c r="N104" s="349"/>
      <c r="O104" s="350"/>
      <c r="P104" s="347"/>
      <c r="Q104" s="348"/>
      <c r="R104" s="349"/>
      <c r="S104" s="348"/>
      <c r="T104" s="349"/>
      <c r="U104" s="350"/>
      <c r="V104" s="319">
        <v>1</v>
      </c>
      <c r="W104" s="809">
        <v>14</v>
      </c>
      <c r="X104" s="321">
        <v>1</v>
      </c>
      <c r="Y104" s="809">
        <v>14</v>
      </c>
      <c r="Z104" s="321"/>
      <c r="AA104" s="322"/>
      <c r="AB104" s="319">
        <v>1</v>
      </c>
      <c r="AC104" s="809">
        <v>14</v>
      </c>
      <c r="AD104" s="321">
        <v>1</v>
      </c>
      <c r="AE104" s="809">
        <v>14</v>
      </c>
      <c r="AF104" s="321"/>
      <c r="AG104" s="322"/>
      <c r="AH104" s="319">
        <v>1</v>
      </c>
      <c r="AI104" s="809">
        <v>10</v>
      </c>
      <c r="AJ104" s="321">
        <v>1</v>
      </c>
      <c r="AK104" s="809">
        <v>10</v>
      </c>
      <c r="AL104" s="321"/>
      <c r="AM104" s="322"/>
      <c r="AN104" s="1020"/>
      <c r="AO104" s="1021"/>
      <c r="AP104" s="1021"/>
      <c r="AQ104" s="1022"/>
      <c r="AR104" s="1023"/>
      <c r="AS104" s="1024"/>
      <c r="AT104" s="1101" t="s">
        <v>711</v>
      </c>
      <c r="AU104" s="1029" t="s">
        <v>772</v>
      </c>
    </row>
    <row r="105" spans="1:47" s="294" customFormat="1" ht="17.25" hidden="1" thickBot="1" x14ac:dyDescent="0.35">
      <c r="A105" s="304" t="s">
        <v>632</v>
      </c>
      <c r="B105" s="300" t="s">
        <v>19</v>
      </c>
      <c r="C105" s="1025" t="s">
        <v>633</v>
      </c>
      <c r="D105" s="1016"/>
      <c r="E105" s="1017"/>
      <c r="F105" s="1018"/>
      <c r="G105" s="1017"/>
      <c r="H105" s="1018"/>
      <c r="I105" s="1019"/>
      <c r="J105" s="1016"/>
      <c r="K105" s="1017"/>
      <c r="L105" s="1018"/>
      <c r="M105" s="1017"/>
      <c r="N105" s="1018"/>
      <c r="O105" s="1019"/>
      <c r="P105" s="1016"/>
      <c r="Q105" s="1017"/>
      <c r="R105" s="1018"/>
      <c r="S105" s="1017"/>
      <c r="T105" s="1018"/>
      <c r="U105" s="1019"/>
      <c r="V105" s="319"/>
      <c r="W105" s="809"/>
      <c r="X105" s="321"/>
      <c r="Y105" s="809"/>
      <c r="Z105" s="321"/>
      <c r="AA105" s="322"/>
      <c r="AB105" s="319">
        <v>1</v>
      </c>
      <c r="AC105" s="809">
        <v>14</v>
      </c>
      <c r="AD105" s="321"/>
      <c r="AE105" s="809"/>
      <c r="AF105" s="321">
        <v>2</v>
      </c>
      <c r="AG105" s="322" t="s">
        <v>71</v>
      </c>
      <c r="AH105" s="319"/>
      <c r="AI105" s="809"/>
      <c r="AJ105" s="321"/>
      <c r="AK105" s="809"/>
      <c r="AL105" s="321"/>
      <c r="AM105" s="322"/>
      <c r="AN105" s="1020"/>
      <c r="AO105" s="1021"/>
      <c r="AP105" s="1021"/>
      <c r="AQ105" s="1022"/>
      <c r="AR105" s="1023"/>
      <c r="AS105" s="1024"/>
      <c r="AT105" s="1101" t="s">
        <v>773</v>
      </c>
      <c r="AU105" s="1029" t="s">
        <v>774</v>
      </c>
    </row>
    <row r="106" spans="1:47" s="294" customFormat="1" ht="15.75" hidden="1" customHeight="1" x14ac:dyDescent="0.3">
      <c r="A106" s="1026" t="s">
        <v>634</v>
      </c>
      <c r="B106" s="1027" t="s">
        <v>19</v>
      </c>
      <c r="C106" s="1028" t="s">
        <v>635</v>
      </c>
      <c r="D106" s="1016"/>
      <c r="E106" s="1017"/>
      <c r="F106" s="1018"/>
      <c r="G106" s="1017"/>
      <c r="H106" s="1018"/>
      <c r="I106" s="1019"/>
      <c r="J106" s="1016"/>
      <c r="K106" s="1017"/>
      <c r="L106" s="1018"/>
      <c r="M106" s="1017"/>
      <c r="N106" s="1018"/>
      <c r="O106" s="1019"/>
      <c r="P106" s="1016"/>
      <c r="Q106" s="1017"/>
      <c r="R106" s="1018"/>
      <c r="S106" s="1017"/>
      <c r="T106" s="1018"/>
      <c r="U106" s="1019"/>
      <c r="V106" s="319"/>
      <c r="W106" s="809"/>
      <c r="X106" s="321"/>
      <c r="Y106" s="809"/>
      <c r="Z106" s="321"/>
      <c r="AA106" s="322"/>
      <c r="AB106" s="319"/>
      <c r="AC106" s="809"/>
      <c r="AD106" s="321"/>
      <c r="AE106" s="809"/>
      <c r="AF106" s="321"/>
      <c r="AG106" s="322"/>
      <c r="AH106" s="319"/>
      <c r="AI106" s="809"/>
      <c r="AJ106" s="321"/>
      <c r="AK106" s="809"/>
      <c r="AL106" s="321"/>
      <c r="AM106" s="322"/>
      <c r="AN106" s="1020"/>
      <c r="AO106" s="1021"/>
      <c r="AP106" s="1021"/>
      <c r="AQ106" s="1022"/>
      <c r="AR106" s="1023"/>
      <c r="AS106" s="1024"/>
      <c r="AT106" s="1101" t="s">
        <v>704</v>
      </c>
      <c r="AU106" s="1029" t="s">
        <v>761</v>
      </c>
    </row>
    <row r="107" spans="1:47" s="294" customFormat="1" ht="15.75" hidden="1" customHeight="1" x14ac:dyDescent="0.3">
      <c r="A107" s="1026" t="s">
        <v>636</v>
      </c>
      <c r="B107" s="1027" t="s">
        <v>19</v>
      </c>
      <c r="C107" s="1028" t="s">
        <v>637</v>
      </c>
      <c r="D107" s="1016"/>
      <c r="E107" s="1017"/>
      <c r="F107" s="1018"/>
      <c r="G107" s="1017"/>
      <c r="H107" s="1018"/>
      <c r="I107" s="1019"/>
      <c r="J107" s="1016"/>
      <c r="K107" s="1017"/>
      <c r="L107" s="1018"/>
      <c r="M107" s="1017"/>
      <c r="N107" s="1018"/>
      <c r="O107" s="1019"/>
      <c r="P107" s="1016"/>
      <c r="Q107" s="1017"/>
      <c r="R107" s="1018"/>
      <c r="S107" s="1017"/>
      <c r="T107" s="1018"/>
      <c r="U107" s="1019"/>
      <c r="V107" s="319"/>
      <c r="W107" s="809"/>
      <c r="X107" s="321"/>
      <c r="Y107" s="809"/>
      <c r="Z107" s="321"/>
      <c r="AA107" s="322"/>
      <c r="AB107" s="319"/>
      <c r="AC107" s="809"/>
      <c r="AD107" s="321"/>
      <c r="AE107" s="809"/>
      <c r="AF107" s="321"/>
      <c r="AG107" s="322"/>
      <c r="AH107" s="319"/>
      <c r="AI107" s="809"/>
      <c r="AJ107" s="321"/>
      <c r="AK107" s="809"/>
      <c r="AL107" s="321"/>
      <c r="AM107" s="322"/>
      <c r="AN107" s="1020"/>
      <c r="AO107" s="1021"/>
      <c r="AP107" s="1021"/>
      <c r="AQ107" s="1022"/>
      <c r="AR107" s="1023"/>
      <c r="AS107" s="1024"/>
      <c r="AT107" s="1101" t="s">
        <v>704</v>
      </c>
      <c r="AU107" s="1029"/>
    </row>
    <row r="108" spans="1:47" s="294" customFormat="1" ht="15.75" hidden="1" customHeight="1" x14ac:dyDescent="0.3">
      <c r="A108" s="1026" t="s">
        <v>636</v>
      </c>
      <c r="B108" s="1027" t="s">
        <v>19</v>
      </c>
      <c r="C108" s="1028" t="s">
        <v>638</v>
      </c>
      <c r="D108" s="1016"/>
      <c r="E108" s="1017"/>
      <c r="F108" s="1018"/>
      <c r="G108" s="1017"/>
      <c r="H108" s="1018"/>
      <c r="I108" s="1019"/>
      <c r="J108" s="1016"/>
      <c r="K108" s="1017"/>
      <c r="L108" s="1018"/>
      <c r="M108" s="1017"/>
      <c r="N108" s="1018"/>
      <c r="O108" s="1019"/>
      <c r="P108" s="1016"/>
      <c r="Q108" s="1017"/>
      <c r="R108" s="1018"/>
      <c r="S108" s="1017"/>
      <c r="T108" s="1018"/>
      <c r="U108" s="1019"/>
      <c r="V108" s="319"/>
      <c r="W108" s="809"/>
      <c r="X108" s="321"/>
      <c r="Y108" s="809"/>
      <c r="Z108" s="321"/>
      <c r="AA108" s="322"/>
      <c r="AB108" s="319"/>
      <c r="AC108" s="809"/>
      <c r="AD108" s="321"/>
      <c r="AE108" s="809"/>
      <c r="AF108" s="321"/>
      <c r="AG108" s="322"/>
      <c r="AH108" s="319"/>
      <c r="AI108" s="809"/>
      <c r="AJ108" s="321"/>
      <c r="AK108" s="809"/>
      <c r="AL108" s="321"/>
      <c r="AM108" s="322"/>
      <c r="AN108" s="1020"/>
      <c r="AO108" s="1021"/>
      <c r="AP108" s="1021"/>
      <c r="AQ108" s="1022"/>
      <c r="AR108" s="1023"/>
      <c r="AS108" s="1024"/>
      <c r="AT108" s="1101" t="s">
        <v>704</v>
      </c>
      <c r="AU108" s="1029"/>
    </row>
    <row r="109" spans="1:47" s="294" customFormat="1" ht="15.75" hidden="1" customHeight="1" x14ac:dyDescent="0.3">
      <c r="A109" s="1026" t="s">
        <v>636</v>
      </c>
      <c r="B109" s="1027" t="s">
        <v>19</v>
      </c>
      <c r="C109" s="1028" t="s">
        <v>639</v>
      </c>
      <c r="D109" s="1016"/>
      <c r="E109" s="1017"/>
      <c r="F109" s="1018"/>
      <c r="G109" s="1017"/>
      <c r="H109" s="1018"/>
      <c r="I109" s="1019"/>
      <c r="J109" s="1016"/>
      <c r="K109" s="1017"/>
      <c r="L109" s="1018"/>
      <c r="M109" s="1017"/>
      <c r="N109" s="1018"/>
      <c r="O109" s="1019"/>
      <c r="P109" s="1016"/>
      <c r="Q109" s="1017"/>
      <c r="R109" s="1018"/>
      <c r="S109" s="1017"/>
      <c r="T109" s="1018"/>
      <c r="U109" s="1019"/>
      <c r="V109" s="319"/>
      <c r="W109" s="809"/>
      <c r="X109" s="321"/>
      <c r="Y109" s="809"/>
      <c r="Z109" s="321"/>
      <c r="AA109" s="322"/>
      <c r="AB109" s="319"/>
      <c r="AC109" s="809"/>
      <c r="AD109" s="321"/>
      <c r="AE109" s="809"/>
      <c r="AF109" s="321"/>
      <c r="AG109" s="322"/>
      <c r="AH109" s="319"/>
      <c r="AI109" s="809"/>
      <c r="AJ109" s="321"/>
      <c r="AK109" s="809"/>
      <c r="AL109" s="321"/>
      <c r="AM109" s="322"/>
      <c r="AN109" s="1020"/>
      <c r="AO109" s="1021"/>
      <c r="AP109" s="1021"/>
      <c r="AQ109" s="1022"/>
      <c r="AR109" s="1023"/>
      <c r="AS109" s="1024"/>
      <c r="AT109" s="1101" t="s">
        <v>775</v>
      </c>
      <c r="AU109" s="1029" t="s">
        <v>776</v>
      </c>
    </row>
    <row r="110" spans="1:47" s="294" customFormat="1" ht="15.75" hidden="1" customHeight="1" x14ac:dyDescent="0.3">
      <c r="A110" s="1026" t="s">
        <v>640</v>
      </c>
      <c r="B110" s="1027" t="s">
        <v>19</v>
      </c>
      <c r="C110" s="1028" t="s">
        <v>641</v>
      </c>
      <c r="D110" s="1016"/>
      <c r="E110" s="1017"/>
      <c r="F110" s="1018"/>
      <c r="G110" s="1017"/>
      <c r="H110" s="1018"/>
      <c r="I110" s="1019"/>
      <c r="J110" s="1016"/>
      <c r="K110" s="1017"/>
      <c r="L110" s="1018"/>
      <c r="M110" s="1017"/>
      <c r="N110" s="1018"/>
      <c r="O110" s="1019"/>
      <c r="P110" s="1016"/>
      <c r="Q110" s="1017"/>
      <c r="R110" s="1018"/>
      <c r="S110" s="1017"/>
      <c r="T110" s="1018"/>
      <c r="U110" s="1019"/>
      <c r="V110" s="319"/>
      <c r="W110" s="809"/>
      <c r="X110" s="321"/>
      <c r="Y110" s="809"/>
      <c r="Z110" s="321"/>
      <c r="AA110" s="322"/>
      <c r="AB110" s="319"/>
      <c r="AC110" s="809"/>
      <c r="AD110" s="321"/>
      <c r="AE110" s="809"/>
      <c r="AF110" s="321"/>
      <c r="AG110" s="322"/>
      <c r="AH110" s="319"/>
      <c r="AI110" s="809"/>
      <c r="AJ110" s="321"/>
      <c r="AK110" s="809"/>
      <c r="AL110" s="321"/>
      <c r="AM110" s="322"/>
      <c r="AN110" s="1020"/>
      <c r="AO110" s="1021"/>
      <c r="AP110" s="1021"/>
      <c r="AQ110" s="1022"/>
      <c r="AR110" s="1023"/>
      <c r="AS110" s="1024"/>
      <c r="AT110" s="1101" t="s">
        <v>777</v>
      </c>
      <c r="AU110" s="1029"/>
    </row>
    <row r="111" spans="1:47" s="294" customFormat="1" ht="15.75" hidden="1" customHeight="1" x14ac:dyDescent="0.3">
      <c r="A111" s="1026" t="s">
        <v>642</v>
      </c>
      <c r="B111" s="1027" t="s">
        <v>19</v>
      </c>
      <c r="C111" s="1028" t="s">
        <v>643</v>
      </c>
      <c r="D111" s="1016"/>
      <c r="E111" s="1017"/>
      <c r="F111" s="1018"/>
      <c r="G111" s="1017"/>
      <c r="H111" s="1018"/>
      <c r="I111" s="1019"/>
      <c r="J111" s="1016"/>
      <c r="K111" s="1017"/>
      <c r="L111" s="1018"/>
      <c r="M111" s="1017"/>
      <c r="N111" s="1018"/>
      <c r="O111" s="1019"/>
      <c r="P111" s="1016"/>
      <c r="Q111" s="1017"/>
      <c r="R111" s="1018"/>
      <c r="S111" s="1017"/>
      <c r="T111" s="1018"/>
      <c r="U111" s="1019"/>
      <c r="V111" s="319"/>
      <c r="W111" s="809"/>
      <c r="X111" s="321"/>
      <c r="Y111" s="809"/>
      <c r="Z111" s="321"/>
      <c r="AA111" s="322"/>
      <c r="AB111" s="319"/>
      <c r="AC111" s="809"/>
      <c r="AD111" s="321"/>
      <c r="AE111" s="809"/>
      <c r="AF111" s="321"/>
      <c r="AG111" s="322"/>
      <c r="AH111" s="319"/>
      <c r="AI111" s="809"/>
      <c r="AJ111" s="321"/>
      <c r="AK111" s="809"/>
      <c r="AL111" s="321"/>
      <c r="AM111" s="322"/>
      <c r="AN111" s="1020"/>
      <c r="AO111" s="1021"/>
      <c r="AP111" s="1021"/>
      <c r="AQ111" s="1022"/>
      <c r="AR111" s="1023"/>
      <c r="AS111" s="1024"/>
      <c r="AT111" s="1101" t="s">
        <v>777</v>
      </c>
      <c r="AU111" s="1029"/>
    </row>
    <row r="112" spans="1:47" s="294" customFormat="1" ht="15.75" hidden="1" customHeight="1" x14ac:dyDescent="0.3">
      <c r="A112" s="1026" t="s">
        <v>644</v>
      </c>
      <c r="B112" s="1027" t="s">
        <v>19</v>
      </c>
      <c r="C112" s="1028" t="s">
        <v>645</v>
      </c>
      <c r="D112" s="1016"/>
      <c r="E112" s="1017"/>
      <c r="F112" s="1018"/>
      <c r="G112" s="1017"/>
      <c r="H112" s="1018"/>
      <c r="I112" s="1019"/>
      <c r="J112" s="1016"/>
      <c r="K112" s="1017"/>
      <c r="L112" s="1018"/>
      <c r="M112" s="1017"/>
      <c r="N112" s="1018"/>
      <c r="O112" s="1019"/>
      <c r="P112" s="1016"/>
      <c r="Q112" s="1017"/>
      <c r="R112" s="1018"/>
      <c r="S112" s="1017"/>
      <c r="T112" s="1018"/>
      <c r="U112" s="1019"/>
      <c r="V112" s="319"/>
      <c r="W112" s="809"/>
      <c r="X112" s="321"/>
      <c r="Y112" s="809"/>
      <c r="Z112" s="321"/>
      <c r="AA112" s="322"/>
      <c r="AB112" s="319"/>
      <c r="AC112" s="809"/>
      <c r="AD112" s="321"/>
      <c r="AE112" s="809"/>
      <c r="AF112" s="321"/>
      <c r="AG112" s="322"/>
      <c r="AH112" s="319"/>
      <c r="AI112" s="809"/>
      <c r="AJ112" s="321"/>
      <c r="AK112" s="809"/>
      <c r="AL112" s="321"/>
      <c r="AM112" s="322"/>
      <c r="AN112" s="1020"/>
      <c r="AO112" s="1021"/>
      <c r="AP112" s="1021"/>
      <c r="AQ112" s="1022"/>
      <c r="AR112" s="1023"/>
      <c r="AS112" s="1024"/>
      <c r="AT112" s="1101" t="s">
        <v>777</v>
      </c>
      <c r="AU112" s="1029" t="s">
        <v>778</v>
      </c>
    </row>
    <row r="113" spans="1:47" s="294" customFormat="1" ht="15.75" hidden="1" customHeight="1" x14ac:dyDescent="0.3">
      <c r="A113" s="1026" t="s">
        <v>646</v>
      </c>
      <c r="B113" s="1027" t="s">
        <v>19</v>
      </c>
      <c r="C113" s="1028" t="s">
        <v>647</v>
      </c>
      <c r="D113" s="1016"/>
      <c r="E113" s="1017"/>
      <c r="F113" s="1018"/>
      <c r="G113" s="1017"/>
      <c r="H113" s="1018"/>
      <c r="I113" s="1019"/>
      <c r="J113" s="1016"/>
      <c r="K113" s="1017"/>
      <c r="L113" s="1018"/>
      <c r="M113" s="1017"/>
      <c r="N113" s="1018"/>
      <c r="O113" s="1019"/>
      <c r="P113" s="1016"/>
      <c r="Q113" s="1017"/>
      <c r="R113" s="1018"/>
      <c r="S113" s="1017"/>
      <c r="T113" s="1018"/>
      <c r="U113" s="1019"/>
      <c r="V113" s="319"/>
      <c r="W113" s="809"/>
      <c r="X113" s="321"/>
      <c r="Y113" s="809"/>
      <c r="Z113" s="321"/>
      <c r="AA113" s="322"/>
      <c r="AB113" s="319"/>
      <c r="AC113" s="809"/>
      <c r="AD113" s="321"/>
      <c r="AE113" s="809"/>
      <c r="AF113" s="321"/>
      <c r="AG113" s="322"/>
      <c r="AH113" s="319"/>
      <c r="AI113" s="809"/>
      <c r="AJ113" s="321"/>
      <c r="AK113" s="809"/>
      <c r="AL113" s="321"/>
      <c r="AM113" s="322"/>
      <c r="AN113" s="1020"/>
      <c r="AO113" s="1021"/>
      <c r="AP113" s="1021"/>
      <c r="AQ113" s="1022"/>
      <c r="AR113" s="1023"/>
      <c r="AS113" s="1024"/>
      <c r="AT113" s="1101" t="s">
        <v>777</v>
      </c>
      <c r="AU113" s="1029"/>
    </row>
    <row r="114" spans="1:47" s="294" customFormat="1" ht="15.75" hidden="1" customHeight="1" x14ac:dyDescent="0.3">
      <c r="A114" s="1026" t="s">
        <v>648</v>
      </c>
      <c r="B114" s="1027" t="s">
        <v>19</v>
      </c>
      <c r="C114" s="1028" t="s">
        <v>649</v>
      </c>
      <c r="D114" s="1016"/>
      <c r="E114" s="1017"/>
      <c r="F114" s="1018"/>
      <c r="G114" s="1017"/>
      <c r="H114" s="1018"/>
      <c r="I114" s="1019"/>
      <c r="J114" s="1016"/>
      <c r="K114" s="1017"/>
      <c r="L114" s="1018"/>
      <c r="M114" s="1017"/>
      <c r="N114" s="1018"/>
      <c r="O114" s="1019"/>
      <c r="P114" s="1016"/>
      <c r="Q114" s="1017"/>
      <c r="R114" s="1018"/>
      <c r="S114" s="1017"/>
      <c r="T114" s="1018"/>
      <c r="U114" s="1019"/>
      <c r="V114" s="319"/>
      <c r="W114" s="809"/>
      <c r="X114" s="321"/>
      <c r="Y114" s="809"/>
      <c r="Z114" s="321"/>
      <c r="AA114" s="322"/>
      <c r="AB114" s="319"/>
      <c r="AC114" s="809"/>
      <c r="AD114" s="321"/>
      <c r="AE114" s="809"/>
      <c r="AF114" s="321"/>
      <c r="AG114" s="322"/>
      <c r="AH114" s="319"/>
      <c r="AI114" s="809"/>
      <c r="AJ114" s="321"/>
      <c r="AK114" s="809"/>
      <c r="AL114" s="321"/>
      <c r="AM114" s="322"/>
      <c r="AN114" s="1020"/>
      <c r="AO114" s="1021"/>
      <c r="AP114" s="1021"/>
      <c r="AQ114" s="1022"/>
      <c r="AR114" s="1023"/>
      <c r="AS114" s="1024"/>
      <c r="AT114" s="1101" t="s">
        <v>777</v>
      </c>
      <c r="AU114" s="1029"/>
    </row>
    <row r="115" spans="1:47" s="294" customFormat="1" ht="15.75" hidden="1" customHeight="1" x14ac:dyDescent="0.3">
      <c r="A115" s="1026" t="s">
        <v>636</v>
      </c>
      <c r="B115" s="1027" t="s">
        <v>19</v>
      </c>
      <c r="C115" s="1028" t="s">
        <v>650</v>
      </c>
      <c r="D115" s="1016"/>
      <c r="E115" s="1017"/>
      <c r="F115" s="1018"/>
      <c r="G115" s="1017"/>
      <c r="H115" s="1018"/>
      <c r="I115" s="1019"/>
      <c r="J115" s="1016"/>
      <c r="K115" s="1017"/>
      <c r="L115" s="1018"/>
      <c r="M115" s="1017"/>
      <c r="N115" s="1018"/>
      <c r="O115" s="1019"/>
      <c r="P115" s="1016"/>
      <c r="Q115" s="1017"/>
      <c r="R115" s="1018"/>
      <c r="S115" s="1017"/>
      <c r="T115" s="1018"/>
      <c r="U115" s="1019"/>
      <c r="V115" s="319"/>
      <c r="W115" s="809"/>
      <c r="X115" s="321"/>
      <c r="Y115" s="809"/>
      <c r="Z115" s="321"/>
      <c r="AA115" s="322"/>
      <c r="AB115" s="319"/>
      <c r="AC115" s="809"/>
      <c r="AD115" s="321"/>
      <c r="AE115" s="809"/>
      <c r="AF115" s="321"/>
      <c r="AG115" s="322"/>
      <c r="AH115" s="319"/>
      <c r="AI115" s="809"/>
      <c r="AJ115" s="321"/>
      <c r="AK115" s="809"/>
      <c r="AL115" s="321"/>
      <c r="AM115" s="322"/>
      <c r="AN115" s="1020"/>
      <c r="AO115" s="1021"/>
      <c r="AP115" s="1021"/>
      <c r="AQ115" s="1022"/>
      <c r="AR115" s="1023"/>
      <c r="AS115" s="1024"/>
      <c r="AT115" s="1101" t="s">
        <v>779</v>
      </c>
      <c r="AU115" s="1029" t="s">
        <v>780</v>
      </c>
    </row>
    <row r="116" spans="1:47" s="294" customFormat="1" ht="15.75" hidden="1" customHeight="1" x14ac:dyDescent="0.3">
      <c r="A116" s="1026" t="s">
        <v>636</v>
      </c>
      <c r="B116" s="1027" t="s">
        <v>19</v>
      </c>
      <c r="C116" s="1028" t="s">
        <v>651</v>
      </c>
      <c r="D116" s="1016"/>
      <c r="E116" s="1017"/>
      <c r="F116" s="1018"/>
      <c r="G116" s="1017"/>
      <c r="H116" s="1018"/>
      <c r="I116" s="1019"/>
      <c r="J116" s="1016"/>
      <c r="K116" s="1017"/>
      <c r="L116" s="1018"/>
      <c r="M116" s="1017"/>
      <c r="N116" s="1018"/>
      <c r="O116" s="1019"/>
      <c r="P116" s="1016"/>
      <c r="Q116" s="1017"/>
      <c r="R116" s="1018"/>
      <c r="S116" s="1017"/>
      <c r="T116" s="1018"/>
      <c r="U116" s="1019"/>
      <c r="V116" s="319"/>
      <c r="W116" s="809"/>
      <c r="X116" s="321"/>
      <c r="Y116" s="809"/>
      <c r="Z116" s="321"/>
      <c r="AA116" s="322"/>
      <c r="AB116" s="319"/>
      <c r="AC116" s="809"/>
      <c r="AD116" s="321"/>
      <c r="AE116" s="809"/>
      <c r="AF116" s="321"/>
      <c r="AG116" s="322"/>
      <c r="AH116" s="319"/>
      <c r="AI116" s="809"/>
      <c r="AJ116" s="321"/>
      <c r="AK116" s="809"/>
      <c r="AL116" s="321"/>
      <c r="AM116" s="322"/>
      <c r="AN116" s="1020"/>
      <c r="AO116" s="1021"/>
      <c r="AP116" s="1021"/>
      <c r="AQ116" s="1022"/>
      <c r="AR116" s="1023"/>
      <c r="AS116" s="1024"/>
      <c r="AT116" s="1101" t="s">
        <v>779</v>
      </c>
      <c r="AU116" s="1029" t="s">
        <v>781</v>
      </c>
    </row>
    <row r="117" spans="1:47" s="294" customFormat="1" ht="15.75" hidden="1" customHeight="1" x14ac:dyDescent="0.3">
      <c r="A117" s="1026" t="s">
        <v>636</v>
      </c>
      <c r="B117" s="1027" t="s">
        <v>19</v>
      </c>
      <c r="C117" s="1028" t="s">
        <v>652</v>
      </c>
      <c r="D117" s="1016"/>
      <c r="E117" s="1017"/>
      <c r="F117" s="1018"/>
      <c r="G117" s="1017"/>
      <c r="H117" s="1018"/>
      <c r="I117" s="1019"/>
      <c r="J117" s="1016"/>
      <c r="K117" s="1017"/>
      <c r="L117" s="1018"/>
      <c r="M117" s="1017"/>
      <c r="N117" s="1018"/>
      <c r="O117" s="1019"/>
      <c r="P117" s="1016"/>
      <c r="Q117" s="1017"/>
      <c r="R117" s="1018"/>
      <c r="S117" s="1017"/>
      <c r="T117" s="1018"/>
      <c r="U117" s="1019"/>
      <c r="V117" s="319"/>
      <c r="W117" s="809"/>
      <c r="X117" s="321"/>
      <c r="Y117" s="809"/>
      <c r="Z117" s="321"/>
      <c r="AA117" s="322"/>
      <c r="AB117" s="319"/>
      <c r="AC117" s="809"/>
      <c r="AD117" s="321"/>
      <c r="AE117" s="809"/>
      <c r="AF117" s="321"/>
      <c r="AG117" s="322"/>
      <c r="AH117" s="319"/>
      <c r="AI117" s="809"/>
      <c r="AJ117" s="321"/>
      <c r="AK117" s="809"/>
      <c r="AL117" s="321"/>
      <c r="AM117" s="322"/>
      <c r="AN117" s="1020"/>
      <c r="AO117" s="1021"/>
      <c r="AP117" s="1021"/>
      <c r="AQ117" s="1022"/>
      <c r="AR117" s="1023"/>
      <c r="AS117" s="1024"/>
      <c r="AT117" s="1101" t="s">
        <v>779</v>
      </c>
      <c r="AU117" s="1029" t="s">
        <v>781</v>
      </c>
    </row>
    <row r="118" spans="1:47" s="294" customFormat="1" ht="15.75" hidden="1" customHeight="1" x14ac:dyDescent="0.3">
      <c r="A118" s="1026" t="s">
        <v>636</v>
      </c>
      <c r="B118" s="1027" t="s">
        <v>19</v>
      </c>
      <c r="C118" s="1028" t="s">
        <v>653</v>
      </c>
      <c r="D118" s="1016"/>
      <c r="E118" s="1017"/>
      <c r="F118" s="1018"/>
      <c r="G118" s="1017"/>
      <c r="H118" s="1018"/>
      <c r="I118" s="1019"/>
      <c r="J118" s="1016"/>
      <c r="K118" s="1017"/>
      <c r="L118" s="1018"/>
      <c r="M118" s="1017"/>
      <c r="N118" s="1018"/>
      <c r="O118" s="1019"/>
      <c r="P118" s="1016"/>
      <c r="Q118" s="1017"/>
      <c r="R118" s="1018"/>
      <c r="S118" s="1017"/>
      <c r="T118" s="1018"/>
      <c r="U118" s="1019"/>
      <c r="V118" s="319"/>
      <c r="W118" s="809"/>
      <c r="X118" s="321"/>
      <c r="Y118" s="809"/>
      <c r="Z118" s="321"/>
      <c r="AA118" s="322"/>
      <c r="AB118" s="319"/>
      <c r="AC118" s="809"/>
      <c r="AD118" s="321"/>
      <c r="AE118" s="809"/>
      <c r="AF118" s="321"/>
      <c r="AG118" s="322"/>
      <c r="AH118" s="319"/>
      <c r="AI118" s="809"/>
      <c r="AJ118" s="321"/>
      <c r="AK118" s="809"/>
      <c r="AL118" s="321"/>
      <c r="AM118" s="322"/>
      <c r="AN118" s="1020"/>
      <c r="AO118" s="1021"/>
      <c r="AP118" s="1021"/>
      <c r="AQ118" s="1022"/>
      <c r="AR118" s="1023"/>
      <c r="AS118" s="1024"/>
      <c r="AT118" s="1101" t="s">
        <v>779</v>
      </c>
      <c r="AU118" s="1029" t="s">
        <v>781</v>
      </c>
    </row>
    <row r="119" spans="1:47" s="294" customFormat="1" ht="15.75" hidden="1" customHeight="1" x14ac:dyDescent="0.3">
      <c r="A119" s="1026" t="s">
        <v>636</v>
      </c>
      <c r="B119" s="1027" t="s">
        <v>19</v>
      </c>
      <c r="C119" s="1028" t="s">
        <v>654</v>
      </c>
      <c r="D119" s="1016"/>
      <c r="E119" s="1017"/>
      <c r="F119" s="1018"/>
      <c r="G119" s="1017"/>
      <c r="H119" s="1018"/>
      <c r="I119" s="1019"/>
      <c r="J119" s="1016"/>
      <c r="K119" s="1017"/>
      <c r="L119" s="1018"/>
      <c r="M119" s="1017"/>
      <c r="N119" s="1018"/>
      <c r="O119" s="1019"/>
      <c r="P119" s="1016"/>
      <c r="Q119" s="1017"/>
      <c r="R119" s="1018"/>
      <c r="S119" s="1017"/>
      <c r="T119" s="1018"/>
      <c r="U119" s="1019"/>
      <c r="V119" s="319"/>
      <c r="W119" s="809"/>
      <c r="X119" s="321"/>
      <c r="Y119" s="809"/>
      <c r="Z119" s="321"/>
      <c r="AA119" s="322"/>
      <c r="AB119" s="319"/>
      <c r="AC119" s="809"/>
      <c r="AD119" s="321"/>
      <c r="AE119" s="809"/>
      <c r="AF119" s="321"/>
      <c r="AG119" s="322"/>
      <c r="AH119" s="319"/>
      <c r="AI119" s="809"/>
      <c r="AJ119" s="321"/>
      <c r="AK119" s="809"/>
      <c r="AL119" s="321"/>
      <c r="AM119" s="322"/>
      <c r="AN119" s="1020"/>
      <c r="AO119" s="1021"/>
      <c r="AP119" s="1021"/>
      <c r="AQ119" s="1022"/>
      <c r="AR119" s="1023"/>
      <c r="AS119" s="1024"/>
      <c r="AT119" s="1101" t="s">
        <v>779</v>
      </c>
      <c r="AU119" s="1029" t="s">
        <v>782</v>
      </c>
    </row>
    <row r="120" spans="1:47" s="294" customFormat="1" ht="15.75" hidden="1" customHeight="1" x14ac:dyDescent="0.3">
      <c r="A120" s="1026" t="s">
        <v>636</v>
      </c>
      <c r="B120" s="1027" t="s">
        <v>19</v>
      </c>
      <c r="C120" s="1028" t="s">
        <v>655</v>
      </c>
      <c r="D120" s="1016"/>
      <c r="E120" s="1017"/>
      <c r="F120" s="1018"/>
      <c r="G120" s="1017"/>
      <c r="H120" s="1018"/>
      <c r="I120" s="1019"/>
      <c r="J120" s="1016"/>
      <c r="K120" s="1017"/>
      <c r="L120" s="1018"/>
      <c r="M120" s="1017"/>
      <c r="N120" s="1018"/>
      <c r="O120" s="1019"/>
      <c r="P120" s="1016"/>
      <c r="Q120" s="1017"/>
      <c r="R120" s="1018"/>
      <c r="S120" s="1017"/>
      <c r="T120" s="1018"/>
      <c r="U120" s="1019"/>
      <c r="V120" s="319"/>
      <c r="W120" s="809"/>
      <c r="X120" s="321"/>
      <c r="Y120" s="809"/>
      <c r="Z120" s="321"/>
      <c r="AA120" s="322"/>
      <c r="AB120" s="319"/>
      <c r="AC120" s="809"/>
      <c r="AD120" s="321"/>
      <c r="AE120" s="809"/>
      <c r="AF120" s="321"/>
      <c r="AG120" s="322"/>
      <c r="AH120" s="319"/>
      <c r="AI120" s="809"/>
      <c r="AJ120" s="321"/>
      <c r="AK120" s="809"/>
      <c r="AL120" s="321"/>
      <c r="AM120" s="322"/>
      <c r="AN120" s="1020"/>
      <c r="AO120" s="1021"/>
      <c r="AP120" s="1021"/>
      <c r="AQ120" s="1022"/>
      <c r="AR120" s="1023"/>
      <c r="AS120" s="1024"/>
      <c r="AT120" s="1101" t="s">
        <v>779</v>
      </c>
      <c r="AU120" s="1029" t="s">
        <v>783</v>
      </c>
    </row>
    <row r="121" spans="1:47" s="294" customFormat="1" ht="15.75" hidden="1" customHeight="1" x14ac:dyDescent="0.3">
      <c r="A121" s="1026" t="s">
        <v>636</v>
      </c>
      <c r="B121" s="1027" t="s">
        <v>19</v>
      </c>
      <c r="C121" s="1028" t="s">
        <v>656</v>
      </c>
      <c r="D121" s="1016"/>
      <c r="E121" s="1017"/>
      <c r="F121" s="1018"/>
      <c r="G121" s="1017"/>
      <c r="H121" s="1018"/>
      <c r="I121" s="1019"/>
      <c r="J121" s="1016"/>
      <c r="K121" s="1017"/>
      <c r="L121" s="1018"/>
      <c r="M121" s="1017"/>
      <c r="N121" s="1018"/>
      <c r="O121" s="1019"/>
      <c r="P121" s="1016"/>
      <c r="Q121" s="1017"/>
      <c r="R121" s="1018"/>
      <c r="S121" s="1017"/>
      <c r="T121" s="1018"/>
      <c r="U121" s="1019"/>
      <c r="V121" s="319"/>
      <c r="W121" s="809"/>
      <c r="X121" s="321"/>
      <c r="Y121" s="809"/>
      <c r="Z121" s="321"/>
      <c r="AA121" s="322"/>
      <c r="AB121" s="319"/>
      <c r="AC121" s="809"/>
      <c r="AD121" s="321"/>
      <c r="AE121" s="809"/>
      <c r="AF121" s="321"/>
      <c r="AG121" s="322"/>
      <c r="AH121" s="319"/>
      <c r="AI121" s="809"/>
      <c r="AJ121" s="321"/>
      <c r="AK121" s="809"/>
      <c r="AL121" s="321"/>
      <c r="AM121" s="322"/>
      <c r="AN121" s="1020"/>
      <c r="AO121" s="1021"/>
      <c r="AP121" s="1021"/>
      <c r="AQ121" s="1022"/>
      <c r="AR121" s="1023"/>
      <c r="AS121" s="1024"/>
      <c r="AT121" s="1101" t="s">
        <v>779</v>
      </c>
      <c r="AU121" s="1029" t="s">
        <v>784</v>
      </c>
    </row>
    <row r="122" spans="1:47" s="294" customFormat="1" ht="15.75" hidden="1" customHeight="1" x14ac:dyDescent="0.3">
      <c r="A122" s="1026" t="s">
        <v>636</v>
      </c>
      <c r="B122" s="1027" t="s">
        <v>19</v>
      </c>
      <c r="C122" s="1028" t="s">
        <v>657</v>
      </c>
      <c r="D122" s="1016"/>
      <c r="E122" s="1017"/>
      <c r="F122" s="1018"/>
      <c r="G122" s="1017"/>
      <c r="H122" s="1018"/>
      <c r="I122" s="1019"/>
      <c r="J122" s="1016"/>
      <c r="K122" s="1017"/>
      <c r="L122" s="1018"/>
      <c r="M122" s="1017"/>
      <c r="N122" s="1018"/>
      <c r="O122" s="1019"/>
      <c r="P122" s="1016"/>
      <c r="Q122" s="1017"/>
      <c r="R122" s="1018"/>
      <c r="S122" s="1017"/>
      <c r="T122" s="1018"/>
      <c r="U122" s="1019"/>
      <c r="V122" s="319"/>
      <c r="W122" s="809"/>
      <c r="X122" s="321"/>
      <c r="Y122" s="809"/>
      <c r="Z122" s="321"/>
      <c r="AA122" s="322"/>
      <c r="AB122" s="319"/>
      <c r="AC122" s="809"/>
      <c r="AD122" s="321"/>
      <c r="AE122" s="809"/>
      <c r="AF122" s="321"/>
      <c r="AG122" s="322"/>
      <c r="AH122" s="319"/>
      <c r="AI122" s="809"/>
      <c r="AJ122" s="321"/>
      <c r="AK122" s="809"/>
      <c r="AL122" s="321"/>
      <c r="AM122" s="322"/>
      <c r="AN122" s="1020"/>
      <c r="AO122" s="1021"/>
      <c r="AP122" s="1021"/>
      <c r="AQ122" s="1022"/>
      <c r="AR122" s="1023"/>
      <c r="AS122" s="1024"/>
      <c r="AT122" s="1101"/>
      <c r="AU122" s="1029"/>
    </row>
    <row r="123" spans="1:47" s="294" customFormat="1" ht="15.75" hidden="1" customHeight="1" x14ac:dyDescent="0.3">
      <c r="A123" s="1026" t="s">
        <v>636</v>
      </c>
      <c r="B123" s="1027" t="s">
        <v>19</v>
      </c>
      <c r="C123" s="1028" t="s">
        <v>658</v>
      </c>
      <c r="D123" s="1016"/>
      <c r="E123" s="1017"/>
      <c r="F123" s="1018"/>
      <c r="G123" s="1017"/>
      <c r="H123" s="1018"/>
      <c r="I123" s="1019"/>
      <c r="J123" s="1016"/>
      <c r="K123" s="1017"/>
      <c r="L123" s="1018"/>
      <c r="M123" s="1017"/>
      <c r="N123" s="1018"/>
      <c r="O123" s="1019"/>
      <c r="P123" s="1016"/>
      <c r="Q123" s="1017"/>
      <c r="R123" s="1018"/>
      <c r="S123" s="1017"/>
      <c r="T123" s="1018"/>
      <c r="U123" s="1019"/>
      <c r="V123" s="319"/>
      <c r="W123" s="809"/>
      <c r="X123" s="321"/>
      <c r="Y123" s="809"/>
      <c r="Z123" s="321"/>
      <c r="AA123" s="322"/>
      <c r="AB123" s="319"/>
      <c r="AC123" s="809"/>
      <c r="AD123" s="321"/>
      <c r="AE123" s="809"/>
      <c r="AF123" s="321"/>
      <c r="AG123" s="322"/>
      <c r="AH123" s="319"/>
      <c r="AI123" s="809"/>
      <c r="AJ123" s="321"/>
      <c r="AK123" s="809"/>
      <c r="AL123" s="321"/>
      <c r="AM123" s="322"/>
      <c r="AN123" s="1020"/>
      <c r="AO123" s="1021"/>
      <c r="AP123" s="1021"/>
      <c r="AQ123" s="1022"/>
      <c r="AR123" s="1023"/>
      <c r="AS123" s="1024"/>
      <c r="AT123" s="1101"/>
      <c r="AU123" s="1029"/>
    </row>
    <row r="124" spans="1:47" s="294" customFormat="1" ht="15.75" hidden="1" customHeight="1" x14ac:dyDescent="0.3">
      <c r="A124" s="1026" t="s">
        <v>636</v>
      </c>
      <c r="B124" s="1027" t="s">
        <v>19</v>
      </c>
      <c r="C124" s="1028" t="s">
        <v>659</v>
      </c>
      <c r="D124" s="1016"/>
      <c r="E124" s="1017"/>
      <c r="F124" s="1018"/>
      <c r="G124" s="1017"/>
      <c r="H124" s="1018"/>
      <c r="I124" s="1019"/>
      <c r="J124" s="1016"/>
      <c r="K124" s="1017"/>
      <c r="L124" s="1018"/>
      <c r="M124" s="1017"/>
      <c r="N124" s="1018"/>
      <c r="O124" s="1019"/>
      <c r="P124" s="1016"/>
      <c r="Q124" s="1017"/>
      <c r="R124" s="1018"/>
      <c r="S124" s="1017"/>
      <c r="T124" s="1018"/>
      <c r="U124" s="1019"/>
      <c r="V124" s="319"/>
      <c r="W124" s="809"/>
      <c r="X124" s="321"/>
      <c r="Y124" s="809"/>
      <c r="Z124" s="321"/>
      <c r="AA124" s="322"/>
      <c r="AB124" s="319"/>
      <c r="AC124" s="809"/>
      <c r="AD124" s="321"/>
      <c r="AE124" s="809"/>
      <c r="AF124" s="321"/>
      <c r="AG124" s="322"/>
      <c r="AH124" s="319"/>
      <c r="AI124" s="809"/>
      <c r="AJ124" s="321"/>
      <c r="AK124" s="809"/>
      <c r="AL124" s="321"/>
      <c r="AM124" s="322"/>
      <c r="AN124" s="1020"/>
      <c r="AO124" s="1021"/>
      <c r="AP124" s="1021"/>
      <c r="AQ124" s="1022"/>
      <c r="AR124" s="1023"/>
      <c r="AS124" s="1024"/>
      <c r="AT124" s="1101"/>
      <c r="AU124" s="1029"/>
    </row>
    <row r="125" spans="1:47" s="294" customFormat="1" ht="15.75" hidden="1" customHeight="1" x14ac:dyDescent="0.3">
      <c r="A125" s="1026" t="s">
        <v>674</v>
      </c>
      <c r="B125" s="1027" t="s">
        <v>19</v>
      </c>
      <c r="C125" s="1028" t="s">
        <v>660</v>
      </c>
      <c r="D125" s="1016"/>
      <c r="E125" s="1017"/>
      <c r="F125" s="1018"/>
      <c r="G125" s="1017"/>
      <c r="H125" s="1018"/>
      <c r="I125" s="1019"/>
      <c r="J125" s="1016"/>
      <c r="K125" s="1017"/>
      <c r="L125" s="1018"/>
      <c r="M125" s="1017"/>
      <c r="N125" s="1018"/>
      <c r="O125" s="1019"/>
      <c r="P125" s="1016"/>
      <c r="Q125" s="1017"/>
      <c r="R125" s="1018"/>
      <c r="S125" s="1017"/>
      <c r="T125" s="1018"/>
      <c r="U125" s="1019"/>
      <c r="V125" s="319"/>
      <c r="W125" s="809"/>
      <c r="X125" s="321"/>
      <c r="Y125" s="809"/>
      <c r="Z125" s="321"/>
      <c r="AA125" s="322"/>
      <c r="AB125" s="319"/>
      <c r="AC125" s="809"/>
      <c r="AD125" s="321"/>
      <c r="AE125" s="809"/>
      <c r="AF125" s="321"/>
      <c r="AG125" s="322"/>
      <c r="AH125" s="319"/>
      <c r="AI125" s="809"/>
      <c r="AJ125" s="321"/>
      <c r="AK125" s="809"/>
      <c r="AL125" s="321"/>
      <c r="AM125" s="322"/>
      <c r="AN125" s="1020"/>
      <c r="AO125" s="1021"/>
      <c r="AP125" s="1021"/>
      <c r="AQ125" s="1022"/>
      <c r="AR125" s="1023"/>
      <c r="AS125" s="1024"/>
      <c r="AT125" s="1101" t="s">
        <v>764</v>
      </c>
      <c r="AU125" s="1029" t="s">
        <v>785</v>
      </c>
    </row>
    <row r="126" spans="1:47" s="294" customFormat="1" ht="15.75" hidden="1" customHeight="1" x14ac:dyDescent="0.3">
      <c r="A126" s="1026" t="s">
        <v>661</v>
      </c>
      <c r="B126" s="1027" t="s">
        <v>19</v>
      </c>
      <c r="C126" s="1028" t="s">
        <v>662</v>
      </c>
      <c r="D126" s="1016"/>
      <c r="E126" s="1017"/>
      <c r="F126" s="1018"/>
      <c r="G126" s="1017"/>
      <c r="H126" s="1018"/>
      <c r="I126" s="1019"/>
      <c r="J126" s="1016"/>
      <c r="K126" s="1017"/>
      <c r="L126" s="1018"/>
      <c r="M126" s="1017"/>
      <c r="N126" s="1018"/>
      <c r="O126" s="1019"/>
      <c r="P126" s="1016"/>
      <c r="Q126" s="1017"/>
      <c r="R126" s="1018"/>
      <c r="S126" s="1017"/>
      <c r="T126" s="1018"/>
      <c r="U126" s="1019"/>
      <c r="V126" s="319"/>
      <c r="W126" s="809"/>
      <c r="X126" s="321"/>
      <c r="Y126" s="809"/>
      <c r="Z126" s="321"/>
      <c r="AA126" s="322"/>
      <c r="AB126" s="319"/>
      <c r="AC126" s="809"/>
      <c r="AD126" s="321"/>
      <c r="AE126" s="809"/>
      <c r="AF126" s="321"/>
      <c r="AG126" s="322"/>
      <c r="AH126" s="319"/>
      <c r="AI126" s="809"/>
      <c r="AJ126" s="321"/>
      <c r="AK126" s="809"/>
      <c r="AL126" s="321"/>
      <c r="AM126" s="322"/>
      <c r="AN126" s="1020"/>
      <c r="AO126" s="1021"/>
      <c r="AP126" s="1021"/>
      <c r="AQ126" s="1022"/>
      <c r="AR126" s="1023"/>
      <c r="AS126" s="1024"/>
      <c r="AT126" s="280" t="s">
        <v>693</v>
      </c>
      <c r="AU126" s="280"/>
    </row>
    <row r="127" spans="1:47" s="294" customFormat="1" ht="15.75" hidden="1" customHeight="1" x14ac:dyDescent="0.3">
      <c r="A127" s="1026" t="s">
        <v>636</v>
      </c>
      <c r="B127" s="1027" t="s">
        <v>19</v>
      </c>
      <c r="C127" s="1028" t="s">
        <v>663</v>
      </c>
      <c r="D127" s="1016"/>
      <c r="E127" s="1017"/>
      <c r="F127" s="1018"/>
      <c r="G127" s="1017"/>
      <c r="H127" s="1018"/>
      <c r="I127" s="1019"/>
      <c r="J127" s="1016"/>
      <c r="K127" s="1017"/>
      <c r="L127" s="1018"/>
      <c r="M127" s="1017"/>
      <c r="N127" s="1018"/>
      <c r="O127" s="1019"/>
      <c r="P127" s="1016"/>
      <c r="Q127" s="1017"/>
      <c r="R127" s="1018"/>
      <c r="S127" s="1017"/>
      <c r="T127" s="1018"/>
      <c r="U127" s="1019"/>
      <c r="V127" s="319"/>
      <c r="W127" s="809">
        <v>6</v>
      </c>
      <c r="X127" s="321">
        <v>1</v>
      </c>
      <c r="Y127" s="809">
        <v>8</v>
      </c>
      <c r="Z127" s="321">
        <v>1</v>
      </c>
      <c r="AA127" s="322" t="s">
        <v>71</v>
      </c>
      <c r="AB127" s="319"/>
      <c r="AC127" s="809">
        <v>6</v>
      </c>
      <c r="AD127" s="321">
        <v>1</v>
      </c>
      <c r="AE127" s="809">
        <v>8</v>
      </c>
      <c r="AF127" s="321">
        <v>1</v>
      </c>
      <c r="AG127" s="322" t="s">
        <v>71</v>
      </c>
      <c r="AH127" s="319"/>
      <c r="AI127" s="809">
        <v>4</v>
      </c>
      <c r="AJ127" s="321">
        <v>1</v>
      </c>
      <c r="AK127" s="809">
        <v>6</v>
      </c>
      <c r="AL127" s="321">
        <v>1</v>
      </c>
      <c r="AM127" s="322" t="s">
        <v>71</v>
      </c>
      <c r="AN127" s="1020"/>
      <c r="AO127" s="1021"/>
      <c r="AP127" s="1021"/>
      <c r="AQ127" s="1022"/>
      <c r="AR127" s="1023"/>
      <c r="AS127" s="1024"/>
      <c r="AT127" s="1101" t="s">
        <v>676</v>
      </c>
      <c r="AU127" s="1029" t="s">
        <v>675</v>
      </c>
    </row>
    <row r="128" spans="1:47" s="294" customFormat="1" ht="15.75" hidden="1" customHeight="1" x14ac:dyDescent="0.3">
      <c r="A128" s="1026" t="s">
        <v>664</v>
      </c>
      <c r="B128" s="1027" t="s">
        <v>19</v>
      </c>
      <c r="C128" s="1028" t="s">
        <v>665</v>
      </c>
      <c r="D128" s="1016"/>
      <c r="E128" s="1017"/>
      <c r="F128" s="1018"/>
      <c r="G128" s="1017"/>
      <c r="H128" s="1018"/>
      <c r="I128" s="1019"/>
      <c r="J128" s="1016"/>
      <c r="K128" s="1017"/>
      <c r="L128" s="1018"/>
      <c r="M128" s="1017"/>
      <c r="N128" s="1018"/>
      <c r="O128" s="1019"/>
      <c r="P128" s="1016"/>
      <c r="Q128" s="1017"/>
      <c r="R128" s="1018"/>
      <c r="S128" s="1017"/>
      <c r="T128" s="1018"/>
      <c r="U128" s="1019"/>
      <c r="V128" s="319"/>
      <c r="W128" s="809"/>
      <c r="X128" s="321"/>
      <c r="Y128" s="809"/>
      <c r="Z128" s="321"/>
      <c r="AA128" s="322"/>
      <c r="AB128" s="319"/>
      <c r="AC128" s="809"/>
      <c r="AD128" s="321"/>
      <c r="AE128" s="809"/>
      <c r="AF128" s="321"/>
      <c r="AG128" s="322"/>
      <c r="AH128" s="319"/>
      <c r="AI128" s="809"/>
      <c r="AJ128" s="321"/>
      <c r="AK128" s="809"/>
      <c r="AL128" s="321"/>
      <c r="AM128" s="322"/>
      <c r="AN128" s="1020"/>
      <c r="AO128" s="1021"/>
      <c r="AP128" s="1021"/>
      <c r="AQ128" s="1022"/>
      <c r="AR128" s="1023"/>
      <c r="AS128" s="1024"/>
      <c r="AT128" s="1101" t="s">
        <v>711</v>
      </c>
      <c r="AU128" s="1029" t="s">
        <v>770</v>
      </c>
    </row>
    <row r="129" spans="1:47" s="294" customFormat="1" ht="15.75" hidden="1" customHeight="1" x14ac:dyDescent="0.3">
      <c r="A129" s="1026" t="s">
        <v>636</v>
      </c>
      <c r="B129" s="1027" t="s">
        <v>19</v>
      </c>
      <c r="C129" s="1028" t="s">
        <v>666</v>
      </c>
      <c r="D129" s="1016"/>
      <c r="E129" s="1017"/>
      <c r="F129" s="1018"/>
      <c r="G129" s="1017"/>
      <c r="H129" s="1018"/>
      <c r="I129" s="1019"/>
      <c r="J129" s="1016"/>
      <c r="K129" s="1017"/>
      <c r="L129" s="1018"/>
      <c r="M129" s="1017"/>
      <c r="N129" s="1018"/>
      <c r="O129" s="1019"/>
      <c r="P129" s="1016"/>
      <c r="Q129" s="1017"/>
      <c r="R129" s="1018"/>
      <c r="S129" s="1017"/>
      <c r="T129" s="1018"/>
      <c r="U129" s="1019"/>
      <c r="V129" s="319"/>
      <c r="W129" s="809"/>
      <c r="X129" s="321"/>
      <c r="Y129" s="809"/>
      <c r="Z129" s="321"/>
      <c r="AA129" s="322"/>
      <c r="AB129" s="319"/>
      <c r="AC129" s="809"/>
      <c r="AD129" s="321"/>
      <c r="AE129" s="809"/>
      <c r="AF129" s="321"/>
      <c r="AG129" s="322"/>
      <c r="AH129" s="319"/>
      <c r="AI129" s="809"/>
      <c r="AJ129" s="321"/>
      <c r="AK129" s="809"/>
      <c r="AL129" s="321"/>
      <c r="AM129" s="322"/>
      <c r="AN129" s="1020"/>
      <c r="AO129" s="1021"/>
      <c r="AP129" s="1021"/>
      <c r="AQ129" s="1022"/>
      <c r="AR129" s="1023"/>
      <c r="AS129" s="1024"/>
      <c r="AT129" s="1101" t="s">
        <v>756</v>
      </c>
      <c r="AU129" s="1029" t="s">
        <v>786</v>
      </c>
    </row>
    <row r="130" spans="1:47" s="294" customFormat="1" ht="15.75" hidden="1" customHeight="1" x14ac:dyDescent="0.3">
      <c r="A130" s="1026" t="s">
        <v>636</v>
      </c>
      <c r="B130" s="1027" t="s">
        <v>19</v>
      </c>
      <c r="C130" s="1028" t="s">
        <v>667</v>
      </c>
      <c r="D130" s="1016"/>
      <c r="E130" s="1017"/>
      <c r="F130" s="1018"/>
      <c r="G130" s="1017"/>
      <c r="H130" s="1018"/>
      <c r="I130" s="1019"/>
      <c r="J130" s="1016"/>
      <c r="K130" s="1017"/>
      <c r="L130" s="1018"/>
      <c r="M130" s="1017"/>
      <c r="N130" s="1018"/>
      <c r="O130" s="1019"/>
      <c r="P130" s="1016"/>
      <c r="Q130" s="1017"/>
      <c r="R130" s="1018"/>
      <c r="S130" s="1017"/>
      <c r="T130" s="1018"/>
      <c r="U130" s="1019"/>
      <c r="V130" s="319"/>
      <c r="W130" s="809"/>
      <c r="X130" s="321"/>
      <c r="Y130" s="809"/>
      <c r="Z130" s="321"/>
      <c r="AA130" s="322"/>
      <c r="AB130" s="319"/>
      <c r="AC130" s="809"/>
      <c r="AD130" s="321"/>
      <c r="AE130" s="809"/>
      <c r="AF130" s="321"/>
      <c r="AG130" s="322"/>
      <c r="AH130" s="319"/>
      <c r="AI130" s="809"/>
      <c r="AJ130" s="321"/>
      <c r="AK130" s="809"/>
      <c r="AL130" s="321"/>
      <c r="AM130" s="322"/>
      <c r="AN130" s="1020"/>
      <c r="AO130" s="1021"/>
      <c r="AP130" s="1021"/>
      <c r="AQ130" s="1022"/>
      <c r="AR130" s="1023"/>
      <c r="AS130" s="1024"/>
      <c r="AT130" s="1101" t="s">
        <v>756</v>
      </c>
      <c r="AU130" s="1029" t="s">
        <v>786</v>
      </c>
    </row>
    <row r="131" spans="1:47" s="294" customFormat="1" ht="15.75" hidden="1" customHeight="1" x14ac:dyDescent="0.3">
      <c r="A131" s="1026" t="s">
        <v>636</v>
      </c>
      <c r="B131" s="1027" t="s">
        <v>19</v>
      </c>
      <c r="C131" s="1028" t="s">
        <v>668</v>
      </c>
      <c r="D131" s="1016"/>
      <c r="E131" s="1017"/>
      <c r="F131" s="1018"/>
      <c r="G131" s="1017"/>
      <c r="H131" s="1018"/>
      <c r="I131" s="1019"/>
      <c r="J131" s="1016"/>
      <c r="K131" s="1017"/>
      <c r="L131" s="1018"/>
      <c r="M131" s="1017"/>
      <c r="N131" s="1018"/>
      <c r="O131" s="1019"/>
      <c r="P131" s="1016"/>
      <c r="Q131" s="1017"/>
      <c r="R131" s="1018"/>
      <c r="S131" s="1017"/>
      <c r="T131" s="1018"/>
      <c r="U131" s="1019"/>
      <c r="V131" s="319"/>
      <c r="W131" s="809"/>
      <c r="X131" s="321"/>
      <c r="Y131" s="809"/>
      <c r="Z131" s="321"/>
      <c r="AA131" s="322"/>
      <c r="AB131" s="319"/>
      <c r="AC131" s="809"/>
      <c r="AD131" s="321"/>
      <c r="AE131" s="809"/>
      <c r="AF131" s="321"/>
      <c r="AG131" s="322"/>
      <c r="AH131" s="319"/>
      <c r="AI131" s="809"/>
      <c r="AJ131" s="321"/>
      <c r="AK131" s="809"/>
      <c r="AL131" s="321"/>
      <c r="AM131" s="322"/>
      <c r="AN131" s="1020"/>
      <c r="AO131" s="1021"/>
      <c r="AP131" s="1021"/>
      <c r="AQ131" s="1022"/>
      <c r="AR131" s="1023"/>
      <c r="AS131" s="1024"/>
      <c r="AT131" s="1101" t="s">
        <v>756</v>
      </c>
      <c r="AU131" s="1029" t="s">
        <v>787</v>
      </c>
    </row>
    <row r="132" spans="1:47" s="294" customFormat="1" ht="15.75" hidden="1" customHeight="1" x14ac:dyDescent="0.3">
      <c r="A132" s="1026" t="s">
        <v>636</v>
      </c>
      <c r="B132" s="1027" t="s">
        <v>19</v>
      </c>
      <c r="C132" s="1028" t="s">
        <v>669</v>
      </c>
      <c r="D132" s="1016"/>
      <c r="E132" s="1017"/>
      <c r="F132" s="1018"/>
      <c r="G132" s="1017"/>
      <c r="H132" s="1018"/>
      <c r="I132" s="1019"/>
      <c r="J132" s="1016"/>
      <c r="K132" s="1017"/>
      <c r="L132" s="1018"/>
      <c r="M132" s="1017"/>
      <c r="N132" s="1018"/>
      <c r="O132" s="1019"/>
      <c r="P132" s="1016"/>
      <c r="Q132" s="1017"/>
      <c r="R132" s="1018"/>
      <c r="S132" s="1017"/>
      <c r="T132" s="1018"/>
      <c r="U132" s="1019"/>
      <c r="V132" s="319"/>
      <c r="W132" s="809"/>
      <c r="X132" s="321"/>
      <c r="Y132" s="809"/>
      <c r="Z132" s="321"/>
      <c r="AA132" s="322"/>
      <c r="AB132" s="319"/>
      <c r="AC132" s="809"/>
      <c r="AD132" s="321"/>
      <c r="AE132" s="809"/>
      <c r="AF132" s="321"/>
      <c r="AG132" s="322"/>
      <c r="AH132" s="319"/>
      <c r="AI132" s="809"/>
      <c r="AJ132" s="321"/>
      <c r="AK132" s="809"/>
      <c r="AL132" s="321"/>
      <c r="AM132" s="322"/>
      <c r="AN132" s="1020"/>
      <c r="AO132" s="1021"/>
      <c r="AP132" s="1021"/>
      <c r="AQ132" s="1022"/>
      <c r="AR132" s="1023"/>
      <c r="AS132" s="1024"/>
      <c r="AT132" s="1101" t="s">
        <v>756</v>
      </c>
      <c r="AU132" s="1029" t="s">
        <v>788</v>
      </c>
    </row>
    <row r="133" spans="1:47" s="294" customFormat="1" ht="15.75" hidden="1" customHeight="1" x14ac:dyDescent="0.3">
      <c r="A133" s="1026" t="s">
        <v>636</v>
      </c>
      <c r="B133" s="1027" t="s">
        <v>19</v>
      </c>
      <c r="C133" s="1028" t="s">
        <v>679</v>
      </c>
      <c r="D133" s="1016"/>
      <c r="E133" s="1017"/>
      <c r="F133" s="1018"/>
      <c r="G133" s="1017"/>
      <c r="H133" s="1018"/>
      <c r="I133" s="1019"/>
      <c r="J133" s="1016"/>
      <c r="K133" s="1017"/>
      <c r="L133" s="1018"/>
      <c r="M133" s="1017"/>
      <c r="N133" s="1018"/>
      <c r="O133" s="1019"/>
      <c r="P133" s="1016"/>
      <c r="Q133" s="1017"/>
      <c r="R133" s="1018"/>
      <c r="S133" s="1017"/>
      <c r="T133" s="1018"/>
      <c r="U133" s="1019"/>
      <c r="V133" s="319"/>
      <c r="W133" s="809"/>
      <c r="X133" s="321"/>
      <c r="Y133" s="809"/>
      <c r="Z133" s="321"/>
      <c r="AA133" s="322"/>
      <c r="AB133" s="319"/>
      <c r="AC133" s="809"/>
      <c r="AD133" s="321"/>
      <c r="AE133" s="809"/>
      <c r="AF133" s="321"/>
      <c r="AG133" s="322"/>
      <c r="AH133" s="319"/>
      <c r="AI133" s="809"/>
      <c r="AJ133" s="321"/>
      <c r="AK133" s="809"/>
      <c r="AL133" s="321"/>
      <c r="AM133" s="322"/>
      <c r="AN133" s="1020"/>
      <c r="AO133" s="1021"/>
      <c r="AP133" s="1021"/>
      <c r="AQ133" s="1022"/>
      <c r="AR133" s="1023"/>
      <c r="AS133" s="1024"/>
      <c r="AT133" s="1101" t="s">
        <v>676</v>
      </c>
      <c r="AU133" s="1029" t="s">
        <v>728</v>
      </c>
    </row>
    <row r="134" spans="1:47" s="294" customFormat="1" ht="15.75" hidden="1" customHeight="1" x14ac:dyDescent="0.3">
      <c r="A134" s="1026" t="s">
        <v>670</v>
      </c>
      <c r="B134" s="1027" t="s">
        <v>19</v>
      </c>
      <c r="C134" s="1028" t="s">
        <v>671</v>
      </c>
      <c r="D134" s="1016"/>
      <c r="E134" s="1017"/>
      <c r="F134" s="1018"/>
      <c r="G134" s="1017"/>
      <c r="H134" s="1018"/>
      <c r="I134" s="1019"/>
      <c r="J134" s="1016"/>
      <c r="K134" s="1017"/>
      <c r="L134" s="1018"/>
      <c r="M134" s="1017"/>
      <c r="N134" s="1018"/>
      <c r="O134" s="1019"/>
      <c r="P134" s="1016"/>
      <c r="Q134" s="1017"/>
      <c r="R134" s="1018"/>
      <c r="S134" s="1017"/>
      <c r="T134" s="1018"/>
      <c r="U134" s="1019"/>
      <c r="V134" s="319"/>
      <c r="W134" s="809"/>
      <c r="X134" s="321"/>
      <c r="Y134" s="809"/>
      <c r="Z134" s="321"/>
      <c r="AA134" s="322"/>
      <c r="AB134" s="319"/>
      <c r="AC134" s="809"/>
      <c r="AD134" s="321"/>
      <c r="AE134" s="809"/>
      <c r="AF134" s="321"/>
      <c r="AG134" s="322"/>
      <c r="AH134" s="319"/>
      <c r="AI134" s="809"/>
      <c r="AJ134" s="321"/>
      <c r="AK134" s="809"/>
      <c r="AL134" s="321"/>
      <c r="AM134" s="322"/>
      <c r="AN134" s="1020"/>
      <c r="AO134" s="1021"/>
      <c r="AP134" s="1021"/>
      <c r="AQ134" s="1022"/>
      <c r="AR134" s="1023"/>
      <c r="AS134" s="1024"/>
      <c r="AT134" s="1101" t="s">
        <v>764</v>
      </c>
      <c r="AU134" s="1029" t="s">
        <v>785</v>
      </c>
    </row>
    <row r="135" spans="1:47" s="294" customFormat="1" ht="15.75" hidden="1" customHeight="1" x14ac:dyDescent="0.3">
      <c r="A135" s="1026" t="s">
        <v>672</v>
      </c>
      <c r="B135" s="1027" t="s">
        <v>19</v>
      </c>
      <c r="C135" s="1028" t="s">
        <v>673</v>
      </c>
      <c r="D135" s="1016"/>
      <c r="E135" s="1017"/>
      <c r="F135" s="1018"/>
      <c r="G135" s="1017"/>
      <c r="H135" s="1018"/>
      <c r="I135" s="1019"/>
      <c r="J135" s="1016"/>
      <c r="K135" s="1017"/>
      <c r="L135" s="1018"/>
      <c r="M135" s="1017"/>
      <c r="N135" s="1018"/>
      <c r="O135" s="1019"/>
      <c r="P135" s="1016"/>
      <c r="Q135" s="1017"/>
      <c r="R135" s="1018"/>
      <c r="S135" s="1017"/>
      <c r="T135" s="1018"/>
      <c r="U135" s="1019"/>
      <c r="V135" s="319"/>
      <c r="W135" s="809"/>
      <c r="X135" s="321"/>
      <c r="Y135" s="809"/>
      <c r="Z135" s="321"/>
      <c r="AA135" s="322"/>
      <c r="AB135" s="319"/>
      <c r="AC135" s="809"/>
      <c r="AD135" s="321"/>
      <c r="AE135" s="809"/>
      <c r="AF135" s="321"/>
      <c r="AG135" s="322"/>
      <c r="AH135" s="319"/>
      <c r="AI135" s="809"/>
      <c r="AJ135" s="321"/>
      <c r="AK135" s="809"/>
      <c r="AL135" s="321"/>
      <c r="AM135" s="322"/>
      <c r="AN135" s="1020"/>
      <c r="AO135" s="1021"/>
      <c r="AP135" s="1021"/>
      <c r="AQ135" s="1022"/>
      <c r="AR135" s="1023"/>
      <c r="AS135" s="1024"/>
      <c r="AT135" s="1101" t="s">
        <v>764</v>
      </c>
      <c r="AU135" s="1029" t="s">
        <v>785</v>
      </c>
    </row>
    <row r="136" spans="1:47" s="294" customFormat="1" ht="15.75" hidden="1" customHeight="1" x14ac:dyDescent="0.3">
      <c r="A136" s="1026" t="s">
        <v>636</v>
      </c>
      <c r="B136" s="1027" t="s">
        <v>19</v>
      </c>
      <c r="C136" s="1028" t="s">
        <v>692</v>
      </c>
      <c r="D136" s="1016"/>
      <c r="E136" s="1017"/>
      <c r="F136" s="1018"/>
      <c r="G136" s="1017"/>
      <c r="H136" s="1018"/>
      <c r="I136" s="1019"/>
      <c r="J136" s="1016"/>
      <c r="K136" s="1017"/>
      <c r="L136" s="1018"/>
      <c r="M136" s="1017"/>
      <c r="N136" s="1018"/>
      <c r="O136" s="1019"/>
      <c r="P136" s="1016"/>
      <c r="Q136" s="1017"/>
      <c r="R136" s="1018"/>
      <c r="S136" s="1017"/>
      <c r="T136" s="1018"/>
      <c r="U136" s="1019"/>
      <c r="V136" s="319"/>
      <c r="W136" s="809"/>
      <c r="X136" s="321"/>
      <c r="Y136" s="809"/>
      <c r="Z136" s="321"/>
      <c r="AA136" s="322"/>
      <c r="AB136" s="319"/>
      <c r="AC136" s="809"/>
      <c r="AD136" s="321"/>
      <c r="AE136" s="809"/>
      <c r="AF136" s="321"/>
      <c r="AG136" s="322"/>
      <c r="AH136" s="319"/>
      <c r="AI136" s="809"/>
      <c r="AJ136" s="321"/>
      <c r="AK136" s="809"/>
      <c r="AL136" s="321"/>
      <c r="AM136" s="322"/>
      <c r="AN136" s="1020"/>
      <c r="AO136" s="1021"/>
      <c r="AP136" s="1021"/>
      <c r="AQ136" s="1022"/>
      <c r="AR136" s="1023"/>
      <c r="AS136" s="1024"/>
      <c r="AT136" s="1100" t="s">
        <v>693</v>
      </c>
      <c r="AU136" s="1029" t="s">
        <v>696</v>
      </c>
    </row>
    <row r="137" spans="1:47" s="294" customFormat="1" ht="15.75" hidden="1" customHeight="1" x14ac:dyDescent="0.3">
      <c r="A137" s="1013"/>
      <c r="B137" s="1014"/>
      <c r="C137" s="1015"/>
      <c r="D137" s="1016"/>
      <c r="E137" s="1017"/>
      <c r="F137" s="1018"/>
      <c r="G137" s="1017"/>
      <c r="H137" s="1018"/>
      <c r="I137" s="1019"/>
      <c r="J137" s="1016"/>
      <c r="K137" s="1017"/>
      <c r="L137" s="1018"/>
      <c r="M137" s="1017"/>
      <c r="N137" s="1018"/>
      <c r="O137" s="1019"/>
      <c r="P137" s="1016"/>
      <c r="Q137" s="1017"/>
      <c r="R137" s="1018"/>
      <c r="S137" s="1017"/>
      <c r="T137" s="1018"/>
      <c r="U137" s="1019"/>
      <c r="V137" s="319"/>
      <c r="W137" s="809"/>
      <c r="X137" s="321"/>
      <c r="Y137" s="809"/>
      <c r="Z137" s="321"/>
      <c r="AA137" s="322"/>
      <c r="AB137" s="319"/>
      <c r="AC137" s="809"/>
      <c r="AD137" s="321"/>
      <c r="AE137" s="809"/>
      <c r="AF137" s="321"/>
      <c r="AG137" s="322"/>
      <c r="AH137" s="319"/>
      <c r="AI137" s="809"/>
      <c r="AJ137" s="321"/>
      <c r="AK137" s="809"/>
      <c r="AL137" s="321"/>
      <c r="AM137" s="322"/>
      <c r="AN137" s="1020"/>
      <c r="AO137" s="1021"/>
      <c r="AP137" s="1021"/>
      <c r="AQ137" s="1022"/>
      <c r="AR137" s="1023"/>
      <c r="AS137" s="1024"/>
      <c r="AT137" s="1101"/>
      <c r="AU137" s="1029"/>
    </row>
    <row r="138" spans="1:47" s="294" customFormat="1" ht="15.75" hidden="1" customHeight="1" x14ac:dyDescent="0.3">
      <c r="A138" s="1013"/>
      <c r="B138" s="1014"/>
      <c r="C138" s="1015"/>
      <c r="D138" s="1016"/>
      <c r="E138" s="1017"/>
      <c r="F138" s="1018"/>
      <c r="G138" s="1017"/>
      <c r="H138" s="1018"/>
      <c r="I138" s="1019"/>
      <c r="J138" s="1016"/>
      <c r="K138" s="1017"/>
      <c r="L138" s="1018"/>
      <c r="M138" s="1017"/>
      <c r="N138" s="1018"/>
      <c r="O138" s="1019"/>
      <c r="P138" s="1016"/>
      <c r="Q138" s="1017"/>
      <c r="R138" s="1018"/>
      <c r="S138" s="1017"/>
      <c r="T138" s="1018"/>
      <c r="U138" s="1019"/>
      <c r="V138" s="319"/>
      <c r="W138" s="809"/>
      <c r="X138" s="321"/>
      <c r="Y138" s="809"/>
      <c r="Z138" s="321"/>
      <c r="AA138" s="322"/>
      <c r="AB138" s="319"/>
      <c r="AC138" s="809"/>
      <c r="AD138" s="321"/>
      <c r="AE138" s="809"/>
      <c r="AF138" s="321"/>
      <c r="AG138" s="322"/>
      <c r="AH138" s="319"/>
      <c r="AI138" s="809"/>
      <c r="AJ138" s="321"/>
      <c r="AK138" s="809"/>
      <c r="AL138" s="321"/>
      <c r="AM138" s="322"/>
      <c r="AN138" s="1020"/>
      <c r="AO138" s="1021"/>
      <c r="AP138" s="1021"/>
      <c r="AQ138" s="1022"/>
      <c r="AR138" s="1023"/>
      <c r="AS138" s="1024"/>
      <c r="AT138" s="1101"/>
      <c r="AU138" s="1029"/>
    </row>
    <row r="139" spans="1:47" s="294" customFormat="1" ht="15.75" hidden="1" customHeight="1" x14ac:dyDescent="0.3">
      <c r="A139" s="1013"/>
      <c r="B139" s="1014"/>
      <c r="C139" s="1015"/>
      <c r="D139" s="1016"/>
      <c r="E139" s="1017"/>
      <c r="F139" s="1018"/>
      <c r="G139" s="1017"/>
      <c r="H139" s="1018"/>
      <c r="I139" s="1019"/>
      <c r="J139" s="1016"/>
      <c r="K139" s="1017"/>
      <c r="L139" s="1018"/>
      <c r="M139" s="1017"/>
      <c r="N139" s="1018"/>
      <c r="O139" s="1019"/>
      <c r="P139" s="1016"/>
      <c r="Q139" s="1017"/>
      <c r="R139" s="1018"/>
      <c r="S139" s="1017"/>
      <c r="T139" s="1018"/>
      <c r="U139" s="1019"/>
      <c r="V139" s="319"/>
      <c r="W139" s="809"/>
      <c r="X139" s="321"/>
      <c r="Y139" s="809"/>
      <c r="Z139" s="321"/>
      <c r="AA139" s="322"/>
      <c r="AB139" s="319"/>
      <c r="AC139" s="809"/>
      <c r="AD139" s="321"/>
      <c r="AE139" s="809"/>
      <c r="AF139" s="321"/>
      <c r="AG139" s="322"/>
      <c r="AH139" s="319"/>
      <c r="AI139" s="809"/>
      <c r="AJ139" s="321"/>
      <c r="AK139" s="809"/>
      <c r="AL139" s="321"/>
      <c r="AM139" s="322"/>
      <c r="AN139" s="1020"/>
      <c r="AO139" s="1021"/>
      <c r="AP139" s="1021"/>
      <c r="AQ139" s="1022"/>
      <c r="AR139" s="1023"/>
      <c r="AS139" s="1024"/>
      <c r="AT139" s="1079"/>
      <c r="AU139" s="1080"/>
    </row>
    <row r="140" spans="1:47" s="294" customFormat="1" ht="15.75" hidden="1" customHeight="1" thickBot="1" x14ac:dyDescent="0.35">
      <c r="A140" s="344"/>
      <c r="B140" s="345"/>
      <c r="C140" s="346"/>
      <c r="D140" s="347"/>
      <c r="E140" s="348"/>
      <c r="F140" s="349"/>
      <c r="G140" s="348"/>
      <c r="H140" s="349"/>
      <c r="I140" s="350"/>
      <c r="J140" s="347"/>
      <c r="K140" s="348"/>
      <c r="L140" s="349"/>
      <c r="M140" s="348"/>
      <c r="N140" s="349"/>
      <c r="O140" s="350"/>
      <c r="P140" s="347"/>
      <c r="Q140" s="348"/>
      <c r="R140" s="349"/>
      <c r="S140" s="348"/>
      <c r="T140" s="349"/>
      <c r="U140" s="350"/>
      <c r="V140" s="319"/>
      <c r="W140" s="320"/>
      <c r="X140" s="321"/>
      <c r="Y140" s="320"/>
      <c r="Z140" s="321"/>
      <c r="AA140" s="322"/>
      <c r="AB140" s="319"/>
      <c r="AC140" s="320"/>
      <c r="AD140" s="321"/>
      <c r="AE140" s="320"/>
      <c r="AF140" s="321"/>
      <c r="AG140" s="322"/>
      <c r="AH140" s="319"/>
      <c r="AI140" s="809"/>
      <c r="AJ140" s="321"/>
      <c r="AK140" s="809"/>
      <c r="AL140" s="321"/>
      <c r="AM140" s="322"/>
      <c r="AN140" s="1370"/>
      <c r="AO140" s="1371"/>
      <c r="AP140" s="1371"/>
      <c r="AQ140" s="1372"/>
      <c r="AR140" s="1368"/>
      <c r="AS140" s="1369"/>
      <c r="AT140" s="1077"/>
      <c r="AU140" s="1078"/>
    </row>
    <row r="141" spans="1:47" s="22" customFormat="1" ht="15.95" hidden="1" customHeight="1" thickTop="1" thickBot="1" x14ac:dyDescent="0.3">
      <c r="A141" s="1434"/>
      <c r="B141" s="1434"/>
      <c r="C141" s="1434"/>
      <c r="D141" s="1434"/>
      <c r="E141" s="1434"/>
      <c r="F141" s="1434"/>
      <c r="G141" s="1434"/>
      <c r="H141" s="1434"/>
      <c r="I141" s="1434"/>
      <c r="J141" s="1434"/>
      <c r="K141" s="1434"/>
      <c r="L141" s="1434"/>
      <c r="M141" s="1434"/>
      <c r="N141" s="1434"/>
      <c r="O141" s="1434"/>
      <c r="P141" s="1434"/>
      <c r="Q141" s="1434"/>
      <c r="R141" s="1434"/>
      <c r="S141" s="1434"/>
      <c r="T141" s="1434"/>
      <c r="U141" s="1434"/>
      <c r="V141" s="1434"/>
      <c r="W141" s="1434"/>
      <c r="X141" s="1434"/>
      <c r="Y141" s="1434"/>
      <c r="Z141" s="1434"/>
      <c r="AA141" s="1434"/>
      <c r="AB141" s="1434"/>
      <c r="AC141" s="1434"/>
      <c r="AD141" s="1434"/>
      <c r="AE141" s="1434"/>
      <c r="AF141" s="1434"/>
      <c r="AG141" s="1434"/>
      <c r="AH141" s="1434"/>
      <c r="AI141" s="1434"/>
      <c r="AJ141" s="1434"/>
      <c r="AK141" s="1434"/>
      <c r="AL141" s="1434"/>
      <c r="AM141" s="1434"/>
      <c r="AN141" s="285"/>
      <c r="AO141" s="285"/>
      <c r="AP141" s="285"/>
      <c r="AQ141" s="285"/>
      <c r="AR141" s="285"/>
      <c r="AS141" s="286"/>
      <c r="AT141" s="1081"/>
      <c r="AU141" s="1081"/>
    </row>
    <row r="142" spans="1:47" s="22" customFormat="1" ht="9.9499999999999993" hidden="1" customHeight="1" thickTop="1" thickBot="1" x14ac:dyDescent="0.3">
      <c r="A142" s="283"/>
      <c r="B142" s="284"/>
      <c r="C142" s="268"/>
      <c r="D142" s="282"/>
      <c r="E142" s="282"/>
      <c r="F142" s="282"/>
      <c r="G142" s="282"/>
      <c r="H142" s="282"/>
      <c r="I142" s="282"/>
      <c r="J142" s="282"/>
      <c r="K142" s="282"/>
      <c r="L142" s="282"/>
      <c r="M142" s="264"/>
      <c r="N142" s="271"/>
      <c r="O142" s="271"/>
      <c r="P142" s="282"/>
      <c r="Q142" s="282"/>
      <c r="R142" s="282"/>
      <c r="S142" s="282"/>
      <c r="T142" s="282"/>
      <c r="U142" s="282"/>
      <c r="V142" s="282"/>
      <c r="W142" s="282"/>
      <c r="X142" s="282"/>
      <c r="Y142" s="264"/>
      <c r="Z142" s="271"/>
      <c r="AA142" s="271"/>
      <c r="AB142" s="282"/>
      <c r="AC142" s="282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265"/>
      <c r="AO142" s="266"/>
      <c r="AP142" s="266"/>
      <c r="AQ142" s="266"/>
      <c r="AR142" s="266"/>
      <c r="AS142" s="267"/>
      <c r="AT142" s="1081"/>
      <c r="AU142" s="1081"/>
    </row>
    <row r="143" spans="1:47" s="22" customFormat="1" ht="15.75" customHeight="1" thickTop="1" thickBot="1" x14ac:dyDescent="0.3">
      <c r="A143" s="1435"/>
      <c r="B143" s="1436"/>
      <c r="C143" s="1436"/>
      <c r="D143" s="1436"/>
      <c r="E143" s="1436"/>
      <c r="F143" s="1436"/>
      <c r="G143" s="1436"/>
      <c r="H143" s="1436"/>
      <c r="I143" s="1436"/>
      <c r="J143" s="1436"/>
      <c r="K143" s="1436"/>
      <c r="L143" s="1436"/>
      <c r="M143" s="1436"/>
      <c r="N143" s="1436"/>
      <c r="O143" s="1436"/>
      <c r="P143" s="1436"/>
      <c r="Q143" s="1436"/>
      <c r="R143" s="1436"/>
      <c r="S143" s="1436"/>
      <c r="T143" s="1436"/>
      <c r="U143" s="1436"/>
      <c r="V143" s="1436"/>
      <c r="W143" s="1436"/>
      <c r="X143" s="1436"/>
      <c r="Y143" s="1436"/>
      <c r="Z143" s="1436"/>
      <c r="AA143" s="1436"/>
      <c r="AB143" s="1436"/>
      <c r="AC143" s="1436"/>
      <c r="AD143" s="1436"/>
      <c r="AE143" s="1436"/>
      <c r="AF143" s="1436"/>
      <c r="AG143" s="1436"/>
      <c r="AH143" s="1436"/>
      <c r="AI143" s="1436"/>
      <c r="AJ143" s="1436"/>
      <c r="AK143" s="1436"/>
      <c r="AL143" s="1436"/>
      <c r="AM143" s="1436"/>
      <c r="AN143" s="269"/>
      <c r="AO143" s="269"/>
      <c r="AP143" s="269"/>
      <c r="AQ143" s="269"/>
      <c r="AR143" s="269"/>
      <c r="AS143" s="270"/>
      <c r="AT143" s="1081"/>
      <c r="AU143" s="1081"/>
    </row>
    <row r="144" spans="1:47" s="22" customFormat="1" ht="15.75" customHeight="1" thickTop="1" x14ac:dyDescent="0.25">
      <c r="A144" s="1432" t="s">
        <v>22</v>
      </c>
      <c r="B144" s="1433"/>
      <c r="C144" s="1433"/>
      <c r="D144" s="1433"/>
      <c r="E144" s="1433"/>
      <c r="F144" s="1433"/>
      <c r="G144" s="1433"/>
      <c r="H144" s="1433"/>
      <c r="I144" s="1433"/>
      <c r="J144" s="1433"/>
      <c r="K144" s="1433"/>
      <c r="L144" s="1433"/>
      <c r="M144" s="1433"/>
      <c r="N144" s="1433"/>
      <c r="O144" s="1433"/>
      <c r="P144" s="1433"/>
      <c r="Q144" s="1433"/>
      <c r="R144" s="1433"/>
      <c r="S144" s="1433"/>
      <c r="T144" s="1433"/>
      <c r="U144" s="1433"/>
      <c r="V144" s="1433"/>
      <c r="W144" s="1433"/>
      <c r="X144" s="1433"/>
      <c r="Y144" s="1433"/>
      <c r="Z144" s="1433"/>
      <c r="AA144" s="1433"/>
      <c r="AB144" s="1433"/>
      <c r="AC144" s="1433"/>
      <c r="AD144" s="1433"/>
      <c r="AE144" s="1433"/>
      <c r="AF144" s="1433"/>
      <c r="AG144" s="1433"/>
      <c r="AH144" s="1433"/>
      <c r="AI144" s="1433"/>
      <c r="AJ144" s="1433"/>
      <c r="AK144" s="1433"/>
      <c r="AL144" s="1433"/>
      <c r="AM144" s="1433"/>
      <c r="AN144" s="272"/>
      <c r="AO144" s="272"/>
      <c r="AP144" s="272"/>
      <c r="AQ144" s="272"/>
      <c r="AR144" s="272"/>
      <c r="AS144" s="273"/>
      <c r="AT144" s="1081"/>
      <c r="AU144" s="1081"/>
    </row>
    <row r="145" spans="1:47" s="22" customFormat="1" ht="15.75" customHeight="1" x14ac:dyDescent="0.3">
      <c r="A145" s="241"/>
      <c r="B145" s="236"/>
      <c r="C145" s="242" t="s">
        <v>23</v>
      </c>
      <c r="D145" s="243"/>
      <c r="E145" s="244"/>
      <c r="F145" s="244"/>
      <c r="G145" s="244"/>
      <c r="H145" s="234"/>
      <c r="I145" s="245" t="str">
        <f>IF(COUNTIF(I10:I54,"A")=0,"",COUNTIF(I10:I54,"A"))</f>
        <v/>
      </c>
      <c r="J145" s="243"/>
      <c r="K145" s="244"/>
      <c r="L145" s="244"/>
      <c r="M145" s="244"/>
      <c r="N145" s="234"/>
      <c r="O145" s="245">
        <f>IF(COUNTIF(O10:O54,"A")=0,"",COUNTIF(O10:O54,"A"))</f>
        <v>2</v>
      </c>
      <c r="P145" s="243"/>
      <c r="Q145" s="244"/>
      <c r="R145" s="244"/>
      <c r="S145" s="244"/>
      <c r="T145" s="234"/>
      <c r="U145" s="245">
        <f>IF(COUNTIF(U10:U54,"A")=0,"",COUNTIF(U10:U54,"A"))</f>
        <v>1</v>
      </c>
      <c r="V145" s="243"/>
      <c r="W145" s="244"/>
      <c r="X145" s="244"/>
      <c r="Y145" s="244"/>
      <c r="Z145" s="234"/>
      <c r="AA145" s="245">
        <f>IF(COUNTIF(AA10:AA54,"A")=0,"",COUNTIF(AA10:AA54,"A"))</f>
        <v>1</v>
      </c>
      <c r="AB145" s="243"/>
      <c r="AC145" s="244"/>
      <c r="AD145" s="244"/>
      <c r="AE145" s="244"/>
      <c r="AF145" s="234"/>
      <c r="AG145" s="245" t="str">
        <f>IF(COUNTIF(AG10:AG54,"A")=0,"",COUNTIF(AG10:AG54,"A"))</f>
        <v/>
      </c>
      <c r="AH145" s="243"/>
      <c r="AI145" s="244"/>
      <c r="AJ145" s="244"/>
      <c r="AK145" s="244"/>
      <c r="AL145" s="234"/>
      <c r="AM145" s="245" t="str">
        <f>IF(COUNTIF(AM10:AM54,"A")=0,"",COUNTIF(AM10:AM54,"A"))</f>
        <v/>
      </c>
      <c r="AN145" s="246"/>
      <c r="AO145" s="244"/>
      <c r="AP145" s="244"/>
      <c r="AQ145" s="244"/>
      <c r="AR145" s="234"/>
      <c r="AS145" s="274">
        <f t="shared" ref="AS145:AS157" si="56">IF(SUM(I145:AM145)=0,"",SUM(I145:AM145))</f>
        <v>4</v>
      </c>
      <c r="AT145" s="1081"/>
      <c r="AU145" s="1081"/>
    </row>
    <row r="146" spans="1:47" s="22" customFormat="1" ht="15.75" customHeight="1" x14ac:dyDescent="0.3">
      <c r="A146" s="247"/>
      <c r="B146" s="236"/>
      <c r="C146" s="242" t="s">
        <v>24</v>
      </c>
      <c r="D146" s="243"/>
      <c r="E146" s="244"/>
      <c r="F146" s="244"/>
      <c r="G146" s="244"/>
      <c r="H146" s="234"/>
      <c r="I146" s="245">
        <f>IF(COUNTIF(I10:I54,"B")=0,"",COUNTIF(I10:I54,"B"))</f>
        <v>1</v>
      </c>
      <c r="J146" s="243"/>
      <c r="K146" s="244"/>
      <c r="L146" s="244"/>
      <c r="M146" s="244"/>
      <c r="N146" s="234"/>
      <c r="O146" s="245" t="str">
        <f>IF(COUNTIF(O10:O54,"B")=0,"",COUNTIF(O10:O54,"B"))</f>
        <v/>
      </c>
      <c r="P146" s="243"/>
      <c r="Q146" s="244"/>
      <c r="R146" s="244"/>
      <c r="S146" s="244"/>
      <c r="T146" s="234"/>
      <c r="U146" s="245" t="str">
        <f>IF(COUNTIF(U10:U54,"B")=0,"",COUNTIF(U10:U54,"B"))</f>
        <v/>
      </c>
      <c r="V146" s="243"/>
      <c r="W146" s="244"/>
      <c r="X146" s="244"/>
      <c r="Y146" s="244"/>
      <c r="Z146" s="234"/>
      <c r="AA146" s="245" t="str">
        <f>IF(COUNTIF(AA10:AA54,"B")=0,"",COUNTIF(AA10:AA54,"B"))</f>
        <v/>
      </c>
      <c r="AB146" s="243"/>
      <c r="AC146" s="244"/>
      <c r="AD146" s="244"/>
      <c r="AE146" s="244"/>
      <c r="AF146" s="234"/>
      <c r="AG146" s="245" t="str">
        <f>IF(COUNTIF(AG10:AG54,"B")=0,"",COUNTIF(AG10:AG54,"B"))</f>
        <v/>
      </c>
      <c r="AH146" s="243"/>
      <c r="AI146" s="244"/>
      <c r="AJ146" s="244"/>
      <c r="AK146" s="244"/>
      <c r="AL146" s="234"/>
      <c r="AM146" s="245">
        <f>IF(COUNTIF(AM10:AM54,"B")=0,"",COUNTIF(AM10:AM54,"B"))</f>
        <v>1</v>
      </c>
      <c r="AN146" s="246"/>
      <c r="AO146" s="244"/>
      <c r="AP146" s="244"/>
      <c r="AQ146" s="244"/>
      <c r="AR146" s="234"/>
      <c r="AS146" s="274">
        <f t="shared" si="56"/>
        <v>2</v>
      </c>
      <c r="AT146" s="1081"/>
      <c r="AU146" s="1081"/>
    </row>
    <row r="147" spans="1:47" s="22" customFormat="1" ht="15.75" customHeight="1" x14ac:dyDescent="0.3">
      <c r="A147" s="247"/>
      <c r="B147" s="236"/>
      <c r="C147" s="242" t="s">
        <v>58</v>
      </c>
      <c r="D147" s="243"/>
      <c r="E147" s="244"/>
      <c r="F147" s="244"/>
      <c r="G147" s="244"/>
      <c r="H147" s="234"/>
      <c r="I147" s="245">
        <f>IF(COUNTIF(I10:I54,"ÉÉ")=0,"",COUNTIF(I10:I54,"ÉÉ"))</f>
        <v>1</v>
      </c>
      <c r="J147" s="243"/>
      <c r="K147" s="244"/>
      <c r="L147" s="244"/>
      <c r="M147" s="244"/>
      <c r="N147" s="234"/>
      <c r="O147" s="245" t="str">
        <f>IF(COUNTIF(O10:O54,"ÉÉ")=0,"",COUNTIF(O10:O54,"ÉÉ"))</f>
        <v/>
      </c>
      <c r="P147" s="243"/>
      <c r="Q147" s="244"/>
      <c r="R147" s="244"/>
      <c r="S147" s="244"/>
      <c r="T147" s="234"/>
      <c r="U147" s="245" t="str">
        <f>IF(COUNTIF(U10:U54,"ÉÉ")=0,"",COUNTIF(U10:U54,"ÉÉ"))</f>
        <v/>
      </c>
      <c r="V147" s="243"/>
      <c r="W147" s="244"/>
      <c r="X147" s="244"/>
      <c r="Y147" s="244"/>
      <c r="Z147" s="234"/>
      <c r="AA147" s="245">
        <f>IF(COUNTIF(AA10:AA54,"ÉÉ")=0,"",COUNTIF(AA10:AA54,"ÉÉ"))</f>
        <v>1</v>
      </c>
      <c r="AB147" s="243"/>
      <c r="AC147" s="244"/>
      <c r="AD147" s="244"/>
      <c r="AE147" s="244"/>
      <c r="AF147" s="234"/>
      <c r="AG147" s="245">
        <f>IF(COUNTIF(AG10:AG54,"ÉÉ")=0,"",COUNTIF(AG10:AG54,"ÉÉ"))</f>
        <v>2</v>
      </c>
      <c r="AH147" s="243"/>
      <c r="AI147" s="244"/>
      <c r="AJ147" s="244"/>
      <c r="AK147" s="244"/>
      <c r="AL147" s="234"/>
      <c r="AM147" s="245">
        <f>IF(COUNTIF(AM10:AM54,"ÉÉ")=0,"",COUNTIF(AM10:AM54,"ÉÉ"))</f>
        <v>1</v>
      </c>
      <c r="AN147" s="246"/>
      <c r="AO147" s="244"/>
      <c r="AP147" s="244"/>
      <c r="AQ147" s="244"/>
      <c r="AR147" s="234"/>
      <c r="AS147" s="274">
        <f t="shared" si="56"/>
        <v>5</v>
      </c>
      <c r="AT147" s="1081"/>
      <c r="AU147" s="1081"/>
    </row>
    <row r="148" spans="1:47" s="22" customFormat="1" ht="15.75" customHeight="1" x14ac:dyDescent="0.25">
      <c r="A148" s="247"/>
      <c r="B148" s="248"/>
      <c r="C148" s="242" t="s">
        <v>59</v>
      </c>
      <c r="D148" s="275"/>
      <c r="E148" s="276"/>
      <c r="F148" s="276"/>
      <c r="G148" s="276"/>
      <c r="H148" s="277"/>
      <c r="I148" s="245" t="str">
        <f>IF(COUNTIF(I10:I54,"ÉÉ(Z)")=0,"",COUNTIF(I10:I54,"ÉÉ(Z)"))</f>
        <v/>
      </c>
      <c r="J148" s="275"/>
      <c r="K148" s="276"/>
      <c r="L148" s="276"/>
      <c r="M148" s="276"/>
      <c r="N148" s="277"/>
      <c r="O148" s="245" t="str">
        <f>IF(COUNTIF(O10:O54,"ÉÉ(Z)")=0,"",COUNTIF(O10:O54,"ÉÉ(Z)"))</f>
        <v/>
      </c>
      <c r="P148" s="275"/>
      <c r="Q148" s="276"/>
      <c r="R148" s="276"/>
      <c r="S148" s="276"/>
      <c r="T148" s="277"/>
      <c r="U148" s="245" t="str">
        <f>IF(COUNTIF(U10:U54,"ÉÉ(Z)")=0,"",COUNTIF(U10:U54,"ÉÉ(Z)"))</f>
        <v/>
      </c>
      <c r="V148" s="275"/>
      <c r="W148" s="276"/>
      <c r="X148" s="276"/>
      <c r="Y148" s="276"/>
      <c r="Z148" s="277"/>
      <c r="AA148" s="245" t="str">
        <f>IF(COUNTIF(AA10:AA54,"ÉÉ(Z)")=0,"",COUNTIF(AA10:AA54,"ÉÉ(Z)"))</f>
        <v/>
      </c>
      <c r="AB148" s="275"/>
      <c r="AC148" s="276"/>
      <c r="AD148" s="276"/>
      <c r="AE148" s="276"/>
      <c r="AF148" s="277"/>
      <c r="AG148" s="245" t="str">
        <f>IF(COUNTIF(AG10:AG54,"ÉÉ(Z)")=0,"",COUNTIF(AG10:AG54,"ÉÉ(Z)"))</f>
        <v/>
      </c>
      <c r="AH148" s="275"/>
      <c r="AI148" s="276"/>
      <c r="AJ148" s="276"/>
      <c r="AK148" s="276"/>
      <c r="AL148" s="277"/>
      <c r="AM148" s="245" t="str">
        <f>IF(COUNTIF(AM10:AM54,"ÉÉ(Z)")=0,"",COUNTIF(AM10:AM54,"ÉÉ(Z)"))</f>
        <v/>
      </c>
      <c r="AN148" s="278"/>
      <c r="AO148" s="276"/>
      <c r="AP148" s="276"/>
      <c r="AQ148" s="276"/>
      <c r="AR148" s="277"/>
      <c r="AS148" s="274" t="str">
        <f t="shared" si="56"/>
        <v/>
      </c>
      <c r="AT148" s="1081"/>
      <c r="AU148" s="1081"/>
    </row>
    <row r="149" spans="1:47" s="22" customFormat="1" ht="15.75" customHeight="1" x14ac:dyDescent="0.3">
      <c r="A149" s="247"/>
      <c r="B149" s="236"/>
      <c r="C149" s="242" t="s">
        <v>60</v>
      </c>
      <c r="D149" s="243"/>
      <c r="E149" s="244"/>
      <c r="F149" s="244"/>
      <c r="G149" s="244"/>
      <c r="H149" s="234"/>
      <c r="I149" s="245">
        <f>IF(COUNTIF(I10:I54,"GYJ")=0,"",COUNTIF(I10:I54,"GYJ"))</f>
        <v>2</v>
      </c>
      <c r="J149" s="243"/>
      <c r="K149" s="244"/>
      <c r="L149" s="244"/>
      <c r="M149" s="244"/>
      <c r="N149" s="234"/>
      <c r="O149" s="245">
        <f>IF(COUNTIF(O10:O54,"GYJ")=0,"",COUNTIF(O10:O54,"GYJ"))</f>
        <v>1</v>
      </c>
      <c r="P149" s="243"/>
      <c r="Q149" s="244"/>
      <c r="R149" s="244"/>
      <c r="S149" s="244"/>
      <c r="T149" s="234"/>
      <c r="U149" s="245" t="str">
        <f>IF(COUNTIF(U10:U54,"GYJ")=0,"",COUNTIF(U10:U54,"GYJ"))</f>
        <v/>
      </c>
      <c r="V149" s="243"/>
      <c r="W149" s="244"/>
      <c r="X149" s="244"/>
      <c r="Y149" s="244"/>
      <c r="Z149" s="234"/>
      <c r="AA149" s="245">
        <f>IF(COUNTIF(AA10:AA54,"GYJ")=0,"",COUNTIF(AA10:AA54,"GYJ"))</f>
        <v>3</v>
      </c>
      <c r="AB149" s="243"/>
      <c r="AC149" s="244"/>
      <c r="AD149" s="244"/>
      <c r="AE149" s="244"/>
      <c r="AF149" s="234"/>
      <c r="AG149" s="245">
        <f>IF(COUNTIF(AG10:AG54,"GYJ")=0,"",COUNTIF(AG10:AG54,"GYJ"))</f>
        <v>1</v>
      </c>
      <c r="AH149" s="243"/>
      <c r="AI149" s="244"/>
      <c r="AJ149" s="244"/>
      <c r="AK149" s="244"/>
      <c r="AL149" s="234"/>
      <c r="AM149" s="245">
        <f>IF(COUNTIF(AM10:AM54,"GYJ")=0,"",COUNTIF(AM10:AM54,"GYJ"))</f>
        <v>5</v>
      </c>
      <c r="AN149" s="246"/>
      <c r="AO149" s="244"/>
      <c r="AP149" s="244"/>
      <c r="AQ149" s="244"/>
      <c r="AR149" s="234"/>
      <c r="AS149" s="274">
        <f t="shared" si="56"/>
        <v>12</v>
      </c>
      <c r="AT149" s="1081"/>
      <c r="AU149" s="1081"/>
    </row>
    <row r="150" spans="1:47" s="22" customFormat="1" ht="15.75" customHeight="1" x14ac:dyDescent="0.3">
      <c r="A150" s="247"/>
      <c r="B150" s="236"/>
      <c r="C150" s="242" t="s">
        <v>61</v>
      </c>
      <c r="D150" s="243"/>
      <c r="E150" s="244"/>
      <c r="F150" s="244"/>
      <c r="G150" s="244"/>
      <c r="H150" s="234"/>
      <c r="I150" s="245" t="str">
        <f>IF(COUNTIF(I10:I54,"GYJ(Z)")=0,"",COUNTIF(I10:I54,"GYJ(Z)"))</f>
        <v/>
      </c>
      <c r="J150" s="243"/>
      <c r="K150" s="244"/>
      <c r="L150" s="244"/>
      <c r="M150" s="244"/>
      <c r="N150" s="234"/>
      <c r="O150" s="245" t="str">
        <f>IF(COUNTIF(O10:O54,"GYJ(Z)")=0,"",COUNTIF(O10:O54,"GYJ(Z)"))</f>
        <v/>
      </c>
      <c r="P150" s="243"/>
      <c r="Q150" s="244"/>
      <c r="R150" s="244"/>
      <c r="S150" s="244"/>
      <c r="T150" s="234"/>
      <c r="U150" s="245" t="str">
        <f>IF(COUNTIF(U10:U54,"GYJ(Z)")=0,"",COUNTIF(U10:U54,"GYJ(Z)"))</f>
        <v/>
      </c>
      <c r="V150" s="243"/>
      <c r="W150" s="244"/>
      <c r="X150" s="244"/>
      <c r="Y150" s="244"/>
      <c r="Z150" s="234"/>
      <c r="AA150" s="245" t="str">
        <f>IF(COUNTIF(AA10:AA54,"GYJ(Z)")=0,"",COUNTIF(AA10:AA54,"GYJ(Z)"))</f>
        <v/>
      </c>
      <c r="AB150" s="243"/>
      <c r="AC150" s="244"/>
      <c r="AD150" s="244"/>
      <c r="AE150" s="244"/>
      <c r="AF150" s="234"/>
      <c r="AG150" s="245" t="str">
        <f>IF(COUNTIF(AG10:AG54,"GYJ(Z)")=0,"",COUNTIF(AG10:AG54,"GYJ(Z)"))</f>
        <v/>
      </c>
      <c r="AH150" s="243"/>
      <c r="AI150" s="244"/>
      <c r="AJ150" s="244"/>
      <c r="AK150" s="244"/>
      <c r="AL150" s="234"/>
      <c r="AM150" s="245" t="str">
        <f>IF(COUNTIF(AM10:AM54,"GYJ(Z)")=0,"",COUNTIF(AM10:AM54,"GYJ(Z)"))</f>
        <v/>
      </c>
      <c r="AN150" s="246"/>
      <c r="AO150" s="244"/>
      <c r="AP150" s="244"/>
      <c r="AQ150" s="244"/>
      <c r="AR150" s="234"/>
      <c r="AS150" s="274" t="str">
        <f t="shared" si="56"/>
        <v/>
      </c>
      <c r="AT150" s="1081"/>
      <c r="AU150" s="1081"/>
    </row>
    <row r="151" spans="1:47" s="22" customFormat="1" ht="15.75" customHeight="1" x14ac:dyDescent="0.3">
      <c r="A151" s="247"/>
      <c r="B151" s="236"/>
      <c r="C151" s="242" t="s">
        <v>35</v>
      </c>
      <c r="D151" s="243"/>
      <c r="E151" s="244"/>
      <c r="F151" s="244"/>
      <c r="G151" s="244"/>
      <c r="H151" s="234"/>
      <c r="I151" s="245">
        <f>IF(COUNTIF(I10:I54,"K")=0,"",COUNTIF(I10:I54,"K"))</f>
        <v>1</v>
      </c>
      <c r="J151" s="243"/>
      <c r="K151" s="244"/>
      <c r="L151" s="244"/>
      <c r="M151" s="244"/>
      <c r="N151" s="234"/>
      <c r="O151" s="245">
        <f>IF(COUNTIF(O10:O54,"K")=0,"",COUNTIF(O10:O54,"K"))</f>
        <v>5</v>
      </c>
      <c r="P151" s="243"/>
      <c r="Q151" s="244"/>
      <c r="R151" s="244"/>
      <c r="S151" s="244"/>
      <c r="T151" s="234"/>
      <c r="U151" s="245">
        <f>IF(COUNTIF(U10:U54,"K")=0,"",COUNTIF(U10:U54,"K"))</f>
        <v>4</v>
      </c>
      <c r="V151" s="243"/>
      <c r="W151" s="244"/>
      <c r="X151" s="244"/>
      <c r="Y151" s="244"/>
      <c r="Z151" s="234"/>
      <c r="AA151" s="245">
        <f>IF(COUNTIF(AA10:AA54,"K")=0,"",COUNTIF(AA10:AA54,"K"))</f>
        <v>2</v>
      </c>
      <c r="AB151" s="243"/>
      <c r="AC151" s="244"/>
      <c r="AD151" s="244"/>
      <c r="AE151" s="244"/>
      <c r="AF151" s="234"/>
      <c r="AG151" s="245">
        <f>IF(COUNTIF(AG10:AG54,"K")=0,"",COUNTIF(AG10:AG54,"K"))</f>
        <v>4</v>
      </c>
      <c r="AH151" s="243"/>
      <c r="AI151" s="244"/>
      <c r="AJ151" s="244"/>
      <c r="AK151" s="244"/>
      <c r="AL151" s="234"/>
      <c r="AM151" s="245">
        <f>IF(COUNTIF(AM10:AM54,"K")=0,"",COUNTIF(AM10:AM54,"K"))</f>
        <v>2</v>
      </c>
      <c r="AN151" s="246"/>
      <c r="AO151" s="244"/>
      <c r="AP151" s="244"/>
      <c r="AQ151" s="244"/>
      <c r="AR151" s="234"/>
      <c r="AS151" s="274">
        <f t="shared" si="56"/>
        <v>18</v>
      </c>
      <c r="AT151" s="1081"/>
      <c r="AU151" s="1081"/>
    </row>
    <row r="152" spans="1:47" s="22" customFormat="1" ht="15.75" customHeight="1" x14ac:dyDescent="0.3">
      <c r="A152" s="247"/>
      <c r="B152" s="236"/>
      <c r="C152" s="242" t="s">
        <v>36</v>
      </c>
      <c r="D152" s="243"/>
      <c r="E152" s="244"/>
      <c r="F152" s="244"/>
      <c r="G152" s="244"/>
      <c r="H152" s="234"/>
      <c r="I152" s="245" t="str">
        <f>IF(COUNTIF(I10:I54,"K(Z)")=0,"",COUNTIF(I10:I54,"K(Z)"))</f>
        <v/>
      </c>
      <c r="J152" s="243"/>
      <c r="K152" s="244"/>
      <c r="L152" s="244"/>
      <c r="M152" s="244"/>
      <c r="N152" s="234"/>
      <c r="O152" s="245" t="str">
        <f>IF(COUNTIF(O10:O54,"K(Z)")=0,"",COUNTIF(O10:O54,"K(Z)"))</f>
        <v/>
      </c>
      <c r="P152" s="243"/>
      <c r="Q152" s="244"/>
      <c r="R152" s="244"/>
      <c r="S152" s="244"/>
      <c r="T152" s="234"/>
      <c r="U152" s="245" t="str">
        <f>IF(COUNTIF(U10:U54,"K(Z)")=0,"",COUNTIF(U10:U54,"K(Z)"))</f>
        <v/>
      </c>
      <c r="V152" s="243"/>
      <c r="W152" s="244"/>
      <c r="X152" s="244"/>
      <c r="Y152" s="244"/>
      <c r="Z152" s="234"/>
      <c r="AA152" s="245" t="str">
        <f>IF(COUNTIF(AA10:AA54,"K(Z)")=0,"",COUNTIF(AA10:AA54,"K(Z)"))</f>
        <v/>
      </c>
      <c r="AB152" s="243"/>
      <c r="AC152" s="244"/>
      <c r="AD152" s="244"/>
      <c r="AE152" s="244"/>
      <c r="AF152" s="234"/>
      <c r="AG152" s="245" t="str">
        <f>IF(COUNTIF(AG10:AG54,"K(Z)")=0,"",COUNTIF(AG10:AG54,"K(Z)"))</f>
        <v/>
      </c>
      <c r="AH152" s="243"/>
      <c r="AI152" s="244"/>
      <c r="AJ152" s="244"/>
      <c r="AK152" s="244"/>
      <c r="AL152" s="234"/>
      <c r="AM152" s="245" t="str">
        <f>IF(COUNTIF(AM10:AM54,"K(Z)")=0,"",COUNTIF(AM10:AM54,"K(Z)"))</f>
        <v/>
      </c>
      <c r="AN152" s="246"/>
      <c r="AO152" s="244"/>
      <c r="AP152" s="244"/>
      <c r="AQ152" s="244"/>
      <c r="AR152" s="234"/>
      <c r="AS152" s="274" t="str">
        <f t="shared" si="56"/>
        <v/>
      </c>
      <c r="AT152" s="1081"/>
      <c r="AU152" s="1081"/>
    </row>
    <row r="153" spans="1:47" s="22" customFormat="1" ht="15.75" customHeight="1" x14ac:dyDescent="0.3">
      <c r="A153" s="247"/>
      <c r="B153" s="236"/>
      <c r="C153" s="242" t="s">
        <v>25</v>
      </c>
      <c r="D153" s="243"/>
      <c r="E153" s="244"/>
      <c r="F153" s="244"/>
      <c r="G153" s="244"/>
      <c r="H153" s="234"/>
      <c r="I153" s="245" t="str">
        <f>IF(COUNTIF(I10:I54,"AV")=0,"",COUNTIF(I10:I54,"AV"))</f>
        <v/>
      </c>
      <c r="J153" s="243"/>
      <c r="K153" s="244"/>
      <c r="L153" s="244"/>
      <c r="M153" s="244"/>
      <c r="N153" s="234"/>
      <c r="O153" s="245" t="str">
        <f>IF(COUNTIF(O10:O54,"AV")=0,"",COUNTIF(O10:O54,"AV"))</f>
        <v/>
      </c>
      <c r="P153" s="243"/>
      <c r="Q153" s="244"/>
      <c r="R153" s="244"/>
      <c r="S153" s="244"/>
      <c r="T153" s="234"/>
      <c r="U153" s="245" t="str">
        <f>IF(COUNTIF(U10:U54,"AV")=0,"",COUNTIF(U10:U54,"AV"))</f>
        <v/>
      </c>
      <c r="V153" s="243"/>
      <c r="W153" s="244"/>
      <c r="X153" s="244"/>
      <c r="Y153" s="244"/>
      <c r="Z153" s="234"/>
      <c r="AA153" s="245" t="str">
        <f>IF(COUNTIF(AA10:AA54,"AV")=0,"",COUNTIF(AA10:AA54,"AV"))</f>
        <v/>
      </c>
      <c r="AB153" s="243"/>
      <c r="AC153" s="244"/>
      <c r="AD153" s="244"/>
      <c r="AE153" s="244"/>
      <c r="AF153" s="234"/>
      <c r="AG153" s="245" t="str">
        <f>IF(COUNTIF(AG10:AG54,"AV")=0,"",COUNTIF(AG10:AG54,"AV"))</f>
        <v/>
      </c>
      <c r="AH153" s="243"/>
      <c r="AI153" s="244"/>
      <c r="AJ153" s="244"/>
      <c r="AK153" s="244"/>
      <c r="AL153" s="234"/>
      <c r="AM153" s="245" t="str">
        <f>IF(COUNTIF(AM10:AM54,"AV")=0,"",COUNTIF(AM10:AM54,"AV"))</f>
        <v/>
      </c>
      <c r="AN153" s="246"/>
      <c r="AO153" s="244"/>
      <c r="AP153" s="244"/>
      <c r="AQ153" s="244"/>
      <c r="AR153" s="234"/>
      <c r="AS153" s="274" t="str">
        <f t="shared" si="56"/>
        <v/>
      </c>
      <c r="AT153" s="1081"/>
      <c r="AU153" s="1081"/>
    </row>
    <row r="154" spans="1:47" s="22" customFormat="1" ht="15.75" customHeight="1" x14ac:dyDescent="0.3">
      <c r="A154" s="247"/>
      <c r="B154" s="236"/>
      <c r="C154" s="242" t="s">
        <v>62</v>
      </c>
      <c r="D154" s="243"/>
      <c r="E154" s="244"/>
      <c r="F154" s="244"/>
      <c r="G154" s="244"/>
      <c r="H154" s="234"/>
      <c r="I154" s="245" t="str">
        <f>IF(COUNTIF(I10:I54,"KV")=0,"",COUNTIF(I10:I54,"KV"))</f>
        <v/>
      </c>
      <c r="J154" s="243"/>
      <c r="K154" s="244"/>
      <c r="L154" s="244"/>
      <c r="M154" s="244"/>
      <c r="N154" s="234"/>
      <c r="O154" s="245" t="str">
        <f>IF(COUNTIF(O10:O54,"KV")=0,"",COUNTIF(O10:O54,"KV"))</f>
        <v/>
      </c>
      <c r="P154" s="243"/>
      <c r="Q154" s="244"/>
      <c r="R154" s="244"/>
      <c r="S154" s="244"/>
      <c r="T154" s="234"/>
      <c r="U154" s="245" t="str">
        <f>IF(COUNTIF(U10:U54,"KV")=0,"",COUNTIF(U10:U54,"KV"))</f>
        <v/>
      </c>
      <c r="V154" s="243"/>
      <c r="W154" s="244"/>
      <c r="X154" s="244"/>
      <c r="Y154" s="244"/>
      <c r="Z154" s="234"/>
      <c r="AA154" s="245" t="str">
        <f>IF(COUNTIF(AA10:AA54,"KV")=0,"",COUNTIF(AA10:AA54,"KV"))</f>
        <v/>
      </c>
      <c r="AB154" s="243"/>
      <c r="AC154" s="244"/>
      <c r="AD154" s="244"/>
      <c r="AE154" s="244"/>
      <c r="AF154" s="234"/>
      <c r="AG154" s="245" t="str">
        <f>IF(COUNTIF(AG10:AG54,"KV")=0,"",COUNTIF(AG10:AG54,"KV"))</f>
        <v/>
      </c>
      <c r="AH154" s="243"/>
      <c r="AI154" s="244"/>
      <c r="AJ154" s="244"/>
      <c r="AK154" s="244"/>
      <c r="AL154" s="234"/>
      <c r="AM154" s="245" t="str">
        <f>IF(COUNTIF(AM10:AM54,"KV")=0,"",COUNTIF(AM10:AM54,"KV"))</f>
        <v/>
      </c>
      <c r="AN154" s="246"/>
      <c r="AO154" s="244"/>
      <c r="AP154" s="244"/>
      <c r="AQ154" s="244"/>
      <c r="AR154" s="234"/>
      <c r="AS154" s="274" t="str">
        <f t="shared" si="56"/>
        <v/>
      </c>
      <c r="AT154" s="1081"/>
      <c r="AU154" s="1081"/>
    </row>
    <row r="155" spans="1:47" s="22" customFormat="1" ht="15.75" customHeight="1" x14ac:dyDescent="0.3">
      <c r="A155" s="249"/>
      <c r="B155" s="238"/>
      <c r="C155" s="250" t="s">
        <v>63</v>
      </c>
      <c r="D155" s="251"/>
      <c r="E155" s="252"/>
      <c r="F155" s="252"/>
      <c r="G155" s="252"/>
      <c r="H155" s="237"/>
      <c r="I155" s="245" t="str">
        <f>IF(COUNTIF(I10:I54,"SZG")=0,"",COUNTIF(I10:I54,"SZG"))</f>
        <v/>
      </c>
      <c r="J155" s="251"/>
      <c r="K155" s="252"/>
      <c r="L155" s="252"/>
      <c r="M155" s="252"/>
      <c r="N155" s="237"/>
      <c r="O155" s="245" t="str">
        <f>IF(COUNTIF(O10:O54,"SZG")=0,"",COUNTIF(O10:O54,"SZG"))</f>
        <v/>
      </c>
      <c r="P155" s="251"/>
      <c r="Q155" s="252"/>
      <c r="R155" s="252"/>
      <c r="S155" s="252"/>
      <c r="T155" s="237"/>
      <c r="U155" s="245" t="str">
        <f>IF(COUNTIF(U10:U54,"SZG")=0,"",COUNTIF(U10:U54,"SZG"))</f>
        <v/>
      </c>
      <c r="V155" s="251"/>
      <c r="W155" s="252"/>
      <c r="X155" s="252"/>
      <c r="Y155" s="252"/>
      <c r="Z155" s="237"/>
      <c r="AA155" s="245" t="str">
        <f>IF(COUNTIF(AA10:AA54,"SZG")=0,"",COUNTIF(AA10:AA54,"SZG"))</f>
        <v/>
      </c>
      <c r="AB155" s="251"/>
      <c r="AC155" s="252"/>
      <c r="AD155" s="252"/>
      <c r="AE155" s="252"/>
      <c r="AF155" s="237"/>
      <c r="AG155" s="245" t="str">
        <f>IF(COUNTIF(AG10:AG54,"SZG")=0,"",COUNTIF(AG10:AG54,"SZG"))</f>
        <v/>
      </c>
      <c r="AH155" s="251"/>
      <c r="AI155" s="252"/>
      <c r="AJ155" s="252"/>
      <c r="AK155" s="252"/>
      <c r="AL155" s="237"/>
      <c r="AM155" s="245" t="str">
        <f>IF(COUNTIF(AM10:AM54,"SZG")=0,"",COUNTIF(AM10:AM54,"SZG"))</f>
        <v/>
      </c>
      <c r="AN155" s="246"/>
      <c r="AO155" s="244"/>
      <c r="AP155" s="244"/>
      <c r="AQ155" s="244"/>
      <c r="AR155" s="234"/>
      <c r="AS155" s="274" t="str">
        <f t="shared" si="56"/>
        <v/>
      </c>
      <c r="AT155" s="1081"/>
      <c r="AU155" s="1081"/>
    </row>
    <row r="156" spans="1:47" s="22" customFormat="1" ht="15.75" customHeight="1" x14ac:dyDescent="0.3">
      <c r="A156" s="249"/>
      <c r="B156" s="238"/>
      <c r="C156" s="250" t="s">
        <v>64</v>
      </c>
      <c r="D156" s="251"/>
      <c r="E156" s="252"/>
      <c r="F156" s="252"/>
      <c r="G156" s="252"/>
      <c r="H156" s="237"/>
      <c r="I156" s="245" t="str">
        <f>IF(COUNTIF(I10:I54,"ZV")=0,"",COUNTIF(I10:I54,"ZV"))</f>
        <v/>
      </c>
      <c r="J156" s="251"/>
      <c r="K156" s="252"/>
      <c r="L156" s="252"/>
      <c r="M156" s="252"/>
      <c r="N156" s="237"/>
      <c r="O156" s="245" t="str">
        <f>IF(COUNTIF(O10:O54,"ZV")=0,"",COUNTIF(O10:O54,"ZV"))</f>
        <v/>
      </c>
      <c r="P156" s="251"/>
      <c r="Q156" s="252"/>
      <c r="R156" s="252"/>
      <c r="S156" s="252"/>
      <c r="T156" s="237"/>
      <c r="U156" s="245" t="str">
        <f>IF(COUNTIF(U10:U54,"ZV")=0,"",COUNTIF(U10:U54,"ZV"))</f>
        <v/>
      </c>
      <c r="V156" s="251"/>
      <c r="W156" s="252"/>
      <c r="X156" s="252"/>
      <c r="Y156" s="252"/>
      <c r="Z156" s="237"/>
      <c r="AA156" s="245" t="str">
        <f>IF(COUNTIF(AA10:AA54,"ZV")=0,"",COUNTIF(AA10:AA54,"ZV"))</f>
        <v/>
      </c>
      <c r="AB156" s="251"/>
      <c r="AC156" s="252"/>
      <c r="AD156" s="252"/>
      <c r="AE156" s="252"/>
      <c r="AF156" s="237"/>
      <c r="AG156" s="245" t="str">
        <f>IF(COUNTIF(AG10:AG54,"ZV")=0,"",COUNTIF(AG10:AG54,"ZV"))</f>
        <v/>
      </c>
      <c r="AH156" s="251"/>
      <c r="AI156" s="252"/>
      <c r="AJ156" s="252"/>
      <c r="AK156" s="252"/>
      <c r="AL156" s="237"/>
      <c r="AM156" s="245" t="str">
        <f>IF(COUNTIF(AM10:AM54,"ZV")=0,"",COUNTIF(AM10:AM54,"ZV"))</f>
        <v/>
      </c>
      <c r="AN156" s="246"/>
      <c r="AO156" s="244"/>
      <c r="AP156" s="244"/>
      <c r="AQ156" s="244"/>
      <c r="AR156" s="234"/>
      <c r="AS156" s="274" t="str">
        <f t="shared" si="56"/>
        <v/>
      </c>
      <c r="AT156" s="1081"/>
      <c r="AU156" s="1081"/>
    </row>
    <row r="157" spans="1:47" s="22" customFormat="1" ht="15.75" customHeight="1" thickBot="1" x14ac:dyDescent="0.35">
      <c r="A157" s="253"/>
      <c r="B157" s="239"/>
      <c r="C157" s="240" t="s">
        <v>26</v>
      </c>
      <c r="D157" s="254"/>
      <c r="E157" s="255"/>
      <c r="F157" s="255"/>
      <c r="G157" s="255"/>
      <c r="H157" s="256"/>
      <c r="I157" s="257">
        <f>IF(SUM(I145:I156)=0,"",SUM(I145:I156))</f>
        <v>5</v>
      </c>
      <c r="J157" s="254"/>
      <c r="K157" s="255"/>
      <c r="L157" s="255"/>
      <c r="M157" s="255"/>
      <c r="N157" s="256"/>
      <c r="O157" s="257">
        <f>IF(SUM(O145:O156)=0,"",SUM(O145:O156))</f>
        <v>8</v>
      </c>
      <c r="P157" s="254"/>
      <c r="Q157" s="255"/>
      <c r="R157" s="255"/>
      <c r="S157" s="255"/>
      <c r="T157" s="256"/>
      <c r="U157" s="257">
        <f>IF(SUM(U145:U156)=0,"",SUM(U145:U156))</f>
        <v>5</v>
      </c>
      <c r="V157" s="254"/>
      <c r="W157" s="255"/>
      <c r="X157" s="255"/>
      <c r="Y157" s="255"/>
      <c r="Z157" s="256"/>
      <c r="AA157" s="257">
        <f>IF(SUM(AA145:AA156)=0,"",SUM(AA145:AA156))</f>
        <v>7</v>
      </c>
      <c r="AB157" s="254"/>
      <c r="AC157" s="255"/>
      <c r="AD157" s="255"/>
      <c r="AE157" s="255"/>
      <c r="AF157" s="256"/>
      <c r="AG157" s="257">
        <f>IF(SUM(AG145:AG156)=0,"",SUM(AG145:AG156))</f>
        <v>7</v>
      </c>
      <c r="AH157" s="254"/>
      <c r="AI157" s="255"/>
      <c r="AJ157" s="255"/>
      <c r="AK157" s="255"/>
      <c r="AL157" s="256"/>
      <c r="AM157" s="257">
        <f>IF(SUM(AM145:AM156)=0,"",SUM(AM145:AM156))</f>
        <v>9</v>
      </c>
      <c r="AN157" s="258"/>
      <c r="AO157" s="255"/>
      <c r="AP157" s="255"/>
      <c r="AQ157" s="255"/>
      <c r="AR157" s="256"/>
      <c r="AS157" s="279">
        <f t="shared" si="56"/>
        <v>41</v>
      </c>
      <c r="AT157" s="1081"/>
      <c r="AU157" s="1081"/>
    </row>
    <row r="158" spans="1:47" s="1184" customFormat="1" ht="15.75" customHeight="1" thickTop="1" thickBot="1" x14ac:dyDescent="0.3">
      <c r="A158" s="1176"/>
      <c r="B158" s="1177"/>
      <c r="C158" s="1178" t="s">
        <v>970</v>
      </c>
      <c r="D158" s="1179"/>
      <c r="E158" s="1179"/>
      <c r="F158" s="1179"/>
      <c r="G158" s="1179"/>
      <c r="H158" s="1180"/>
      <c r="I158" s="1179"/>
      <c r="J158" s="1179"/>
      <c r="K158" s="1179"/>
      <c r="L158" s="1179"/>
      <c r="M158" s="1179"/>
      <c r="N158" s="1180"/>
      <c r="O158" s="1181"/>
      <c r="P158" s="1179"/>
      <c r="Q158" s="1179"/>
      <c r="R158" s="1179"/>
      <c r="S158" s="1179"/>
      <c r="T158" s="1180"/>
      <c r="U158" s="1179"/>
      <c r="V158" s="1179"/>
      <c r="W158" s="1179"/>
      <c r="X158" s="1179"/>
      <c r="Y158" s="1179"/>
      <c r="Z158" s="1180"/>
      <c r="AA158" s="1181"/>
      <c r="AB158" s="1179"/>
      <c r="AC158" s="1179"/>
      <c r="AD158" s="1179"/>
      <c r="AE158" s="1179"/>
      <c r="AF158" s="1180"/>
      <c r="AG158" s="1179"/>
      <c r="AH158" s="1179"/>
      <c r="AI158" s="1179"/>
      <c r="AJ158" s="1179"/>
      <c r="AK158" s="1179"/>
      <c r="AL158" s="1180"/>
      <c r="AM158" s="1181"/>
      <c r="AN158" s="1182"/>
      <c r="AO158" s="1265"/>
      <c r="AP158" s="1179"/>
      <c r="AQ158" s="1179"/>
      <c r="AR158" s="1180"/>
      <c r="AS158" s="1183"/>
    </row>
    <row r="159" spans="1:47" s="1184" customFormat="1" ht="15.75" customHeight="1" x14ac:dyDescent="0.25">
      <c r="A159" s="1185" t="s">
        <v>1190</v>
      </c>
      <c r="B159" s="1186" t="s">
        <v>19</v>
      </c>
      <c r="C159" s="1187" t="s">
        <v>1185</v>
      </c>
      <c r="D159" s="1188"/>
      <c r="E159" s="1189"/>
      <c r="F159" s="1188"/>
      <c r="G159" s="1189"/>
      <c r="H159" s="1188"/>
      <c r="I159" s="1190"/>
      <c r="J159" s="1191"/>
      <c r="K159" s="1189"/>
      <c r="L159" s="1188"/>
      <c r="M159" s="1189"/>
      <c r="N159" s="1188"/>
      <c r="O159" s="1190"/>
      <c r="P159" s="1333"/>
      <c r="Q159" s="1334"/>
      <c r="R159" s="1335"/>
      <c r="S159" s="1334"/>
      <c r="T159" s="1335"/>
      <c r="U159" s="1336"/>
      <c r="V159" s="1188"/>
      <c r="W159" s="1189"/>
      <c r="X159" s="1188"/>
      <c r="Y159" s="1189"/>
      <c r="Z159" s="1188"/>
      <c r="AA159" s="1192"/>
      <c r="AB159" s="1188">
        <v>2</v>
      </c>
      <c r="AC159" s="1189">
        <v>28</v>
      </c>
      <c r="AD159" s="1188"/>
      <c r="AE159" s="1189"/>
      <c r="AF159" s="1188">
        <v>3</v>
      </c>
      <c r="AG159" s="1190" t="s">
        <v>67</v>
      </c>
      <c r="AH159" s="1191"/>
      <c r="AI159" s="1189"/>
      <c r="AJ159" s="1188"/>
      <c r="AK159" s="1189"/>
      <c r="AL159" s="1188"/>
      <c r="AM159" s="1192"/>
      <c r="AN159" s="1264"/>
      <c r="AO159" s="1266"/>
      <c r="AP159" s="1195"/>
      <c r="AQ159" s="1189"/>
      <c r="AR159" s="1196"/>
      <c r="AS159" s="1197"/>
      <c r="AT159" s="1198" t="s">
        <v>768</v>
      </c>
      <c r="AU159" s="1198" t="s">
        <v>820</v>
      </c>
    </row>
    <row r="160" spans="1:47" s="1184" customFormat="1" ht="15.75" customHeight="1" x14ac:dyDescent="0.25">
      <c r="A160" s="1185" t="s">
        <v>1191</v>
      </c>
      <c r="B160" s="1186" t="s">
        <v>19</v>
      </c>
      <c r="C160" s="1187" t="s">
        <v>1186</v>
      </c>
      <c r="D160" s="1188"/>
      <c r="E160" s="1189"/>
      <c r="F160" s="1188"/>
      <c r="G160" s="1189"/>
      <c r="H160" s="1188"/>
      <c r="I160" s="1190"/>
      <c r="J160" s="1191"/>
      <c r="K160" s="1189"/>
      <c r="L160" s="1188"/>
      <c r="M160" s="1189"/>
      <c r="N160" s="1188"/>
      <c r="O160" s="1190"/>
      <c r="P160" s="1337"/>
      <c r="Q160" s="1189"/>
      <c r="R160" s="1188"/>
      <c r="S160" s="1189"/>
      <c r="T160" s="1188"/>
      <c r="U160" s="1338"/>
      <c r="V160" s="1188"/>
      <c r="W160" s="1189"/>
      <c r="X160" s="1188"/>
      <c r="Y160" s="1189"/>
      <c r="Z160" s="1188"/>
      <c r="AA160" s="1192"/>
      <c r="AB160" s="1188">
        <v>1</v>
      </c>
      <c r="AC160" s="1189">
        <v>14</v>
      </c>
      <c r="AD160" s="1188">
        <v>1</v>
      </c>
      <c r="AE160" s="1189">
        <v>14</v>
      </c>
      <c r="AF160" s="1188">
        <v>3</v>
      </c>
      <c r="AG160" s="1190" t="s">
        <v>83</v>
      </c>
      <c r="AH160" s="1191"/>
      <c r="AI160" s="1189"/>
      <c r="AJ160" s="1188"/>
      <c r="AK160" s="1189"/>
      <c r="AL160" s="1188"/>
      <c r="AM160" s="1192"/>
      <c r="AN160" s="1264"/>
      <c r="AO160" s="1266"/>
      <c r="AP160" s="1195"/>
      <c r="AQ160" s="1189"/>
      <c r="AR160" s="1196"/>
      <c r="AS160" s="1197"/>
      <c r="AT160" s="1198" t="s">
        <v>768</v>
      </c>
      <c r="AU160" s="1198" t="s">
        <v>873</v>
      </c>
    </row>
    <row r="161" spans="1:47" s="1184" customFormat="1" ht="15.75" customHeight="1" x14ac:dyDescent="0.25">
      <c r="A161" s="1134" t="s">
        <v>277</v>
      </c>
      <c r="B161" s="1186" t="s">
        <v>19</v>
      </c>
      <c r="C161" s="1200" t="s">
        <v>278</v>
      </c>
      <c r="D161" s="1201"/>
      <c r="E161" s="1202" t="str">
        <f>IF(D161*14=0,"",D161*14)</f>
        <v/>
      </c>
      <c r="F161" s="1201"/>
      <c r="G161" s="1202" t="str">
        <f>IF(F161*14=0,"",F161*14)</f>
        <v/>
      </c>
      <c r="H161" s="1201"/>
      <c r="I161" s="1203"/>
      <c r="J161" s="1204"/>
      <c r="K161" s="1202" t="str">
        <f>IF(J161*14=0,"",J161*14)</f>
        <v/>
      </c>
      <c r="L161" s="1201"/>
      <c r="M161" s="1202" t="str">
        <f>IF(L161*14=0,"",L161*14)</f>
        <v/>
      </c>
      <c r="N161" s="1201"/>
      <c r="O161" s="1203"/>
      <c r="P161" s="1339"/>
      <c r="Q161" s="1202" t="str">
        <f>IF(P161*14=0,"",P161*14)</f>
        <v/>
      </c>
      <c r="R161" s="1201"/>
      <c r="S161" s="1202" t="str">
        <f>IF(R161*14=0,"",R161*14)</f>
        <v/>
      </c>
      <c r="T161" s="1201"/>
      <c r="U161" s="1340"/>
      <c r="V161" s="1201">
        <v>2</v>
      </c>
      <c r="W161" s="1202">
        <v>28</v>
      </c>
      <c r="X161" s="1201"/>
      <c r="Y161" s="1202" t="str">
        <f>IF(X161*14=0,"",X161*14)</f>
        <v/>
      </c>
      <c r="Z161" s="1201">
        <v>3</v>
      </c>
      <c r="AA161" s="1205" t="s">
        <v>15</v>
      </c>
      <c r="AB161" s="1201"/>
      <c r="AC161" s="1202" t="str">
        <f>IF(AB161*14=0,"",AB161*14)</f>
        <v/>
      </c>
      <c r="AD161" s="1201"/>
      <c r="AE161" s="1202" t="str">
        <f>IF(AD161*14=0,"",AD161*14)</f>
        <v/>
      </c>
      <c r="AF161" s="1201"/>
      <c r="AG161" s="1203"/>
      <c r="AH161" s="1204">
        <v>2</v>
      </c>
      <c r="AI161" s="1202">
        <v>20</v>
      </c>
      <c r="AJ161" s="1201"/>
      <c r="AK161" s="1202" t="str">
        <f>IF(AJ161*14=0,"",AJ161*14)</f>
        <v/>
      </c>
      <c r="AL161" s="1201">
        <v>3</v>
      </c>
      <c r="AM161" s="1205" t="s">
        <v>15</v>
      </c>
      <c r="AN161" s="1206"/>
      <c r="AO161" s="1194"/>
      <c r="AP161" s="1208"/>
      <c r="AQ161" s="1202"/>
      <c r="AR161" s="1209"/>
      <c r="AS161" s="1210"/>
      <c r="AT161" s="1198" t="s">
        <v>768</v>
      </c>
      <c r="AU161" s="1198" t="s">
        <v>971</v>
      </c>
    </row>
    <row r="162" spans="1:47" s="1184" customFormat="1" ht="15.75" customHeight="1" x14ac:dyDescent="0.25">
      <c r="A162" s="1134" t="s">
        <v>972</v>
      </c>
      <c r="B162" s="1186" t="s">
        <v>19</v>
      </c>
      <c r="C162" s="1200" t="s">
        <v>973</v>
      </c>
      <c r="D162" s="1201"/>
      <c r="E162" s="1202" t="str">
        <f>IF(D162*14=0,"",D162*14)</f>
        <v/>
      </c>
      <c r="F162" s="1201"/>
      <c r="G162" s="1202" t="str">
        <f>IF(F162*14=0,"",F162*14)</f>
        <v/>
      </c>
      <c r="H162" s="1201"/>
      <c r="I162" s="1203"/>
      <c r="J162" s="1204"/>
      <c r="K162" s="1202" t="str">
        <f>IF(J162*14=0,"",J162*14)</f>
        <v/>
      </c>
      <c r="L162" s="1201"/>
      <c r="M162" s="1202" t="str">
        <f>IF(L162*14=0,"",L162*14)</f>
        <v/>
      </c>
      <c r="N162" s="1201"/>
      <c r="O162" s="1203"/>
      <c r="P162" s="1339"/>
      <c r="Q162" s="1202" t="str">
        <f>IF(P162*14=0,"",P162*14)</f>
        <v/>
      </c>
      <c r="R162" s="1201"/>
      <c r="S162" s="1202" t="str">
        <f>IF(R162*14=0,"",R162*14)</f>
        <v/>
      </c>
      <c r="T162" s="1201"/>
      <c r="U162" s="1340"/>
      <c r="V162" s="1201"/>
      <c r="W162" s="1202" t="str">
        <f>IF(V162*14=0,"",V162*14)</f>
        <v/>
      </c>
      <c r="X162" s="1201">
        <v>2</v>
      </c>
      <c r="Y162" s="1202">
        <f>IF(X162*14=0,"",X162*14)</f>
        <v>28</v>
      </c>
      <c r="Z162" s="1201">
        <v>3</v>
      </c>
      <c r="AA162" s="1205" t="s">
        <v>83</v>
      </c>
      <c r="AB162" s="1201"/>
      <c r="AC162" s="1202" t="str">
        <f>IF(AB162*14=0,"",AB162*14)</f>
        <v/>
      </c>
      <c r="AD162" s="1201">
        <v>2</v>
      </c>
      <c r="AE162" s="1202">
        <f>IF(AD162*14=0,"",AD162*14)</f>
        <v>28</v>
      </c>
      <c r="AF162" s="1201">
        <v>3</v>
      </c>
      <c r="AG162" s="1205" t="s">
        <v>83</v>
      </c>
      <c r="AH162" s="1204"/>
      <c r="AI162" s="1202" t="str">
        <f>IF(AH162*14=0,"",AH162*14)</f>
        <v/>
      </c>
      <c r="AJ162" s="1201"/>
      <c r="AK162" s="1202" t="str">
        <f>IF(AJ162*14=0,"",AJ162*14)</f>
        <v/>
      </c>
      <c r="AL162" s="1201"/>
      <c r="AM162" s="1205"/>
      <c r="AN162" s="1206"/>
      <c r="AO162" s="1207"/>
      <c r="AP162" s="1208"/>
      <c r="AQ162" s="1202"/>
      <c r="AR162" s="1209"/>
      <c r="AS162" s="1210"/>
      <c r="AT162" s="1198" t="s">
        <v>745</v>
      </c>
      <c r="AU162" s="1198" t="s">
        <v>974</v>
      </c>
    </row>
    <row r="163" spans="1:47" s="1184" customFormat="1" ht="15.75" customHeight="1" x14ac:dyDescent="0.25">
      <c r="A163" s="1134" t="s">
        <v>975</v>
      </c>
      <c r="B163" s="1186" t="s">
        <v>19</v>
      </c>
      <c r="C163" s="1200" t="s">
        <v>976</v>
      </c>
      <c r="D163" s="1201"/>
      <c r="E163" s="1202" t="str">
        <f t="shared" ref="E163:E218" si="57">IF(D163*14=0,"",D163*14)</f>
        <v/>
      </c>
      <c r="F163" s="1201"/>
      <c r="G163" s="1202" t="str">
        <f t="shared" ref="G163:G218" si="58">IF(F163*14=0,"",F163*14)</f>
        <v/>
      </c>
      <c r="H163" s="1201"/>
      <c r="I163" s="1203"/>
      <c r="J163" s="1204"/>
      <c r="K163" s="1202" t="str">
        <f t="shared" ref="K163:K218" si="59">IF(J163*14=0,"",J163*14)</f>
        <v/>
      </c>
      <c r="L163" s="1201"/>
      <c r="M163" s="1202" t="str">
        <f t="shared" ref="M163:M218" si="60">IF(L163*14=0,"",L163*14)</f>
        <v/>
      </c>
      <c r="N163" s="1201"/>
      <c r="O163" s="1203"/>
      <c r="P163" s="1339"/>
      <c r="Q163" s="1202" t="str">
        <f t="shared" ref="Q163:Q218" si="61">IF(P163*14=0,"",P163*14)</f>
        <v/>
      </c>
      <c r="R163" s="1201"/>
      <c r="S163" s="1202" t="str">
        <f t="shared" ref="S163:S218" si="62">IF(R163*14=0,"",R163*14)</f>
        <v/>
      </c>
      <c r="T163" s="1201"/>
      <c r="U163" s="1340"/>
      <c r="V163" s="1201"/>
      <c r="W163" s="1202" t="str">
        <f t="shared" ref="W163" si="63">IF(V163*14=0,"",V163*14)</f>
        <v/>
      </c>
      <c r="X163" s="1201">
        <v>2</v>
      </c>
      <c r="Y163" s="1202">
        <f t="shared" ref="Y163" si="64">IF(X163*14=0,"",X163*14)</f>
        <v>28</v>
      </c>
      <c r="Z163" s="1201">
        <v>3</v>
      </c>
      <c r="AA163" s="1205" t="s">
        <v>71</v>
      </c>
      <c r="AB163" s="1201"/>
      <c r="AC163" s="1202" t="str">
        <f t="shared" ref="AC163" si="65">IF(AB163*14=0,"",AB163*14)</f>
        <v/>
      </c>
      <c r="AD163" s="1201">
        <v>2</v>
      </c>
      <c r="AE163" s="1202">
        <f t="shared" ref="AE163" si="66">IF(AD163*14=0,"",AD163*14)</f>
        <v>28</v>
      </c>
      <c r="AF163" s="1201">
        <v>3</v>
      </c>
      <c r="AG163" s="1205" t="s">
        <v>71</v>
      </c>
      <c r="AH163" s="1204"/>
      <c r="AI163" s="1202" t="str">
        <f t="shared" ref="AI163" si="67">IF(AH163*14=0,"",AH163*14)</f>
        <v/>
      </c>
      <c r="AJ163" s="1201">
        <v>2</v>
      </c>
      <c r="AK163" s="1202">
        <v>20</v>
      </c>
      <c r="AL163" s="1201">
        <v>3</v>
      </c>
      <c r="AM163" s="1205" t="s">
        <v>71</v>
      </c>
      <c r="AN163" s="1206"/>
      <c r="AO163" s="1207"/>
      <c r="AP163" s="1208"/>
      <c r="AQ163" s="1202"/>
      <c r="AR163" s="1209"/>
      <c r="AS163" s="1210"/>
      <c r="AT163" s="1198" t="s">
        <v>745</v>
      </c>
      <c r="AU163" s="1198" t="s">
        <v>748</v>
      </c>
    </row>
    <row r="164" spans="1:47" s="1184" customFormat="1" ht="15.75" customHeight="1" x14ac:dyDescent="0.25">
      <c r="A164" s="1134" t="s">
        <v>977</v>
      </c>
      <c r="B164" s="1186" t="s">
        <v>19</v>
      </c>
      <c r="C164" s="1200" t="s">
        <v>978</v>
      </c>
      <c r="D164" s="1201"/>
      <c r="E164" s="1202" t="str">
        <f t="shared" si="57"/>
        <v/>
      </c>
      <c r="F164" s="1201"/>
      <c r="G164" s="1202" t="str">
        <f t="shared" si="58"/>
        <v/>
      </c>
      <c r="H164" s="1201"/>
      <c r="I164" s="1203"/>
      <c r="J164" s="1204"/>
      <c r="K164" s="1202" t="str">
        <f t="shared" si="59"/>
        <v/>
      </c>
      <c r="L164" s="1201"/>
      <c r="M164" s="1202" t="str">
        <f t="shared" si="60"/>
        <v/>
      </c>
      <c r="N164" s="1201"/>
      <c r="O164" s="1203"/>
      <c r="P164" s="1339"/>
      <c r="Q164" s="1202" t="str">
        <f t="shared" si="61"/>
        <v/>
      </c>
      <c r="R164" s="1201"/>
      <c r="S164" s="1202" t="str">
        <f t="shared" si="62"/>
        <v/>
      </c>
      <c r="T164" s="1201"/>
      <c r="U164" s="1340"/>
      <c r="V164" s="1201"/>
      <c r="W164" s="1202" t="str">
        <f t="shared" ref="W164:W167" si="68">IF(V164*14=0,"",V164*14)</f>
        <v/>
      </c>
      <c r="X164" s="1201">
        <v>2</v>
      </c>
      <c r="Y164" s="1202">
        <v>28</v>
      </c>
      <c r="Z164" s="1201">
        <v>3</v>
      </c>
      <c r="AA164" s="1205" t="s">
        <v>71</v>
      </c>
      <c r="AB164" s="1201"/>
      <c r="AC164" s="1202" t="str">
        <f t="shared" ref="AC164:AC166" si="69">IF(AB164*14=0,"",AB164*14)</f>
        <v/>
      </c>
      <c r="AD164" s="1201">
        <v>2</v>
      </c>
      <c r="AE164" s="1202">
        <v>28</v>
      </c>
      <c r="AF164" s="1201">
        <v>3</v>
      </c>
      <c r="AG164" s="1205" t="s">
        <v>71</v>
      </c>
      <c r="AH164" s="1204"/>
      <c r="AI164" s="1202" t="str">
        <f t="shared" ref="AI164" si="70">IF(AH164*14=0,"",AH164*14)</f>
        <v/>
      </c>
      <c r="AJ164" s="1201">
        <v>2</v>
      </c>
      <c r="AK164" s="1202">
        <v>20</v>
      </c>
      <c r="AL164" s="1201">
        <v>3</v>
      </c>
      <c r="AM164" s="1205" t="s">
        <v>71</v>
      </c>
      <c r="AN164" s="1206"/>
      <c r="AO164" s="1207"/>
      <c r="AP164" s="1208"/>
      <c r="AQ164" s="1202"/>
      <c r="AR164" s="1209"/>
      <c r="AS164" s="1210"/>
      <c r="AT164" s="1198" t="s">
        <v>745</v>
      </c>
      <c r="AU164" s="1198" t="s">
        <v>748</v>
      </c>
    </row>
    <row r="165" spans="1:47" s="1184" customFormat="1" ht="15.75" customHeight="1" x14ac:dyDescent="0.25">
      <c r="A165" s="1134" t="s">
        <v>201</v>
      </c>
      <c r="B165" s="1186" t="s">
        <v>19</v>
      </c>
      <c r="C165" s="1200" t="s">
        <v>202</v>
      </c>
      <c r="D165" s="1201"/>
      <c r="E165" s="1202" t="str">
        <f t="shared" si="57"/>
        <v/>
      </c>
      <c r="F165" s="1201"/>
      <c r="G165" s="1202" t="str">
        <f t="shared" si="58"/>
        <v/>
      </c>
      <c r="H165" s="1201"/>
      <c r="I165" s="1203"/>
      <c r="J165" s="1204"/>
      <c r="K165" s="1202" t="str">
        <f t="shared" si="59"/>
        <v/>
      </c>
      <c r="L165" s="1201"/>
      <c r="M165" s="1202" t="str">
        <f t="shared" si="60"/>
        <v/>
      </c>
      <c r="N165" s="1201"/>
      <c r="O165" s="1203"/>
      <c r="P165" s="1339"/>
      <c r="Q165" s="1202" t="str">
        <f t="shared" si="61"/>
        <v/>
      </c>
      <c r="R165" s="1201"/>
      <c r="S165" s="1202" t="str">
        <f t="shared" si="62"/>
        <v/>
      </c>
      <c r="T165" s="1201"/>
      <c r="U165" s="1340"/>
      <c r="V165" s="1201">
        <v>2</v>
      </c>
      <c r="W165" s="1202">
        <f t="shared" si="68"/>
        <v>28</v>
      </c>
      <c r="X165" s="1201"/>
      <c r="Y165" s="1202" t="str">
        <f t="shared" ref="Y165:Y167" si="71">IF(X165*14=0,"",X165*14)</f>
        <v/>
      </c>
      <c r="Z165" s="1201">
        <v>3</v>
      </c>
      <c r="AA165" s="1205" t="s">
        <v>67</v>
      </c>
      <c r="AB165" s="1201">
        <v>2</v>
      </c>
      <c r="AC165" s="1202">
        <f t="shared" si="69"/>
        <v>28</v>
      </c>
      <c r="AD165" s="1201"/>
      <c r="AE165" s="1202" t="str">
        <f t="shared" ref="AE165:AE166" si="72">IF(AD165*14=0,"",AD165*14)</f>
        <v/>
      </c>
      <c r="AF165" s="1201">
        <v>3</v>
      </c>
      <c r="AG165" s="1205" t="s">
        <v>67</v>
      </c>
      <c r="AH165" s="1201">
        <v>2</v>
      </c>
      <c r="AI165" s="1202">
        <v>20</v>
      </c>
      <c r="AJ165" s="1201"/>
      <c r="AK165" s="1202" t="str">
        <f t="shared" ref="AK165:AK166" si="73">IF(AJ165*14=0,"",AJ165*14)</f>
        <v/>
      </c>
      <c r="AL165" s="1201">
        <v>3</v>
      </c>
      <c r="AM165" s="1205" t="s">
        <v>67</v>
      </c>
      <c r="AN165" s="1206"/>
      <c r="AO165" s="1207"/>
      <c r="AP165" s="1208"/>
      <c r="AQ165" s="1202"/>
      <c r="AR165" s="1209"/>
      <c r="AS165" s="1210"/>
      <c r="AT165" s="1198" t="s">
        <v>742</v>
      </c>
      <c r="AU165" s="1198" t="s">
        <v>979</v>
      </c>
    </row>
    <row r="166" spans="1:47" s="1184" customFormat="1" ht="15.75" customHeight="1" x14ac:dyDescent="0.25">
      <c r="A166" s="1134" t="s">
        <v>199</v>
      </c>
      <c r="B166" s="1186" t="s">
        <v>19</v>
      </c>
      <c r="C166" s="1200" t="s">
        <v>200</v>
      </c>
      <c r="D166" s="1201"/>
      <c r="E166" s="1202" t="str">
        <f t="shared" si="57"/>
        <v/>
      </c>
      <c r="F166" s="1201"/>
      <c r="G166" s="1202" t="str">
        <f t="shared" si="58"/>
        <v/>
      </c>
      <c r="H166" s="1201"/>
      <c r="I166" s="1203"/>
      <c r="J166" s="1204"/>
      <c r="K166" s="1202" t="str">
        <f t="shared" si="59"/>
        <v/>
      </c>
      <c r="L166" s="1201"/>
      <c r="M166" s="1202" t="str">
        <f t="shared" si="60"/>
        <v/>
      </c>
      <c r="N166" s="1201"/>
      <c r="O166" s="1203"/>
      <c r="P166" s="1339"/>
      <c r="Q166" s="1202" t="str">
        <f t="shared" si="61"/>
        <v/>
      </c>
      <c r="R166" s="1201"/>
      <c r="S166" s="1202" t="str">
        <f t="shared" si="62"/>
        <v/>
      </c>
      <c r="T166" s="1201"/>
      <c r="U166" s="1340"/>
      <c r="V166" s="1201">
        <v>2</v>
      </c>
      <c r="W166" s="1202">
        <f t="shared" si="68"/>
        <v>28</v>
      </c>
      <c r="X166" s="1201"/>
      <c r="Y166" s="1202" t="str">
        <f t="shared" si="71"/>
        <v/>
      </c>
      <c r="Z166" s="1201">
        <v>3</v>
      </c>
      <c r="AA166" s="1205" t="s">
        <v>67</v>
      </c>
      <c r="AB166" s="1201">
        <v>2</v>
      </c>
      <c r="AC166" s="1202">
        <f t="shared" si="69"/>
        <v>28</v>
      </c>
      <c r="AD166" s="1201"/>
      <c r="AE166" s="1202" t="str">
        <f t="shared" si="72"/>
        <v/>
      </c>
      <c r="AF166" s="1201">
        <v>3</v>
      </c>
      <c r="AG166" s="1205" t="s">
        <v>67</v>
      </c>
      <c r="AH166" s="1201">
        <v>2</v>
      </c>
      <c r="AI166" s="1202">
        <v>20</v>
      </c>
      <c r="AJ166" s="1201"/>
      <c r="AK166" s="1202" t="str">
        <f t="shared" si="73"/>
        <v/>
      </c>
      <c r="AL166" s="1201">
        <v>3</v>
      </c>
      <c r="AM166" s="1205" t="s">
        <v>67</v>
      </c>
      <c r="AN166" s="1206"/>
      <c r="AO166" s="1207"/>
      <c r="AP166" s="1208"/>
      <c r="AQ166" s="1202"/>
      <c r="AR166" s="1209"/>
      <c r="AS166" s="1210"/>
      <c r="AT166" s="1198" t="s">
        <v>742</v>
      </c>
      <c r="AU166" s="1198" t="s">
        <v>743</v>
      </c>
    </row>
    <row r="167" spans="1:47" s="1184" customFormat="1" ht="15.75" customHeight="1" x14ac:dyDescent="0.25">
      <c r="A167" s="1134" t="s">
        <v>1273</v>
      </c>
      <c r="B167" s="1186" t="s">
        <v>19</v>
      </c>
      <c r="C167" s="1200" t="s">
        <v>980</v>
      </c>
      <c r="D167" s="1201"/>
      <c r="E167" s="1202" t="str">
        <f t="shared" si="57"/>
        <v/>
      </c>
      <c r="F167" s="1201"/>
      <c r="G167" s="1202" t="str">
        <f t="shared" si="58"/>
        <v/>
      </c>
      <c r="H167" s="1201"/>
      <c r="I167" s="1203"/>
      <c r="J167" s="1204"/>
      <c r="K167" s="1202" t="str">
        <f t="shared" si="59"/>
        <v/>
      </c>
      <c r="L167" s="1201"/>
      <c r="M167" s="1202" t="str">
        <f t="shared" si="60"/>
        <v/>
      </c>
      <c r="N167" s="1201"/>
      <c r="O167" s="1203"/>
      <c r="P167" s="1339"/>
      <c r="Q167" s="1202" t="str">
        <f t="shared" si="61"/>
        <v/>
      </c>
      <c r="R167" s="1201"/>
      <c r="S167" s="1202" t="str">
        <f t="shared" si="62"/>
        <v/>
      </c>
      <c r="T167" s="1201"/>
      <c r="U167" s="1340"/>
      <c r="V167" s="1201">
        <v>2</v>
      </c>
      <c r="W167" s="1202">
        <f t="shared" si="68"/>
        <v>28</v>
      </c>
      <c r="X167" s="1201"/>
      <c r="Y167" s="1202" t="str">
        <f t="shared" si="71"/>
        <v/>
      </c>
      <c r="Z167" s="1201">
        <v>3</v>
      </c>
      <c r="AA167" s="1205" t="s">
        <v>67</v>
      </c>
      <c r="AB167" s="1201"/>
      <c r="AC167" s="1202"/>
      <c r="AD167" s="1201"/>
      <c r="AE167" s="1202"/>
      <c r="AF167" s="1201"/>
      <c r="AG167" s="1205"/>
      <c r="AH167" s="1201"/>
      <c r="AI167" s="1202"/>
      <c r="AJ167" s="1201"/>
      <c r="AK167" s="1202"/>
      <c r="AL167" s="1201"/>
      <c r="AM167" s="1205"/>
      <c r="AN167" s="1206"/>
      <c r="AO167" s="1207"/>
      <c r="AP167" s="1208"/>
      <c r="AQ167" s="1202"/>
      <c r="AR167" s="1209"/>
      <c r="AS167" s="1210"/>
      <c r="AT167" s="1198" t="s">
        <v>742</v>
      </c>
      <c r="AU167" s="1198" t="s">
        <v>743</v>
      </c>
    </row>
    <row r="168" spans="1:47" s="1184" customFormat="1" ht="15.75" customHeight="1" x14ac:dyDescent="0.25">
      <c r="A168" s="1134" t="s">
        <v>279</v>
      </c>
      <c r="B168" s="1186" t="s">
        <v>19</v>
      </c>
      <c r="C168" s="1200" t="s">
        <v>981</v>
      </c>
      <c r="D168" s="1201"/>
      <c r="E168" s="1202" t="str">
        <f t="shared" si="57"/>
        <v/>
      </c>
      <c r="F168" s="1201"/>
      <c r="G168" s="1202" t="str">
        <f t="shared" si="58"/>
        <v/>
      </c>
      <c r="H168" s="1201"/>
      <c r="I168" s="1203"/>
      <c r="J168" s="1204"/>
      <c r="K168" s="1202" t="str">
        <f t="shared" si="59"/>
        <v/>
      </c>
      <c r="L168" s="1201"/>
      <c r="M168" s="1202" t="str">
        <f t="shared" si="60"/>
        <v/>
      </c>
      <c r="N168" s="1201"/>
      <c r="O168" s="1203"/>
      <c r="P168" s="1339"/>
      <c r="Q168" s="1202" t="str">
        <f t="shared" si="61"/>
        <v/>
      </c>
      <c r="R168" s="1201"/>
      <c r="S168" s="1202" t="str">
        <f t="shared" si="62"/>
        <v/>
      </c>
      <c r="T168" s="1201"/>
      <c r="U168" s="1340"/>
      <c r="V168" s="1201"/>
      <c r="W168" s="1202" t="str">
        <f t="shared" ref="W168:W201" si="74">IF(V168*14=0,"",V168*14)</f>
        <v/>
      </c>
      <c r="X168" s="1201"/>
      <c r="Y168" s="1202" t="str">
        <f t="shared" ref="Y168:Y201" si="75">IF(X168*14=0,"",X168*14)</f>
        <v/>
      </c>
      <c r="Z168" s="1201"/>
      <c r="AA168" s="1205"/>
      <c r="AB168" s="1201">
        <v>2</v>
      </c>
      <c r="AC168" s="1202">
        <f t="shared" ref="AC168" si="76">IF(AB168*14=0,"",AB168*14)</f>
        <v>28</v>
      </c>
      <c r="AD168" s="1203"/>
      <c r="AE168" s="1266" t="str">
        <f t="shared" ref="AE168" si="77">IF(AD168*14=0,"",AD168*14)</f>
        <v/>
      </c>
      <c r="AF168" s="1201">
        <v>3</v>
      </c>
      <c r="AG168" s="1332" t="s">
        <v>71</v>
      </c>
      <c r="AH168" s="1201">
        <v>2</v>
      </c>
      <c r="AI168" s="1202">
        <v>20</v>
      </c>
      <c r="AJ168" s="1203"/>
      <c r="AK168" s="1266" t="str">
        <f t="shared" ref="AK168" si="78">IF(AJ168*14=0,"",AJ168*14)</f>
        <v/>
      </c>
      <c r="AL168" s="1201">
        <v>3</v>
      </c>
      <c r="AM168" s="1332" t="s">
        <v>71</v>
      </c>
      <c r="AN168" s="1206"/>
      <c r="AO168" s="1207"/>
      <c r="AP168" s="1208"/>
      <c r="AQ168" s="1202"/>
      <c r="AR168" s="1209"/>
      <c r="AS168" s="1210"/>
      <c r="AT168" s="1198" t="s">
        <v>711</v>
      </c>
      <c r="AU168" s="1198" t="s">
        <v>770</v>
      </c>
    </row>
    <row r="169" spans="1:47" s="1222" customFormat="1" ht="38.25" customHeight="1" x14ac:dyDescent="0.2">
      <c r="A169" s="1134" t="s">
        <v>287</v>
      </c>
      <c r="B169" s="1267" t="s">
        <v>19</v>
      </c>
      <c r="C169" s="1211" t="s">
        <v>982</v>
      </c>
      <c r="D169" s="1212"/>
      <c r="E169" s="1213" t="str">
        <f t="shared" si="57"/>
        <v/>
      </c>
      <c r="F169" s="1212"/>
      <c r="G169" s="1213" t="str">
        <f t="shared" si="58"/>
        <v/>
      </c>
      <c r="H169" s="1212"/>
      <c r="I169" s="1214"/>
      <c r="J169" s="1215"/>
      <c r="K169" s="1213" t="str">
        <f t="shared" si="59"/>
        <v/>
      </c>
      <c r="L169" s="1212"/>
      <c r="M169" s="1213" t="str">
        <f t="shared" si="60"/>
        <v/>
      </c>
      <c r="N169" s="1212"/>
      <c r="O169" s="1214"/>
      <c r="P169" s="1341"/>
      <c r="Q169" s="1213" t="str">
        <f t="shared" si="61"/>
        <v/>
      </c>
      <c r="R169" s="1212"/>
      <c r="S169" s="1213" t="str">
        <f t="shared" si="62"/>
        <v/>
      </c>
      <c r="T169" s="1212"/>
      <c r="U169" s="1342"/>
      <c r="V169" s="1212"/>
      <c r="W169" s="1213" t="str">
        <f t="shared" si="74"/>
        <v/>
      </c>
      <c r="X169" s="1212"/>
      <c r="Y169" s="1213" t="str">
        <f t="shared" si="75"/>
        <v/>
      </c>
      <c r="Z169" s="1212"/>
      <c r="AA169" s="1216"/>
      <c r="AB169" s="1212"/>
      <c r="AC169" s="1213" t="str">
        <f t="shared" ref="AC169:AC171" si="79">IF(AB169*14=0,"",AB169*14)</f>
        <v/>
      </c>
      <c r="AD169" s="1212"/>
      <c r="AE169" s="1213" t="str">
        <f t="shared" ref="AE169:AE171" si="80">IF(AD169*14=0,"",AD169*14)</f>
        <v/>
      </c>
      <c r="AF169" s="1212"/>
      <c r="AG169" s="1214"/>
      <c r="AH169" s="1215">
        <v>1</v>
      </c>
      <c r="AI169" s="1213">
        <v>10</v>
      </c>
      <c r="AJ169" s="1212">
        <v>1</v>
      </c>
      <c r="AK169" s="1213">
        <v>10</v>
      </c>
      <c r="AL169" s="1212">
        <v>3</v>
      </c>
      <c r="AM169" s="1216" t="s">
        <v>71</v>
      </c>
      <c r="AN169" s="1217"/>
      <c r="AO169" s="1218"/>
      <c r="AP169" s="1219"/>
      <c r="AQ169" s="1213"/>
      <c r="AR169" s="1220"/>
      <c r="AS169" s="1210"/>
      <c r="AT169" s="1221" t="s">
        <v>711</v>
      </c>
      <c r="AU169" s="1221" t="s">
        <v>983</v>
      </c>
    </row>
    <row r="170" spans="1:47" s="1184" customFormat="1" ht="15.75" customHeight="1" x14ac:dyDescent="0.25">
      <c r="A170" s="1134" t="s">
        <v>984</v>
      </c>
      <c r="B170" s="1186" t="s">
        <v>19</v>
      </c>
      <c r="C170" s="1200" t="s">
        <v>985</v>
      </c>
      <c r="D170" s="1201"/>
      <c r="E170" s="1202" t="str">
        <f t="shared" si="57"/>
        <v/>
      </c>
      <c r="F170" s="1201"/>
      <c r="G170" s="1202" t="str">
        <f t="shared" si="58"/>
        <v/>
      </c>
      <c r="H170" s="1201"/>
      <c r="I170" s="1203"/>
      <c r="J170" s="1204"/>
      <c r="K170" s="1202" t="str">
        <f t="shared" si="59"/>
        <v/>
      </c>
      <c r="L170" s="1201"/>
      <c r="M170" s="1202" t="str">
        <f t="shared" si="60"/>
        <v/>
      </c>
      <c r="N170" s="1201"/>
      <c r="O170" s="1203"/>
      <c r="P170" s="1339"/>
      <c r="Q170" s="1202" t="str">
        <f t="shared" si="61"/>
        <v/>
      </c>
      <c r="R170" s="1201"/>
      <c r="S170" s="1202" t="str">
        <f t="shared" si="62"/>
        <v/>
      </c>
      <c r="T170" s="1201"/>
      <c r="U170" s="1340"/>
      <c r="V170" s="1204"/>
      <c r="W170" s="1202"/>
      <c r="X170" s="1201"/>
      <c r="Y170" s="1202"/>
      <c r="Z170" s="1201"/>
      <c r="AA170" s="1205"/>
      <c r="AB170" s="1204">
        <v>1</v>
      </c>
      <c r="AC170" s="1202">
        <f t="shared" si="79"/>
        <v>14</v>
      </c>
      <c r="AD170" s="1201">
        <v>1</v>
      </c>
      <c r="AE170" s="1202">
        <f t="shared" si="80"/>
        <v>14</v>
      </c>
      <c r="AF170" s="1201">
        <v>3</v>
      </c>
      <c r="AG170" s="1205" t="s">
        <v>83</v>
      </c>
      <c r="AH170" s="1204"/>
      <c r="AI170" s="1202" t="str">
        <f t="shared" ref="AI170:AI171" si="81">IF(AH170*14=0,"",AH170*14)</f>
        <v/>
      </c>
      <c r="AJ170" s="1201"/>
      <c r="AK170" s="1202" t="str">
        <f t="shared" ref="AK170:AK171" si="82">IF(AJ170*14=0,"",AJ170*14)</f>
        <v/>
      </c>
      <c r="AL170" s="1201"/>
      <c r="AM170" s="1205"/>
      <c r="AN170" s="1206"/>
      <c r="AO170" s="1207"/>
      <c r="AP170" s="1208"/>
      <c r="AQ170" s="1202"/>
      <c r="AR170" s="1209"/>
      <c r="AS170" s="1210"/>
      <c r="AT170" s="1198" t="s">
        <v>779</v>
      </c>
      <c r="AU170" s="1198" t="s">
        <v>875</v>
      </c>
    </row>
    <row r="171" spans="1:47" s="1184" customFormat="1" ht="15.75" customHeight="1" x14ac:dyDescent="0.25">
      <c r="A171" s="1134" t="s">
        <v>986</v>
      </c>
      <c r="B171" s="1186" t="s">
        <v>19</v>
      </c>
      <c r="C171" s="1200" t="s">
        <v>987</v>
      </c>
      <c r="D171" s="1201"/>
      <c r="E171" s="1202" t="str">
        <f t="shared" si="57"/>
        <v/>
      </c>
      <c r="F171" s="1201"/>
      <c r="G171" s="1202" t="str">
        <f t="shared" si="58"/>
        <v/>
      </c>
      <c r="H171" s="1201"/>
      <c r="I171" s="1203"/>
      <c r="J171" s="1204"/>
      <c r="K171" s="1202" t="str">
        <f t="shared" si="59"/>
        <v/>
      </c>
      <c r="L171" s="1201"/>
      <c r="M171" s="1202" t="str">
        <f t="shared" si="60"/>
        <v/>
      </c>
      <c r="N171" s="1201"/>
      <c r="O171" s="1203"/>
      <c r="P171" s="1339"/>
      <c r="Q171" s="1202" t="str">
        <f t="shared" si="61"/>
        <v/>
      </c>
      <c r="R171" s="1201"/>
      <c r="S171" s="1202" t="str">
        <f t="shared" si="62"/>
        <v/>
      </c>
      <c r="T171" s="1201"/>
      <c r="U171" s="1340"/>
      <c r="V171" s="1204"/>
      <c r="W171" s="1202"/>
      <c r="X171" s="1201"/>
      <c r="Y171" s="1202"/>
      <c r="Z171" s="1201"/>
      <c r="AA171" s="1205"/>
      <c r="AB171" s="1204">
        <v>1</v>
      </c>
      <c r="AC171" s="1202">
        <f t="shared" si="79"/>
        <v>14</v>
      </c>
      <c r="AD171" s="1201">
        <v>1</v>
      </c>
      <c r="AE171" s="1202">
        <f t="shared" si="80"/>
        <v>14</v>
      </c>
      <c r="AF171" s="1201">
        <v>3</v>
      </c>
      <c r="AG171" s="1205" t="s">
        <v>83</v>
      </c>
      <c r="AH171" s="1204"/>
      <c r="AI171" s="1202" t="str">
        <f t="shared" si="81"/>
        <v/>
      </c>
      <c r="AJ171" s="1201"/>
      <c r="AK171" s="1202" t="str">
        <f t="shared" si="82"/>
        <v/>
      </c>
      <c r="AL171" s="1201"/>
      <c r="AM171" s="1205"/>
      <c r="AN171" s="1206"/>
      <c r="AO171" s="1207"/>
      <c r="AP171" s="1208"/>
      <c r="AQ171" s="1202"/>
      <c r="AR171" s="1209"/>
      <c r="AS171" s="1210"/>
      <c r="AT171" s="1198" t="s">
        <v>779</v>
      </c>
      <c r="AU171" s="1198" t="s">
        <v>875</v>
      </c>
    </row>
    <row r="172" spans="1:47" s="1184" customFormat="1" ht="15.75" customHeight="1" x14ac:dyDescent="0.25">
      <c r="A172" s="1134" t="s">
        <v>1192</v>
      </c>
      <c r="B172" s="1186" t="s">
        <v>19</v>
      </c>
      <c r="C172" s="1200" t="s">
        <v>1187</v>
      </c>
      <c r="D172" s="1201"/>
      <c r="E172" s="1202"/>
      <c r="F172" s="1201"/>
      <c r="G172" s="1202"/>
      <c r="H172" s="1201"/>
      <c r="I172" s="1203"/>
      <c r="J172" s="1204"/>
      <c r="K172" s="1202"/>
      <c r="L172" s="1201"/>
      <c r="M172" s="1202"/>
      <c r="N172" s="1201"/>
      <c r="O172" s="1203"/>
      <c r="P172" s="1339"/>
      <c r="Q172" s="1202"/>
      <c r="R172" s="1201"/>
      <c r="S172" s="1202"/>
      <c r="T172" s="1201"/>
      <c r="U172" s="1340"/>
      <c r="V172" s="1201">
        <v>1</v>
      </c>
      <c r="W172" s="1202">
        <v>14</v>
      </c>
      <c r="X172" s="1201">
        <v>1</v>
      </c>
      <c r="Y172" s="1202">
        <v>14</v>
      </c>
      <c r="Z172" s="1201">
        <v>3</v>
      </c>
      <c r="AA172" s="1205" t="s">
        <v>67</v>
      </c>
      <c r="AB172" s="1201"/>
      <c r="AC172" s="1202"/>
      <c r="AD172" s="1201"/>
      <c r="AE172" s="1202"/>
      <c r="AF172" s="1201"/>
      <c r="AG172" s="1203"/>
      <c r="AH172" s="1204"/>
      <c r="AI172" s="1202"/>
      <c r="AJ172" s="1201"/>
      <c r="AK172" s="1202"/>
      <c r="AL172" s="1201"/>
      <c r="AM172" s="1205"/>
      <c r="AN172" s="1206"/>
      <c r="AO172" s="1207"/>
      <c r="AP172" s="1208"/>
      <c r="AQ172" s="1202"/>
      <c r="AR172" s="1209"/>
      <c r="AS172" s="1210"/>
      <c r="AT172" s="1198" t="s">
        <v>779</v>
      </c>
      <c r="AU172" s="1198" t="s">
        <v>874</v>
      </c>
    </row>
    <row r="173" spans="1:47" s="1184" customFormat="1" ht="15.75" customHeight="1" x14ac:dyDescent="0.25">
      <c r="A173" s="1134" t="s">
        <v>1193</v>
      </c>
      <c r="B173" s="1186" t="s">
        <v>19</v>
      </c>
      <c r="C173" s="1200" t="s">
        <v>1188</v>
      </c>
      <c r="D173" s="1201"/>
      <c r="E173" s="1202"/>
      <c r="F173" s="1201"/>
      <c r="G173" s="1202"/>
      <c r="H173" s="1201"/>
      <c r="I173" s="1203"/>
      <c r="J173" s="1204"/>
      <c r="K173" s="1202"/>
      <c r="L173" s="1201"/>
      <c r="M173" s="1202"/>
      <c r="N173" s="1201"/>
      <c r="O173" s="1203"/>
      <c r="P173" s="1339"/>
      <c r="Q173" s="1202"/>
      <c r="R173" s="1201"/>
      <c r="S173" s="1202"/>
      <c r="T173" s="1201"/>
      <c r="U173" s="1340"/>
      <c r="V173" s="1201"/>
      <c r="W173" s="1202"/>
      <c r="X173" s="1201"/>
      <c r="Y173" s="1202"/>
      <c r="Z173" s="1201"/>
      <c r="AA173" s="1205"/>
      <c r="AB173" s="1201">
        <v>1</v>
      </c>
      <c r="AC173" s="1202">
        <v>14</v>
      </c>
      <c r="AD173" s="1201">
        <v>1</v>
      </c>
      <c r="AE173" s="1202">
        <v>14</v>
      </c>
      <c r="AF173" s="1201">
        <v>3</v>
      </c>
      <c r="AG173" s="1203" t="s">
        <v>67</v>
      </c>
      <c r="AH173" s="1204"/>
      <c r="AI173" s="1202"/>
      <c r="AJ173" s="1201"/>
      <c r="AK173" s="1202"/>
      <c r="AL173" s="1201"/>
      <c r="AM173" s="1205"/>
      <c r="AN173" s="1206"/>
      <c r="AO173" s="1207"/>
      <c r="AP173" s="1208"/>
      <c r="AQ173" s="1202"/>
      <c r="AR173" s="1209"/>
      <c r="AS173" s="1210"/>
      <c r="AT173" s="1198" t="s">
        <v>779</v>
      </c>
      <c r="AU173" s="1198" t="s">
        <v>874</v>
      </c>
    </row>
    <row r="174" spans="1:47" s="1184" customFormat="1" ht="15.75" customHeight="1" x14ac:dyDescent="0.25">
      <c r="A174" s="1134" t="s">
        <v>988</v>
      </c>
      <c r="B174" s="1186" t="s">
        <v>19</v>
      </c>
      <c r="C174" s="1200" t="s">
        <v>989</v>
      </c>
      <c r="D174" s="1201"/>
      <c r="E174" s="1202" t="str">
        <f t="shared" si="57"/>
        <v/>
      </c>
      <c r="F174" s="1201"/>
      <c r="G174" s="1202" t="str">
        <f t="shared" si="58"/>
        <v/>
      </c>
      <c r="H174" s="1201"/>
      <c r="I174" s="1203"/>
      <c r="J174" s="1204"/>
      <c r="K174" s="1202" t="str">
        <f t="shared" si="59"/>
        <v/>
      </c>
      <c r="L174" s="1201"/>
      <c r="M174" s="1202" t="str">
        <f t="shared" si="60"/>
        <v/>
      </c>
      <c r="N174" s="1201"/>
      <c r="O174" s="1203"/>
      <c r="P174" s="1339"/>
      <c r="Q174" s="1202" t="str">
        <f t="shared" si="61"/>
        <v/>
      </c>
      <c r="R174" s="1201"/>
      <c r="S174" s="1202" t="str">
        <f t="shared" si="62"/>
        <v/>
      </c>
      <c r="T174" s="1201"/>
      <c r="U174" s="1340"/>
      <c r="V174" s="1204">
        <v>2</v>
      </c>
      <c r="W174" s="1202">
        <f t="shared" ref="W174:W198" si="83">IF(V174*14=0,"",V174*14)</f>
        <v>28</v>
      </c>
      <c r="X174" s="1201"/>
      <c r="Y174" s="1202" t="str">
        <f t="shared" ref="Y174:Y198" si="84">IF(X174*14=0,"",X174*14)</f>
        <v/>
      </c>
      <c r="Z174" s="1201">
        <v>3</v>
      </c>
      <c r="AA174" s="1205" t="s">
        <v>83</v>
      </c>
      <c r="AB174" s="1201"/>
      <c r="AC174" s="1202" t="str">
        <f t="shared" ref="AC174:AC198" si="85">IF(AB174*14=0,"",AB174*14)</f>
        <v/>
      </c>
      <c r="AD174" s="1201"/>
      <c r="AE174" s="1202" t="str">
        <f t="shared" ref="AE174:AE198" si="86">IF(AD174*14=0,"",AD174*14)</f>
        <v/>
      </c>
      <c r="AF174" s="1201"/>
      <c r="AG174" s="1203"/>
      <c r="AH174" s="1204">
        <v>2</v>
      </c>
      <c r="AI174" s="1202">
        <v>20</v>
      </c>
      <c r="AJ174" s="1201"/>
      <c r="AK174" s="1202" t="str">
        <f t="shared" ref="AK174:AK176" si="87">IF(AJ174*14=0,"",AJ174*14)</f>
        <v/>
      </c>
      <c r="AL174" s="1201">
        <v>3</v>
      </c>
      <c r="AM174" s="1205" t="s">
        <v>83</v>
      </c>
      <c r="AN174" s="1206"/>
      <c r="AO174" s="1207"/>
      <c r="AP174" s="1208"/>
      <c r="AQ174" s="1202"/>
      <c r="AR174" s="1209"/>
      <c r="AS174" s="1210"/>
      <c r="AT174" s="1198" t="s">
        <v>779</v>
      </c>
      <c r="AU174" s="1198" t="s">
        <v>784</v>
      </c>
    </row>
    <row r="175" spans="1:47" s="1184" customFormat="1" ht="15.75" customHeight="1" x14ac:dyDescent="0.25">
      <c r="A175" s="1134" t="s">
        <v>1274</v>
      </c>
      <c r="B175" s="1186" t="s">
        <v>19</v>
      </c>
      <c r="C175" s="1200" t="s">
        <v>990</v>
      </c>
      <c r="D175" s="1201"/>
      <c r="E175" s="1202" t="str">
        <f t="shared" si="57"/>
        <v/>
      </c>
      <c r="F175" s="1201"/>
      <c r="G175" s="1202" t="str">
        <f t="shared" si="58"/>
        <v/>
      </c>
      <c r="H175" s="1201"/>
      <c r="I175" s="1203"/>
      <c r="J175" s="1204"/>
      <c r="K175" s="1202" t="str">
        <f t="shared" si="59"/>
        <v/>
      </c>
      <c r="L175" s="1201"/>
      <c r="M175" s="1202" t="str">
        <f t="shared" si="60"/>
        <v/>
      </c>
      <c r="N175" s="1201"/>
      <c r="O175" s="1203"/>
      <c r="P175" s="1339"/>
      <c r="Q175" s="1202" t="str">
        <f t="shared" si="61"/>
        <v/>
      </c>
      <c r="R175" s="1201"/>
      <c r="S175" s="1202" t="str">
        <f t="shared" si="62"/>
        <v/>
      </c>
      <c r="T175" s="1201"/>
      <c r="U175" s="1340"/>
      <c r="V175" s="1345"/>
      <c r="W175" s="1346"/>
      <c r="X175" s="1347"/>
      <c r="Y175" s="1346"/>
      <c r="Z175" s="1347"/>
      <c r="AA175" s="1348"/>
      <c r="AB175" s="1204">
        <v>1</v>
      </c>
      <c r="AC175" s="1202">
        <f t="shared" si="85"/>
        <v>14</v>
      </c>
      <c r="AD175" s="1201">
        <v>1</v>
      </c>
      <c r="AE175" s="1202">
        <f t="shared" si="86"/>
        <v>14</v>
      </c>
      <c r="AF175" s="1201">
        <v>3</v>
      </c>
      <c r="AG175" s="1205" t="s">
        <v>83</v>
      </c>
      <c r="AH175" s="1204"/>
      <c r="AI175" s="1202" t="str">
        <f t="shared" ref="AI175" si="88">IF(AH175*14=0,"",AH175*14)</f>
        <v/>
      </c>
      <c r="AJ175" s="1201"/>
      <c r="AK175" s="1202" t="str">
        <f t="shared" si="87"/>
        <v/>
      </c>
      <c r="AL175" s="1201"/>
      <c r="AM175" s="1205"/>
      <c r="AN175" s="1206"/>
      <c r="AO175" s="1207"/>
      <c r="AP175" s="1208"/>
      <c r="AQ175" s="1202"/>
      <c r="AR175" s="1209"/>
      <c r="AS175" s="1210"/>
      <c r="AT175" s="1198" t="s">
        <v>779</v>
      </c>
      <c r="AU175" s="1198" t="s">
        <v>991</v>
      </c>
    </row>
    <row r="176" spans="1:47" s="1184" customFormat="1" ht="15.75" customHeight="1" x14ac:dyDescent="0.25">
      <c r="A176" s="1134" t="s">
        <v>992</v>
      </c>
      <c r="B176" s="1186" t="s">
        <v>19</v>
      </c>
      <c r="C176" s="1200" t="s">
        <v>654</v>
      </c>
      <c r="D176" s="1201"/>
      <c r="E176" s="1202" t="str">
        <f t="shared" si="57"/>
        <v/>
      </c>
      <c r="F176" s="1201"/>
      <c r="G176" s="1202" t="str">
        <f t="shared" si="58"/>
        <v/>
      </c>
      <c r="H176" s="1201"/>
      <c r="I176" s="1203"/>
      <c r="J176" s="1204"/>
      <c r="K176" s="1202" t="str">
        <f t="shared" si="59"/>
        <v/>
      </c>
      <c r="L176" s="1201"/>
      <c r="M176" s="1202" t="str">
        <f t="shared" si="60"/>
        <v/>
      </c>
      <c r="N176" s="1201"/>
      <c r="O176" s="1203"/>
      <c r="P176" s="1339"/>
      <c r="Q176" s="1202" t="str">
        <f t="shared" si="61"/>
        <v/>
      </c>
      <c r="R176" s="1201"/>
      <c r="S176" s="1202" t="str">
        <f t="shared" si="62"/>
        <v/>
      </c>
      <c r="T176" s="1201"/>
      <c r="U176" s="1340"/>
      <c r="V176" s="1204">
        <v>2</v>
      </c>
      <c r="W176" s="1202">
        <f t="shared" si="83"/>
        <v>28</v>
      </c>
      <c r="X176" s="1201"/>
      <c r="Y176" s="1202" t="str">
        <f t="shared" si="84"/>
        <v/>
      </c>
      <c r="Z176" s="1201">
        <v>3</v>
      </c>
      <c r="AA176" s="1205" t="s">
        <v>83</v>
      </c>
      <c r="AB176" s="1201"/>
      <c r="AC176" s="1202" t="str">
        <f t="shared" si="85"/>
        <v/>
      </c>
      <c r="AD176" s="1201"/>
      <c r="AE176" s="1202" t="str">
        <f t="shared" si="86"/>
        <v/>
      </c>
      <c r="AF176" s="1201"/>
      <c r="AG176" s="1203"/>
      <c r="AH176" s="1204">
        <v>2</v>
      </c>
      <c r="AI176" s="1202">
        <v>20</v>
      </c>
      <c r="AJ176" s="1201"/>
      <c r="AK176" s="1202" t="str">
        <f t="shared" si="87"/>
        <v/>
      </c>
      <c r="AL176" s="1201">
        <v>3</v>
      </c>
      <c r="AM176" s="1205" t="s">
        <v>83</v>
      </c>
      <c r="AN176" s="1206"/>
      <c r="AO176" s="1207"/>
      <c r="AP176" s="1208"/>
      <c r="AQ176" s="1202"/>
      <c r="AR176" s="1209"/>
      <c r="AS176" s="1210"/>
      <c r="AT176" s="1198" t="s">
        <v>779</v>
      </c>
      <c r="AU176" s="1198" t="s">
        <v>993</v>
      </c>
    </row>
    <row r="177" spans="1:47" s="1184" customFormat="1" ht="15.75" customHeight="1" x14ac:dyDescent="0.25">
      <c r="A177" s="1134" t="s">
        <v>994</v>
      </c>
      <c r="B177" s="1186" t="s">
        <v>19</v>
      </c>
      <c r="C177" s="1200" t="s">
        <v>995</v>
      </c>
      <c r="D177" s="1201"/>
      <c r="E177" s="1202" t="str">
        <f t="shared" si="57"/>
        <v/>
      </c>
      <c r="F177" s="1201"/>
      <c r="G177" s="1202" t="str">
        <f t="shared" si="58"/>
        <v/>
      </c>
      <c r="H177" s="1201"/>
      <c r="I177" s="1203"/>
      <c r="J177" s="1204"/>
      <c r="K177" s="1202" t="str">
        <f t="shared" si="59"/>
        <v/>
      </c>
      <c r="L177" s="1201"/>
      <c r="M177" s="1202" t="str">
        <f t="shared" si="60"/>
        <v/>
      </c>
      <c r="N177" s="1201"/>
      <c r="O177" s="1203"/>
      <c r="P177" s="1339"/>
      <c r="Q177" s="1202" t="str">
        <f t="shared" si="61"/>
        <v/>
      </c>
      <c r="R177" s="1201"/>
      <c r="S177" s="1202" t="str">
        <f t="shared" si="62"/>
        <v/>
      </c>
      <c r="T177" s="1201"/>
      <c r="U177" s="1340"/>
      <c r="V177" s="1204">
        <v>1</v>
      </c>
      <c r="W177" s="1202">
        <f t="shared" si="83"/>
        <v>14</v>
      </c>
      <c r="X177" s="1201">
        <v>1</v>
      </c>
      <c r="Y177" s="1202">
        <f t="shared" si="84"/>
        <v>14</v>
      </c>
      <c r="Z177" s="1201">
        <v>3</v>
      </c>
      <c r="AA177" s="1205" t="s">
        <v>67</v>
      </c>
      <c r="AB177" s="1201">
        <v>1</v>
      </c>
      <c r="AC177" s="1202">
        <f t="shared" si="85"/>
        <v>14</v>
      </c>
      <c r="AD177" s="1201">
        <v>1</v>
      </c>
      <c r="AE177" s="1202">
        <f t="shared" si="86"/>
        <v>14</v>
      </c>
      <c r="AF177" s="1201">
        <v>3</v>
      </c>
      <c r="AG177" s="1203" t="s">
        <v>67</v>
      </c>
      <c r="AH177" s="1204">
        <v>1</v>
      </c>
      <c r="AI177" s="1202">
        <v>10</v>
      </c>
      <c r="AJ177" s="1201">
        <v>1</v>
      </c>
      <c r="AK177" s="1202">
        <v>10</v>
      </c>
      <c r="AL177" s="1201">
        <v>3</v>
      </c>
      <c r="AM177" s="1205" t="s">
        <v>67</v>
      </c>
      <c r="AN177" s="1206"/>
      <c r="AO177" s="1207"/>
      <c r="AP177" s="1208"/>
      <c r="AQ177" s="1202"/>
      <c r="AR177" s="1209"/>
      <c r="AS177" s="1210"/>
      <c r="AT177" s="1198" t="s">
        <v>996</v>
      </c>
      <c r="AU177" s="1198" t="s">
        <v>997</v>
      </c>
    </row>
    <row r="178" spans="1:47" s="1184" customFormat="1" ht="15.75" customHeight="1" x14ac:dyDescent="0.25">
      <c r="A178" s="1134" t="s">
        <v>998</v>
      </c>
      <c r="B178" s="1186" t="s">
        <v>19</v>
      </c>
      <c r="C178" s="1200" t="s">
        <v>999</v>
      </c>
      <c r="D178" s="1201"/>
      <c r="E178" s="1202" t="str">
        <f t="shared" si="57"/>
        <v/>
      </c>
      <c r="F178" s="1201"/>
      <c r="G178" s="1202" t="str">
        <f t="shared" si="58"/>
        <v/>
      </c>
      <c r="H178" s="1201"/>
      <c r="I178" s="1203"/>
      <c r="J178" s="1204"/>
      <c r="K178" s="1202" t="str">
        <f t="shared" si="59"/>
        <v/>
      </c>
      <c r="L178" s="1201"/>
      <c r="M178" s="1202" t="str">
        <f t="shared" si="60"/>
        <v/>
      </c>
      <c r="N178" s="1201"/>
      <c r="O178" s="1203"/>
      <c r="P178" s="1339"/>
      <c r="Q178" s="1202" t="str">
        <f t="shared" si="61"/>
        <v/>
      </c>
      <c r="R178" s="1201"/>
      <c r="S178" s="1202" t="str">
        <f t="shared" si="62"/>
        <v/>
      </c>
      <c r="T178" s="1201"/>
      <c r="U178" s="1340"/>
      <c r="V178" s="1204">
        <v>1</v>
      </c>
      <c r="W178" s="1202">
        <v>12</v>
      </c>
      <c r="X178" s="1201">
        <v>1</v>
      </c>
      <c r="Y178" s="1202">
        <v>16</v>
      </c>
      <c r="Z178" s="1201">
        <v>3</v>
      </c>
      <c r="AA178" s="1205" t="s">
        <v>67</v>
      </c>
      <c r="AB178" s="1201">
        <v>1</v>
      </c>
      <c r="AC178" s="1202">
        <v>12</v>
      </c>
      <c r="AD178" s="1201">
        <v>1</v>
      </c>
      <c r="AE178" s="1202">
        <v>16</v>
      </c>
      <c r="AF178" s="1201">
        <v>3</v>
      </c>
      <c r="AG178" s="1203" t="s">
        <v>67</v>
      </c>
      <c r="AH178" s="1204">
        <v>1</v>
      </c>
      <c r="AI178" s="1202">
        <v>8</v>
      </c>
      <c r="AJ178" s="1201">
        <v>1</v>
      </c>
      <c r="AK178" s="1202">
        <v>12</v>
      </c>
      <c r="AL178" s="1201">
        <v>3</v>
      </c>
      <c r="AM178" s="1205" t="s">
        <v>67</v>
      </c>
      <c r="AN178" s="1206"/>
      <c r="AO178" s="1207"/>
      <c r="AP178" s="1208"/>
      <c r="AQ178" s="1202"/>
      <c r="AR178" s="1209"/>
      <c r="AS178" s="1210"/>
      <c r="AT178" s="1198" t="s">
        <v>996</v>
      </c>
      <c r="AU178" s="1198" t="s">
        <v>1000</v>
      </c>
    </row>
    <row r="179" spans="1:47" s="1184" customFormat="1" ht="15.75" customHeight="1" x14ac:dyDescent="0.25">
      <c r="A179" s="1134" t="s">
        <v>1001</v>
      </c>
      <c r="B179" s="1186" t="s">
        <v>19</v>
      </c>
      <c r="C179" s="1200" t="s">
        <v>1002</v>
      </c>
      <c r="D179" s="1201"/>
      <c r="E179" s="1202" t="str">
        <f t="shared" si="57"/>
        <v/>
      </c>
      <c r="F179" s="1201"/>
      <c r="G179" s="1202" t="str">
        <f t="shared" si="58"/>
        <v/>
      </c>
      <c r="H179" s="1201"/>
      <c r="I179" s="1203"/>
      <c r="J179" s="1204"/>
      <c r="K179" s="1202" t="str">
        <f t="shared" si="59"/>
        <v/>
      </c>
      <c r="L179" s="1201"/>
      <c r="M179" s="1202" t="str">
        <f t="shared" si="60"/>
        <v/>
      </c>
      <c r="N179" s="1201"/>
      <c r="O179" s="1203"/>
      <c r="P179" s="1339"/>
      <c r="Q179" s="1202" t="str">
        <f t="shared" si="61"/>
        <v/>
      </c>
      <c r="R179" s="1201"/>
      <c r="S179" s="1202" t="str">
        <f t="shared" si="62"/>
        <v/>
      </c>
      <c r="T179" s="1201"/>
      <c r="U179" s="1340"/>
      <c r="V179" s="1204"/>
      <c r="W179" s="1202" t="str">
        <f t="shared" si="83"/>
        <v/>
      </c>
      <c r="X179" s="1201"/>
      <c r="Y179" s="1202" t="str">
        <f t="shared" si="84"/>
        <v/>
      </c>
      <c r="Z179" s="1201"/>
      <c r="AA179" s="1205"/>
      <c r="AB179" s="1201">
        <v>1</v>
      </c>
      <c r="AC179" s="1202">
        <v>12</v>
      </c>
      <c r="AD179" s="1201">
        <v>1</v>
      </c>
      <c r="AE179" s="1202">
        <v>16</v>
      </c>
      <c r="AF179" s="1201">
        <v>3</v>
      </c>
      <c r="AG179" s="1203" t="s">
        <v>67</v>
      </c>
      <c r="AH179" s="1204">
        <v>1</v>
      </c>
      <c r="AI179" s="1202">
        <v>8</v>
      </c>
      <c r="AJ179" s="1201">
        <v>1</v>
      </c>
      <c r="AK179" s="1202">
        <v>12</v>
      </c>
      <c r="AL179" s="1201">
        <v>3</v>
      </c>
      <c r="AM179" s="1205" t="s">
        <v>67</v>
      </c>
      <c r="AN179" s="1206"/>
      <c r="AO179" s="1207"/>
      <c r="AP179" s="1208"/>
      <c r="AQ179" s="1202"/>
      <c r="AR179" s="1209"/>
      <c r="AS179" s="1210"/>
      <c r="AT179" s="1198" t="s">
        <v>996</v>
      </c>
      <c r="AU179" s="1198" t="s">
        <v>629</v>
      </c>
    </row>
    <row r="180" spans="1:47" s="1184" customFormat="1" ht="15.75" customHeight="1" x14ac:dyDescent="0.25">
      <c r="A180" s="1134" t="s">
        <v>1003</v>
      </c>
      <c r="B180" s="1186" t="s">
        <v>19</v>
      </c>
      <c r="C180" s="1200" t="s">
        <v>1004</v>
      </c>
      <c r="D180" s="1201"/>
      <c r="E180" s="1202" t="str">
        <f t="shared" si="57"/>
        <v/>
      </c>
      <c r="F180" s="1201"/>
      <c r="G180" s="1202" t="str">
        <f t="shared" si="58"/>
        <v/>
      </c>
      <c r="H180" s="1201"/>
      <c r="I180" s="1203"/>
      <c r="J180" s="1204"/>
      <c r="K180" s="1202" t="str">
        <f t="shared" si="59"/>
        <v/>
      </c>
      <c r="L180" s="1201"/>
      <c r="M180" s="1202" t="str">
        <f t="shared" si="60"/>
        <v/>
      </c>
      <c r="N180" s="1201"/>
      <c r="O180" s="1203"/>
      <c r="P180" s="1339"/>
      <c r="Q180" s="1202" t="str">
        <f t="shared" si="61"/>
        <v/>
      </c>
      <c r="R180" s="1201"/>
      <c r="S180" s="1202" t="str">
        <f t="shared" si="62"/>
        <v/>
      </c>
      <c r="T180" s="1201"/>
      <c r="U180" s="1340"/>
      <c r="V180" s="1204"/>
      <c r="W180" s="1202" t="str">
        <f t="shared" si="83"/>
        <v/>
      </c>
      <c r="X180" s="1201"/>
      <c r="Y180" s="1202" t="str">
        <f t="shared" si="84"/>
        <v/>
      </c>
      <c r="Z180" s="1201"/>
      <c r="AA180" s="1205"/>
      <c r="AB180" s="1201"/>
      <c r="AC180" s="1202"/>
      <c r="AD180" s="1201">
        <v>2</v>
      </c>
      <c r="AE180" s="1202">
        <v>28</v>
      </c>
      <c r="AF180" s="1201">
        <v>3</v>
      </c>
      <c r="AG180" s="1203" t="s">
        <v>67</v>
      </c>
      <c r="AH180" s="1204"/>
      <c r="AI180" s="1202" t="str">
        <f t="shared" ref="AI180:AI189" si="89">IF(AH180*14=0,"",AH180*14)</f>
        <v/>
      </c>
      <c r="AJ180" s="1201"/>
      <c r="AK180" s="1202" t="str">
        <f t="shared" ref="AK180" si="90">IF(AJ180*14=0,"",AJ180*14)</f>
        <v/>
      </c>
      <c r="AL180" s="1201"/>
      <c r="AM180" s="1205"/>
      <c r="AN180" s="1206"/>
      <c r="AO180" s="1207"/>
      <c r="AP180" s="1208"/>
      <c r="AQ180" s="1202"/>
      <c r="AR180" s="1209"/>
      <c r="AS180" s="1210"/>
      <c r="AT180" s="1198" t="s">
        <v>918</v>
      </c>
      <c r="AU180" s="1198" t="s">
        <v>1005</v>
      </c>
    </row>
    <row r="181" spans="1:47" s="1184" customFormat="1" ht="15.75" customHeight="1" x14ac:dyDescent="0.25">
      <c r="A181" s="1134" t="s">
        <v>1006</v>
      </c>
      <c r="B181" s="1186" t="s">
        <v>19</v>
      </c>
      <c r="C181" s="1200" t="s">
        <v>1007</v>
      </c>
      <c r="D181" s="1201"/>
      <c r="E181" s="1202" t="str">
        <f t="shared" si="57"/>
        <v/>
      </c>
      <c r="F181" s="1201"/>
      <c r="G181" s="1202" t="str">
        <f t="shared" si="58"/>
        <v/>
      </c>
      <c r="H181" s="1201"/>
      <c r="I181" s="1203"/>
      <c r="J181" s="1204"/>
      <c r="K181" s="1202" t="str">
        <f t="shared" si="59"/>
        <v/>
      </c>
      <c r="L181" s="1201"/>
      <c r="M181" s="1202" t="str">
        <f t="shared" si="60"/>
        <v/>
      </c>
      <c r="N181" s="1201"/>
      <c r="O181" s="1203"/>
      <c r="P181" s="1339"/>
      <c r="Q181" s="1202" t="str">
        <f t="shared" si="61"/>
        <v/>
      </c>
      <c r="R181" s="1201"/>
      <c r="S181" s="1202" t="str">
        <f t="shared" si="62"/>
        <v/>
      </c>
      <c r="T181" s="1201"/>
      <c r="U181" s="1340"/>
      <c r="V181" s="1204"/>
      <c r="W181" s="1202" t="str">
        <f t="shared" si="83"/>
        <v/>
      </c>
      <c r="X181" s="1201"/>
      <c r="Y181" s="1202" t="str">
        <f t="shared" si="84"/>
        <v/>
      </c>
      <c r="Z181" s="1201"/>
      <c r="AA181" s="1205"/>
      <c r="AB181" s="1201"/>
      <c r="AC181" s="1202" t="str">
        <f t="shared" si="85"/>
        <v/>
      </c>
      <c r="AD181" s="1201"/>
      <c r="AE181" s="1202" t="str">
        <f t="shared" si="86"/>
        <v/>
      </c>
      <c r="AF181" s="1201"/>
      <c r="AG181" s="1203"/>
      <c r="AH181" s="1204"/>
      <c r="AI181" s="1202" t="str">
        <f t="shared" si="89"/>
        <v/>
      </c>
      <c r="AJ181" s="1201">
        <v>2</v>
      </c>
      <c r="AK181" s="1202">
        <v>20</v>
      </c>
      <c r="AL181" s="1201">
        <v>3</v>
      </c>
      <c r="AM181" s="1205" t="s">
        <v>67</v>
      </c>
      <c r="AN181" s="1206"/>
      <c r="AO181" s="1207"/>
      <c r="AP181" s="1208"/>
      <c r="AQ181" s="1202"/>
      <c r="AR181" s="1209"/>
      <c r="AS181" s="1210"/>
      <c r="AT181" s="1198" t="s">
        <v>918</v>
      </c>
      <c r="AU181" s="1198" t="s">
        <v>1005</v>
      </c>
    </row>
    <row r="182" spans="1:47" s="1184" customFormat="1" ht="15.75" customHeight="1" x14ac:dyDescent="0.25">
      <c r="A182" s="1134" t="s">
        <v>1008</v>
      </c>
      <c r="B182" s="1186" t="s">
        <v>19</v>
      </c>
      <c r="C182" s="1200" t="s">
        <v>1009</v>
      </c>
      <c r="D182" s="1201"/>
      <c r="E182" s="1202"/>
      <c r="F182" s="1201"/>
      <c r="G182" s="1202"/>
      <c r="H182" s="1201"/>
      <c r="I182" s="1203"/>
      <c r="J182" s="1204"/>
      <c r="K182" s="1202"/>
      <c r="L182" s="1201"/>
      <c r="M182" s="1202"/>
      <c r="N182" s="1201"/>
      <c r="O182" s="1203"/>
      <c r="P182" s="1339"/>
      <c r="Q182" s="1202"/>
      <c r="R182" s="1201"/>
      <c r="S182" s="1202"/>
      <c r="T182" s="1201"/>
      <c r="U182" s="1340"/>
      <c r="V182" s="1204"/>
      <c r="W182" s="1202"/>
      <c r="X182" s="1201"/>
      <c r="Y182" s="1202"/>
      <c r="Z182" s="1201"/>
      <c r="AA182" s="1205"/>
      <c r="AB182" s="1201"/>
      <c r="AC182" s="1202"/>
      <c r="AD182" s="1201">
        <v>2</v>
      </c>
      <c r="AE182" s="1202">
        <v>28</v>
      </c>
      <c r="AF182" s="1201">
        <v>3</v>
      </c>
      <c r="AG182" s="1203" t="s">
        <v>67</v>
      </c>
      <c r="AH182" s="1204"/>
      <c r="AI182" s="1202"/>
      <c r="AJ182" s="1201"/>
      <c r="AK182" s="1202"/>
      <c r="AL182" s="1201"/>
      <c r="AM182" s="1205"/>
      <c r="AN182" s="1206"/>
      <c r="AO182" s="1207"/>
      <c r="AP182" s="1208"/>
      <c r="AQ182" s="1202"/>
      <c r="AR182" s="1209"/>
      <c r="AS182" s="1210"/>
      <c r="AT182" s="1198" t="s">
        <v>918</v>
      </c>
      <c r="AU182" s="1198" t="s">
        <v>1010</v>
      </c>
    </row>
    <row r="183" spans="1:47" s="1184" customFormat="1" ht="15.75" customHeight="1" x14ac:dyDescent="0.25">
      <c r="A183" s="1134" t="s">
        <v>1011</v>
      </c>
      <c r="B183" s="1186" t="s">
        <v>19</v>
      </c>
      <c r="C183" s="1200" t="s">
        <v>1012</v>
      </c>
      <c r="D183" s="1201"/>
      <c r="E183" s="1202"/>
      <c r="F183" s="1201"/>
      <c r="G183" s="1202"/>
      <c r="H183" s="1201"/>
      <c r="I183" s="1203"/>
      <c r="J183" s="1204"/>
      <c r="K183" s="1202"/>
      <c r="L183" s="1201"/>
      <c r="M183" s="1202"/>
      <c r="N183" s="1201"/>
      <c r="O183" s="1203"/>
      <c r="P183" s="1339"/>
      <c r="Q183" s="1202"/>
      <c r="R183" s="1201"/>
      <c r="S183" s="1202"/>
      <c r="T183" s="1201"/>
      <c r="U183" s="1340"/>
      <c r="V183" s="1204"/>
      <c r="W183" s="1202"/>
      <c r="X183" s="1201"/>
      <c r="Y183" s="1202"/>
      <c r="Z183" s="1201"/>
      <c r="AA183" s="1205"/>
      <c r="AB183" s="1201"/>
      <c r="AC183" s="1202"/>
      <c r="AD183" s="1201"/>
      <c r="AE183" s="1202"/>
      <c r="AF183" s="1201"/>
      <c r="AG183" s="1203"/>
      <c r="AH183" s="1204"/>
      <c r="AI183" s="1202"/>
      <c r="AJ183" s="1201">
        <v>2</v>
      </c>
      <c r="AK183" s="1202">
        <v>20</v>
      </c>
      <c r="AL183" s="1201">
        <v>3</v>
      </c>
      <c r="AM183" s="1205" t="s">
        <v>67</v>
      </c>
      <c r="AN183" s="1206"/>
      <c r="AO183" s="1207"/>
      <c r="AP183" s="1208"/>
      <c r="AQ183" s="1202"/>
      <c r="AR183" s="1209"/>
      <c r="AS183" s="1210"/>
      <c r="AT183" s="1198" t="s">
        <v>918</v>
      </c>
      <c r="AU183" s="1198" t="s">
        <v>1010</v>
      </c>
    </row>
    <row r="184" spans="1:47" s="1184" customFormat="1" ht="15.75" customHeight="1" x14ac:dyDescent="0.25">
      <c r="A184" s="1134" t="s">
        <v>1275</v>
      </c>
      <c r="B184" s="1186" t="s">
        <v>19</v>
      </c>
      <c r="C184" s="1200" t="s">
        <v>1013</v>
      </c>
      <c r="D184" s="1201"/>
      <c r="E184" s="1202"/>
      <c r="F184" s="1201"/>
      <c r="G184" s="1202"/>
      <c r="H184" s="1201"/>
      <c r="I184" s="1203"/>
      <c r="J184" s="1204"/>
      <c r="K184" s="1202"/>
      <c r="L184" s="1201"/>
      <c r="M184" s="1202"/>
      <c r="N184" s="1201"/>
      <c r="O184" s="1203"/>
      <c r="P184" s="1339"/>
      <c r="Q184" s="1202"/>
      <c r="R184" s="1201"/>
      <c r="S184" s="1202"/>
      <c r="T184" s="1201"/>
      <c r="U184" s="1340"/>
      <c r="V184" s="1204"/>
      <c r="W184" s="1202"/>
      <c r="X184" s="1201"/>
      <c r="Y184" s="1202"/>
      <c r="Z184" s="1201"/>
      <c r="AA184" s="1205"/>
      <c r="AB184" s="1201"/>
      <c r="AC184" s="1202"/>
      <c r="AD184" s="1201">
        <v>2</v>
      </c>
      <c r="AE184" s="1202">
        <v>28</v>
      </c>
      <c r="AF184" s="1201">
        <v>3</v>
      </c>
      <c r="AG184" s="1203" t="s">
        <v>67</v>
      </c>
      <c r="AH184" s="1204"/>
      <c r="AI184" s="1202"/>
      <c r="AJ184" s="1201">
        <v>2</v>
      </c>
      <c r="AK184" s="1202">
        <v>20</v>
      </c>
      <c r="AL184" s="1201">
        <v>3</v>
      </c>
      <c r="AM184" s="1205" t="s">
        <v>67</v>
      </c>
      <c r="AN184" s="1206"/>
      <c r="AO184" s="1207"/>
      <c r="AP184" s="1208"/>
      <c r="AQ184" s="1202"/>
      <c r="AR184" s="1209"/>
      <c r="AS184" s="1210"/>
      <c r="AT184" s="1198" t="s">
        <v>918</v>
      </c>
      <c r="AU184" s="1198" t="s">
        <v>1014</v>
      </c>
    </row>
    <row r="185" spans="1:47" s="1184" customFormat="1" ht="15.75" customHeight="1" x14ac:dyDescent="0.25">
      <c r="A185" s="1331" t="s">
        <v>1015</v>
      </c>
      <c r="B185" s="1186" t="s">
        <v>19</v>
      </c>
      <c r="C185" s="1200" t="s">
        <v>1016</v>
      </c>
      <c r="D185" s="1201"/>
      <c r="E185" s="1202"/>
      <c r="F185" s="1201"/>
      <c r="G185" s="1202"/>
      <c r="H185" s="1201"/>
      <c r="I185" s="1203"/>
      <c r="J185" s="1204"/>
      <c r="K185" s="1202"/>
      <c r="L185" s="1201"/>
      <c r="M185" s="1202"/>
      <c r="N185" s="1201"/>
      <c r="O185" s="1203"/>
      <c r="P185" s="1339"/>
      <c r="Q185" s="1202"/>
      <c r="R185" s="1201"/>
      <c r="S185" s="1202"/>
      <c r="T185" s="1201"/>
      <c r="U185" s="1340"/>
      <c r="V185" s="1204"/>
      <c r="W185" s="1202"/>
      <c r="X185" s="1201"/>
      <c r="Y185" s="1202"/>
      <c r="Z185" s="1201"/>
      <c r="AA185" s="1205"/>
      <c r="AB185" s="1201"/>
      <c r="AC185" s="1202"/>
      <c r="AD185" s="1201"/>
      <c r="AE185" s="1202"/>
      <c r="AF185" s="1201"/>
      <c r="AG185" s="1203"/>
      <c r="AH185" s="1204"/>
      <c r="AI185" s="1202"/>
      <c r="AJ185" s="1201">
        <v>2</v>
      </c>
      <c r="AK185" s="1202">
        <v>20</v>
      </c>
      <c r="AL185" s="1201">
        <v>3</v>
      </c>
      <c r="AM185" s="1205" t="s">
        <v>67</v>
      </c>
      <c r="AN185" s="1206"/>
      <c r="AO185" s="1207"/>
      <c r="AP185" s="1208"/>
      <c r="AQ185" s="1202"/>
      <c r="AR185" s="1209"/>
      <c r="AS185" s="1210"/>
      <c r="AT185" s="1198" t="s">
        <v>918</v>
      </c>
      <c r="AU185" s="1198" t="s">
        <v>1014</v>
      </c>
    </row>
    <row r="186" spans="1:47" s="1184" customFormat="1" ht="15.75" customHeight="1" x14ac:dyDescent="0.25">
      <c r="A186" s="1134" t="s">
        <v>1017</v>
      </c>
      <c r="B186" s="1186" t="s">
        <v>19</v>
      </c>
      <c r="C186" s="1200" t="s">
        <v>1018</v>
      </c>
      <c r="D186" s="1201"/>
      <c r="E186" s="1202"/>
      <c r="F186" s="1201"/>
      <c r="G186" s="1202"/>
      <c r="H186" s="1201"/>
      <c r="I186" s="1203"/>
      <c r="J186" s="1204"/>
      <c r="K186" s="1202"/>
      <c r="L186" s="1201"/>
      <c r="M186" s="1202"/>
      <c r="N186" s="1201"/>
      <c r="O186" s="1203"/>
      <c r="P186" s="1339"/>
      <c r="Q186" s="1202"/>
      <c r="R186" s="1201"/>
      <c r="S186" s="1202"/>
      <c r="T186" s="1201"/>
      <c r="U186" s="1340"/>
      <c r="V186" s="1204"/>
      <c r="W186" s="1202"/>
      <c r="X186" s="1201"/>
      <c r="Y186" s="1202"/>
      <c r="Z186" s="1201"/>
      <c r="AA186" s="1205"/>
      <c r="AB186" s="1201"/>
      <c r="AC186" s="1202"/>
      <c r="AD186" s="1201">
        <v>2</v>
      </c>
      <c r="AE186" s="1202">
        <v>28</v>
      </c>
      <c r="AF186" s="1201">
        <v>3</v>
      </c>
      <c r="AG186" s="1203" t="s">
        <v>67</v>
      </c>
      <c r="AH186" s="1204"/>
      <c r="AI186" s="1202"/>
      <c r="AJ186" s="1201">
        <v>2</v>
      </c>
      <c r="AK186" s="1202">
        <v>20</v>
      </c>
      <c r="AL186" s="1201">
        <v>3</v>
      </c>
      <c r="AM186" s="1205" t="s">
        <v>67</v>
      </c>
      <c r="AN186" s="1206"/>
      <c r="AO186" s="1207"/>
      <c r="AP186" s="1208"/>
      <c r="AQ186" s="1202"/>
      <c r="AR186" s="1209"/>
      <c r="AS186" s="1210"/>
      <c r="AT186" s="1198" t="s">
        <v>918</v>
      </c>
      <c r="AU186" s="1198" t="s">
        <v>1019</v>
      </c>
    </row>
    <row r="187" spans="1:47" s="1184" customFormat="1" ht="15.75" customHeight="1" x14ac:dyDescent="0.25">
      <c r="A187" s="1134" t="s">
        <v>1020</v>
      </c>
      <c r="B187" s="1186" t="s">
        <v>19</v>
      </c>
      <c r="C187" s="1200" t="s">
        <v>1021</v>
      </c>
      <c r="D187" s="1201"/>
      <c r="E187" s="1202"/>
      <c r="F187" s="1201"/>
      <c r="G187" s="1202"/>
      <c r="H187" s="1201"/>
      <c r="I187" s="1203"/>
      <c r="J187" s="1204"/>
      <c r="K187" s="1202"/>
      <c r="L187" s="1201"/>
      <c r="M187" s="1202"/>
      <c r="N187" s="1201"/>
      <c r="O187" s="1203"/>
      <c r="P187" s="1339"/>
      <c r="Q187" s="1202"/>
      <c r="R187" s="1201"/>
      <c r="S187" s="1202"/>
      <c r="T187" s="1201"/>
      <c r="U187" s="1340"/>
      <c r="V187" s="1204"/>
      <c r="W187" s="1202"/>
      <c r="X187" s="1201"/>
      <c r="Y187" s="1202"/>
      <c r="Z187" s="1201"/>
      <c r="AA187" s="1205"/>
      <c r="AB187" s="1201"/>
      <c r="AC187" s="1202"/>
      <c r="AD187" s="1201">
        <v>2</v>
      </c>
      <c r="AE187" s="1202">
        <v>28</v>
      </c>
      <c r="AF187" s="1201">
        <v>3</v>
      </c>
      <c r="AG187" s="1203" t="s">
        <v>67</v>
      </c>
      <c r="AH187" s="1204"/>
      <c r="AI187" s="1202"/>
      <c r="AJ187" s="1201">
        <v>2</v>
      </c>
      <c r="AK187" s="1202">
        <v>20</v>
      </c>
      <c r="AL187" s="1201">
        <v>3</v>
      </c>
      <c r="AM187" s="1205" t="s">
        <v>67</v>
      </c>
      <c r="AN187" s="1206"/>
      <c r="AO187" s="1207"/>
      <c r="AP187" s="1208"/>
      <c r="AQ187" s="1202"/>
      <c r="AR187" s="1209"/>
      <c r="AS187" s="1210"/>
      <c r="AT187" s="1198" t="s">
        <v>918</v>
      </c>
      <c r="AU187" s="1198" t="s">
        <v>1019</v>
      </c>
    </row>
    <row r="188" spans="1:47" s="1184" customFormat="1" ht="15.75" customHeight="1" x14ac:dyDescent="0.25">
      <c r="A188" s="1134" t="s">
        <v>1022</v>
      </c>
      <c r="B188" s="1186" t="s">
        <v>19</v>
      </c>
      <c r="C188" s="1200" t="s">
        <v>1023</v>
      </c>
      <c r="D188" s="1201"/>
      <c r="E188" s="1202" t="str">
        <f t="shared" si="57"/>
        <v/>
      </c>
      <c r="F188" s="1201"/>
      <c r="G188" s="1202" t="str">
        <f t="shared" si="58"/>
        <v/>
      </c>
      <c r="H188" s="1201"/>
      <c r="I188" s="1203"/>
      <c r="J188" s="1204"/>
      <c r="K188" s="1202" t="str">
        <f t="shared" si="59"/>
        <v/>
      </c>
      <c r="L188" s="1201"/>
      <c r="M188" s="1202" t="str">
        <f t="shared" si="60"/>
        <v/>
      </c>
      <c r="N188" s="1201"/>
      <c r="O188" s="1203"/>
      <c r="P188" s="1339"/>
      <c r="Q188" s="1202" t="str">
        <f t="shared" si="61"/>
        <v/>
      </c>
      <c r="R188" s="1201"/>
      <c r="S188" s="1202" t="str">
        <f t="shared" si="62"/>
        <v/>
      </c>
      <c r="T188" s="1201"/>
      <c r="U188" s="1340"/>
      <c r="V188" s="1204"/>
      <c r="W188" s="1202" t="str">
        <f t="shared" si="83"/>
        <v/>
      </c>
      <c r="X188" s="1201"/>
      <c r="Y188" s="1202" t="str">
        <f t="shared" si="84"/>
        <v/>
      </c>
      <c r="Z188" s="1201"/>
      <c r="AA188" s="1205"/>
      <c r="AB188" s="1201"/>
      <c r="AC188" s="1202" t="str">
        <f t="shared" si="85"/>
        <v/>
      </c>
      <c r="AD188" s="1201">
        <v>2</v>
      </c>
      <c r="AE188" s="1202">
        <v>28</v>
      </c>
      <c r="AF188" s="1201">
        <v>3</v>
      </c>
      <c r="AG188" s="1203" t="s">
        <v>67</v>
      </c>
      <c r="AH188" s="1204"/>
      <c r="AI188" s="1202" t="str">
        <f t="shared" si="89"/>
        <v/>
      </c>
      <c r="AJ188" s="1201">
        <v>2</v>
      </c>
      <c r="AK188" s="1202">
        <v>20</v>
      </c>
      <c r="AL188" s="1201">
        <v>3</v>
      </c>
      <c r="AM188" s="1205" t="s">
        <v>67</v>
      </c>
      <c r="AN188" s="1206"/>
      <c r="AO188" s="1207"/>
      <c r="AP188" s="1208"/>
      <c r="AQ188" s="1202"/>
      <c r="AR188" s="1209"/>
      <c r="AS188" s="1210"/>
      <c r="AT188" s="1198" t="s">
        <v>918</v>
      </c>
      <c r="AU188" s="1198" t="s">
        <v>1024</v>
      </c>
    </row>
    <row r="189" spans="1:47" s="1184" customFormat="1" ht="15.75" customHeight="1" x14ac:dyDescent="0.25">
      <c r="A189" s="1134" t="s">
        <v>1025</v>
      </c>
      <c r="B189" s="1186" t="s">
        <v>19</v>
      </c>
      <c r="C189" s="1200" t="s">
        <v>1026</v>
      </c>
      <c r="D189" s="1201"/>
      <c r="E189" s="1202" t="str">
        <f t="shared" si="57"/>
        <v/>
      </c>
      <c r="F189" s="1201"/>
      <c r="G189" s="1202" t="str">
        <f t="shared" si="58"/>
        <v/>
      </c>
      <c r="H189" s="1201"/>
      <c r="I189" s="1203"/>
      <c r="J189" s="1204"/>
      <c r="K189" s="1202" t="str">
        <f t="shared" si="59"/>
        <v/>
      </c>
      <c r="L189" s="1201"/>
      <c r="M189" s="1202" t="str">
        <f t="shared" si="60"/>
        <v/>
      </c>
      <c r="N189" s="1201"/>
      <c r="O189" s="1203"/>
      <c r="P189" s="1339"/>
      <c r="Q189" s="1202" t="str">
        <f t="shared" si="61"/>
        <v/>
      </c>
      <c r="R189" s="1201"/>
      <c r="S189" s="1202" t="str">
        <f t="shared" si="62"/>
        <v/>
      </c>
      <c r="T189" s="1201"/>
      <c r="U189" s="1340"/>
      <c r="V189" s="1204"/>
      <c r="W189" s="1202" t="str">
        <f t="shared" si="83"/>
        <v/>
      </c>
      <c r="X189" s="1201"/>
      <c r="Y189" s="1202" t="str">
        <f t="shared" si="84"/>
        <v/>
      </c>
      <c r="Z189" s="1201"/>
      <c r="AA189" s="1205"/>
      <c r="AB189" s="1201"/>
      <c r="AC189" s="1202" t="str">
        <f t="shared" si="85"/>
        <v/>
      </c>
      <c r="AD189" s="1201"/>
      <c r="AE189" s="1202" t="str">
        <f t="shared" si="86"/>
        <v/>
      </c>
      <c r="AF189" s="1201"/>
      <c r="AG189" s="1203"/>
      <c r="AH189" s="1204"/>
      <c r="AI189" s="1202" t="str">
        <f t="shared" si="89"/>
        <v/>
      </c>
      <c r="AJ189" s="1201">
        <v>2</v>
      </c>
      <c r="AK189" s="1202">
        <v>20</v>
      </c>
      <c r="AL189" s="1201">
        <v>3</v>
      </c>
      <c r="AM189" s="1205" t="s">
        <v>67</v>
      </c>
      <c r="AN189" s="1206"/>
      <c r="AO189" s="1207"/>
      <c r="AP189" s="1208"/>
      <c r="AQ189" s="1202"/>
      <c r="AR189" s="1209"/>
      <c r="AS189" s="1210"/>
      <c r="AT189" s="1198" t="s">
        <v>918</v>
      </c>
      <c r="AU189" s="1198" t="s">
        <v>1024</v>
      </c>
    </row>
    <row r="190" spans="1:47" s="1184" customFormat="1" ht="15.75" customHeight="1" x14ac:dyDescent="0.25">
      <c r="A190" s="1134" t="s">
        <v>241</v>
      </c>
      <c r="B190" s="1186" t="s">
        <v>19</v>
      </c>
      <c r="C190" s="1200" t="s">
        <v>1027</v>
      </c>
      <c r="D190" s="1201"/>
      <c r="E190" s="1202" t="str">
        <f t="shared" si="57"/>
        <v/>
      </c>
      <c r="F190" s="1201"/>
      <c r="G190" s="1202" t="str">
        <f t="shared" si="58"/>
        <v/>
      </c>
      <c r="H190" s="1201"/>
      <c r="I190" s="1203"/>
      <c r="J190" s="1204"/>
      <c r="K190" s="1202" t="str">
        <f t="shared" si="59"/>
        <v/>
      </c>
      <c r="L190" s="1201"/>
      <c r="M190" s="1202" t="str">
        <f t="shared" si="60"/>
        <v/>
      </c>
      <c r="N190" s="1201"/>
      <c r="O190" s="1203"/>
      <c r="P190" s="1339"/>
      <c r="Q190" s="1202" t="str">
        <f t="shared" si="61"/>
        <v/>
      </c>
      <c r="R190" s="1201"/>
      <c r="S190" s="1202" t="str">
        <f t="shared" si="62"/>
        <v/>
      </c>
      <c r="T190" s="1201"/>
      <c r="U190" s="1340"/>
      <c r="V190" s="1204"/>
      <c r="W190" s="1202" t="str">
        <f t="shared" si="83"/>
        <v/>
      </c>
      <c r="X190" s="1201"/>
      <c r="Y190" s="1202" t="str">
        <f t="shared" si="84"/>
        <v/>
      </c>
      <c r="Z190" s="1201"/>
      <c r="AA190" s="1205"/>
      <c r="AB190" s="1201"/>
      <c r="AC190" s="1202" t="str">
        <f t="shared" si="85"/>
        <v/>
      </c>
      <c r="AD190" s="1201"/>
      <c r="AE190" s="1202" t="str">
        <f t="shared" si="86"/>
        <v/>
      </c>
      <c r="AF190" s="1201"/>
      <c r="AG190" s="1203"/>
      <c r="AH190" s="1204">
        <v>1</v>
      </c>
      <c r="AI190" s="1202">
        <v>10</v>
      </c>
      <c r="AJ190" s="1201">
        <v>1</v>
      </c>
      <c r="AK190" s="1202">
        <v>10</v>
      </c>
      <c r="AL190" s="1201">
        <v>3</v>
      </c>
      <c r="AM190" s="1205" t="s">
        <v>67</v>
      </c>
      <c r="AN190" s="1206"/>
      <c r="AO190" s="1207"/>
      <c r="AP190" s="1208"/>
      <c r="AQ190" s="1202"/>
      <c r="AR190" s="1209"/>
      <c r="AS190" s="1210"/>
      <c r="AT190" s="1198" t="s">
        <v>749</v>
      </c>
      <c r="AU190" s="1198" t="s">
        <v>1028</v>
      </c>
    </row>
    <row r="191" spans="1:47" s="1184" customFormat="1" ht="15.75" customHeight="1" x14ac:dyDescent="0.25">
      <c r="A191" s="1134" t="s">
        <v>219</v>
      </c>
      <c r="B191" s="1186" t="s">
        <v>19</v>
      </c>
      <c r="C191" s="1200" t="s">
        <v>1029</v>
      </c>
      <c r="D191" s="1201"/>
      <c r="E191" s="1202" t="str">
        <f t="shared" si="57"/>
        <v/>
      </c>
      <c r="F191" s="1201"/>
      <c r="G191" s="1202" t="str">
        <f t="shared" si="58"/>
        <v/>
      </c>
      <c r="H191" s="1201"/>
      <c r="I191" s="1203"/>
      <c r="J191" s="1204"/>
      <c r="K191" s="1202" t="str">
        <f t="shared" si="59"/>
        <v/>
      </c>
      <c r="L191" s="1201"/>
      <c r="M191" s="1202" t="str">
        <f t="shared" si="60"/>
        <v/>
      </c>
      <c r="N191" s="1201"/>
      <c r="O191" s="1203"/>
      <c r="P191" s="1339"/>
      <c r="Q191" s="1202" t="str">
        <f t="shared" si="61"/>
        <v/>
      </c>
      <c r="R191" s="1201"/>
      <c r="S191" s="1202" t="str">
        <f t="shared" si="62"/>
        <v/>
      </c>
      <c r="T191" s="1201"/>
      <c r="U191" s="1340"/>
      <c r="V191" s="1204"/>
      <c r="W191" s="1202" t="str">
        <f t="shared" si="83"/>
        <v/>
      </c>
      <c r="X191" s="1201"/>
      <c r="Y191" s="1202" t="str">
        <f t="shared" si="84"/>
        <v/>
      </c>
      <c r="Z191" s="1201"/>
      <c r="AA191" s="1205"/>
      <c r="AB191" s="1201">
        <v>1</v>
      </c>
      <c r="AC191" s="1202">
        <f t="shared" si="85"/>
        <v>14</v>
      </c>
      <c r="AD191" s="1201">
        <v>1</v>
      </c>
      <c r="AE191" s="1202">
        <f t="shared" si="86"/>
        <v>14</v>
      </c>
      <c r="AF191" s="1201">
        <v>3</v>
      </c>
      <c r="AG191" s="1203" t="s">
        <v>67</v>
      </c>
      <c r="AH191" s="1204"/>
      <c r="AI191" s="1202" t="str">
        <f t="shared" ref="AI191:AI198" si="91">IF(AH191*14=0,"",AH191*14)</f>
        <v/>
      </c>
      <c r="AJ191" s="1201"/>
      <c r="AK191" s="1202" t="str">
        <f t="shared" ref="AK191:AK198" si="92">IF(AJ191*14=0,"",AJ191*14)</f>
        <v/>
      </c>
      <c r="AL191" s="1201"/>
      <c r="AM191" s="1205"/>
      <c r="AN191" s="1206"/>
      <c r="AO191" s="1207"/>
      <c r="AP191" s="1208"/>
      <c r="AQ191" s="1202"/>
      <c r="AR191" s="1209"/>
      <c r="AS191" s="1210"/>
      <c r="AT191" s="1198" t="s">
        <v>749</v>
      </c>
      <c r="AU191" s="1198" t="s">
        <v>818</v>
      </c>
    </row>
    <row r="192" spans="1:47" s="1184" customFormat="1" ht="15.75" customHeight="1" x14ac:dyDescent="0.25">
      <c r="A192" s="1134" t="s">
        <v>217</v>
      </c>
      <c r="B192" s="1186" t="s">
        <v>19</v>
      </c>
      <c r="C192" s="1200" t="s">
        <v>1030</v>
      </c>
      <c r="D192" s="1201"/>
      <c r="E192" s="1202" t="str">
        <f t="shared" si="57"/>
        <v/>
      </c>
      <c r="F192" s="1201"/>
      <c r="G192" s="1202" t="str">
        <f t="shared" si="58"/>
        <v/>
      </c>
      <c r="H192" s="1201"/>
      <c r="I192" s="1203"/>
      <c r="J192" s="1204"/>
      <c r="K192" s="1202" t="str">
        <f t="shared" si="59"/>
        <v/>
      </c>
      <c r="L192" s="1201"/>
      <c r="M192" s="1202" t="str">
        <f t="shared" si="60"/>
        <v/>
      </c>
      <c r="N192" s="1201"/>
      <c r="O192" s="1203"/>
      <c r="P192" s="1339"/>
      <c r="Q192" s="1202" t="str">
        <f t="shared" si="61"/>
        <v/>
      </c>
      <c r="R192" s="1201"/>
      <c r="S192" s="1202" t="str">
        <f t="shared" si="62"/>
        <v/>
      </c>
      <c r="T192" s="1201"/>
      <c r="U192" s="1340"/>
      <c r="V192" s="1204">
        <v>1</v>
      </c>
      <c r="W192" s="1202">
        <f t="shared" si="83"/>
        <v>14</v>
      </c>
      <c r="X192" s="1201">
        <v>1</v>
      </c>
      <c r="Y192" s="1202">
        <f t="shared" si="84"/>
        <v>14</v>
      </c>
      <c r="Z192" s="1201">
        <v>3</v>
      </c>
      <c r="AA192" s="1205" t="s">
        <v>67</v>
      </c>
      <c r="AB192" s="1201">
        <v>1</v>
      </c>
      <c r="AC192" s="1202">
        <v>14</v>
      </c>
      <c r="AD192" s="1201">
        <v>1</v>
      </c>
      <c r="AE192" s="1202">
        <f t="shared" si="86"/>
        <v>14</v>
      </c>
      <c r="AF192" s="1201">
        <v>3</v>
      </c>
      <c r="AG192" s="1203" t="s">
        <v>67</v>
      </c>
      <c r="AH192" s="1204">
        <v>1</v>
      </c>
      <c r="AI192" s="1202">
        <v>10</v>
      </c>
      <c r="AJ192" s="1201">
        <v>1</v>
      </c>
      <c r="AK192" s="1202">
        <v>10</v>
      </c>
      <c r="AL192" s="1201">
        <v>3</v>
      </c>
      <c r="AM192" s="1205" t="s">
        <v>67</v>
      </c>
      <c r="AN192" s="1206"/>
      <c r="AO192" s="1207"/>
      <c r="AP192" s="1208"/>
      <c r="AQ192" s="1202"/>
      <c r="AR192" s="1209"/>
      <c r="AS192" s="1210"/>
      <c r="AT192" s="1198" t="s">
        <v>749</v>
      </c>
      <c r="AU192" s="1198" t="s">
        <v>1031</v>
      </c>
    </row>
    <row r="193" spans="1:47" s="1184" customFormat="1" ht="15.75" customHeight="1" x14ac:dyDescent="0.25">
      <c r="A193" s="1134" t="s">
        <v>221</v>
      </c>
      <c r="B193" s="1186" t="s">
        <v>19</v>
      </c>
      <c r="C193" s="1200" t="s">
        <v>1032</v>
      </c>
      <c r="D193" s="1201"/>
      <c r="E193" s="1202" t="str">
        <f t="shared" si="57"/>
        <v/>
      </c>
      <c r="F193" s="1201"/>
      <c r="G193" s="1202" t="str">
        <f t="shared" si="58"/>
        <v/>
      </c>
      <c r="H193" s="1201"/>
      <c r="I193" s="1203"/>
      <c r="J193" s="1204"/>
      <c r="K193" s="1202" t="str">
        <f t="shared" si="59"/>
        <v/>
      </c>
      <c r="L193" s="1201"/>
      <c r="M193" s="1202" t="str">
        <f t="shared" si="60"/>
        <v/>
      </c>
      <c r="N193" s="1201"/>
      <c r="O193" s="1203"/>
      <c r="P193" s="1339"/>
      <c r="Q193" s="1202" t="str">
        <f t="shared" si="61"/>
        <v/>
      </c>
      <c r="R193" s="1201"/>
      <c r="S193" s="1202" t="str">
        <f t="shared" si="62"/>
        <v/>
      </c>
      <c r="T193" s="1201"/>
      <c r="U193" s="1340"/>
      <c r="V193" s="1204">
        <v>1</v>
      </c>
      <c r="W193" s="1202">
        <f t="shared" si="83"/>
        <v>14</v>
      </c>
      <c r="X193" s="1201">
        <v>1</v>
      </c>
      <c r="Y193" s="1202">
        <f t="shared" si="84"/>
        <v>14</v>
      </c>
      <c r="Z193" s="1201">
        <v>3</v>
      </c>
      <c r="AA193" s="1205" t="s">
        <v>67</v>
      </c>
      <c r="AB193" s="1201">
        <v>1</v>
      </c>
      <c r="AC193" s="1202">
        <f t="shared" si="85"/>
        <v>14</v>
      </c>
      <c r="AD193" s="1201">
        <v>1</v>
      </c>
      <c r="AE193" s="1202">
        <v>14</v>
      </c>
      <c r="AF193" s="1201">
        <v>3</v>
      </c>
      <c r="AG193" s="1203" t="s">
        <v>67</v>
      </c>
      <c r="AH193" s="1204">
        <v>1</v>
      </c>
      <c r="AI193" s="1202">
        <v>10</v>
      </c>
      <c r="AJ193" s="1201">
        <v>1</v>
      </c>
      <c r="AK193" s="1202">
        <v>10</v>
      </c>
      <c r="AL193" s="1201">
        <v>3</v>
      </c>
      <c r="AM193" s="1205" t="s">
        <v>67</v>
      </c>
      <c r="AN193" s="1206"/>
      <c r="AO193" s="1207"/>
      <c r="AP193" s="1208"/>
      <c r="AQ193" s="1202"/>
      <c r="AR193" s="1209"/>
      <c r="AS193" s="1210"/>
      <c r="AT193" s="1198" t="s">
        <v>749</v>
      </c>
      <c r="AU193" s="1198" t="s">
        <v>752</v>
      </c>
    </row>
    <row r="194" spans="1:47" s="1184" customFormat="1" ht="15.75" customHeight="1" x14ac:dyDescent="0.25">
      <c r="A194" s="1134" t="s">
        <v>243</v>
      </c>
      <c r="B194" s="1186" t="s">
        <v>19</v>
      </c>
      <c r="C194" s="1200" t="s">
        <v>1033</v>
      </c>
      <c r="D194" s="1201"/>
      <c r="E194" s="1202" t="str">
        <f t="shared" si="57"/>
        <v/>
      </c>
      <c r="F194" s="1201"/>
      <c r="G194" s="1202" t="str">
        <f t="shared" si="58"/>
        <v/>
      </c>
      <c r="H194" s="1201"/>
      <c r="I194" s="1203"/>
      <c r="J194" s="1204"/>
      <c r="K194" s="1202" t="str">
        <f t="shared" si="59"/>
        <v/>
      </c>
      <c r="L194" s="1201"/>
      <c r="M194" s="1202" t="str">
        <f t="shared" si="60"/>
        <v/>
      </c>
      <c r="N194" s="1201"/>
      <c r="O194" s="1203"/>
      <c r="P194" s="1339"/>
      <c r="Q194" s="1202" t="str">
        <f t="shared" si="61"/>
        <v/>
      </c>
      <c r="R194" s="1201"/>
      <c r="S194" s="1202" t="str">
        <f t="shared" si="62"/>
        <v/>
      </c>
      <c r="T194" s="1201"/>
      <c r="U194" s="1340"/>
      <c r="V194" s="1204">
        <v>1</v>
      </c>
      <c r="W194" s="1202">
        <f t="shared" si="83"/>
        <v>14</v>
      </c>
      <c r="X194" s="1201">
        <v>1</v>
      </c>
      <c r="Y194" s="1202">
        <f t="shared" si="84"/>
        <v>14</v>
      </c>
      <c r="Z194" s="1201">
        <v>3</v>
      </c>
      <c r="AA194" s="1205" t="s">
        <v>67</v>
      </c>
      <c r="AB194" s="1201">
        <v>1</v>
      </c>
      <c r="AC194" s="1202">
        <f t="shared" si="85"/>
        <v>14</v>
      </c>
      <c r="AD194" s="1201">
        <v>1</v>
      </c>
      <c r="AE194" s="1202">
        <f t="shared" si="86"/>
        <v>14</v>
      </c>
      <c r="AF194" s="1201">
        <v>3</v>
      </c>
      <c r="AG194" s="1203" t="s">
        <v>67</v>
      </c>
      <c r="AH194" s="1204"/>
      <c r="AI194" s="1202" t="str">
        <f t="shared" si="91"/>
        <v/>
      </c>
      <c r="AJ194" s="1201"/>
      <c r="AK194" s="1202" t="str">
        <f t="shared" si="92"/>
        <v/>
      </c>
      <c r="AL194" s="1201"/>
      <c r="AM194" s="1205"/>
      <c r="AN194" s="1206"/>
      <c r="AO194" s="1207"/>
      <c r="AP194" s="1208"/>
      <c r="AQ194" s="1202"/>
      <c r="AR194" s="1209"/>
      <c r="AS194" s="1210"/>
      <c r="AT194" s="1198" t="s">
        <v>749</v>
      </c>
      <c r="AU194" s="1198" t="s">
        <v>752</v>
      </c>
    </row>
    <row r="195" spans="1:47" s="1184" customFormat="1" ht="15.75" customHeight="1" x14ac:dyDescent="0.25">
      <c r="A195" s="1134" t="s">
        <v>275</v>
      </c>
      <c r="B195" s="1186" t="s">
        <v>19</v>
      </c>
      <c r="C195" s="1200" t="s">
        <v>1034</v>
      </c>
      <c r="D195" s="1201"/>
      <c r="E195" s="1202" t="str">
        <f t="shared" si="57"/>
        <v/>
      </c>
      <c r="F195" s="1201"/>
      <c r="G195" s="1202" t="str">
        <f t="shared" si="58"/>
        <v/>
      </c>
      <c r="H195" s="1201"/>
      <c r="I195" s="1203"/>
      <c r="J195" s="1204"/>
      <c r="K195" s="1202" t="str">
        <f t="shared" si="59"/>
        <v/>
      </c>
      <c r="L195" s="1201"/>
      <c r="M195" s="1202" t="str">
        <f t="shared" si="60"/>
        <v/>
      </c>
      <c r="N195" s="1201"/>
      <c r="O195" s="1203"/>
      <c r="P195" s="1339"/>
      <c r="Q195" s="1202" t="str">
        <f t="shared" si="61"/>
        <v/>
      </c>
      <c r="R195" s="1201"/>
      <c r="S195" s="1202" t="str">
        <f t="shared" si="62"/>
        <v/>
      </c>
      <c r="T195" s="1201"/>
      <c r="U195" s="1340"/>
      <c r="V195" s="1204">
        <v>1</v>
      </c>
      <c r="W195" s="1202">
        <f t="shared" si="83"/>
        <v>14</v>
      </c>
      <c r="X195" s="1201">
        <v>1</v>
      </c>
      <c r="Y195" s="1202">
        <f t="shared" si="84"/>
        <v>14</v>
      </c>
      <c r="Z195" s="1201">
        <v>3</v>
      </c>
      <c r="AA195" s="1205" t="s">
        <v>67</v>
      </c>
      <c r="AB195" s="1201">
        <v>1</v>
      </c>
      <c r="AC195" s="1202">
        <f t="shared" si="85"/>
        <v>14</v>
      </c>
      <c r="AD195" s="1201">
        <v>1</v>
      </c>
      <c r="AE195" s="1202">
        <f t="shared" si="86"/>
        <v>14</v>
      </c>
      <c r="AF195" s="1201">
        <v>3</v>
      </c>
      <c r="AG195" s="1203" t="s">
        <v>67</v>
      </c>
      <c r="AH195" s="1204"/>
      <c r="AI195" s="1202" t="str">
        <f t="shared" si="91"/>
        <v/>
      </c>
      <c r="AJ195" s="1201"/>
      <c r="AK195" s="1202" t="str">
        <f t="shared" si="92"/>
        <v/>
      </c>
      <c r="AL195" s="1201"/>
      <c r="AM195" s="1205"/>
      <c r="AN195" s="1206"/>
      <c r="AO195" s="1207"/>
      <c r="AP195" s="1208"/>
      <c r="AQ195" s="1202"/>
      <c r="AR195" s="1209"/>
      <c r="AS195" s="1210"/>
      <c r="AT195" s="1198" t="s">
        <v>1035</v>
      </c>
      <c r="AU195" s="1198" t="s">
        <v>1036</v>
      </c>
    </row>
    <row r="196" spans="1:47" s="1184" customFormat="1" ht="15.75" customHeight="1" x14ac:dyDescent="0.25">
      <c r="A196" s="1134" t="s">
        <v>273</v>
      </c>
      <c r="B196" s="1186" t="s">
        <v>19</v>
      </c>
      <c r="C196" s="1200" t="s">
        <v>274</v>
      </c>
      <c r="D196" s="1201"/>
      <c r="E196" s="1202" t="str">
        <f t="shared" si="57"/>
        <v/>
      </c>
      <c r="F196" s="1201"/>
      <c r="G196" s="1202" t="str">
        <f t="shared" si="58"/>
        <v/>
      </c>
      <c r="H196" s="1201"/>
      <c r="I196" s="1203"/>
      <c r="J196" s="1204"/>
      <c r="K196" s="1202" t="str">
        <f t="shared" si="59"/>
        <v/>
      </c>
      <c r="L196" s="1201"/>
      <c r="M196" s="1202" t="str">
        <f t="shared" si="60"/>
        <v/>
      </c>
      <c r="N196" s="1201"/>
      <c r="O196" s="1203"/>
      <c r="P196" s="1339"/>
      <c r="Q196" s="1202" t="str">
        <f t="shared" si="61"/>
        <v/>
      </c>
      <c r="R196" s="1201"/>
      <c r="S196" s="1202" t="str">
        <f t="shared" si="62"/>
        <v/>
      </c>
      <c r="T196" s="1201"/>
      <c r="U196" s="1340"/>
      <c r="V196" s="1204">
        <v>1</v>
      </c>
      <c r="W196" s="1202">
        <f t="shared" si="83"/>
        <v>14</v>
      </c>
      <c r="X196" s="1201">
        <v>1</v>
      </c>
      <c r="Y196" s="1202">
        <f t="shared" si="84"/>
        <v>14</v>
      </c>
      <c r="Z196" s="1201">
        <v>3</v>
      </c>
      <c r="AA196" s="1205" t="s">
        <v>67</v>
      </c>
      <c r="AB196" s="1201">
        <v>1</v>
      </c>
      <c r="AC196" s="1202">
        <f t="shared" si="85"/>
        <v>14</v>
      </c>
      <c r="AD196" s="1201">
        <v>1</v>
      </c>
      <c r="AE196" s="1202">
        <f t="shared" si="86"/>
        <v>14</v>
      </c>
      <c r="AF196" s="1201">
        <v>3</v>
      </c>
      <c r="AG196" s="1203" t="s">
        <v>67</v>
      </c>
      <c r="AH196" s="1204"/>
      <c r="AI196" s="1202" t="str">
        <f t="shared" si="91"/>
        <v/>
      </c>
      <c r="AJ196" s="1201"/>
      <c r="AK196" s="1202" t="str">
        <f t="shared" si="92"/>
        <v/>
      </c>
      <c r="AL196" s="1201"/>
      <c r="AM196" s="1205"/>
      <c r="AN196" s="1206"/>
      <c r="AO196" s="1207"/>
      <c r="AP196" s="1208"/>
      <c r="AQ196" s="1202"/>
      <c r="AR196" s="1209"/>
      <c r="AS196" s="1210"/>
      <c r="AT196" s="1198" t="s">
        <v>1035</v>
      </c>
      <c r="AU196" s="1198" t="s">
        <v>1036</v>
      </c>
    </row>
    <row r="197" spans="1:47" s="1184" customFormat="1" ht="15.75" customHeight="1" x14ac:dyDescent="0.25">
      <c r="A197" s="1134" t="s">
        <v>1037</v>
      </c>
      <c r="B197" s="1186" t="s">
        <v>19</v>
      </c>
      <c r="C197" s="1200" t="s">
        <v>1038</v>
      </c>
      <c r="D197" s="1201"/>
      <c r="E197" s="1202" t="str">
        <f t="shared" si="57"/>
        <v/>
      </c>
      <c r="F197" s="1201"/>
      <c r="G197" s="1202" t="str">
        <f t="shared" si="58"/>
        <v/>
      </c>
      <c r="H197" s="1201"/>
      <c r="I197" s="1203"/>
      <c r="J197" s="1204"/>
      <c r="K197" s="1202" t="str">
        <f t="shared" si="59"/>
        <v/>
      </c>
      <c r="L197" s="1201"/>
      <c r="M197" s="1202" t="str">
        <f t="shared" si="60"/>
        <v/>
      </c>
      <c r="N197" s="1201"/>
      <c r="O197" s="1203"/>
      <c r="P197" s="1339"/>
      <c r="Q197" s="1202" t="str">
        <f t="shared" si="61"/>
        <v/>
      </c>
      <c r="R197" s="1201"/>
      <c r="S197" s="1202" t="str">
        <f t="shared" si="62"/>
        <v/>
      </c>
      <c r="T197" s="1201"/>
      <c r="U197" s="1340"/>
      <c r="V197" s="1204"/>
      <c r="W197" s="1202" t="str">
        <f t="shared" si="83"/>
        <v/>
      </c>
      <c r="X197" s="1201">
        <v>2</v>
      </c>
      <c r="Y197" s="1202">
        <f t="shared" si="84"/>
        <v>28</v>
      </c>
      <c r="Z197" s="1201">
        <v>3</v>
      </c>
      <c r="AA197" s="1205" t="s">
        <v>67</v>
      </c>
      <c r="AB197" s="1201"/>
      <c r="AC197" s="1202" t="str">
        <f t="shared" si="85"/>
        <v/>
      </c>
      <c r="AD197" s="1201">
        <v>2</v>
      </c>
      <c r="AE197" s="1202">
        <f t="shared" si="86"/>
        <v>28</v>
      </c>
      <c r="AF197" s="1201">
        <v>3</v>
      </c>
      <c r="AG197" s="1203" t="s">
        <v>67</v>
      </c>
      <c r="AH197" s="1204"/>
      <c r="AI197" s="1202" t="str">
        <f t="shared" si="91"/>
        <v/>
      </c>
      <c r="AJ197" s="1201"/>
      <c r="AK197" s="1202" t="str">
        <f t="shared" si="92"/>
        <v/>
      </c>
      <c r="AL197" s="1201"/>
      <c r="AM197" s="1205"/>
      <c r="AN197" s="1206"/>
      <c r="AO197" s="1207"/>
      <c r="AP197" s="1208"/>
      <c r="AQ197" s="1202"/>
      <c r="AR197" s="1209"/>
      <c r="AS197" s="1210"/>
      <c r="AT197" s="1198" t="s">
        <v>729</v>
      </c>
      <c r="AU197" s="1198" t="s">
        <v>1039</v>
      </c>
    </row>
    <row r="198" spans="1:47" s="1184" customFormat="1" ht="15.75" customHeight="1" x14ac:dyDescent="0.25">
      <c r="A198" s="1134" t="s">
        <v>1040</v>
      </c>
      <c r="B198" s="1186" t="s">
        <v>19</v>
      </c>
      <c r="C198" s="1200" t="s">
        <v>1041</v>
      </c>
      <c r="D198" s="1201"/>
      <c r="E198" s="1202" t="str">
        <f t="shared" si="57"/>
        <v/>
      </c>
      <c r="F198" s="1201"/>
      <c r="G198" s="1202" t="str">
        <f t="shared" si="58"/>
        <v/>
      </c>
      <c r="H198" s="1201"/>
      <c r="I198" s="1203"/>
      <c r="J198" s="1204"/>
      <c r="K198" s="1202" t="str">
        <f t="shared" si="59"/>
        <v/>
      </c>
      <c r="L198" s="1201"/>
      <c r="M198" s="1202" t="str">
        <f t="shared" si="60"/>
        <v/>
      </c>
      <c r="N198" s="1201"/>
      <c r="O198" s="1203"/>
      <c r="P198" s="1339"/>
      <c r="Q198" s="1202" t="str">
        <f t="shared" si="61"/>
        <v/>
      </c>
      <c r="R198" s="1201"/>
      <c r="S198" s="1202" t="str">
        <f t="shared" si="62"/>
        <v/>
      </c>
      <c r="T198" s="1201"/>
      <c r="U198" s="1340"/>
      <c r="V198" s="1204"/>
      <c r="W198" s="1202" t="str">
        <f t="shared" si="83"/>
        <v/>
      </c>
      <c r="X198" s="1201">
        <v>2</v>
      </c>
      <c r="Y198" s="1202">
        <f t="shared" si="84"/>
        <v>28</v>
      </c>
      <c r="Z198" s="1201">
        <v>3</v>
      </c>
      <c r="AA198" s="1205" t="s">
        <v>67</v>
      </c>
      <c r="AB198" s="1201"/>
      <c r="AC198" s="1202" t="str">
        <f t="shared" si="85"/>
        <v/>
      </c>
      <c r="AD198" s="1201">
        <v>2</v>
      </c>
      <c r="AE198" s="1202">
        <f t="shared" si="86"/>
        <v>28</v>
      </c>
      <c r="AF198" s="1201">
        <v>3</v>
      </c>
      <c r="AG198" s="1203" t="s">
        <v>67</v>
      </c>
      <c r="AH198" s="1204"/>
      <c r="AI198" s="1202" t="str">
        <f t="shared" si="91"/>
        <v/>
      </c>
      <c r="AJ198" s="1201"/>
      <c r="AK198" s="1202" t="str">
        <f t="shared" si="92"/>
        <v/>
      </c>
      <c r="AL198" s="1201"/>
      <c r="AM198" s="1205"/>
      <c r="AN198" s="1206"/>
      <c r="AO198" s="1207"/>
      <c r="AP198" s="1208"/>
      <c r="AQ198" s="1202"/>
      <c r="AR198" s="1209"/>
      <c r="AS198" s="1210"/>
      <c r="AT198" s="1198" t="s">
        <v>729</v>
      </c>
      <c r="AU198" s="1198" t="s">
        <v>1039</v>
      </c>
    </row>
    <row r="199" spans="1:47" s="1184" customFormat="1" ht="15.75" customHeight="1" x14ac:dyDescent="0.25">
      <c r="A199" s="1134" t="s">
        <v>1194</v>
      </c>
      <c r="B199" s="1186" t="s">
        <v>19</v>
      </c>
      <c r="C199" s="1200" t="s">
        <v>1189</v>
      </c>
      <c r="D199" s="1201"/>
      <c r="E199" s="1202"/>
      <c r="F199" s="1201"/>
      <c r="G199" s="1202"/>
      <c r="H199" s="1201"/>
      <c r="I199" s="1203"/>
      <c r="J199" s="1204"/>
      <c r="K199" s="1202"/>
      <c r="L199" s="1201"/>
      <c r="M199" s="1202"/>
      <c r="N199" s="1201"/>
      <c r="O199" s="1203"/>
      <c r="P199" s="1339"/>
      <c r="Q199" s="1202"/>
      <c r="R199" s="1201"/>
      <c r="S199" s="1202"/>
      <c r="T199" s="1201"/>
      <c r="U199" s="1340"/>
      <c r="V199" s="1201"/>
      <c r="W199" s="1202"/>
      <c r="X199" s="1201"/>
      <c r="Y199" s="1202"/>
      <c r="Z199" s="1201"/>
      <c r="AA199" s="1205"/>
      <c r="AB199" s="1201"/>
      <c r="AC199" s="1202"/>
      <c r="AD199" s="1201"/>
      <c r="AE199" s="1202"/>
      <c r="AF199" s="1201"/>
      <c r="AG199" s="1203"/>
      <c r="AH199" s="1201"/>
      <c r="AI199" s="1202">
        <v>4</v>
      </c>
      <c r="AJ199" s="1201">
        <v>2</v>
      </c>
      <c r="AK199" s="1202">
        <v>16</v>
      </c>
      <c r="AL199" s="1201">
        <v>3</v>
      </c>
      <c r="AM199" s="1203" t="s">
        <v>67</v>
      </c>
      <c r="AN199" s="1206"/>
      <c r="AO199" s="1207"/>
      <c r="AP199" s="1208"/>
      <c r="AQ199" s="1202"/>
      <c r="AR199" s="1209"/>
      <c r="AS199" s="1210"/>
      <c r="AT199" s="1198" t="s">
        <v>1042</v>
      </c>
      <c r="AU199" s="1198" t="s">
        <v>1195</v>
      </c>
    </row>
    <row r="200" spans="1:47" s="1184" customFormat="1" ht="15.75" customHeight="1" x14ac:dyDescent="0.25">
      <c r="A200" s="1134" t="s">
        <v>640</v>
      </c>
      <c r="B200" s="1186" t="s">
        <v>19</v>
      </c>
      <c r="C200" s="1200" t="s">
        <v>1276</v>
      </c>
      <c r="D200" s="1201"/>
      <c r="E200" s="1202" t="str">
        <f t="shared" si="57"/>
        <v/>
      </c>
      <c r="F200" s="1201"/>
      <c r="G200" s="1202" t="str">
        <f t="shared" si="58"/>
        <v/>
      </c>
      <c r="H200" s="1201"/>
      <c r="I200" s="1203"/>
      <c r="J200" s="1204"/>
      <c r="K200" s="1202" t="str">
        <f t="shared" si="59"/>
        <v/>
      </c>
      <c r="L200" s="1201"/>
      <c r="M200" s="1202" t="str">
        <f t="shared" si="60"/>
        <v/>
      </c>
      <c r="N200" s="1201"/>
      <c r="O200" s="1203"/>
      <c r="P200" s="1339"/>
      <c r="Q200" s="1202" t="str">
        <f t="shared" si="61"/>
        <v/>
      </c>
      <c r="R200" s="1201"/>
      <c r="S200" s="1202" t="str">
        <f t="shared" si="62"/>
        <v/>
      </c>
      <c r="T200" s="1201"/>
      <c r="U200" s="1340"/>
      <c r="V200" s="1201"/>
      <c r="W200" s="1202" t="str">
        <f t="shared" si="74"/>
        <v/>
      </c>
      <c r="X200" s="1201"/>
      <c r="Y200" s="1202" t="str">
        <f t="shared" si="75"/>
        <v/>
      </c>
      <c r="Z200" s="1201"/>
      <c r="AA200" s="1205"/>
      <c r="AB200" s="1201">
        <v>1</v>
      </c>
      <c r="AC200" s="1202">
        <v>8</v>
      </c>
      <c r="AD200" s="1201">
        <v>1</v>
      </c>
      <c r="AE200" s="1202">
        <v>20</v>
      </c>
      <c r="AF200" s="1201">
        <v>3</v>
      </c>
      <c r="AG200" s="1203" t="s">
        <v>71</v>
      </c>
      <c r="AH200" s="1204"/>
      <c r="AI200" s="1202">
        <v>4</v>
      </c>
      <c r="AJ200" s="1201">
        <v>2</v>
      </c>
      <c r="AK200" s="1202">
        <v>16</v>
      </c>
      <c r="AL200" s="1201">
        <v>3</v>
      </c>
      <c r="AM200" s="1205" t="s">
        <v>71</v>
      </c>
      <c r="AN200" s="1206"/>
      <c r="AO200" s="1207"/>
      <c r="AP200" s="1208"/>
      <c r="AQ200" s="1202"/>
      <c r="AR200" s="1209"/>
      <c r="AS200" s="1210"/>
      <c r="AT200" s="1198" t="s">
        <v>1042</v>
      </c>
      <c r="AU200" s="1198" t="s">
        <v>879</v>
      </c>
    </row>
    <row r="201" spans="1:47" s="1184" customFormat="1" ht="15.75" customHeight="1" x14ac:dyDescent="0.25">
      <c r="A201" s="1134" t="s">
        <v>642</v>
      </c>
      <c r="B201" s="1186" t="s">
        <v>19</v>
      </c>
      <c r="C201" s="1200" t="s">
        <v>1043</v>
      </c>
      <c r="D201" s="1201"/>
      <c r="E201" s="1202" t="str">
        <f t="shared" si="57"/>
        <v/>
      </c>
      <c r="F201" s="1201"/>
      <c r="G201" s="1202" t="str">
        <f t="shared" si="58"/>
        <v/>
      </c>
      <c r="H201" s="1201"/>
      <c r="I201" s="1203"/>
      <c r="J201" s="1204"/>
      <c r="K201" s="1202" t="str">
        <f t="shared" si="59"/>
        <v/>
      </c>
      <c r="L201" s="1201"/>
      <c r="M201" s="1202" t="str">
        <f t="shared" si="60"/>
        <v/>
      </c>
      <c r="N201" s="1201"/>
      <c r="O201" s="1203"/>
      <c r="P201" s="1339"/>
      <c r="Q201" s="1202" t="str">
        <f t="shared" si="61"/>
        <v/>
      </c>
      <c r="R201" s="1201"/>
      <c r="S201" s="1202" t="str">
        <f t="shared" si="62"/>
        <v/>
      </c>
      <c r="T201" s="1201"/>
      <c r="U201" s="1340"/>
      <c r="V201" s="1201"/>
      <c r="W201" s="1202" t="str">
        <f t="shared" si="74"/>
        <v/>
      </c>
      <c r="X201" s="1201"/>
      <c r="Y201" s="1202" t="str">
        <f t="shared" si="75"/>
        <v/>
      </c>
      <c r="Z201" s="1201"/>
      <c r="AA201" s="1205"/>
      <c r="AB201" s="1201">
        <v>1</v>
      </c>
      <c r="AC201" s="1202">
        <v>8</v>
      </c>
      <c r="AD201" s="1201">
        <v>1</v>
      </c>
      <c r="AE201" s="1202">
        <v>20</v>
      </c>
      <c r="AF201" s="1201">
        <v>3</v>
      </c>
      <c r="AG201" s="1203" t="s">
        <v>71</v>
      </c>
      <c r="AH201" s="1204"/>
      <c r="AI201" s="1202">
        <v>4</v>
      </c>
      <c r="AJ201" s="1201">
        <v>2</v>
      </c>
      <c r="AK201" s="1202">
        <v>16</v>
      </c>
      <c r="AL201" s="1201">
        <v>3</v>
      </c>
      <c r="AM201" s="1205" t="s">
        <v>71</v>
      </c>
      <c r="AN201" s="1206"/>
      <c r="AO201" s="1207"/>
      <c r="AP201" s="1208"/>
      <c r="AQ201" s="1202"/>
      <c r="AR201" s="1209"/>
      <c r="AS201" s="1210"/>
      <c r="AT201" s="1198" t="s">
        <v>1042</v>
      </c>
      <c r="AU201" s="1198" t="s">
        <v>879</v>
      </c>
    </row>
    <row r="202" spans="1:47" s="1184" customFormat="1" ht="15.75" customHeight="1" x14ac:dyDescent="0.25">
      <c r="A202" s="1134" t="s">
        <v>223</v>
      </c>
      <c r="B202" s="1186" t="s">
        <v>19</v>
      </c>
      <c r="C202" s="1200" t="s">
        <v>224</v>
      </c>
      <c r="D202" s="1201"/>
      <c r="E202" s="1202"/>
      <c r="F202" s="1201"/>
      <c r="G202" s="1202"/>
      <c r="H202" s="1201"/>
      <c r="I202" s="1203"/>
      <c r="J202" s="1204"/>
      <c r="K202" s="1202"/>
      <c r="L202" s="1201"/>
      <c r="M202" s="1202"/>
      <c r="N202" s="1201"/>
      <c r="O202" s="1203"/>
      <c r="P202" s="1339">
        <v>1</v>
      </c>
      <c r="Q202" s="1202">
        <v>14</v>
      </c>
      <c r="R202" s="1201">
        <v>1</v>
      </c>
      <c r="S202" s="1202">
        <v>14</v>
      </c>
      <c r="T202" s="1201">
        <v>3</v>
      </c>
      <c r="U202" s="1340" t="s">
        <v>15</v>
      </c>
      <c r="V202" s="1201">
        <v>1</v>
      </c>
      <c r="W202" s="1202">
        <v>14</v>
      </c>
      <c r="X202" s="1201">
        <v>1</v>
      </c>
      <c r="Y202" s="1202">
        <v>14</v>
      </c>
      <c r="Z202" s="1201">
        <v>3</v>
      </c>
      <c r="AA202" s="1205" t="s">
        <v>15</v>
      </c>
      <c r="AB202" s="1201">
        <v>1</v>
      </c>
      <c r="AC202" s="1202">
        <v>14</v>
      </c>
      <c r="AD202" s="1201">
        <v>1</v>
      </c>
      <c r="AE202" s="1202">
        <v>14</v>
      </c>
      <c r="AF202" s="1201">
        <v>3</v>
      </c>
      <c r="AG202" s="1203" t="s">
        <v>15</v>
      </c>
      <c r="AH202" s="1204">
        <v>1</v>
      </c>
      <c r="AI202" s="1202">
        <v>10</v>
      </c>
      <c r="AJ202" s="1201">
        <v>1</v>
      </c>
      <c r="AK202" s="1202">
        <v>10</v>
      </c>
      <c r="AL202" s="1201">
        <v>3</v>
      </c>
      <c r="AM202" s="1205" t="s">
        <v>15</v>
      </c>
      <c r="AN202" s="1206"/>
      <c r="AO202" s="1207"/>
      <c r="AP202" s="1208"/>
      <c r="AQ202" s="1202"/>
      <c r="AR202" s="1209"/>
      <c r="AS202" s="1210"/>
      <c r="AT202" s="1198" t="s">
        <v>1046</v>
      </c>
      <c r="AU202" s="1198" t="s">
        <v>754</v>
      </c>
    </row>
    <row r="203" spans="1:47" s="1184" customFormat="1" ht="15.75" customHeight="1" x14ac:dyDescent="0.25">
      <c r="A203" s="1134" t="s">
        <v>1044</v>
      </c>
      <c r="B203" s="1186" t="s">
        <v>19</v>
      </c>
      <c r="C203" s="1200" t="s">
        <v>1045</v>
      </c>
      <c r="D203" s="1201"/>
      <c r="E203" s="1202" t="str">
        <f t="shared" si="57"/>
        <v/>
      </c>
      <c r="F203" s="1201"/>
      <c r="G203" s="1202" t="str">
        <f t="shared" si="58"/>
        <v/>
      </c>
      <c r="H203" s="1201"/>
      <c r="I203" s="1203"/>
      <c r="J203" s="1204"/>
      <c r="K203" s="1202" t="str">
        <f t="shared" si="59"/>
        <v/>
      </c>
      <c r="L203" s="1201"/>
      <c r="M203" s="1202" t="str">
        <f t="shared" si="60"/>
        <v/>
      </c>
      <c r="N203" s="1201"/>
      <c r="O203" s="1203"/>
      <c r="P203" s="1339"/>
      <c r="Q203" s="1202" t="str">
        <f t="shared" si="61"/>
        <v/>
      </c>
      <c r="R203" s="1201"/>
      <c r="S203" s="1202" t="str">
        <f t="shared" si="62"/>
        <v/>
      </c>
      <c r="T203" s="1201"/>
      <c r="U203" s="1340"/>
      <c r="V203" s="1204"/>
      <c r="W203" s="1202" t="str">
        <f t="shared" ref="W203:W218" si="93">IF(V203*14=0,"",V203*14)</f>
        <v/>
      </c>
      <c r="X203" s="1201"/>
      <c r="Y203" s="1202" t="str">
        <f t="shared" ref="Y203:Y218" si="94">IF(X203*14=0,"",X203*14)</f>
        <v/>
      </c>
      <c r="Z203" s="1201"/>
      <c r="AA203" s="1205"/>
      <c r="AB203" s="1201">
        <v>1</v>
      </c>
      <c r="AC203" s="1202">
        <f t="shared" ref="AC203:AC208" si="95">IF(AB203*14=0,"",AB203*14)</f>
        <v>14</v>
      </c>
      <c r="AD203" s="1201">
        <v>1</v>
      </c>
      <c r="AE203" s="1202">
        <f t="shared" ref="AE203:AE208" si="96">IF(AD203*14=0,"",AD203*14)</f>
        <v>14</v>
      </c>
      <c r="AF203" s="1201">
        <v>3</v>
      </c>
      <c r="AG203" s="1203" t="s">
        <v>67</v>
      </c>
      <c r="AH203" s="1204"/>
      <c r="AI203" s="1202" t="str">
        <f t="shared" ref="AI203" si="97">IF(AH203*14=0,"",AH203*14)</f>
        <v/>
      </c>
      <c r="AJ203" s="1201"/>
      <c r="AK203" s="1202" t="str">
        <f t="shared" ref="AK203" si="98">IF(AJ203*14=0,"",AJ203*14)</f>
        <v/>
      </c>
      <c r="AL203" s="1201"/>
      <c r="AM203" s="1205"/>
      <c r="AN203" s="1206"/>
      <c r="AO203" s="1207"/>
      <c r="AP203" s="1208"/>
      <c r="AQ203" s="1202"/>
      <c r="AR203" s="1209"/>
      <c r="AS203" s="1210"/>
      <c r="AT203" s="1198" t="s">
        <v>1046</v>
      </c>
      <c r="AU203" s="1198" t="s">
        <v>1047</v>
      </c>
    </row>
    <row r="204" spans="1:47" s="1222" customFormat="1" ht="38.25" customHeight="1" x14ac:dyDescent="0.25">
      <c r="A204" s="1134" t="s">
        <v>1048</v>
      </c>
      <c r="B204" s="1267" t="s">
        <v>19</v>
      </c>
      <c r="C204" s="1211" t="s">
        <v>1277</v>
      </c>
      <c r="D204" s="1212"/>
      <c r="E204" s="1213" t="str">
        <f t="shared" si="57"/>
        <v/>
      </c>
      <c r="F204" s="1212"/>
      <c r="G204" s="1213" t="str">
        <f t="shared" si="58"/>
        <v/>
      </c>
      <c r="H204" s="1212"/>
      <c r="I204" s="1214"/>
      <c r="J204" s="1215"/>
      <c r="K204" s="1213" t="str">
        <f t="shared" si="59"/>
        <v/>
      </c>
      <c r="L204" s="1212"/>
      <c r="M204" s="1213" t="str">
        <f t="shared" si="60"/>
        <v/>
      </c>
      <c r="N204" s="1212"/>
      <c r="O204" s="1214"/>
      <c r="P204" s="1341"/>
      <c r="Q204" s="1213" t="str">
        <f t="shared" si="61"/>
        <v/>
      </c>
      <c r="R204" s="1212"/>
      <c r="S204" s="1213" t="str">
        <f t="shared" si="62"/>
        <v/>
      </c>
      <c r="T204" s="1212"/>
      <c r="U204" s="1342"/>
      <c r="V204" s="1215">
        <v>1</v>
      </c>
      <c r="W204" s="1213">
        <f t="shared" si="93"/>
        <v>14</v>
      </c>
      <c r="X204" s="1212">
        <v>1</v>
      </c>
      <c r="Y204" s="1213">
        <f t="shared" si="94"/>
        <v>14</v>
      </c>
      <c r="Z204" s="1212">
        <v>3</v>
      </c>
      <c r="AA204" s="1216" t="s">
        <v>83</v>
      </c>
      <c r="AB204" s="1212"/>
      <c r="AC204" s="1213" t="str">
        <f t="shared" si="95"/>
        <v/>
      </c>
      <c r="AD204" s="1212"/>
      <c r="AE204" s="1213" t="str">
        <f t="shared" si="96"/>
        <v/>
      </c>
      <c r="AF204" s="1212"/>
      <c r="AG204" s="1214"/>
      <c r="AH204" s="1215">
        <v>1</v>
      </c>
      <c r="AI204" s="1213">
        <v>10</v>
      </c>
      <c r="AJ204" s="1212">
        <v>1</v>
      </c>
      <c r="AK204" s="1213">
        <v>10</v>
      </c>
      <c r="AL204" s="1212">
        <v>3</v>
      </c>
      <c r="AM204" s="1216" t="s">
        <v>83</v>
      </c>
      <c r="AN204" s="1217"/>
      <c r="AO204" s="1218"/>
      <c r="AP204" s="1219"/>
      <c r="AQ204" s="1213"/>
      <c r="AR204" s="1220"/>
      <c r="AS204" s="1210"/>
      <c r="AT204" s="1198" t="s">
        <v>1046</v>
      </c>
      <c r="AU204" s="1198" t="s">
        <v>805</v>
      </c>
    </row>
    <row r="205" spans="1:47" s="1222" customFormat="1" ht="36" customHeight="1" x14ac:dyDescent="0.25">
      <c r="A205" s="1134" t="s">
        <v>1049</v>
      </c>
      <c r="B205" s="1186" t="s">
        <v>19</v>
      </c>
      <c r="C205" s="1211" t="s">
        <v>1050</v>
      </c>
      <c r="D205" s="1212"/>
      <c r="E205" s="1213" t="str">
        <f t="shared" si="57"/>
        <v/>
      </c>
      <c r="F205" s="1212"/>
      <c r="G205" s="1213" t="str">
        <f t="shared" si="58"/>
        <v/>
      </c>
      <c r="H205" s="1212"/>
      <c r="I205" s="1214"/>
      <c r="J205" s="1215"/>
      <c r="K205" s="1213" t="str">
        <f t="shared" si="59"/>
        <v/>
      </c>
      <c r="L205" s="1212"/>
      <c r="M205" s="1213" t="str">
        <f t="shared" si="60"/>
        <v/>
      </c>
      <c r="N205" s="1212"/>
      <c r="O205" s="1214"/>
      <c r="P205" s="1341"/>
      <c r="Q205" s="1213" t="str">
        <f t="shared" si="61"/>
        <v/>
      </c>
      <c r="R205" s="1212"/>
      <c r="S205" s="1213" t="str">
        <f t="shared" si="62"/>
        <v/>
      </c>
      <c r="T205" s="1212"/>
      <c r="U205" s="1342"/>
      <c r="V205" s="1215">
        <v>2</v>
      </c>
      <c r="W205" s="1213">
        <f t="shared" si="93"/>
        <v>28</v>
      </c>
      <c r="X205" s="1212"/>
      <c r="Y205" s="1213" t="str">
        <f t="shared" si="94"/>
        <v/>
      </c>
      <c r="Z205" s="1212">
        <v>3</v>
      </c>
      <c r="AA205" s="1216" t="s">
        <v>83</v>
      </c>
      <c r="AB205" s="1215">
        <v>2</v>
      </c>
      <c r="AC205" s="1213">
        <f t="shared" si="95"/>
        <v>28</v>
      </c>
      <c r="AD205" s="1212"/>
      <c r="AE205" s="1213" t="str">
        <f t="shared" si="96"/>
        <v/>
      </c>
      <c r="AF205" s="1212">
        <v>3</v>
      </c>
      <c r="AG205" s="1216" t="s">
        <v>83</v>
      </c>
      <c r="AH205" s="1215">
        <v>2</v>
      </c>
      <c r="AI205" s="1213">
        <v>20</v>
      </c>
      <c r="AJ205" s="1212"/>
      <c r="AK205" s="1213" t="str">
        <f t="shared" ref="AK205:AK207" si="99">IF(AJ205*14=0,"",AJ205*14)</f>
        <v/>
      </c>
      <c r="AL205" s="1212">
        <v>3</v>
      </c>
      <c r="AM205" s="1216" t="s">
        <v>83</v>
      </c>
      <c r="AN205" s="1217"/>
      <c r="AO205" s="1218"/>
      <c r="AP205" s="1219"/>
      <c r="AQ205" s="1213"/>
      <c r="AR205" s="1220"/>
      <c r="AS205" s="1210"/>
      <c r="AT205" s="1198" t="s">
        <v>736</v>
      </c>
      <c r="AU205" s="1198" t="s">
        <v>1051</v>
      </c>
    </row>
    <row r="206" spans="1:47" s="1184" customFormat="1" ht="15.75" customHeight="1" x14ac:dyDescent="0.25">
      <c r="A206" s="1134" t="s">
        <v>1052</v>
      </c>
      <c r="B206" s="1186" t="s">
        <v>19</v>
      </c>
      <c r="C206" s="1200" t="s">
        <v>1053</v>
      </c>
      <c r="D206" s="1201"/>
      <c r="E206" s="1202" t="str">
        <f t="shared" si="57"/>
        <v/>
      </c>
      <c r="F206" s="1201"/>
      <c r="G206" s="1202" t="str">
        <f t="shared" si="58"/>
        <v/>
      </c>
      <c r="H206" s="1201"/>
      <c r="I206" s="1203"/>
      <c r="J206" s="1204"/>
      <c r="K206" s="1202" t="str">
        <f t="shared" si="59"/>
        <v/>
      </c>
      <c r="L206" s="1201"/>
      <c r="M206" s="1202" t="str">
        <f t="shared" si="60"/>
        <v/>
      </c>
      <c r="N206" s="1201"/>
      <c r="O206" s="1203"/>
      <c r="P206" s="1339"/>
      <c r="Q206" s="1202" t="str">
        <f t="shared" si="61"/>
        <v/>
      </c>
      <c r="R206" s="1201"/>
      <c r="S206" s="1202" t="str">
        <f t="shared" si="62"/>
        <v/>
      </c>
      <c r="T206" s="1201"/>
      <c r="U206" s="1340"/>
      <c r="V206" s="1204">
        <v>1</v>
      </c>
      <c r="W206" s="1202">
        <f t="shared" si="93"/>
        <v>14</v>
      </c>
      <c r="X206" s="1201">
        <v>1</v>
      </c>
      <c r="Y206" s="1202">
        <f t="shared" si="94"/>
        <v>14</v>
      </c>
      <c r="Z206" s="1201">
        <v>3</v>
      </c>
      <c r="AA206" s="1205" t="s">
        <v>67</v>
      </c>
      <c r="AB206" s="1204">
        <v>1</v>
      </c>
      <c r="AC206" s="1202">
        <f t="shared" si="95"/>
        <v>14</v>
      </c>
      <c r="AD206" s="1201">
        <v>1</v>
      </c>
      <c r="AE206" s="1202">
        <f t="shared" si="96"/>
        <v>14</v>
      </c>
      <c r="AF206" s="1201">
        <v>3</v>
      </c>
      <c r="AG206" s="1205" t="s">
        <v>67</v>
      </c>
      <c r="AH206" s="1204">
        <v>1</v>
      </c>
      <c r="AI206" s="1202">
        <v>10</v>
      </c>
      <c r="AJ206" s="1201">
        <v>1</v>
      </c>
      <c r="AK206" s="1202">
        <v>10</v>
      </c>
      <c r="AL206" s="1201">
        <v>3</v>
      </c>
      <c r="AM206" s="1205" t="s">
        <v>67</v>
      </c>
      <c r="AN206" s="1206"/>
      <c r="AO206" s="1207"/>
      <c r="AP206" s="1208"/>
      <c r="AQ206" s="1202"/>
      <c r="AR206" s="1209"/>
      <c r="AS206" s="1210"/>
      <c r="AT206" s="1198" t="s">
        <v>736</v>
      </c>
      <c r="AU206" s="1198" t="s">
        <v>1054</v>
      </c>
    </row>
    <row r="207" spans="1:47" s="1184" customFormat="1" ht="15.75" customHeight="1" x14ac:dyDescent="0.25">
      <c r="A207" s="1134" t="s">
        <v>1055</v>
      </c>
      <c r="B207" s="1186" t="s">
        <v>19</v>
      </c>
      <c r="C207" s="1200" t="s">
        <v>1056</v>
      </c>
      <c r="D207" s="1201"/>
      <c r="E207" s="1202" t="str">
        <f t="shared" si="57"/>
        <v/>
      </c>
      <c r="F207" s="1201"/>
      <c r="G207" s="1202" t="str">
        <f t="shared" si="58"/>
        <v/>
      </c>
      <c r="H207" s="1201"/>
      <c r="I207" s="1203"/>
      <c r="J207" s="1204"/>
      <c r="K207" s="1202" t="str">
        <f t="shared" si="59"/>
        <v/>
      </c>
      <c r="L207" s="1201"/>
      <c r="M207" s="1202" t="str">
        <f t="shared" si="60"/>
        <v/>
      </c>
      <c r="N207" s="1201"/>
      <c r="O207" s="1203"/>
      <c r="P207" s="1339"/>
      <c r="Q207" s="1202" t="str">
        <f t="shared" si="61"/>
        <v/>
      </c>
      <c r="R207" s="1201"/>
      <c r="S207" s="1202" t="str">
        <f t="shared" si="62"/>
        <v/>
      </c>
      <c r="T207" s="1201"/>
      <c r="U207" s="1340"/>
      <c r="V207" s="1204">
        <v>2</v>
      </c>
      <c r="W207" s="1202">
        <f t="shared" si="93"/>
        <v>28</v>
      </c>
      <c r="X207" s="1201"/>
      <c r="Y207" s="1202" t="str">
        <f t="shared" si="94"/>
        <v/>
      </c>
      <c r="Z207" s="1201">
        <v>3</v>
      </c>
      <c r="AA207" s="1205" t="s">
        <v>15</v>
      </c>
      <c r="AB207" s="1204">
        <v>2</v>
      </c>
      <c r="AC207" s="1202">
        <f t="shared" si="95"/>
        <v>28</v>
      </c>
      <c r="AD207" s="1201"/>
      <c r="AE207" s="1202" t="str">
        <f t="shared" si="96"/>
        <v/>
      </c>
      <c r="AF207" s="1201">
        <v>3</v>
      </c>
      <c r="AG207" s="1205" t="s">
        <v>15</v>
      </c>
      <c r="AH207" s="1204">
        <v>2</v>
      </c>
      <c r="AI207" s="1202">
        <v>20</v>
      </c>
      <c r="AJ207" s="1201"/>
      <c r="AK207" s="1202" t="str">
        <f t="shared" si="99"/>
        <v/>
      </c>
      <c r="AL207" s="1201">
        <v>3</v>
      </c>
      <c r="AM207" s="1205" t="s">
        <v>15</v>
      </c>
      <c r="AN207" s="1206"/>
      <c r="AO207" s="1207"/>
      <c r="AP207" s="1208"/>
      <c r="AQ207" s="1202"/>
      <c r="AR207" s="1209"/>
      <c r="AS207" s="1210"/>
      <c r="AT207" s="1198" t="s">
        <v>736</v>
      </c>
      <c r="AU207" s="1198" t="s">
        <v>1057</v>
      </c>
    </row>
    <row r="208" spans="1:47" s="1184" customFormat="1" ht="15.75" customHeight="1" x14ac:dyDescent="0.25">
      <c r="A208" s="1134" t="s">
        <v>1058</v>
      </c>
      <c r="B208" s="1186" t="s">
        <v>19</v>
      </c>
      <c r="C208" s="1200" t="s">
        <v>1059</v>
      </c>
      <c r="D208" s="1201"/>
      <c r="E208" s="1202" t="str">
        <f t="shared" si="57"/>
        <v/>
      </c>
      <c r="F208" s="1201"/>
      <c r="G208" s="1202" t="str">
        <f t="shared" si="58"/>
        <v/>
      </c>
      <c r="H208" s="1201"/>
      <c r="I208" s="1203"/>
      <c r="J208" s="1204"/>
      <c r="K208" s="1202" t="str">
        <f t="shared" si="59"/>
        <v/>
      </c>
      <c r="L208" s="1201"/>
      <c r="M208" s="1202" t="str">
        <f t="shared" si="60"/>
        <v/>
      </c>
      <c r="N208" s="1201"/>
      <c r="O208" s="1203"/>
      <c r="P208" s="1339"/>
      <c r="Q208" s="1202" t="str">
        <f t="shared" si="61"/>
        <v/>
      </c>
      <c r="R208" s="1201"/>
      <c r="S208" s="1202" t="str">
        <f t="shared" si="62"/>
        <v/>
      </c>
      <c r="T208" s="1201"/>
      <c r="U208" s="1340"/>
      <c r="V208" s="1204">
        <v>1</v>
      </c>
      <c r="W208" s="1202">
        <f t="shared" si="93"/>
        <v>14</v>
      </c>
      <c r="X208" s="1201">
        <v>1</v>
      </c>
      <c r="Y208" s="1202">
        <f t="shared" si="94"/>
        <v>14</v>
      </c>
      <c r="Z208" s="1201">
        <v>3</v>
      </c>
      <c r="AA208" s="1205" t="s">
        <v>83</v>
      </c>
      <c r="AB208" s="1201">
        <v>1</v>
      </c>
      <c r="AC208" s="1202">
        <f t="shared" si="95"/>
        <v>14</v>
      </c>
      <c r="AD208" s="1201">
        <v>1</v>
      </c>
      <c r="AE208" s="1202">
        <f t="shared" si="96"/>
        <v>14</v>
      </c>
      <c r="AF208" s="1201">
        <v>3</v>
      </c>
      <c r="AG208" s="1203" t="s">
        <v>83</v>
      </c>
      <c r="AH208" s="1204">
        <v>1</v>
      </c>
      <c r="AI208" s="1202">
        <v>10</v>
      </c>
      <c r="AJ208" s="1201">
        <v>1</v>
      </c>
      <c r="AK208" s="1202">
        <v>10</v>
      </c>
      <c r="AL208" s="1201">
        <v>3</v>
      </c>
      <c r="AM208" s="1205" t="s">
        <v>83</v>
      </c>
      <c r="AN208" s="1206"/>
      <c r="AO208" s="1207"/>
      <c r="AP208" s="1208"/>
      <c r="AQ208" s="1202"/>
      <c r="AR208" s="1209"/>
      <c r="AS208" s="1210"/>
      <c r="AT208" s="1223" t="s">
        <v>764</v>
      </c>
      <c r="AU208" s="1223" t="s">
        <v>785</v>
      </c>
    </row>
    <row r="209" spans="1:47" s="1184" customFormat="1" ht="15.75" customHeight="1" x14ac:dyDescent="0.25">
      <c r="A209" s="1134" t="s">
        <v>1060</v>
      </c>
      <c r="B209" s="1186" t="s">
        <v>19</v>
      </c>
      <c r="C209" s="1200" t="s">
        <v>1061</v>
      </c>
      <c r="D209" s="1201"/>
      <c r="E209" s="1202" t="str">
        <f t="shared" si="57"/>
        <v/>
      </c>
      <c r="F209" s="1201"/>
      <c r="G209" s="1202" t="str">
        <f t="shared" si="58"/>
        <v/>
      </c>
      <c r="H209" s="1201"/>
      <c r="I209" s="1203"/>
      <c r="J209" s="1204"/>
      <c r="K209" s="1202" t="str">
        <f t="shared" si="59"/>
        <v/>
      </c>
      <c r="L209" s="1201"/>
      <c r="M209" s="1202" t="str">
        <f t="shared" si="60"/>
        <v/>
      </c>
      <c r="N209" s="1201"/>
      <c r="O209" s="1203"/>
      <c r="P209" s="1339"/>
      <c r="Q209" s="1202" t="str">
        <f t="shared" si="61"/>
        <v/>
      </c>
      <c r="R209" s="1201"/>
      <c r="S209" s="1202" t="str">
        <f t="shared" si="62"/>
        <v/>
      </c>
      <c r="T209" s="1201"/>
      <c r="U209" s="1340"/>
      <c r="V209" s="1204"/>
      <c r="W209" s="1202" t="str">
        <f t="shared" si="93"/>
        <v/>
      </c>
      <c r="X209" s="1201"/>
      <c r="Y209" s="1202" t="str">
        <f t="shared" si="94"/>
        <v/>
      </c>
      <c r="Z209" s="1201"/>
      <c r="AA209" s="1205"/>
      <c r="AB209" s="1201">
        <v>1</v>
      </c>
      <c r="AC209" s="1202">
        <v>8</v>
      </c>
      <c r="AD209" s="1201">
        <v>1</v>
      </c>
      <c r="AE209" s="1202">
        <v>20</v>
      </c>
      <c r="AF209" s="1201">
        <v>3</v>
      </c>
      <c r="AG209" s="1332" t="s">
        <v>83</v>
      </c>
      <c r="AH209" s="1201">
        <v>1</v>
      </c>
      <c r="AI209" s="1202">
        <v>4</v>
      </c>
      <c r="AJ209" s="1201">
        <v>1</v>
      </c>
      <c r="AK209" s="1202">
        <v>16</v>
      </c>
      <c r="AL209" s="1201">
        <v>3</v>
      </c>
      <c r="AM209" s="1203" t="s">
        <v>83</v>
      </c>
      <c r="AN209" s="1206"/>
      <c r="AO209" s="1207"/>
      <c r="AP209" s="1208"/>
      <c r="AQ209" s="1202"/>
      <c r="AR209" s="1209"/>
      <c r="AS209" s="1210"/>
      <c r="AT209" s="1198" t="s">
        <v>715</v>
      </c>
      <c r="AU209" s="1198" t="s">
        <v>881</v>
      </c>
    </row>
    <row r="210" spans="1:47" s="1184" customFormat="1" ht="15.75" customHeight="1" x14ac:dyDescent="0.25">
      <c r="A210" s="1134" t="s">
        <v>255</v>
      </c>
      <c r="B210" s="1186" t="s">
        <v>19</v>
      </c>
      <c r="C210" s="1200" t="s">
        <v>1062</v>
      </c>
      <c r="D210" s="1201"/>
      <c r="E210" s="1202" t="str">
        <f t="shared" si="57"/>
        <v/>
      </c>
      <c r="F210" s="1201"/>
      <c r="G210" s="1202" t="str">
        <f t="shared" si="58"/>
        <v/>
      </c>
      <c r="H210" s="1201"/>
      <c r="I210" s="1203"/>
      <c r="J210" s="1204"/>
      <c r="K210" s="1202" t="str">
        <f t="shared" si="59"/>
        <v/>
      </c>
      <c r="L210" s="1201"/>
      <c r="M210" s="1202" t="str">
        <f t="shared" si="60"/>
        <v/>
      </c>
      <c r="N210" s="1201"/>
      <c r="O210" s="1203"/>
      <c r="P210" s="1339"/>
      <c r="Q210" s="1202" t="str">
        <f t="shared" si="61"/>
        <v/>
      </c>
      <c r="R210" s="1201"/>
      <c r="S210" s="1202" t="str">
        <f t="shared" si="62"/>
        <v/>
      </c>
      <c r="T210" s="1201"/>
      <c r="U210" s="1340"/>
      <c r="V210" s="1204">
        <v>1</v>
      </c>
      <c r="W210" s="1202">
        <v>20</v>
      </c>
      <c r="X210" s="1201">
        <v>1</v>
      </c>
      <c r="Y210" s="1202">
        <v>8</v>
      </c>
      <c r="Z210" s="1201">
        <v>3</v>
      </c>
      <c r="AA210" s="1205" t="s">
        <v>83</v>
      </c>
      <c r="AB210" s="1201"/>
      <c r="AC210" s="1202" t="str">
        <f t="shared" ref="AC210:AC218" si="100">IF(AB210*14=0,"",AB210*14)</f>
        <v/>
      </c>
      <c r="AD210" s="1201"/>
      <c r="AE210" s="1202" t="str">
        <f t="shared" ref="AE210:AE218" si="101">IF(AD210*14=0,"",AD210*14)</f>
        <v/>
      </c>
      <c r="AF210" s="1201"/>
      <c r="AG210" s="1203"/>
      <c r="AH210" s="1204">
        <v>2</v>
      </c>
      <c r="AI210" s="1202">
        <v>15</v>
      </c>
      <c r="AJ210" s="1201"/>
      <c r="AK210" s="1202">
        <v>5</v>
      </c>
      <c r="AL210" s="1201">
        <v>3</v>
      </c>
      <c r="AM210" s="1205" t="s">
        <v>83</v>
      </c>
      <c r="AN210" s="1206"/>
      <c r="AO210" s="1207"/>
      <c r="AP210" s="1208"/>
      <c r="AQ210" s="1202"/>
      <c r="AR210" s="1209"/>
      <c r="AS210" s="1210"/>
      <c r="AT210" s="1198" t="s">
        <v>715</v>
      </c>
      <c r="AU210" s="1198" t="s">
        <v>1063</v>
      </c>
    </row>
    <row r="211" spans="1:47" s="1184" customFormat="1" ht="15.75" customHeight="1" x14ac:dyDescent="0.25">
      <c r="A211" s="1134" t="s">
        <v>634</v>
      </c>
      <c r="B211" s="1186" t="s">
        <v>19</v>
      </c>
      <c r="C211" s="1200" t="s">
        <v>1064</v>
      </c>
      <c r="D211" s="1201"/>
      <c r="E211" s="1202" t="str">
        <f t="shared" si="57"/>
        <v/>
      </c>
      <c r="F211" s="1201"/>
      <c r="G211" s="1202" t="str">
        <f t="shared" si="58"/>
        <v/>
      </c>
      <c r="H211" s="1201"/>
      <c r="I211" s="1203"/>
      <c r="J211" s="1204"/>
      <c r="K211" s="1202" t="str">
        <f t="shared" si="59"/>
        <v/>
      </c>
      <c r="L211" s="1201"/>
      <c r="M211" s="1202" t="str">
        <f t="shared" si="60"/>
        <v/>
      </c>
      <c r="N211" s="1201"/>
      <c r="O211" s="1203"/>
      <c r="P211" s="1339"/>
      <c r="Q211" s="1202" t="str">
        <f t="shared" si="61"/>
        <v/>
      </c>
      <c r="R211" s="1201"/>
      <c r="S211" s="1202" t="str">
        <f t="shared" si="62"/>
        <v/>
      </c>
      <c r="T211" s="1201"/>
      <c r="U211" s="1340"/>
      <c r="V211" s="1204"/>
      <c r="W211" s="1202" t="str">
        <f t="shared" si="93"/>
        <v/>
      </c>
      <c r="X211" s="1201"/>
      <c r="Y211" s="1202" t="str">
        <f t="shared" si="94"/>
        <v/>
      </c>
      <c r="Z211" s="1201"/>
      <c r="AA211" s="1205"/>
      <c r="AB211" s="1201"/>
      <c r="AC211" s="1202" t="str">
        <f t="shared" si="100"/>
        <v/>
      </c>
      <c r="AD211" s="1201">
        <v>2</v>
      </c>
      <c r="AE211" s="1202">
        <f t="shared" si="101"/>
        <v>28</v>
      </c>
      <c r="AF211" s="1201">
        <v>3</v>
      </c>
      <c r="AG211" s="1203" t="s">
        <v>71</v>
      </c>
      <c r="AH211" s="1204"/>
      <c r="AI211" s="1202" t="str">
        <f t="shared" ref="AI211:AI218" si="102">IF(AH211*14=0,"",AH211*14)</f>
        <v/>
      </c>
      <c r="AJ211" s="1201"/>
      <c r="AK211" s="1202" t="str">
        <f t="shared" ref="AK211:AK218" si="103">IF(AJ211*14=0,"",AJ211*14)</f>
        <v/>
      </c>
      <c r="AL211" s="1201"/>
      <c r="AM211" s="1205"/>
      <c r="AN211" s="1206"/>
      <c r="AO211" s="1207"/>
      <c r="AP211" s="1208"/>
      <c r="AQ211" s="1202"/>
      <c r="AR211" s="1209"/>
      <c r="AS211" s="1210"/>
      <c r="AT211" s="1198" t="s">
        <v>704</v>
      </c>
      <c r="AU211" s="1198" t="s">
        <v>703</v>
      </c>
    </row>
    <row r="212" spans="1:47" s="1184" customFormat="1" ht="15.75" customHeight="1" x14ac:dyDescent="0.25">
      <c r="A212" s="1134" t="s">
        <v>1065</v>
      </c>
      <c r="B212" s="1186" t="s">
        <v>19</v>
      </c>
      <c r="C212" s="1200" t="s">
        <v>1066</v>
      </c>
      <c r="D212" s="1201"/>
      <c r="E212" s="1202" t="str">
        <f t="shared" si="57"/>
        <v/>
      </c>
      <c r="F212" s="1201"/>
      <c r="G212" s="1202" t="str">
        <f t="shared" si="58"/>
        <v/>
      </c>
      <c r="H212" s="1201"/>
      <c r="I212" s="1203"/>
      <c r="J212" s="1204"/>
      <c r="K212" s="1202" t="str">
        <f t="shared" si="59"/>
        <v/>
      </c>
      <c r="L212" s="1201"/>
      <c r="M212" s="1202" t="str">
        <f t="shared" si="60"/>
        <v/>
      </c>
      <c r="N212" s="1201"/>
      <c r="O212" s="1203"/>
      <c r="P212" s="1339"/>
      <c r="Q212" s="1202" t="str">
        <f t="shared" si="61"/>
        <v/>
      </c>
      <c r="R212" s="1201"/>
      <c r="S212" s="1202" t="str">
        <f t="shared" si="62"/>
        <v/>
      </c>
      <c r="T212" s="1201"/>
      <c r="U212" s="1340"/>
      <c r="V212" s="1204"/>
      <c r="W212" s="1202" t="str">
        <f t="shared" si="93"/>
        <v/>
      </c>
      <c r="X212" s="1201"/>
      <c r="Y212" s="1202" t="str">
        <f t="shared" si="94"/>
        <v/>
      </c>
      <c r="Z212" s="1201"/>
      <c r="AA212" s="1205"/>
      <c r="AB212" s="1201"/>
      <c r="AC212" s="1202" t="str">
        <f t="shared" si="100"/>
        <v/>
      </c>
      <c r="AD212" s="1201">
        <v>2</v>
      </c>
      <c r="AE212" s="1202">
        <f t="shared" si="101"/>
        <v>28</v>
      </c>
      <c r="AF212" s="1201">
        <v>3</v>
      </c>
      <c r="AG212" s="1203" t="s">
        <v>71</v>
      </c>
      <c r="AH212" s="1204"/>
      <c r="AI212" s="1202" t="str">
        <f t="shared" si="102"/>
        <v/>
      </c>
      <c r="AJ212" s="1201"/>
      <c r="AK212" s="1202" t="str">
        <f t="shared" si="103"/>
        <v/>
      </c>
      <c r="AL212" s="1201"/>
      <c r="AM212" s="1205"/>
      <c r="AN212" s="1206"/>
      <c r="AO212" s="1207"/>
      <c r="AP212" s="1208"/>
      <c r="AQ212" s="1202"/>
      <c r="AR212" s="1209"/>
      <c r="AS212" s="1210"/>
      <c r="AT212" s="1198" t="s">
        <v>704</v>
      </c>
      <c r="AU212" s="1198" t="s">
        <v>870</v>
      </c>
    </row>
    <row r="213" spans="1:47" s="1184" customFormat="1" ht="15.75" customHeight="1" x14ac:dyDescent="0.25">
      <c r="A213" s="1134" t="s">
        <v>245</v>
      </c>
      <c r="B213" s="1186" t="s">
        <v>19</v>
      </c>
      <c r="C213" s="1200" t="s">
        <v>246</v>
      </c>
      <c r="D213" s="1201"/>
      <c r="E213" s="1202" t="str">
        <f t="shared" si="57"/>
        <v/>
      </c>
      <c r="F213" s="1201"/>
      <c r="G213" s="1202" t="str">
        <f t="shared" si="58"/>
        <v/>
      </c>
      <c r="H213" s="1201"/>
      <c r="I213" s="1203"/>
      <c r="J213" s="1204"/>
      <c r="K213" s="1202" t="str">
        <f t="shared" si="59"/>
        <v/>
      </c>
      <c r="L213" s="1201"/>
      <c r="M213" s="1202" t="str">
        <f t="shared" si="60"/>
        <v/>
      </c>
      <c r="N213" s="1201"/>
      <c r="O213" s="1203"/>
      <c r="P213" s="1339"/>
      <c r="Q213" s="1202" t="str">
        <f t="shared" si="61"/>
        <v/>
      </c>
      <c r="R213" s="1201"/>
      <c r="S213" s="1202" t="str">
        <f t="shared" si="62"/>
        <v/>
      </c>
      <c r="T213" s="1201"/>
      <c r="U213" s="1340"/>
      <c r="V213" s="1345"/>
      <c r="W213" s="1346" t="str">
        <f t="shared" si="93"/>
        <v/>
      </c>
      <c r="X213" s="1201">
        <v>2</v>
      </c>
      <c r="Y213" s="1202">
        <f t="shared" si="94"/>
        <v>28</v>
      </c>
      <c r="Z213" s="1201">
        <v>3</v>
      </c>
      <c r="AA213" s="1205" t="s">
        <v>83</v>
      </c>
      <c r="AB213" s="1201"/>
      <c r="AC213" s="1202" t="str">
        <f t="shared" si="100"/>
        <v/>
      </c>
      <c r="AD213" s="1201"/>
      <c r="AE213" s="1202" t="str">
        <f t="shared" si="101"/>
        <v/>
      </c>
      <c r="AF213" s="1201"/>
      <c r="AG213" s="1203"/>
      <c r="AH213" s="1204"/>
      <c r="AI213" s="1202" t="str">
        <f t="shared" si="102"/>
        <v/>
      </c>
      <c r="AJ213" s="1201">
        <v>2</v>
      </c>
      <c r="AK213" s="1202">
        <v>20</v>
      </c>
      <c r="AL213" s="1201">
        <v>3</v>
      </c>
      <c r="AM213" s="1205" t="s">
        <v>83</v>
      </c>
      <c r="AN213" s="1206"/>
      <c r="AO213" s="1207"/>
      <c r="AP213" s="1208"/>
      <c r="AQ213" s="1202"/>
      <c r="AR213" s="1209"/>
      <c r="AS213" s="1210"/>
      <c r="AT213" s="1198" t="s">
        <v>704</v>
      </c>
      <c r="AU213" s="1198" t="s">
        <v>870</v>
      </c>
    </row>
    <row r="214" spans="1:47" s="1184" customFormat="1" ht="15.75" customHeight="1" x14ac:dyDescent="0.25">
      <c r="A214" s="1134" t="s">
        <v>1067</v>
      </c>
      <c r="B214" s="1186" t="s">
        <v>19</v>
      </c>
      <c r="C214" s="1200" t="s">
        <v>637</v>
      </c>
      <c r="D214" s="1201"/>
      <c r="E214" s="1202" t="str">
        <f t="shared" si="57"/>
        <v/>
      </c>
      <c r="F214" s="1201"/>
      <c r="G214" s="1202" t="str">
        <f t="shared" si="58"/>
        <v/>
      </c>
      <c r="H214" s="1201"/>
      <c r="I214" s="1203"/>
      <c r="J214" s="1204"/>
      <c r="K214" s="1202" t="str">
        <f t="shared" si="59"/>
        <v/>
      </c>
      <c r="L214" s="1201"/>
      <c r="M214" s="1202" t="str">
        <f t="shared" si="60"/>
        <v/>
      </c>
      <c r="N214" s="1201"/>
      <c r="O214" s="1203"/>
      <c r="P214" s="1339"/>
      <c r="Q214" s="1202" t="str">
        <f t="shared" si="61"/>
        <v/>
      </c>
      <c r="R214" s="1201"/>
      <c r="S214" s="1202" t="str">
        <f t="shared" si="62"/>
        <v/>
      </c>
      <c r="T214" s="1201"/>
      <c r="U214" s="1340"/>
      <c r="V214" s="1204"/>
      <c r="W214" s="1202" t="str">
        <f t="shared" si="93"/>
        <v/>
      </c>
      <c r="X214" s="1201">
        <v>2</v>
      </c>
      <c r="Y214" s="1202">
        <f t="shared" si="94"/>
        <v>28</v>
      </c>
      <c r="Z214" s="1201">
        <v>3</v>
      </c>
      <c r="AA214" s="1205" t="s">
        <v>71</v>
      </c>
      <c r="AB214" s="1201"/>
      <c r="AC214" s="1202" t="str">
        <f t="shared" si="100"/>
        <v/>
      </c>
      <c r="AD214" s="1201"/>
      <c r="AE214" s="1202" t="str">
        <f t="shared" si="101"/>
        <v/>
      </c>
      <c r="AF214" s="1201"/>
      <c r="AG214" s="1203"/>
      <c r="AH214" s="1204"/>
      <c r="AI214" s="1202" t="str">
        <f t="shared" si="102"/>
        <v/>
      </c>
      <c r="AJ214" s="1201">
        <v>2</v>
      </c>
      <c r="AK214" s="1202">
        <v>20</v>
      </c>
      <c r="AL214" s="1201">
        <v>3</v>
      </c>
      <c r="AM214" s="1205" t="s">
        <v>71</v>
      </c>
      <c r="AN214" s="1206"/>
      <c r="AO214" s="1207"/>
      <c r="AP214" s="1208"/>
      <c r="AQ214" s="1202"/>
      <c r="AR214" s="1209"/>
      <c r="AS214" s="1210"/>
      <c r="AT214" s="1198" t="s">
        <v>704</v>
      </c>
      <c r="AU214" s="1198" t="s">
        <v>1068</v>
      </c>
    </row>
    <row r="215" spans="1:47" s="1184" customFormat="1" ht="15.75" customHeight="1" x14ac:dyDescent="0.25">
      <c r="A215" s="1134" t="s">
        <v>247</v>
      </c>
      <c r="B215" s="1186" t="s">
        <v>19</v>
      </c>
      <c r="C215" s="1200" t="s">
        <v>248</v>
      </c>
      <c r="D215" s="1201"/>
      <c r="E215" s="1202" t="str">
        <f t="shared" si="57"/>
        <v/>
      </c>
      <c r="F215" s="1201"/>
      <c r="G215" s="1202" t="str">
        <f t="shared" si="58"/>
        <v/>
      </c>
      <c r="H215" s="1201"/>
      <c r="I215" s="1203"/>
      <c r="J215" s="1204"/>
      <c r="K215" s="1202" t="str">
        <f t="shared" si="59"/>
        <v/>
      </c>
      <c r="L215" s="1201"/>
      <c r="M215" s="1202" t="str">
        <f t="shared" si="60"/>
        <v/>
      </c>
      <c r="N215" s="1201"/>
      <c r="O215" s="1203"/>
      <c r="P215" s="1339"/>
      <c r="Q215" s="1202" t="str">
        <f t="shared" si="61"/>
        <v/>
      </c>
      <c r="R215" s="1201"/>
      <c r="S215" s="1202" t="str">
        <f t="shared" si="62"/>
        <v/>
      </c>
      <c r="T215" s="1201"/>
      <c r="U215" s="1340"/>
      <c r="V215" s="1349"/>
      <c r="W215" s="1350" t="str">
        <f t="shared" si="93"/>
        <v/>
      </c>
      <c r="X215" s="1351">
        <v>2</v>
      </c>
      <c r="Y215" s="1350">
        <f t="shared" si="94"/>
        <v>28</v>
      </c>
      <c r="Z215" s="1351">
        <v>3</v>
      </c>
      <c r="AA215" s="1352" t="s">
        <v>83</v>
      </c>
      <c r="AB215" s="1351"/>
      <c r="AC215" s="1350" t="str">
        <f t="shared" si="100"/>
        <v/>
      </c>
      <c r="AD215" s="1351"/>
      <c r="AE215" s="1350" t="str">
        <f t="shared" si="101"/>
        <v/>
      </c>
      <c r="AF215" s="1351"/>
      <c r="AG215" s="1353"/>
      <c r="AH215" s="1349"/>
      <c r="AI215" s="1350" t="str">
        <f t="shared" si="102"/>
        <v/>
      </c>
      <c r="AJ215" s="1351">
        <v>2</v>
      </c>
      <c r="AK215" s="1350">
        <v>20</v>
      </c>
      <c r="AL215" s="1351">
        <v>3</v>
      </c>
      <c r="AM215" s="1352" t="s">
        <v>83</v>
      </c>
      <c r="AN215" s="1206"/>
      <c r="AO215" s="1207"/>
      <c r="AP215" s="1208"/>
      <c r="AQ215" s="1202"/>
      <c r="AR215" s="1209"/>
      <c r="AS215" s="1210"/>
      <c r="AT215" s="1198" t="s">
        <v>704</v>
      </c>
      <c r="AU215" s="1198" t="s">
        <v>1068</v>
      </c>
    </row>
    <row r="216" spans="1:47" s="1184" customFormat="1" ht="15.75" customHeight="1" x14ac:dyDescent="0.25">
      <c r="A216" s="1134" t="s">
        <v>1069</v>
      </c>
      <c r="B216" s="1186" t="s">
        <v>19</v>
      </c>
      <c r="C216" s="1200" t="s">
        <v>679</v>
      </c>
      <c r="D216" s="1201"/>
      <c r="E216" s="1202" t="str">
        <f t="shared" si="57"/>
        <v/>
      </c>
      <c r="F216" s="1201"/>
      <c r="G216" s="1202" t="str">
        <f t="shared" si="58"/>
        <v/>
      </c>
      <c r="H216" s="1201"/>
      <c r="I216" s="1203"/>
      <c r="J216" s="1204"/>
      <c r="K216" s="1202" t="str">
        <f t="shared" si="59"/>
        <v/>
      </c>
      <c r="L216" s="1201"/>
      <c r="M216" s="1202" t="str">
        <f t="shared" si="60"/>
        <v/>
      </c>
      <c r="N216" s="1201"/>
      <c r="O216" s="1203"/>
      <c r="P216" s="1339"/>
      <c r="Q216" s="1202" t="str">
        <f t="shared" si="61"/>
        <v/>
      </c>
      <c r="R216" s="1201"/>
      <c r="S216" s="1202" t="str">
        <f t="shared" si="62"/>
        <v/>
      </c>
      <c r="T216" s="1201"/>
      <c r="U216" s="1340"/>
      <c r="V216" s="1204"/>
      <c r="W216" s="1202" t="str">
        <f t="shared" si="93"/>
        <v/>
      </c>
      <c r="X216" s="1201">
        <v>2</v>
      </c>
      <c r="Y216" s="1202">
        <f t="shared" si="94"/>
        <v>28</v>
      </c>
      <c r="Z216" s="1201">
        <v>3</v>
      </c>
      <c r="AA216" s="1205" t="s">
        <v>71</v>
      </c>
      <c r="AB216" s="1201"/>
      <c r="AC216" s="1202" t="str">
        <f t="shared" si="100"/>
        <v/>
      </c>
      <c r="AD216" s="1201">
        <v>2</v>
      </c>
      <c r="AE216" s="1202">
        <f t="shared" si="101"/>
        <v>28</v>
      </c>
      <c r="AF216" s="1201">
        <v>3</v>
      </c>
      <c r="AG216" s="1203" t="s">
        <v>71</v>
      </c>
      <c r="AH216" s="1204"/>
      <c r="AI216" s="1202" t="str">
        <f t="shared" si="102"/>
        <v/>
      </c>
      <c r="AJ216" s="1201">
        <v>2</v>
      </c>
      <c r="AK216" s="1202">
        <v>20</v>
      </c>
      <c r="AL216" s="1201">
        <v>3</v>
      </c>
      <c r="AM216" s="1205" t="s">
        <v>71</v>
      </c>
      <c r="AN216" s="1206"/>
      <c r="AO216" s="1207"/>
      <c r="AP216" s="1208"/>
      <c r="AQ216" s="1202"/>
      <c r="AR216" s="1209"/>
      <c r="AS216" s="1210"/>
      <c r="AT216" s="1198" t="s">
        <v>1070</v>
      </c>
      <c r="AU216" s="1198" t="s">
        <v>728</v>
      </c>
    </row>
    <row r="217" spans="1:47" s="1184" customFormat="1" ht="15.75" customHeight="1" x14ac:dyDescent="0.25">
      <c r="A217" s="1134" t="s">
        <v>1071</v>
      </c>
      <c r="B217" s="1186" t="s">
        <v>19</v>
      </c>
      <c r="C217" s="1200" t="s">
        <v>1072</v>
      </c>
      <c r="D217" s="1201"/>
      <c r="E217" s="1202" t="str">
        <f t="shared" si="57"/>
        <v/>
      </c>
      <c r="F217" s="1201"/>
      <c r="G217" s="1202" t="str">
        <f t="shared" si="58"/>
        <v/>
      </c>
      <c r="H217" s="1201"/>
      <c r="I217" s="1203"/>
      <c r="J217" s="1204"/>
      <c r="K217" s="1202" t="str">
        <f t="shared" si="59"/>
        <v/>
      </c>
      <c r="L217" s="1201"/>
      <c r="M217" s="1202" t="str">
        <f t="shared" si="60"/>
        <v/>
      </c>
      <c r="N217" s="1201"/>
      <c r="O217" s="1203"/>
      <c r="P217" s="1339"/>
      <c r="Q217" s="1202" t="str">
        <f t="shared" si="61"/>
        <v/>
      </c>
      <c r="R217" s="1201"/>
      <c r="S217" s="1202" t="str">
        <f t="shared" si="62"/>
        <v/>
      </c>
      <c r="T217" s="1201"/>
      <c r="U217" s="1340"/>
      <c r="V217" s="1204"/>
      <c r="W217" s="1202" t="str">
        <f t="shared" si="93"/>
        <v/>
      </c>
      <c r="X217" s="1201"/>
      <c r="Y217" s="1202" t="str">
        <f t="shared" si="94"/>
        <v/>
      </c>
      <c r="Z217" s="1201"/>
      <c r="AA217" s="1205"/>
      <c r="AB217" s="1201">
        <v>1</v>
      </c>
      <c r="AC217" s="1202">
        <v>11</v>
      </c>
      <c r="AD217" s="1201">
        <v>1</v>
      </c>
      <c r="AE217" s="1202">
        <v>17</v>
      </c>
      <c r="AF217" s="1201">
        <v>3</v>
      </c>
      <c r="AG217" s="1203" t="s">
        <v>71</v>
      </c>
      <c r="AH217" s="1204"/>
      <c r="AI217" s="1202" t="str">
        <f t="shared" si="102"/>
        <v/>
      </c>
      <c r="AJ217" s="1201"/>
      <c r="AK217" s="1202" t="str">
        <f t="shared" si="103"/>
        <v/>
      </c>
      <c r="AL217" s="1201"/>
      <c r="AM217" s="1205"/>
      <c r="AN217" s="1206"/>
      <c r="AO217" s="1207"/>
      <c r="AP217" s="1208"/>
      <c r="AQ217" s="1202"/>
      <c r="AR217" s="1209"/>
      <c r="AS217" s="1210"/>
      <c r="AT217" s="1198" t="s">
        <v>1070</v>
      </c>
      <c r="AU217" s="1198" t="s">
        <v>1073</v>
      </c>
    </row>
    <row r="218" spans="1:47" s="1184" customFormat="1" ht="15.75" customHeight="1" x14ac:dyDescent="0.25">
      <c r="A218" s="1134" t="s">
        <v>1074</v>
      </c>
      <c r="B218" s="1186" t="s">
        <v>19</v>
      </c>
      <c r="C218" s="1200" t="s">
        <v>662</v>
      </c>
      <c r="D218" s="1201"/>
      <c r="E218" s="1202" t="str">
        <f t="shared" si="57"/>
        <v/>
      </c>
      <c r="F218" s="1201"/>
      <c r="G218" s="1202" t="str">
        <f t="shared" si="58"/>
        <v/>
      </c>
      <c r="H218" s="1201"/>
      <c r="I218" s="1203"/>
      <c r="J218" s="1204"/>
      <c r="K218" s="1202" t="str">
        <f t="shared" si="59"/>
        <v/>
      </c>
      <c r="L218" s="1201"/>
      <c r="M218" s="1202" t="str">
        <f t="shared" si="60"/>
        <v/>
      </c>
      <c r="N218" s="1201"/>
      <c r="O218" s="1203"/>
      <c r="P218" s="1339"/>
      <c r="Q218" s="1202" t="str">
        <f t="shared" si="61"/>
        <v/>
      </c>
      <c r="R218" s="1201"/>
      <c r="S218" s="1202" t="str">
        <f t="shared" si="62"/>
        <v/>
      </c>
      <c r="T218" s="1201"/>
      <c r="U218" s="1340"/>
      <c r="V218" s="1204">
        <v>1</v>
      </c>
      <c r="W218" s="1202">
        <f t="shared" si="93"/>
        <v>14</v>
      </c>
      <c r="X218" s="1201">
        <v>1</v>
      </c>
      <c r="Y218" s="1202">
        <f t="shared" si="94"/>
        <v>14</v>
      </c>
      <c r="Z218" s="1201">
        <v>3</v>
      </c>
      <c r="AA218" s="1205" t="s">
        <v>67</v>
      </c>
      <c r="AB218" s="1201"/>
      <c r="AC218" s="1202" t="str">
        <f t="shared" si="100"/>
        <v/>
      </c>
      <c r="AD218" s="1201"/>
      <c r="AE218" s="1202" t="str">
        <f t="shared" si="101"/>
        <v/>
      </c>
      <c r="AF218" s="1201"/>
      <c r="AG218" s="1203"/>
      <c r="AH218" s="1204"/>
      <c r="AI218" s="1202" t="str">
        <f t="shared" si="102"/>
        <v/>
      </c>
      <c r="AJ218" s="1201"/>
      <c r="AK218" s="1202" t="str">
        <f t="shared" si="103"/>
        <v/>
      </c>
      <c r="AL218" s="1201"/>
      <c r="AM218" s="1205"/>
      <c r="AN218" s="1206"/>
      <c r="AO218" s="1207"/>
      <c r="AP218" s="1208"/>
      <c r="AQ218" s="1202"/>
      <c r="AR218" s="1209"/>
      <c r="AS218" s="1210"/>
      <c r="AT218" s="1198" t="s">
        <v>693</v>
      </c>
      <c r="AU218" s="1198" t="s">
        <v>1075</v>
      </c>
    </row>
    <row r="219" spans="1:47" s="1184" customFormat="1" ht="15.75" customHeight="1" x14ac:dyDescent="0.25">
      <c r="A219" s="1134" t="s">
        <v>1076</v>
      </c>
      <c r="B219" s="1186" t="s">
        <v>19</v>
      </c>
      <c r="C219" s="1200" t="s">
        <v>1077</v>
      </c>
      <c r="D219" s="1204"/>
      <c r="E219" s="1202">
        <v>6</v>
      </c>
      <c r="F219" s="1201">
        <v>2</v>
      </c>
      <c r="G219" s="1202">
        <v>22</v>
      </c>
      <c r="H219" s="1201">
        <v>3</v>
      </c>
      <c r="I219" s="1205" t="s">
        <v>71</v>
      </c>
      <c r="J219" s="1204"/>
      <c r="K219" s="1202">
        <v>6</v>
      </c>
      <c r="L219" s="1201">
        <v>2</v>
      </c>
      <c r="M219" s="1202">
        <v>22</v>
      </c>
      <c r="N219" s="1201">
        <v>3</v>
      </c>
      <c r="O219" s="1205" t="s">
        <v>71</v>
      </c>
      <c r="P219" s="1204"/>
      <c r="Q219" s="1202">
        <v>6</v>
      </c>
      <c r="R219" s="1201">
        <v>2</v>
      </c>
      <c r="S219" s="1202">
        <v>22</v>
      </c>
      <c r="T219" s="1201">
        <v>3</v>
      </c>
      <c r="U219" s="1205" t="s">
        <v>71</v>
      </c>
      <c r="V219" s="1204"/>
      <c r="W219" s="1202">
        <v>6</v>
      </c>
      <c r="X219" s="1201">
        <v>2</v>
      </c>
      <c r="Y219" s="1202">
        <v>22</v>
      </c>
      <c r="Z219" s="1201">
        <v>3</v>
      </c>
      <c r="AA219" s="1205" t="s">
        <v>71</v>
      </c>
      <c r="AB219" s="1204"/>
      <c r="AC219" s="1202">
        <v>6</v>
      </c>
      <c r="AD219" s="1201">
        <v>2</v>
      </c>
      <c r="AE219" s="1202">
        <v>22</v>
      </c>
      <c r="AF219" s="1201">
        <v>3</v>
      </c>
      <c r="AG219" s="1205" t="s">
        <v>71</v>
      </c>
      <c r="AH219" s="1204"/>
      <c r="AI219" s="1202">
        <v>5</v>
      </c>
      <c r="AJ219" s="1201">
        <v>2</v>
      </c>
      <c r="AK219" s="1202">
        <v>15</v>
      </c>
      <c r="AL219" s="1201">
        <v>3</v>
      </c>
      <c r="AM219" s="1205" t="s">
        <v>71</v>
      </c>
      <c r="AN219" s="1206"/>
      <c r="AO219" s="1207"/>
      <c r="AP219" s="1208"/>
      <c r="AQ219" s="1202"/>
      <c r="AR219" s="1209"/>
      <c r="AS219" s="1210"/>
      <c r="AT219" s="1198" t="s">
        <v>693</v>
      </c>
      <c r="AU219" s="1198" t="s">
        <v>1078</v>
      </c>
    </row>
    <row r="220" spans="1:47" s="1184" customFormat="1" ht="15.75" customHeight="1" x14ac:dyDescent="0.25">
      <c r="A220" s="1134" t="s">
        <v>1079</v>
      </c>
      <c r="B220" s="1186" t="s">
        <v>19</v>
      </c>
      <c r="C220" s="1200" t="s">
        <v>1080</v>
      </c>
      <c r="D220" s="1201"/>
      <c r="E220" s="1202">
        <v>6</v>
      </c>
      <c r="F220" s="1201">
        <v>2</v>
      </c>
      <c r="G220" s="1202">
        <v>22</v>
      </c>
      <c r="H220" s="1201">
        <v>3</v>
      </c>
      <c r="I220" s="1203" t="s">
        <v>71</v>
      </c>
      <c r="J220" s="1339"/>
      <c r="K220" s="1202">
        <v>6</v>
      </c>
      <c r="L220" s="1201">
        <v>2</v>
      </c>
      <c r="M220" s="1202">
        <v>22</v>
      </c>
      <c r="N220" s="1201">
        <v>3</v>
      </c>
      <c r="O220" s="1205" t="s">
        <v>71</v>
      </c>
      <c r="P220" s="1339"/>
      <c r="Q220" s="1202">
        <v>6</v>
      </c>
      <c r="R220" s="1201">
        <v>2</v>
      </c>
      <c r="S220" s="1202">
        <v>22</v>
      </c>
      <c r="T220" s="1201">
        <v>3</v>
      </c>
      <c r="U220" s="1205" t="s">
        <v>71</v>
      </c>
      <c r="V220" s="1339"/>
      <c r="W220" s="1202">
        <v>6</v>
      </c>
      <c r="X220" s="1201">
        <v>2</v>
      </c>
      <c r="Y220" s="1202">
        <v>22</v>
      </c>
      <c r="Z220" s="1201">
        <v>3</v>
      </c>
      <c r="AA220" s="1205" t="s">
        <v>71</v>
      </c>
      <c r="AB220" s="1339"/>
      <c r="AC220" s="1202">
        <v>6</v>
      </c>
      <c r="AD220" s="1201">
        <v>2</v>
      </c>
      <c r="AE220" s="1202">
        <v>22</v>
      </c>
      <c r="AF220" s="1201">
        <v>3</v>
      </c>
      <c r="AG220" s="1205" t="s">
        <v>71</v>
      </c>
      <c r="AH220" s="1339"/>
      <c r="AI220" s="1202">
        <v>5</v>
      </c>
      <c r="AJ220" s="1201">
        <v>2</v>
      </c>
      <c r="AK220" s="1202">
        <v>15</v>
      </c>
      <c r="AL220" s="1201">
        <v>3</v>
      </c>
      <c r="AM220" s="1205" t="s">
        <v>71</v>
      </c>
      <c r="AN220" s="1206"/>
      <c r="AO220" s="1207"/>
      <c r="AP220" s="1208"/>
      <c r="AQ220" s="1202"/>
      <c r="AR220" s="1209"/>
      <c r="AS220" s="1210"/>
      <c r="AT220" s="1198" t="s">
        <v>1081</v>
      </c>
      <c r="AU220" s="1198" t="s">
        <v>884</v>
      </c>
    </row>
    <row r="221" spans="1:47" s="1184" customFormat="1" ht="15.75" customHeight="1" x14ac:dyDescent="0.25">
      <c r="A221" s="1134" t="s">
        <v>1082</v>
      </c>
      <c r="B221" s="1186" t="s">
        <v>19</v>
      </c>
      <c r="C221" s="1200" t="s">
        <v>1083</v>
      </c>
      <c r="D221" s="1201"/>
      <c r="E221" s="1202">
        <v>6</v>
      </c>
      <c r="F221" s="1201">
        <v>2</v>
      </c>
      <c r="G221" s="1202">
        <v>22</v>
      </c>
      <c r="H221" s="1201">
        <v>3</v>
      </c>
      <c r="I221" s="1203" t="s">
        <v>71</v>
      </c>
      <c r="J221" s="1339"/>
      <c r="K221" s="1202">
        <v>6</v>
      </c>
      <c r="L221" s="1201">
        <v>2</v>
      </c>
      <c r="M221" s="1202">
        <v>22</v>
      </c>
      <c r="N221" s="1201">
        <v>3</v>
      </c>
      <c r="O221" s="1205" t="s">
        <v>71</v>
      </c>
      <c r="P221" s="1201"/>
      <c r="Q221" s="1202">
        <v>6</v>
      </c>
      <c r="R221" s="1201">
        <v>2</v>
      </c>
      <c r="S221" s="1202">
        <v>22</v>
      </c>
      <c r="T221" s="1201">
        <v>3</v>
      </c>
      <c r="U221" s="1205" t="s">
        <v>71</v>
      </c>
      <c r="V221" s="1339"/>
      <c r="W221" s="1202">
        <v>6</v>
      </c>
      <c r="X221" s="1201">
        <v>2</v>
      </c>
      <c r="Y221" s="1202">
        <v>22</v>
      </c>
      <c r="Z221" s="1201">
        <v>3</v>
      </c>
      <c r="AA221" s="1205" t="s">
        <v>71</v>
      </c>
      <c r="AB221" s="1339"/>
      <c r="AC221" s="1202">
        <v>6</v>
      </c>
      <c r="AD221" s="1201">
        <v>2</v>
      </c>
      <c r="AE221" s="1202">
        <v>22</v>
      </c>
      <c r="AF221" s="1201">
        <v>3</v>
      </c>
      <c r="AG221" s="1205" t="s">
        <v>71</v>
      </c>
      <c r="AH221" s="1339"/>
      <c r="AI221" s="1202">
        <v>5</v>
      </c>
      <c r="AJ221" s="1201">
        <v>2</v>
      </c>
      <c r="AK221" s="1202">
        <v>15</v>
      </c>
      <c r="AL221" s="1201">
        <v>3</v>
      </c>
      <c r="AM221" s="1205" t="s">
        <v>71</v>
      </c>
      <c r="AN221" s="1206"/>
      <c r="AO221" s="1207"/>
      <c r="AP221" s="1208"/>
      <c r="AQ221" s="1202"/>
      <c r="AR221" s="1209"/>
      <c r="AS221" s="1210"/>
      <c r="AT221" s="1198" t="s">
        <v>1081</v>
      </c>
      <c r="AU221" s="1198" t="s">
        <v>809</v>
      </c>
    </row>
    <row r="222" spans="1:47" s="1184" customFormat="1" ht="15.75" customHeight="1" x14ac:dyDescent="0.25">
      <c r="A222" s="1134" t="s">
        <v>1084</v>
      </c>
      <c r="B222" s="1186" t="s">
        <v>19</v>
      </c>
      <c r="C222" s="1200" t="s">
        <v>1085</v>
      </c>
      <c r="D222" s="1201"/>
      <c r="E222" s="1202">
        <v>6</v>
      </c>
      <c r="F222" s="1201">
        <v>2</v>
      </c>
      <c r="G222" s="1202">
        <v>22</v>
      </c>
      <c r="H222" s="1201">
        <v>3</v>
      </c>
      <c r="I222" s="1203" t="s">
        <v>71</v>
      </c>
      <c r="J222" s="1339"/>
      <c r="K222" s="1202">
        <v>6</v>
      </c>
      <c r="L222" s="1201">
        <v>2</v>
      </c>
      <c r="M222" s="1202">
        <v>22</v>
      </c>
      <c r="N222" s="1201">
        <v>3</v>
      </c>
      <c r="O222" s="1205" t="s">
        <v>71</v>
      </c>
      <c r="P222" s="1339"/>
      <c r="Q222" s="1202">
        <v>6</v>
      </c>
      <c r="R222" s="1201">
        <v>2</v>
      </c>
      <c r="S222" s="1202">
        <v>22</v>
      </c>
      <c r="T222" s="1201">
        <v>3</v>
      </c>
      <c r="U222" s="1205" t="s">
        <v>71</v>
      </c>
      <c r="V222" s="1339"/>
      <c r="W222" s="1202">
        <v>6</v>
      </c>
      <c r="X222" s="1201">
        <v>2</v>
      </c>
      <c r="Y222" s="1202">
        <v>22</v>
      </c>
      <c r="Z222" s="1201">
        <v>3</v>
      </c>
      <c r="AA222" s="1205" t="s">
        <v>71</v>
      </c>
      <c r="AB222" s="1339"/>
      <c r="AC222" s="1202">
        <v>6</v>
      </c>
      <c r="AD222" s="1201">
        <v>2</v>
      </c>
      <c r="AE222" s="1202">
        <v>22</v>
      </c>
      <c r="AF222" s="1201">
        <v>3</v>
      </c>
      <c r="AG222" s="1205" t="s">
        <v>71</v>
      </c>
      <c r="AH222" s="1339"/>
      <c r="AI222" s="1202">
        <v>5</v>
      </c>
      <c r="AJ222" s="1201">
        <v>2</v>
      </c>
      <c r="AK222" s="1202">
        <v>15</v>
      </c>
      <c r="AL222" s="1201">
        <v>3</v>
      </c>
      <c r="AM222" s="1205" t="s">
        <v>71</v>
      </c>
      <c r="AN222" s="1206"/>
      <c r="AO222" s="1207"/>
      <c r="AP222" s="1208"/>
      <c r="AQ222" s="1202"/>
      <c r="AR222" s="1209"/>
      <c r="AS222" s="1210"/>
      <c r="AT222" s="1198" t="s">
        <v>1081</v>
      </c>
      <c r="AU222" s="1198" t="s">
        <v>1086</v>
      </c>
    </row>
    <row r="223" spans="1:47" s="1184" customFormat="1" ht="15.75" customHeight="1" x14ac:dyDescent="0.25">
      <c r="A223" s="1134" t="s">
        <v>1087</v>
      </c>
      <c r="B223" s="1186" t="s">
        <v>19</v>
      </c>
      <c r="C223" s="1200" t="s">
        <v>668</v>
      </c>
      <c r="D223" s="1201"/>
      <c r="E223" s="1202" t="str">
        <f t="shared" ref="E223:E254" si="104">IF(D223*14=0,"",D223*14)</f>
        <v/>
      </c>
      <c r="F223" s="1201"/>
      <c r="G223" s="1202" t="str">
        <f t="shared" ref="G223:G254" si="105">IF(F223*14=0,"",F223*14)</f>
        <v/>
      </c>
      <c r="H223" s="1201"/>
      <c r="I223" s="1203"/>
      <c r="J223" s="1204"/>
      <c r="K223" s="1202" t="str">
        <f t="shared" ref="K223:K254" si="106">IF(J223*14=0,"",J223*14)</f>
        <v/>
      </c>
      <c r="L223" s="1201"/>
      <c r="M223" s="1202" t="str">
        <f t="shared" ref="M223:M254" si="107">IF(L223*14=0,"",L223*14)</f>
        <v/>
      </c>
      <c r="N223" s="1201"/>
      <c r="O223" s="1203"/>
      <c r="P223" s="1339"/>
      <c r="Q223" s="1202" t="str">
        <f t="shared" ref="Q223:Q254" si="108">IF(P223*14=0,"",P223*14)</f>
        <v/>
      </c>
      <c r="R223" s="1201"/>
      <c r="S223" s="1202" t="str">
        <f t="shared" ref="S223:S254" si="109">IF(R223*14=0,"",R223*14)</f>
        <v/>
      </c>
      <c r="T223" s="1201"/>
      <c r="U223" s="1340"/>
      <c r="V223" s="1204">
        <v>2</v>
      </c>
      <c r="W223" s="1202">
        <f t="shared" ref="W223:W228" si="110">IF(V223*14=0,"",V223*14)</f>
        <v>28</v>
      </c>
      <c r="X223" s="1201"/>
      <c r="Y223" s="1202" t="str">
        <f t="shared" ref="Y223:Y228" si="111">IF(X223*14=0,"",X223*14)</f>
        <v/>
      </c>
      <c r="Z223" s="1201">
        <v>3</v>
      </c>
      <c r="AA223" s="1205" t="s">
        <v>67</v>
      </c>
      <c r="AB223" s="1204">
        <v>2</v>
      </c>
      <c r="AC223" s="1202">
        <f t="shared" ref="AC223:AC228" si="112">IF(AB223*14=0,"",AB223*14)</f>
        <v>28</v>
      </c>
      <c r="AD223" s="1201"/>
      <c r="AE223" s="1202" t="str">
        <f t="shared" ref="AE223:AE228" si="113">IF(AD223*14=0,"",AD223*14)</f>
        <v/>
      </c>
      <c r="AF223" s="1201">
        <v>3</v>
      </c>
      <c r="AG223" s="1205" t="s">
        <v>67</v>
      </c>
      <c r="AH223" s="1204">
        <v>2</v>
      </c>
      <c r="AI223" s="1202">
        <v>20</v>
      </c>
      <c r="AJ223" s="1201"/>
      <c r="AK223" s="1202" t="str">
        <f t="shared" ref="AK223" si="114">IF(AJ223*14=0,"",AJ223*14)</f>
        <v/>
      </c>
      <c r="AL223" s="1201">
        <v>3</v>
      </c>
      <c r="AM223" s="1205" t="s">
        <v>67</v>
      </c>
      <c r="AN223" s="1206"/>
      <c r="AO223" s="1207"/>
      <c r="AP223" s="1208"/>
      <c r="AQ223" s="1202"/>
      <c r="AR223" s="1209"/>
      <c r="AS223" s="1210"/>
      <c r="AT223" s="1198" t="s">
        <v>824</v>
      </c>
      <c r="AU223" s="1198" t="s">
        <v>757</v>
      </c>
    </row>
    <row r="224" spans="1:47" s="1184" customFormat="1" ht="15.75" customHeight="1" x14ac:dyDescent="0.25">
      <c r="A224" s="1134" t="s">
        <v>231</v>
      </c>
      <c r="B224" s="1186" t="s">
        <v>19</v>
      </c>
      <c r="C224" s="1200" t="s">
        <v>1088</v>
      </c>
      <c r="D224" s="1201"/>
      <c r="E224" s="1202" t="str">
        <f t="shared" si="104"/>
        <v/>
      </c>
      <c r="F224" s="1201"/>
      <c r="G224" s="1202" t="str">
        <f t="shared" si="105"/>
        <v/>
      </c>
      <c r="H224" s="1201"/>
      <c r="I224" s="1203"/>
      <c r="J224" s="1204"/>
      <c r="K224" s="1202" t="str">
        <f t="shared" si="106"/>
        <v/>
      </c>
      <c r="L224" s="1201"/>
      <c r="M224" s="1202" t="str">
        <f t="shared" si="107"/>
        <v/>
      </c>
      <c r="N224" s="1201"/>
      <c r="O224" s="1203"/>
      <c r="P224" s="1339"/>
      <c r="Q224" s="1202" t="str">
        <f t="shared" si="108"/>
        <v/>
      </c>
      <c r="R224" s="1201"/>
      <c r="S224" s="1202" t="str">
        <f t="shared" si="109"/>
        <v/>
      </c>
      <c r="T224" s="1201"/>
      <c r="U224" s="1340"/>
      <c r="V224" s="1349">
        <v>1</v>
      </c>
      <c r="W224" s="1350">
        <f t="shared" si="110"/>
        <v>14</v>
      </c>
      <c r="X224" s="1351">
        <v>1</v>
      </c>
      <c r="Y224" s="1350">
        <f t="shared" si="111"/>
        <v>14</v>
      </c>
      <c r="Z224" s="1351">
        <v>3</v>
      </c>
      <c r="AA224" s="1352" t="s">
        <v>67</v>
      </c>
      <c r="AB224" s="1351">
        <v>1</v>
      </c>
      <c r="AC224" s="1350">
        <f t="shared" si="112"/>
        <v>14</v>
      </c>
      <c r="AD224" s="1351">
        <v>1</v>
      </c>
      <c r="AE224" s="1350">
        <f t="shared" si="113"/>
        <v>14</v>
      </c>
      <c r="AF224" s="1351">
        <v>3</v>
      </c>
      <c r="AG224" s="1353" t="s">
        <v>67</v>
      </c>
      <c r="AH224" s="1349">
        <v>1</v>
      </c>
      <c r="AI224" s="1350">
        <v>10</v>
      </c>
      <c r="AJ224" s="1351">
        <v>1</v>
      </c>
      <c r="AK224" s="1350">
        <v>10</v>
      </c>
      <c r="AL224" s="1351">
        <v>3</v>
      </c>
      <c r="AM224" s="1352" t="s">
        <v>67</v>
      </c>
      <c r="AN224" s="1206"/>
      <c r="AO224" s="1207"/>
      <c r="AP224" s="1208"/>
      <c r="AQ224" s="1202"/>
      <c r="AR224" s="1209"/>
      <c r="AS224" s="1210"/>
      <c r="AT224" s="1198" t="s">
        <v>824</v>
      </c>
      <c r="AU224" s="1198" t="s">
        <v>759</v>
      </c>
    </row>
    <row r="225" spans="1:47" s="1184" customFormat="1" ht="15.75" customHeight="1" x14ac:dyDescent="0.25">
      <c r="A225" s="1134" t="s">
        <v>1089</v>
      </c>
      <c r="B225" s="1186" t="s">
        <v>19</v>
      </c>
      <c r="C225" s="1200" t="s">
        <v>669</v>
      </c>
      <c r="D225" s="1201"/>
      <c r="E225" s="1202" t="str">
        <f t="shared" si="104"/>
        <v/>
      </c>
      <c r="F225" s="1201"/>
      <c r="G225" s="1202" t="str">
        <f t="shared" si="105"/>
        <v/>
      </c>
      <c r="H225" s="1201"/>
      <c r="I225" s="1203"/>
      <c r="J225" s="1204"/>
      <c r="K225" s="1202" t="str">
        <f t="shared" si="106"/>
        <v/>
      </c>
      <c r="L225" s="1201"/>
      <c r="M225" s="1202" t="str">
        <f t="shared" si="107"/>
        <v/>
      </c>
      <c r="N225" s="1201"/>
      <c r="O225" s="1203"/>
      <c r="P225" s="1339"/>
      <c r="Q225" s="1202" t="str">
        <f t="shared" si="108"/>
        <v/>
      </c>
      <c r="R225" s="1201"/>
      <c r="S225" s="1202" t="str">
        <f t="shared" si="109"/>
        <v/>
      </c>
      <c r="T225" s="1201"/>
      <c r="U225" s="1340"/>
      <c r="V225" s="1204"/>
      <c r="W225" s="1202" t="str">
        <f t="shared" si="110"/>
        <v/>
      </c>
      <c r="X225" s="1201">
        <v>2</v>
      </c>
      <c r="Y225" s="1202">
        <v>28</v>
      </c>
      <c r="Z225" s="1201">
        <v>3</v>
      </c>
      <c r="AA225" s="1205" t="s">
        <v>67</v>
      </c>
      <c r="AB225" s="1201"/>
      <c r="AC225" s="1202" t="str">
        <f t="shared" si="112"/>
        <v/>
      </c>
      <c r="AD225" s="1201">
        <v>2</v>
      </c>
      <c r="AE225" s="1202">
        <f t="shared" si="113"/>
        <v>28</v>
      </c>
      <c r="AF225" s="1201">
        <v>3</v>
      </c>
      <c r="AG225" s="1203" t="s">
        <v>67</v>
      </c>
      <c r="AH225" s="1204"/>
      <c r="AI225" s="1202" t="str">
        <f t="shared" ref="AI225:AI228" si="115">IF(AH225*14=0,"",AH225*14)</f>
        <v/>
      </c>
      <c r="AJ225" s="1201">
        <v>2</v>
      </c>
      <c r="AK225" s="1202">
        <v>20</v>
      </c>
      <c r="AL225" s="1201">
        <v>3</v>
      </c>
      <c r="AM225" s="1205" t="s">
        <v>67</v>
      </c>
      <c r="AN225" s="1206"/>
      <c r="AO225" s="1207"/>
      <c r="AP225" s="1208"/>
      <c r="AQ225" s="1202"/>
      <c r="AR225" s="1209"/>
      <c r="AS225" s="1210"/>
      <c r="AT225" s="1198" t="s">
        <v>824</v>
      </c>
      <c r="AU225" s="1198" t="s">
        <v>788</v>
      </c>
    </row>
    <row r="226" spans="1:47" s="1184" customFormat="1" ht="15.75" customHeight="1" x14ac:dyDescent="0.25">
      <c r="A226" s="1134" t="s">
        <v>1278</v>
      </c>
      <c r="B226" s="1186" t="s">
        <v>19</v>
      </c>
      <c r="C226" s="1200" t="s">
        <v>1090</v>
      </c>
      <c r="D226" s="1201"/>
      <c r="E226" s="1202" t="str">
        <f t="shared" si="104"/>
        <v/>
      </c>
      <c r="F226" s="1201"/>
      <c r="G226" s="1202" t="str">
        <f t="shared" si="105"/>
        <v/>
      </c>
      <c r="H226" s="1201"/>
      <c r="I226" s="1203"/>
      <c r="J226" s="1204"/>
      <c r="K226" s="1202" t="str">
        <f t="shared" si="106"/>
        <v/>
      </c>
      <c r="L226" s="1201"/>
      <c r="M226" s="1202" t="str">
        <f t="shared" si="107"/>
        <v/>
      </c>
      <c r="N226" s="1201"/>
      <c r="O226" s="1203"/>
      <c r="P226" s="1339"/>
      <c r="Q226" s="1202" t="str">
        <f t="shared" si="108"/>
        <v/>
      </c>
      <c r="R226" s="1201"/>
      <c r="S226" s="1202" t="str">
        <f t="shared" si="109"/>
        <v/>
      </c>
      <c r="T226" s="1201"/>
      <c r="U226" s="1340"/>
      <c r="V226" s="1204">
        <v>2</v>
      </c>
      <c r="W226" s="1202">
        <f t="shared" si="110"/>
        <v>28</v>
      </c>
      <c r="X226" s="1201"/>
      <c r="Y226" s="1202" t="str">
        <f t="shared" si="111"/>
        <v/>
      </c>
      <c r="Z226" s="1201">
        <v>3</v>
      </c>
      <c r="AA226" s="1205" t="s">
        <v>67</v>
      </c>
      <c r="AB226" s="1201">
        <v>2</v>
      </c>
      <c r="AC226" s="1202">
        <f t="shared" si="112"/>
        <v>28</v>
      </c>
      <c r="AD226" s="1201"/>
      <c r="AE226" s="1202" t="str">
        <f t="shared" si="113"/>
        <v/>
      </c>
      <c r="AF226" s="1201">
        <v>3</v>
      </c>
      <c r="AG226" s="1203" t="s">
        <v>67</v>
      </c>
      <c r="AH226" s="1204">
        <v>2</v>
      </c>
      <c r="AI226" s="1202">
        <v>20</v>
      </c>
      <c r="AJ226" s="1201"/>
      <c r="AK226" s="1202" t="str">
        <f t="shared" ref="AK226:AK228" si="116">IF(AJ226*14=0,"",AJ226*14)</f>
        <v/>
      </c>
      <c r="AL226" s="1201">
        <v>3</v>
      </c>
      <c r="AM226" s="1205" t="s">
        <v>67</v>
      </c>
      <c r="AN226" s="1206"/>
      <c r="AO226" s="1207"/>
      <c r="AP226" s="1208"/>
      <c r="AQ226" s="1202"/>
      <c r="AR226" s="1209"/>
      <c r="AS226" s="1210"/>
      <c r="AT226" s="1198" t="s">
        <v>824</v>
      </c>
      <c r="AU226" s="1198" t="s">
        <v>826</v>
      </c>
    </row>
    <row r="227" spans="1:47" s="1184" customFormat="1" ht="15.75" customHeight="1" x14ac:dyDescent="0.25">
      <c r="A227" s="1134" t="s">
        <v>1091</v>
      </c>
      <c r="B227" s="1186" t="s">
        <v>19</v>
      </c>
      <c r="C227" s="1200" t="s">
        <v>666</v>
      </c>
      <c r="D227" s="1201"/>
      <c r="E227" s="1202" t="str">
        <f t="shared" si="104"/>
        <v/>
      </c>
      <c r="F227" s="1201"/>
      <c r="G227" s="1202" t="str">
        <f t="shared" si="105"/>
        <v/>
      </c>
      <c r="H227" s="1201"/>
      <c r="I227" s="1203"/>
      <c r="J227" s="1204"/>
      <c r="K227" s="1202" t="str">
        <f t="shared" si="106"/>
        <v/>
      </c>
      <c r="L227" s="1201"/>
      <c r="M227" s="1202" t="str">
        <f t="shared" si="107"/>
        <v/>
      </c>
      <c r="N227" s="1201"/>
      <c r="O227" s="1203"/>
      <c r="P227" s="1339"/>
      <c r="Q227" s="1202" t="str">
        <f t="shared" si="108"/>
        <v/>
      </c>
      <c r="R227" s="1201"/>
      <c r="S227" s="1202" t="str">
        <f t="shared" si="109"/>
        <v/>
      </c>
      <c r="T227" s="1201"/>
      <c r="U227" s="1340"/>
      <c r="V227" s="1204">
        <v>2</v>
      </c>
      <c r="W227" s="1202">
        <f t="shared" si="110"/>
        <v>28</v>
      </c>
      <c r="X227" s="1201"/>
      <c r="Y227" s="1202" t="str">
        <f t="shared" si="111"/>
        <v/>
      </c>
      <c r="Z227" s="1201">
        <v>3</v>
      </c>
      <c r="AA227" s="1205" t="s">
        <v>67</v>
      </c>
      <c r="AB227" s="1201">
        <v>2</v>
      </c>
      <c r="AC227" s="1202">
        <f t="shared" si="112"/>
        <v>28</v>
      </c>
      <c r="AD227" s="1201"/>
      <c r="AE227" s="1202" t="str">
        <f t="shared" si="113"/>
        <v/>
      </c>
      <c r="AF227" s="1201">
        <v>3</v>
      </c>
      <c r="AG227" s="1203" t="s">
        <v>67</v>
      </c>
      <c r="AH227" s="1204">
        <v>2</v>
      </c>
      <c r="AI227" s="1202">
        <v>20</v>
      </c>
      <c r="AJ227" s="1201"/>
      <c r="AK227" s="1202" t="str">
        <f t="shared" si="116"/>
        <v/>
      </c>
      <c r="AL227" s="1201">
        <v>3</v>
      </c>
      <c r="AM227" s="1205" t="s">
        <v>67</v>
      </c>
      <c r="AN227" s="1206"/>
      <c r="AO227" s="1207"/>
      <c r="AP227" s="1208"/>
      <c r="AQ227" s="1202"/>
      <c r="AR227" s="1209"/>
      <c r="AS227" s="1210"/>
      <c r="AT227" s="1198" t="s">
        <v>824</v>
      </c>
      <c r="AU227" s="1198" t="s">
        <v>826</v>
      </c>
    </row>
    <row r="228" spans="1:47" s="1184" customFormat="1" ht="15.75" customHeight="1" thickBot="1" x14ac:dyDescent="0.3">
      <c r="A228" s="1224" t="s">
        <v>1115</v>
      </c>
      <c r="B228" s="1186" t="s">
        <v>19</v>
      </c>
      <c r="C228" s="1225" t="s">
        <v>633</v>
      </c>
      <c r="D228" s="1226"/>
      <c r="E228" s="1207" t="str">
        <f t="shared" si="104"/>
        <v/>
      </c>
      <c r="F228" s="1226"/>
      <c r="G228" s="1207" t="str">
        <f t="shared" si="105"/>
        <v/>
      </c>
      <c r="H228" s="1226"/>
      <c r="I228" s="1227"/>
      <c r="J228" s="1228"/>
      <c r="K228" s="1207" t="str">
        <f t="shared" si="106"/>
        <v/>
      </c>
      <c r="L228" s="1226"/>
      <c r="M228" s="1207" t="str">
        <f t="shared" si="107"/>
        <v/>
      </c>
      <c r="N228" s="1226"/>
      <c r="O228" s="1227"/>
      <c r="P228" s="1343"/>
      <c r="Q228" s="1256" t="str">
        <f t="shared" si="108"/>
        <v/>
      </c>
      <c r="R228" s="1255"/>
      <c r="S228" s="1256" t="str">
        <f t="shared" si="109"/>
        <v/>
      </c>
      <c r="T228" s="1255"/>
      <c r="U228" s="1344"/>
      <c r="V228" s="1228"/>
      <c r="W228" s="1207" t="str">
        <f t="shared" si="110"/>
        <v/>
      </c>
      <c r="X228" s="1226"/>
      <c r="Y228" s="1207" t="str">
        <f t="shared" si="111"/>
        <v/>
      </c>
      <c r="Z228" s="1226"/>
      <c r="AA228" s="1229"/>
      <c r="AB228" s="1226">
        <v>2</v>
      </c>
      <c r="AC228" s="1207">
        <f t="shared" si="112"/>
        <v>28</v>
      </c>
      <c r="AD228" s="1226"/>
      <c r="AE228" s="1207" t="str">
        <f t="shared" si="113"/>
        <v/>
      </c>
      <c r="AF228" s="1226">
        <v>3</v>
      </c>
      <c r="AG228" s="1227" t="s">
        <v>71</v>
      </c>
      <c r="AH228" s="1228"/>
      <c r="AI228" s="1202" t="str">
        <f t="shared" si="115"/>
        <v/>
      </c>
      <c r="AJ228" s="1226"/>
      <c r="AK228" s="1207" t="str">
        <f t="shared" si="116"/>
        <v/>
      </c>
      <c r="AL228" s="1226"/>
      <c r="AM228" s="1229"/>
      <c r="AN228" s="1230"/>
      <c r="AO228" s="1207"/>
      <c r="AP228" s="1231"/>
      <c r="AQ228" s="1207"/>
      <c r="AR228" s="1232"/>
      <c r="AS228" s="1233"/>
      <c r="AT228" s="1198" t="s">
        <v>1092</v>
      </c>
      <c r="AU228" s="1198" t="s">
        <v>1093</v>
      </c>
    </row>
    <row r="229" spans="1:47" s="1184" customFormat="1" ht="15.75" customHeight="1" thickBot="1" x14ac:dyDescent="0.3">
      <c r="A229" s="1234"/>
      <c r="B229" s="1235"/>
      <c r="C229" s="1236" t="s">
        <v>1094</v>
      </c>
      <c r="D229" s="1237"/>
      <c r="E229" s="1238"/>
      <c r="F229" s="1237"/>
      <c r="G229" s="1238"/>
      <c r="H229" s="1237"/>
      <c r="I229" s="1239"/>
      <c r="J229" s="1240"/>
      <c r="K229" s="1238"/>
      <c r="L229" s="1237"/>
      <c r="M229" s="1238"/>
      <c r="N229" s="1237"/>
      <c r="O229" s="1241"/>
      <c r="P229" s="1237"/>
      <c r="Q229" s="1238"/>
      <c r="R229" s="1237"/>
      <c r="S229" s="1238"/>
      <c r="T229" s="1237"/>
      <c r="U229" s="1239"/>
      <c r="V229" s="1240"/>
      <c r="W229" s="1238"/>
      <c r="X229" s="1237"/>
      <c r="Y229" s="1238"/>
      <c r="Z229" s="1237"/>
      <c r="AA229" s="1241"/>
      <c r="AB229" s="1237"/>
      <c r="AC229" s="1238"/>
      <c r="AD229" s="1237"/>
      <c r="AE229" s="1238"/>
      <c r="AF229" s="1237"/>
      <c r="AG229" s="1239"/>
      <c r="AH229" s="1240"/>
      <c r="AI229" s="1238"/>
      <c r="AJ229" s="1237"/>
      <c r="AK229" s="1238"/>
      <c r="AL229" s="1237"/>
      <c r="AM229" s="1241"/>
      <c r="AN229" s="1242"/>
      <c r="AO229" s="1238"/>
      <c r="AP229" s="1180"/>
      <c r="AQ229" s="1238"/>
      <c r="AR229" s="1243"/>
      <c r="AS229" s="1244"/>
    </row>
    <row r="230" spans="1:47" s="1184" customFormat="1" ht="15.75" customHeight="1" x14ac:dyDescent="0.25">
      <c r="A230" s="1185" t="s">
        <v>1095</v>
      </c>
      <c r="B230" s="1186" t="s">
        <v>19</v>
      </c>
      <c r="C230" s="1245" t="s">
        <v>1096</v>
      </c>
      <c r="D230" s="1188"/>
      <c r="E230" s="1189" t="str">
        <f t="shared" si="104"/>
        <v/>
      </c>
      <c r="F230" s="1188"/>
      <c r="G230" s="1189" t="str">
        <f t="shared" si="105"/>
        <v/>
      </c>
      <c r="H230" s="1188"/>
      <c r="I230" s="1190"/>
      <c r="J230" s="1191"/>
      <c r="K230" s="1189" t="str">
        <f t="shared" si="106"/>
        <v/>
      </c>
      <c r="L230" s="1188"/>
      <c r="M230" s="1189" t="str">
        <f t="shared" si="107"/>
        <v/>
      </c>
      <c r="N230" s="1188"/>
      <c r="O230" s="1192"/>
      <c r="P230" s="1188"/>
      <c r="Q230" s="1189" t="str">
        <f t="shared" si="108"/>
        <v/>
      </c>
      <c r="R230" s="1188"/>
      <c r="S230" s="1189" t="str">
        <f t="shared" si="109"/>
        <v/>
      </c>
      <c r="T230" s="1188"/>
      <c r="U230" s="1190"/>
      <c r="V230" s="1191"/>
      <c r="W230" s="1189" t="str">
        <f t="shared" ref="W230:W254" si="117">IF(V230*14=0,"",V230*14)</f>
        <v/>
      </c>
      <c r="X230" s="1188"/>
      <c r="Y230" s="1189" t="str">
        <f t="shared" ref="Y230:Y254" si="118">IF(X230*14=0,"",X230*14)</f>
        <v/>
      </c>
      <c r="Z230" s="1188"/>
      <c r="AA230" s="1192"/>
      <c r="AB230" s="1188"/>
      <c r="AC230" s="1189" t="str">
        <f t="shared" ref="AC230:AC254" si="119">IF(AB230*14=0,"",AB230*14)</f>
        <v/>
      </c>
      <c r="AD230" s="1188"/>
      <c r="AE230" s="1189" t="str">
        <f t="shared" ref="AE230:AE254" si="120">IF(AD230*14=0,"",AD230*14)</f>
        <v/>
      </c>
      <c r="AF230" s="1188"/>
      <c r="AG230" s="1190"/>
      <c r="AH230" s="1191"/>
      <c r="AI230" s="1189" t="str">
        <f t="shared" ref="AI230:AI254" si="121">IF(AH230*14=0,"",AH230*14)</f>
        <v/>
      </c>
      <c r="AJ230" s="1188"/>
      <c r="AK230" s="1189" t="str">
        <f t="shared" ref="AK230:AK254" si="122">IF(AJ230*14=0,"",AJ230*14)</f>
        <v/>
      </c>
      <c r="AL230" s="1188"/>
      <c r="AM230" s="1192"/>
      <c r="AN230" s="1193"/>
      <c r="AO230" s="1194"/>
      <c r="AP230" s="1195"/>
      <c r="AQ230" s="1189"/>
      <c r="AR230" s="1196"/>
      <c r="AS230" s="1246"/>
      <c r="AT230" s="1247" t="s">
        <v>1097</v>
      </c>
      <c r="AU230" s="1247" t="s">
        <v>1098</v>
      </c>
    </row>
    <row r="231" spans="1:47" s="1184" customFormat="1" ht="15.75" customHeight="1" x14ac:dyDescent="0.25">
      <c r="A231" s="1134" t="s">
        <v>1099</v>
      </c>
      <c r="B231" s="1199" t="s">
        <v>19</v>
      </c>
      <c r="C231" s="1248" t="s">
        <v>1100</v>
      </c>
      <c r="D231" s="1201"/>
      <c r="E231" s="1202" t="str">
        <f t="shared" si="104"/>
        <v/>
      </c>
      <c r="F231" s="1201"/>
      <c r="G231" s="1202" t="str">
        <f t="shared" si="105"/>
        <v/>
      </c>
      <c r="H231" s="1201"/>
      <c r="I231" s="1203"/>
      <c r="J231" s="1204"/>
      <c r="K231" s="1202" t="str">
        <f t="shared" si="106"/>
        <v/>
      </c>
      <c r="L231" s="1201"/>
      <c r="M231" s="1202" t="str">
        <f t="shared" si="107"/>
        <v/>
      </c>
      <c r="N231" s="1201"/>
      <c r="O231" s="1205"/>
      <c r="P231" s="1201"/>
      <c r="Q231" s="1202" t="str">
        <f t="shared" si="108"/>
        <v/>
      </c>
      <c r="R231" s="1201"/>
      <c r="S231" s="1202" t="str">
        <f t="shared" si="109"/>
        <v/>
      </c>
      <c r="T231" s="1201"/>
      <c r="U231" s="1203"/>
      <c r="V231" s="1204"/>
      <c r="W231" s="1202" t="str">
        <f t="shared" si="117"/>
        <v/>
      </c>
      <c r="X231" s="1201"/>
      <c r="Y231" s="1202" t="str">
        <f t="shared" si="118"/>
        <v/>
      </c>
      <c r="Z231" s="1201"/>
      <c r="AA231" s="1205"/>
      <c r="AB231" s="1201"/>
      <c r="AC231" s="1202" t="str">
        <f t="shared" si="119"/>
        <v/>
      </c>
      <c r="AD231" s="1201"/>
      <c r="AE231" s="1202" t="str">
        <f t="shared" si="120"/>
        <v/>
      </c>
      <c r="AF231" s="1201"/>
      <c r="AG231" s="1203"/>
      <c r="AH231" s="1204"/>
      <c r="AI231" s="1202" t="str">
        <f t="shared" si="121"/>
        <v/>
      </c>
      <c r="AJ231" s="1201"/>
      <c r="AK231" s="1202" t="str">
        <f t="shared" si="122"/>
        <v/>
      </c>
      <c r="AL231" s="1201"/>
      <c r="AM231" s="1205"/>
      <c r="AN231" s="1206"/>
      <c r="AO231" s="1207"/>
      <c r="AP231" s="1208"/>
      <c r="AQ231" s="1202"/>
      <c r="AR231" s="1209"/>
      <c r="AS231" s="1249"/>
      <c r="AT231" s="1247" t="s">
        <v>1101</v>
      </c>
      <c r="AU231" s="1247" t="s">
        <v>1102</v>
      </c>
    </row>
    <row r="232" spans="1:47" s="1184" customFormat="1" ht="15.75" customHeight="1" x14ac:dyDescent="0.25">
      <c r="A232" s="1134" t="s">
        <v>1103</v>
      </c>
      <c r="B232" s="1199" t="s">
        <v>19</v>
      </c>
      <c r="C232" s="1248" t="s">
        <v>1104</v>
      </c>
      <c r="D232" s="1201"/>
      <c r="E232" s="1202" t="str">
        <f t="shared" si="104"/>
        <v/>
      </c>
      <c r="F232" s="1201"/>
      <c r="G232" s="1202" t="str">
        <f t="shared" si="105"/>
        <v/>
      </c>
      <c r="H232" s="1201"/>
      <c r="I232" s="1203"/>
      <c r="J232" s="1204"/>
      <c r="K232" s="1202" t="str">
        <f t="shared" si="106"/>
        <v/>
      </c>
      <c r="L232" s="1201"/>
      <c r="M232" s="1202" t="str">
        <f t="shared" si="107"/>
        <v/>
      </c>
      <c r="N232" s="1201"/>
      <c r="O232" s="1205"/>
      <c r="P232" s="1201"/>
      <c r="Q232" s="1202" t="str">
        <f t="shared" si="108"/>
        <v/>
      </c>
      <c r="R232" s="1201"/>
      <c r="S232" s="1202" t="str">
        <f t="shared" si="109"/>
        <v/>
      </c>
      <c r="T232" s="1201"/>
      <c r="U232" s="1203"/>
      <c r="V232" s="1204"/>
      <c r="W232" s="1202" t="str">
        <f t="shared" si="117"/>
        <v/>
      </c>
      <c r="X232" s="1201"/>
      <c r="Y232" s="1202" t="str">
        <f t="shared" si="118"/>
        <v/>
      </c>
      <c r="Z232" s="1201"/>
      <c r="AA232" s="1205"/>
      <c r="AB232" s="1201"/>
      <c r="AC232" s="1202" t="str">
        <f t="shared" si="119"/>
        <v/>
      </c>
      <c r="AD232" s="1201"/>
      <c r="AE232" s="1202" t="str">
        <f t="shared" si="120"/>
        <v/>
      </c>
      <c r="AF232" s="1201"/>
      <c r="AG232" s="1203"/>
      <c r="AH232" s="1204"/>
      <c r="AI232" s="1202" t="str">
        <f t="shared" si="121"/>
        <v/>
      </c>
      <c r="AJ232" s="1201"/>
      <c r="AK232" s="1202" t="str">
        <f t="shared" si="122"/>
        <v/>
      </c>
      <c r="AL232" s="1201"/>
      <c r="AM232" s="1205"/>
      <c r="AN232" s="1206"/>
      <c r="AO232" s="1207"/>
      <c r="AP232" s="1208"/>
      <c r="AQ232" s="1202"/>
      <c r="AR232" s="1209"/>
      <c r="AS232" s="1249"/>
      <c r="AT232" s="1247" t="s">
        <v>1105</v>
      </c>
      <c r="AU232" s="1247" t="s">
        <v>1106</v>
      </c>
    </row>
    <row r="233" spans="1:47" s="1184" customFormat="1" ht="15.75" customHeight="1" x14ac:dyDescent="0.25">
      <c r="A233" s="1134" t="s">
        <v>1107</v>
      </c>
      <c r="B233" s="1199" t="s">
        <v>19</v>
      </c>
      <c r="C233" s="1248" t="s">
        <v>1108</v>
      </c>
      <c r="D233" s="1201"/>
      <c r="E233" s="1202" t="str">
        <f t="shared" si="104"/>
        <v/>
      </c>
      <c r="F233" s="1201"/>
      <c r="G233" s="1202" t="str">
        <f t="shared" si="105"/>
        <v/>
      </c>
      <c r="H233" s="1201"/>
      <c r="I233" s="1203"/>
      <c r="J233" s="1204"/>
      <c r="K233" s="1202" t="str">
        <f t="shared" si="106"/>
        <v/>
      </c>
      <c r="L233" s="1201"/>
      <c r="M233" s="1202" t="str">
        <f t="shared" si="107"/>
        <v/>
      </c>
      <c r="N233" s="1201"/>
      <c r="O233" s="1205"/>
      <c r="P233" s="1201"/>
      <c r="Q233" s="1202" t="str">
        <f t="shared" si="108"/>
        <v/>
      </c>
      <c r="R233" s="1201"/>
      <c r="S233" s="1202" t="str">
        <f t="shared" si="109"/>
        <v/>
      </c>
      <c r="T233" s="1201"/>
      <c r="U233" s="1203"/>
      <c r="V233" s="1204"/>
      <c r="W233" s="1202" t="str">
        <f t="shared" si="117"/>
        <v/>
      </c>
      <c r="X233" s="1201"/>
      <c r="Y233" s="1202" t="str">
        <f t="shared" si="118"/>
        <v/>
      </c>
      <c r="Z233" s="1201"/>
      <c r="AA233" s="1205"/>
      <c r="AB233" s="1201"/>
      <c r="AC233" s="1202" t="str">
        <f t="shared" si="119"/>
        <v/>
      </c>
      <c r="AD233" s="1201"/>
      <c r="AE233" s="1202" t="str">
        <f t="shared" si="120"/>
        <v/>
      </c>
      <c r="AF233" s="1201"/>
      <c r="AG233" s="1203"/>
      <c r="AH233" s="1204"/>
      <c r="AI233" s="1202" t="str">
        <f t="shared" si="121"/>
        <v/>
      </c>
      <c r="AJ233" s="1201"/>
      <c r="AK233" s="1202" t="str">
        <f t="shared" si="122"/>
        <v/>
      </c>
      <c r="AL233" s="1201"/>
      <c r="AM233" s="1205"/>
      <c r="AN233" s="1206"/>
      <c r="AO233" s="1207"/>
      <c r="AP233" s="1208"/>
      <c r="AQ233" s="1202"/>
      <c r="AR233" s="1209"/>
      <c r="AS233" s="1249"/>
      <c r="AT233" s="1247" t="s">
        <v>1109</v>
      </c>
      <c r="AU233" s="1247" t="s">
        <v>1110</v>
      </c>
    </row>
    <row r="234" spans="1:47" s="1184" customFormat="1" ht="15.75" customHeight="1" x14ac:dyDescent="0.25">
      <c r="A234" s="1134" t="s">
        <v>1111</v>
      </c>
      <c r="B234" s="1199" t="s">
        <v>19</v>
      </c>
      <c r="C234" s="1248" t="s">
        <v>1112</v>
      </c>
      <c r="D234" s="1201"/>
      <c r="E234" s="1202" t="str">
        <f t="shared" si="104"/>
        <v/>
      </c>
      <c r="F234" s="1201"/>
      <c r="G234" s="1202" t="str">
        <f t="shared" si="105"/>
        <v/>
      </c>
      <c r="H234" s="1201"/>
      <c r="I234" s="1203"/>
      <c r="J234" s="1204"/>
      <c r="K234" s="1202" t="str">
        <f t="shared" si="106"/>
        <v/>
      </c>
      <c r="L234" s="1201"/>
      <c r="M234" s="1202" t="str">
        <f t="shared" si="107"/>
        <v/>
      </c>
      <c r="N234" s="1201"/>
      <c r="O234" s="1205"/>
      <c r="P234" s="1201"/>
      <c r="Q234" s="1202" t="str">
        <f t="shared" si="108"/>
        <v/>
      </c>
      <c r="R234" s="1201"/>
      <c r="S234" s="1202" t="str">
        <f t="shared" si="109"/>
        <v/>
      </c>
      <c r="T234" s="1201"/>
      <c r="U234" s="1203"/>
      <c r="V234" s="1204"/>
      <c r="W234" s="1202" t="str">
        <f t="shared" si="117"/>
        <v/>
      </c>
      <c r="X234" s="1201"/>
      <c r="Y234" s="1202" t="str">
        <f t="shared" si="118"/>
        <v/>
      </c>
      <c r="Z234" s="1201"/>
      <c r="AA234" s="1205"/>
      <c r="AB234" s="1201"/>
      <c r="AC234" s="1202" t="str">
        <f t="shared" si="119"/>
        <v/>
      </c>
      <c r="AD234" s="1201"/>
      <c r="AE234" s="1202" t="str">
        <f t="shared" si="120"/>
        <v/>
      </c>
      <c r="AF234" s="1201"/>
      <c r="AG234" s="1203"/>
      <c r="AH234" s="1204"/>
      <c r="AI234" s="1202" t="str">
        <f t="shared" si="121"/>
        <v/>
      </c>
      <c r="AJ234" s="1201"/>
      <c r="AK234" s="1202" t="str">
        <f t="shared" si="122"/>
        <v/>
      </c>
      <c r="AL234" s="1201"/>
      <c r="AM234" s="1205"/>
      <c r="AN234" s="1206"/>
      <c r="AO234" s="1207"/>
      <c r="AP234" s="1208"/>
      <c r="AQ234" s="1202"/>
      <c r="AR234" s="1209"/>
      <c r="AS234" s="1249"/>
      <c r="AT234" s="1247" t="s">
        <v>1109</v>
      </c>
      <c r="AU234" s="1247" t="s">
        <v>1110</v>
      </c>
    </row>
    <row r="235" spans="1:47" s="1184" customFormat="1" ht="15.75" customHeight="1" x14ac:dyDescent="0.25">
      <c r="A235" s="1134" t="s">
        <v>1113</v>
      </c>
      <c r="B235" s="1199" t="s">
        <v>19</v>
      </c>
      <c r="C235" s="1248" t="s">
        <v>645</v>
      </c>
      <c r="D235" s="1201"/>
      <c r="E235" s="1202" t="str">
        <f t="shared" si="104"/>
        <v/>
      </c>
      <c r="F235" s="1201"/>
      <c r="G235" s="1202" t="str">
        <f t="shared" si="105"/>
        <v/>
      </c>
      <c r="H235" s="1201"/>
      <c r="I235" s="1203"/>
      <c r="J235" s="1204"/>
      <c r="K235" s="1202" t="str">
        <f t="shared" si="106"/>
        <v/>
      </c>
      <c r="L235" s="1201"/>
      <c r="M235" s="1202" t="str">
        <f t="shared" si="107"/>
        <v/>
      </c>
      <c r="N235" s="1201"/>
      <c r="O235" s="1205"/>
      <c r="P235" s="1201"/>
      <c r="Q235" s="1202" t="str">
        <f t="shared" si="108"/>
        <v/>
      </c>
      <c r="R235" s="1201"/>
      <c r="S235" s="1202" t="str">
        <f t="shared" si="109"/>
        <v/>
      </c>
      <c r="T235" s="1201"/>
      <c r="U235" s="1203"/>
      <c r="V235" s="1204"/>
      <c r="W235" s="1202" t="str">
        <f t="shared" si="117"/>
        <v/>
      </c>
      <c r="X235" s="1201"/>
      <c r="Y235" s="1202" t="str">
        <f t="shared" si="118"/>
        <v/>
      </c>
      <c r="Z235" s="1201"/>
      <c r="AA235" s="1205"/>
      <c r="AB235" s="1201"/>
      <c r="AC235" s="1202" t="str">
        <f t="shared" si="119"/>
        <v/>
      </c>
      <c r="AD235" s="1201"/>
      <c r="AE235" s="1202" t="str">
        <f t="shared" si="120"/>
        <v/>
      </c>
      <c r="AF235" s="1201"/>
      <c r="AG235" s="1203"/>
      <c r="AH235" s="1204"/>
      <c r="AI235" s="1202" t="str">
        <f t="shared" si="121"/>
        <v/>
      </c>
      <c r="AJ235" s="1201"/>
      <c r="AK235" s="1202" t="str">
        <f t="shared" si="122"/>
        <v/>
      </c>
      <c r="AL235" s="1201"/>
      <c r="AM235" s="1205"/>
      <c r="AN235" s="1206"/>
      <c r="AO235" s="1207"/>
      <c r="AP235" s="1208"/>
      <c r="AQ235" s="1202"/>
      <c r="AR235" s="1209"/>
      <c r="AS235" s="1249"/>
      <c r="AT235" s="1247" t="s">
        <v>1109</v>
      </c>
      <c r="AU235" s="1247" t="s">
        <v>1114</v>
      </c>
    </row>
    <row r="236" spans="1:47" s="1184" customFormat="1" ht="15.75" customHeight="1" x14ac:dyDescent="0.25">
      <c r="A236" s="1134" t="s">
        <v>1115</v>
      </c>
      <c r="B236" s="1199" t="s">
        <v>19</v>
      </c>
      <c r="C236" s="1248" t="s">
        <v>1116</v>
      </c>
      <c r="D236" s="1201"/>
      <c r="E236" s="1202" t="str">
        <f t="shared" si="104"/>
        <v/>
      </c>
      <c r="F236" s="1201"/>
      <c r="G236" s="1202" t="str">
        <f t="shared" si="105"/>
        <v/>
      </c>
      <c r="H236" s="1201"/>
      <c r="I236" s="1203"/>
      <c r="J236" s="1204"/>
      <c r="K236" s="1202" t="str">
        <f t="shared" si="106"/>
        <v/>
      </c>
      <c r="L236" s="1201"/>
      <c r="M236" s="1202" t="str">
        <f t="shared" si="107"/>
        <v/>
      </c>
      <c r="N236" s="1201"/>
      <c r="O236" s="1205"/>
      <c r="P236" s="1201"/>
      <c r="Q236" s="1202" t="str">
        <f t="shared" si="108"/>
        <v/>
      </c>
      <c r="R236" s="1201"/>
      <c r="S236" s="1202" t="str">
        <f t="shared" si="109"/>
        <v/>
      </c>
      <c r="T236" s="1201"/>
      <c r="U236" s="1203"/>
      <c r="V236" s="1204"/>
      <c r="W236" s="1202" t="str">
        <f t="shared" si="117"/>
        <v/>
      </c>
      <c r="X236" s="1201"/>
      <c r="Y236" s="1202" t="str">
        <f t="shared" si="118"/>
        <v/>
      </c>
      <c r="Z236" s="1201"/>
      <c r="AA236" s="1205"/>
      <c r="AB236" s="1201"/>
      <c r="AC236" s="1202" t="str">
        <f t="shared" si="119"/>
        <v/>
      </c>
      <c r="AD236" s="1201"/>
      <c r="AE236" s="1202" t="str">
        <f t="shared" si="120"/>
        <v/>
      </c>
      <c r="AF236" s="1201"/>
      <c r="AG236" s="1203"/>
      <c r="AH236" s="1204"/>
      <c r="AI236" s="1202" t="str">
        <f t="shared" si="121"/>
        <v/>
      </c>
      <c r="AJ236" s="1201"/>
      <c r="AK236" s="1202" t="str">
        <f t="shared" si="122"/>
        <v/>
      </c>
      <c r="AL236" s="1201"/>
      <c r="AM236" s="1205"/>
      <c r="AN236" s="1206"/>
      <c r="AO236" s="1207"/>
      <c r="AP236" s="1208"/>
      <c r="AQ236" s="1202"/>
      <c r="AR236" s="1209"/>
      <c r="AS236" s="1249"/>
      <c r="AT236" s="1247" t="s">
        <v>1117</v>
      </c>
      <c r="AU236" s="1247" t="s">
        <v>1118</v>
      </c>
    </row>
    <row r="237" spans="1:47" s="1184" customFormat="1" ht="15.75" customHeight="1" x14ac:dyDescent="0.25">
      <c r="A237" s="1134" t="s">
        <v>1119</v>
      </c>
      <c r="B237" s="1199" t="s">
        <v>19</v>
      </c>
      <c r="C237" s="1248" t="s">
        <v>1120</v>
      </c>
      <c r="D237" s="1201"/>
      <c r="E237" s="1202" t="str">
        <f t="shared" si="104"/>
        <v/>
      </c>
      <c r="F237" s="1201"/>
      <c r="G237" s="1202" t="str">
        <f t="shared" si="105"/>
        <v/>
      </c>
      <c r="H237" s="1201"/>
      <c r="I237" s="1203"/>
      <c r="J237" s="1204"/>
      <c r="K237" s="1202" t="str">
        <f t="shared" si="106"/>
        <v/>
      </c>
      <c r="L237" s="1201"/>
      <c r="M237" s="1202" t="str">
        <f t="shared" si="107"/>
        <v/>
      </c>
      <c r="N237" s="1201"/>
      <c r="O237" s="1205"/>
      <c r="P237" s="1201"/>
      <c r="Q237" s="1202" t="str">
        <f t="shared" si="108"/>
        <v/>
      </c>
      <c r="R237" s="1201"/>
      <c r="S237" s="1202" t="str">
        <f t="shared" si="109"/>
        <v/>
      </c>
      <c r="T237" s="1201"/>
      <c r="U237" s="1203"/>
      <c r="V237" s="1204"/>
      <c r="W237" s="1202" t="str">
        <f t="shared" si="117"/>
        <v/>
      </c>
      <c r="X237" s="1201"/>
      <c r="Y237" s="1202" t="str">
        <f t="shared" si="118"/>
        <v/>
      </c>
      <c r="Z237" s="1201"/>
      <c r="AA237" s="1205"/>
      <c r="AB237" s="1201"/>
      <c r="AC237" s="1202" t="str">
        <f t="shared" si="119"/>
        <v/>
      </c>
      <c r="AD237" s="1201"/>
      <c r="AE237" s="1202" t="str">
        <f t="shared" si="120"/>
        <v/>
      </c>
      <c r="AF237" s="1201"/>
      <c r="AG237" s="1203"/>
      <c r="AH237" s="1204"/>
      <c r="AI237" s="1202" t="str">
        <f t="shared" si="121"/>
        <v/>
      </c>
      <c r="AJ237" s="1201"/>
      <c r="AK237" s="1202" t="str">
        <f t="shared" si="122"/>
        <v/>
      </c>
      <c r="AL237" s="1201"/>
      <c r="AM237" s="1205"/>
      <c r="AN237" s="1206"/>
      <c r="AO237" s="1207"/>
      <c r="AP237" s="1208"/>
      <c r="AQ237" s="1202"/>
      <c r="AR237" s="1209"/>
      <c r="AS237" s="1249"/>
      <c r="AT237" s="1247" t="s">
        <v>1121</v>
      </c>
      <c r="AU237" s="1247" t="s">
        <v>1122</v>
      </c>
    </row>
    <row r="238" spans="1:47" s="1184" customFormat="1" ht="15.75" customHeight="1" x14ac:dyDescent="0.25">
      <c r="A238" s="1134" t="s">
        <v>1123</v>
      </c>
      <c r="B238" s="1199" t="s">
        <v>19</v>
      </c>
      <c r="C238" s="1248" t="s">
        <v>1124</v>
      </c>
      <c r="D238" s="1201"/>
      <c r="E238" s="1202" t="str">
        <f t="shared" si="104"/>
        <v/>
      </c>
      <c r="F238" s="1201"/>
      <c r="G238" s="1202" t="str">
        <f t="shared" si="105"/>
        <v/>
      </c>
      <c r="H238" s="1201"/>
      <c r="I238" s="1203"/>
      <c r="J238" s="1204"/>
      <c r="K238" s="1202" t="str">
        <f t="shared" si="106"/>
        <v/>
      </c>
      <c r="L238" s="1201"/>
      <c r="M238" s="1202" t="str">
        <f t="shared" si="107"/>
        <v/>
      </c>
      <c r="N238" s="1201"/>
      <c r="O238" s="1205"/>
      <c r="P238" s="1201"/>
      <c r="Q238" s="1202" t="str">
        <f t="shared" si="108"/>
        <v/>
      </c>
      <c r="R238" s="1201"/>
      <c r="S238" s="1202" t="str">
        <f t="shared" si="109"/>
        <v/>
      </c>
      <c r="T238" s="1201"/>
      <c r="U238" s="1203"/>
      <c r="V238" s="1204"/>
      <c r="W238" s="1202" t="str">
        <f t="shared" si="117"/>
        <v/>
      </c>
      <c r="X238" s="1201"/>
      <c r="Y238" s="1202" t="str">
        <f t="shared" si="118"/>
        <v/>
      </c>
      <c r="Z238" s="1201"/>
      <c r="AA238" s="1205"/>
      <c r="AB238" s="1201"/>
      <c r="AC238" s="1202" t="str">
        <f t="shared" si="119"/>
        <v/>
      </c>
      <c r="AD238" s="1201"/>
      <c r="AE238" s="1202" t="str">
        <f t="shared" si="120"/>
        <v/>
      </c>
      <c r="AF238" s="1201"/>
      <c r="AG238" s="1203"/>
      <c r="AH238" s="1204"/>
      <c r="AI238" s="1202" t="str">
        <f t="shared" si="121"/>
        <v/>
      </c>
      <c r="AJ238" s="1201"/>
      <c r="AK238" s="1202" t="str">
        <f t="shared" si="122"/>
        <v/>
      </c>
      <c r="AL238" s="1201"/>
      <c r="AM238" s="1205"/>
      <c r="AN238" s="1206"/>
      <c r="AO238" s="1207"/>
      <c r="AP238" s="1208"/>
      <c r="AQ238" s="1202"/>
      <c r="AR238" s="1209"/>
      <c r="AS238" s="1249"/>
      <c r="AT238" s="1247" t="s">
        <v>1125</v>
      </c>
      <c r="AU238" s="1247" t="s">
        <v>1126</v>
      </c>
    </row>
    <row r="239" spans="1:47" s="1184" customFormat="1" ht="15.75" customHeight="1" x14ac:dyDescent="0.25">
      <c r="A239" s="1134" t="s">
        <v>1127</v>
      </c>
      <c r="B239" s="1199" t="s">
        <v>19</v>
      </c>
      <c r="C239" s="1248" t="s">
        <v>1128</v>
      </c>
      <c r="D239" s="1201"/>
      <c r="E239" s="1202" t="str">
        <f t="shared" si="104"/>
        <v/>
      </c>
      <c r="F239" s="1201"/>
      <c r="G239" s="1202" t="str">
        <f t="shared" si="105"/>
        <v/>
      </c>
      <c r="H239" s="1201"/>
      <c r="I239" s="1203"/>
      <c r="J239" s="1204"/>
      <c r="K239" s="1202" t="str">
        <f t="shared" si="106"/>
        <v/>
      </c>
      <c r="L239" s="1201"/>
      <c r="M239" s="1202" t="str">
        <f t="shared" si="107"/>
        <v/>
      </c>
      <c r="N239" s="1201"/>
      <c r="O239" s="1205"/>
      <c r="P239" s="1201"/>
      <c r="Q239" s="1202" t="str">
        <f t="shared" si="108"/>
        <v/>
      </c>
      <c r="R239" s="1201"/>
      <c r="S239" s="1202" t="str">
        <f t="shared" si="109"/>
        <v/>
      </c>
      <c r="T239" s="1201"/>
      <c r="U239" s="1203"/>
      <c r="V239" s="1204"/>
      <c r="W239" s="1202" t="str">
        <f t="shared" si="117"/>
        <v/>
      </c>
      <c r="X239" s="1201"/>
      <c r="Y239" s="1202" t="str">
        <f t="shared" si="118"/>
        <v/>
      </c>
      <c r="Z239" s="1201"/>
      <c r="AA239" s="1205"/>
      <c r="AB239" s="1201"/>
      <c r="AC239" s="1202" t="str">
        <f t="shared" si="119"/>
        <v/>
      </c>
      <c r="AD239" s="1201"/>
      <c r="AE239" s="1202" t="str">
        <f t="shared" si="120"/>
        <v/>
      </c>
      <c r="AF239" s="1201"/>
      <c r="AG239" s="1203"/>
      <c r="AH239" s="1204"/>
      <c r="AI239" s="1202" t="str">
        <f t="shared" si="121"/>
        <v/>
      </c>
      <c r="AJ239" s="1201"/>
      <c r="AK239" s="1202" t="str">
        <f t="shared" si="122"/>
        <v/>
      </c>
      <c r="AL239" s="1201"/>
      <c r="AM239" s="1205"/>
      <c r="AN239" s="1206"/>
      <c r="AO239" s="1207"/>
      <c r="AP239" s="1208"/>
      <c r="AQ239" s="1202"/>
      <c r="AR239" s="1209"/>
      <c r="AS239" s="1249"/>
      <c r="AT239" s="1247" t="s">
        <v>1129</v>
      </c>
      <c r="AU239" s="1247" t="s">
        <v>1130</v>
      </c>
    </row>
    <row r="240" spans="1:47" s="1184" customFormat="1" ht="15.75" customHeight="1" x14ac:dyDescent="0.25">
      <c r="A240" s="1134" t="s">
        <v>1131</v>
      </c>
      <c r="B240" s="1199" t="s">
        <v>19</v>
      </c>
      <c r="C240" s="1248" t="s">
        <v>1132</v>
      </c>
      <c r="D240" s="1201"/>
      <c r="E240" s="1202" t="str">
        <f t="shared" si="104"/>
        <v/>
      </c>
      <c r="F240" s="1201"/>
      <c r="G240" s="1202" t="str">
        <f t="shared" si="105"/>
        <v/>
      </c>
      <c r="H240" s="1201"/>
      <c r="I240" s="1203"/>
      <c r="J240" s="1204"/>
      <c r="K240" s="1202" t="str">
        <f t="shared" si="106"/>
        <v/>
      </c>
      <c r="L240" s="1201"/>
      <c r="M240" s="1202" t="str">
        <f t="shared" si="107"/>
        <v/>
      </c>
      <c r="N240" s="1201"/>
      <c r="O240" s="1205"/>
      <c r="P240" s="1201"/>
      <c r="Q240" s="1202" t="str">
        <f t="shared" si="108"/>
        <v/>
      </c>
      <c r="R240" s="1201"/>
      <c r="S240" s="1202" t="str">
        <f t="shared" si="109"/>
        <v/>
      </c>
      <c r="T240" s="1201"/>
      <c r="U240" s="1203"/>
      <c r="V240" s="1204"/>
      <c r="W240" s="1202" t="str">
        <f t="shared" si="117"/>
        <v/>
      </c>
      <c r="X240" s="1201"/>
      <c r="Y240" s="1202" t="str">
        <f t="shared" si="118"/>
        <v/>
      </c>
      <c r="Z240" s="1201"/>
      <c r="AA240" s="1205"/>
      <c r="AB240" s="1201"/>
      <c r="AC240" s="1202" t="str">
        <f t="shared" si="119"/>
        <v/>
      </c>
      <c r="AD240" s="1201"/>
      <c r="AE240" s="1202" t="str">
        <f t="shared" si="120"/>
        <v/>
      </c>
      <c r="AF240" s="1201"/>
      <c r="AG240" s="1203"/>
      <c r="AH240" s="1204"/>
      <c r="AI240" s="1202" t="str">
        <f t="shared" si="121"/>
        <v/>
      </c>
      <c r="AJ240" s="1201"/>
      <c r="AK240" s="1202" t="str">
        <f t="shared" si="122"/>
        <v/>
      </c>
      <c r="AL240" s="1201"/>
      <c r="AM240" s="1205"/>
      <c r="AN240" s="1206"/>
      <c r="AO240" s="1207"/>
      <c r="AP240" s="1208"/>
      <c r="AQ240" s="1202"/>
      <c r="AR240" s="1209"/>
      <c r="AS240" s="1249"/>
      <c r="AT240" s="1247" t="s">
        <v>1133</v>
      </c>
      <c r="AU240" s="1247" t="s">
        <v>1134</v>
      </c>
    </row>
    <row r="241" spans="1:47" s="1184" customFormat="1" ht="15.75" customHeight="1" x14ac:dyDescent="0.25">
      <c r="A241" s="1134" t="s">
        <v>1135</v>
      </c>
      <c r="B241" s="1199" t="s">
        <v>19</v>
      </c>
      <c r="C241" s="1248" t="s">
        <v>1136</v>
      </c>
      <c r="D241" s="1201"/>
      <c r="E241" s="1202" t="str">
        <f t="shared" si="104"/>
        <v/>
      </c>
      <c r="F241" s="1201"/>
      <c r="G241" s="1202" t="str">
        <f t="shared" si="105"/>
        <v/>
      </c>
      <c r="H241" s="1201"/>
      <c r="I241" s="1203"/>
      <c r="J241" s="1204"/>
      <c r="K241" s="1202" t="str">
        <f t="shared" si="106"/>
        <v/>
      </c>
      <c r="L241" s="1201"/>
      <c r="M241" s="1202" t="str">
        <f t="shared" si="107"/>
        <v/>
      </c>
      <c r="N241" s="1201"/>
      <c r="O241" s="1205"/>
      <c r="P241" s="1201"/>
      <c r="Q241" s="1202" t="str">
        <f t="shared" si="108"/>
        <v/>
      </c>
      <c r="R241" s="1201"/>
      <c r="S241" s="1202" t="str">
        <f t="shared" si="109"/>
        <v/>
      </c>
      <c r="T241" s="1201"/>
      <c r="U241" s="1203"/>
      <c r="V241" s="1204"/>
      <c r="W241" s="1202" t="str">
        <f t="shared" si="117"/>
        <v/>
      </c>
      <c r="X241" s="1201"/>
      <c r="Y241" s="1202" t="str">
        <f t="shared" si="118"/>
        <v/>
      </c>
      <c r="Z241" s="1201"/>
      <c r="AA241" s="1205"/>
      <c r="AB241" s="1201"/>
      <c r="AC241" s="1202" t="str">
        <f t="shared" si="119"/>
        <v/>
      </c>
      <c r="AD241" s="1201"/>
      <c r="AE241" s="1202" t="str">
        <f t="shared" si="120"/>
        <v/>
      </c>
      <c r="AF241" s="1201"/>
      <c r="AG241" s="1203"/>
      <c r="AH241" s="1204"/>
      <c r="AI241" s="1202" t="str">
        <f t="shared" si="121"/>
        <v/>
      </c>
      <c r="AJ241" s="1201"/>
      <c r="AK241" s="1202" t="str">
        <f t="shared" si="122"/>
        <v/>
      </c>
      <c r="AL241" s="1201"/>
      <c r="AM241" s="1205"/>
      <c r="AN241" s="1206"/>
      <c r="AO241" s="1207"/>
      <c r="AP241" s="1208"/>
      <c r="AQ241" s="1202"/>
      <c r="AR241" s="1209"/>
      <c r="AS241" s="1249"/>
      <c r="AT241" s="1247" t="s">
        <v>1137</v>
      </c>
      <c r="AU241" s="1247" t="s">
        <v>1138</v>
      </c>
    </row>
    <row r="242" spans="1:47" s="1184" customFormat="1" ht="15.75" customHeight="1" x14ac:dyDescent="0.25">
      <c r="A242" s="1134" t="s">
        <v>1139</v>
      </c>
      <c r="B242" s="1199" t="s">
        <v>19</v>
      </c>
      <c r="C242" s="1248" t="s">
        <v>1140</v>
      </c>
      <c r="D242" s="1201"/>
      <c r="E242" s="1202" t="str">
        <f t="shared" si="104"/>
        <v/>
      </c>
      <c r="F242" s="1201"/>
      <c r="G242" s="1202" t="str">
        <f t="shared" si="105"/>
        <v/>
      </c>
      <c r="H242" s="1201"/>
      <c r="I242" s="1203"/>
      <c r="J242" s="1204"/>
      <c r="K242" s="1202" t="str">
        <f t="shared" si="106"/>
        <v/>
      </c>
      <c r="L242" s="1201"/>
      <c r="M242" s="1202" t="str">
        <f t="shared" si="107"/>
        <v/>
      </c>
      <c r="N242" s="1201"/>
      <c r="O242" s="1205"/>
      <c r="P242" s="1201"/>
      <c r="Q242" s="1202" t="str">
        <f t="shared" si="108"/>
        <v/>
      </c>
      <c r="R242" s="1201"/>
      <c r="S242" s="1202" t="str">
        <f t="shared" si="109"/>
        <v/>
      </c>
      <c r="T242" s="1201"/>
      <c r="U242" s="1203"/>
      <c r="V242" s="1204"/>
      <c r="W242" s="1202" t="str">
        <f t="shared" si="117"/>
        <v/>
      </c>
      <c r="X242" s="1201"/>
      <c r="Y242" s="1202" t="str">
        <f t="shared" si="118"/>
        <v/>
      </c>
      <c r="Z242" s="1201"/>
      <c r="AA242" s="1205"/>
      <c r="AB242" s="1201"/>
      <c r="AC242" s="1202" t="str">
        <f t="shared" si="119"/>
        <v/>
      </c>
      <c r="AD242" s="1201"/>
      <c r="AE242" s="1202" t="str">
        <f t="shared" si="120"/>
        <v/>
      </c>
      <c r="AF242" s="1201"/>
      <c r="AG242" s="1203"/>
      <c r="AH242" s="1204"/>
      <c r="AI242" s="1202" t="str">
        <f t="shared" si="121"/>
        <v/>
      </c>
      <c r="AJ242" s="1201"/>
      <c r="AK242" s="1202" t="str">
        <f t="shared" si="122"/>
        <v/>
      </c>
      <c r="AL242" s="1201"/>
      <c r="AM242" s="1205"/>
      <c r="AN242" s="1206"/>
      <c r="AO242" s="1207"/>
      <c r="AP242" s="1208"/>
      <c r="AQ242" s="1202"/>
      <c r="AR242" s="1209"/>
      <c r="AS242" s="1249"/>
      <c r="AT242" s="1247" t="s">
        <v>1141</v>
      </c>
      <c r="AU242" s="1247" t="s">
        <v>1142</v>
      </c>
    </row>
    <row r="243" spans="1:47" s="1184" customFormat="1" ht="15.75" customHeight="1" x14ac:dyDescent="0.25">
      <c r="A243" s="1134" t="s">
        <v>1143</v>
      </c>
      <c r="B243" s="1199" t="s">
        <v>19</v>
      </c>
      <c r="C243" s="1248" t="s">
        <v>1144</v>
      </c>
      <c r="D243" s="1201"/>
      <c r="E243" s="1202" t="str">
        <f t="shared" si="104"/>
        <v/>
      </c>
      <c r="F243" s="1201"/>
      <c r="G243" s="1202" t="str">
        <f t="shared" si="105"/>
        <v/>
      </c>
      <c r="H243" s="1201"/>
      <c r="I243" s="1203"/>
      <c r="J243" s="1204"/>
      <c r="K243" s="1202" t="str">
        <f t="shared" si="106"/>
        <v/>
      </c>
      <c r="L243" s="1201"/>
      <c r="M243" s="1202" t="str">
        <f t="shared" si="107"/>
        <v/>
      </c>
      <c r="N243" s="1201"/>
      <c r="O243" s="1205"/>
      <c r="P243" s="1201"/>
      <c r="Q243" s="1202" t="str">
        <f t="shared" si="108"/>
        <v/>
      </c>
      <c r="R243" s="1201"/>
      <c r="S243" s="1202" t="str">
        <f t="shared" si="109"/>
        <v/>
      </c>
      <c r="T243" s="1201"/>
      <c r="U243" s="1203"/>
      <c r="V243" s="1204"/>
      <c r="W243" s="1202" t="str">
        <f t="shared" si="117"/>
        <v/>
      </c>
      <c r="X243" s="1201"/>
      <c r="Y243" s="1202" t="str">
        <f t="shared" si="118"/>
        <v/>
      </c>
      <c r="Z243" s="1201"/>
      <c r="AA243" s="1205"/>
      <c r="AB243" s="1201"/>
      <c r="AC243" s="1202" t="str">
        <f t="shared" si="119"/>
        <v/>
      </c>
      <c r="AD243" s="1201"/>
      <c r="AE243" s="1202" t="str">
        <f t="shared" si="120"/>
        <v/>
      </c>
      <c r="AF243" s="1201"/>
      <c r="AG243" s="1203"/>
      <c r="AH243" s="1204"/>
      <c r="AI243" s="1202" t="str">
        <f t="shared" si="121"/>
        <v/>
      </c>
      <c r="AJ243" s="1201"/>
      <c r="AK243" s="1202" t="str">
        <f t="shared" si="122"/>
        <v/>
      </c>
      <c r="AL243" s="1201"/>
      <c r="AM243" s="1205"/>
      <c r="AN243" s="1206"/>
      <c r="AO243" s="1207"/>
      <c r="AP243" s="1208"/>
      <c r="AQ243" s="1202"/>
      <c r="AR243" s="1209"/>
      <c r="AS243" s="1249"/>
      <c r="AT243" s="1247" t="s">
        <v>1145</v>
      </c>
      <c r="AU243" s="1247" t="s">
        <v>1146</v>
      </c>
    </row>
    <row r="244" spans="1:47" s="1184" customFormat="1" ht="15.75" customHeight="1" x14ac:dyDescent="0.25">
      <c r="A244" s="1134" t="s">
        <v>1147</v>
      </c>
      <c r="B244" s="1199" t="s">
        <v>19</v>
      </c>
      <c r="C244" s="1248" t="s">
        <v>1148</v>
      </c>
      <c r="D244" s="1201"/>
      <c r="E244" s="1202" t="str">
        <f t="shared" si="104"/>
        <v/>
      </c>
      <c r="F244" s="1201"/>
      <c r="G244" s="1202" t="str">
        <f t="shared" si="105"/>
        <v/>
      </c>
      <c r="H244" s="1201"/>
      <c r="I244" s="1203"/>
      <c r="J244" s="1204"/>
      <c r="K244" s="1202" t="str">
        <f t="shared" si="106"/>
        <v/>
      </c>
      <c r="L244" s="1201"/>
      <c r="M244" s="1202" t="str">
        <f t="shared" si="107"/>
        <v/>
      </c>
      <c r="N244" s="1201"/>
      <c r="O244" s="1205"/>
      <c r="P244" s="1201"/>
      <c r="Q244" s="1202" t="str">
        <f t="shared" si="108"/>
        <v/>
      </c>
      <c r="R244" s="1201"/>
      <c r="S244" s="1202" t="str">
        <f t="shared" si="109"/>
        <v/>
      </c>
      <c r="T244" s="1201"/>
      <c r="U244" s="1203"/>
      <c r="V244" s="1204"/>
      <c r="W244" s="1202" t="str">
        <f t="shared" si="117"/>
        <v/>
      </c>
      <c r="X244" s="1201"/>
      <c r="Y244" s="1202" t="str">
        <f t="shared" si="118"/>
        <v/>
      </c>
      <c r="Z244" s="1201"/>
      <c r="AA244" s="1205"/>
      <c r="AB244" s="1201"/>
      <c r="AC244" s="1202" t="str">
        <f t="shared" si="119"/>
        <v/>
      </c>
      <c r="AD244" s="1201"/>
      <c r="AE244" s="1202" t="str">
        <f t="shared" si="120"/>
        <v/>
      </c>
      <c r="AF244" s="1201"/>
      <c r="AG244" s="1203"/>
      <c r="AH244" s="1204"/>
      <c r="AI244" s="1202" t="str">
        <f t="shared" si="121"/>
        <v/>
      </c>
      <c r="AJ244" s="1201"/>
      <c r="AK244" s="1202" t="str">
        <f t="shared" si="122"/>
        <v/>
      </c>
      <c r="AL244" s="1201"/>
      <c r="AM244" s="1205"/>
      <c r="AN244" s="1206"/>
      <c r="AO244" s="1207"/>
      <c r="AP244" s="1208"/>
      <c r="AQ244" s="1202"/>
      <c r="AR244" s="1209"/>
      <c r="AS244" s="1249"/>
      <c r="AT244" s="1250" t="s">
        <v>1149</v>
      </c>
      <c r="AU244" s="1247" t="s">
        <v>1150</v>
      </c>
    </row>
    <row r="245" spans="1:47" s="1184" customFormat="1" ht="15.75" customHeight="1" x14ac:dyDescent="0.25">
      <c r="A245" s="1134" t="s">
        <v>1151</v>
      </c>
      <c r="B245" s="1199" t="s">
        <v>19</v>
      </c>
      <c r="C245" s="1248" t="s">
        <v>1152</v>
      </c>
      <c r="D245" s="1201"/>
      <c r="E245" s="1202" t="str">
        <f t="shared" si="104"/>
        <v/>
      </c>
      <c r="F245" s="1201"/>
      <c r="G245" s="1202" t="str">
        <f t="shared" si="105"/>
        <v/>
      </c>
      <c r="H245" s="1201"/>
      <c r="I245" s="1203"/>
      <c r="J245" s="1204"/>
      <c r="K245" s="1202" t="str">
        <f t="shared" si="106"/>
        <v/>
      </c>
      <c r="L245" s="1201"/>
      <c r="M245" s="1202" t="str">
        <f t="shared" si="107"/>
        <v/>
      </c>
      <c r="N245" s="1201"/>
      <c r="O245" s="1205"/>
      <c r="P245" s="1201"/>
      <c r="Q245" s="1202" t="str">
        <f t="shared" si="108"/>
        <v/>
      </c>
      <c r="R245" s="1201"/>
      <c r="S245" s="1202" t="str">
        <f t="shared" si="109"/>
        <v/>
      </c>
      <c r="T245" s="1201"/>
      <c r="U245" s="1203"/>
      <c r="V245" s="1204"/>
      <c r="W245" s="1202" t="str">
        <f t="shared" si="117"/>
        <v/>
      </c>
      <c r="X245" s="1201"/>
      <c r="Y245" s="1202" t="str">
        <f t="shared" si="118"/>
        <v/>
      </c>
      <c r="Z245" s="1201"/>
      <c r="AA245" s="1205"/>
      <c r="AB245" s="1201"/>
      <c r="AC245" s="1202" t="str">
        <f t="shared" si="119"/>
        <v/>
      </c>
      <c r="AD245" s="1201"/>
      <c r="AE245" s="1202" t="str">
        <f t="shared" si="120"/>
        <v/>
      </c>
      <c r="AF245" s="1201"/>
      <c r="AG245" s="1203"/>
      <c r="AH245" s="1204"/>
      <c r="AI245" s="1202" t="str">
        <f t="shared" si="121"/>
        <v/>
      </c>
      <c r="AJ245" s="1201"/>
      <c r="AK245" s="1202" t="str">
        <f t="shared" si="122"/>
        <v/>
      </c>
      <c r="AL245" s="1201"/>
      <c r="AM245" s="1205"/>
      <c r="AN245" s="1206"/>
      <c r="AO245" s="1207"/>
      <c r="AP245" s="1208"/>
      <c r="AQ245" s="1202"/>
      <c r="AR245" s="1209"/>
      <c r="AS245" s="1249"/>
      <c r="AT245" s="1247" t="s">
        <v>1153</v>
      </c>
      <c r="AU245" s="1247" t="s">
        <v>1154</v>
      </c>
    </row>
    <row r="246" spans="1:47" s="1184" customFormat="1" ht="15.75" customHeight="1" x14ac:dyDescent="0.25">
      <c r="A246" s="1134" t="s">
        <v>1155</v>
      </c>
      <c r="B246" s="1199" t="s">
        <v>19</v>
      </c>
      <c r="C246" s="1248" t="s">
        <v>1156</v>
      </c>
      <c r="D246" s="1201"/>
      <c r="E246" s="1202" t="str">
        <f t="shared" si="104"/>
        <v/>
      </c>
      <c r="F246" s="1201"/>
      <c r="G246" s="1202" t="str">
        <f t="shared" si="105"/>
        <v/>
      </c>
      <c r="H246" s="1201"/>
      <c r="I246" s="1203"/>
      <c r="J246" s="1204"/>
      <c r="K246" s="1202" t="str">
        <f t="shared" si="106"/>
        <v/>
      </c>
      <c r="L246" s="1201"/>
      <c r="M246" s="1202" t="str">
        <f t="shared" si="107"/>
        <v/>
      </c>
      <c r="N246" s="1201"/>
      <c r="O246" s="1205"/>
      <c r="P246" s="1201"/>
      <c r="Q246" s="1202" t="str">
        <f t="shared" si="108"/>
        <v/>
      </c>
      <c r="R246" s="1201"/>
      <c r="S246" s="1202" t="str">
        <f t="shared" si="109"/>
        <v/>
      </c>
      <c r="T246" s="1201"/>
      <c r="U246" s="1203"/>
      <c r="V246" s="1204"/>
      <c r="W246" s="1202" t="str">
        <f t="shared" si="117"/>
        <v/>
      </c>
      <c r="X246" s="1201"/>
      <c r="Y246" s="1202" t="str">
        <f t="shared" si="118"/>
        <v/>
      </c>
      <c r="Z246" s="1201"/>
      <c r="AA246" s="1205"/>
      <c r="AB246" s="1201"/>
      <c r="AC246" s="1202" t="str">
        <f t="shared" si="119"/>
        <v/>
      </c>
      <c r="AD246" s="1201"/>
      <c r="AE246" s="1202" t="str">
        <f t="shared" si="120"/>
        <v/>
      </c>
      <c r="AF246" s="1201"/>
      <c r="AG246" s="1203"/>
      <c r="AH246" s="1204"/>
      <c r="AI246" s="1202" t="str">
        <f t="shared" si="121"/>
        <v/>
      </c>
      <c r="AJ246" s="1201"/>
      <c r="AK246" s="1202" t="str">
        <f t="shared" si="122"/>
        <v/>
      </c>
      <c r="AL246" s="1201"/>
      <c r="AM246" s="1205"/>
      <c r="AN246" s="1206"/>
      <c r="AO246" s="1207"/>
      <c r="AP246" s="1208"/>
      <c r="AQ246" s="1202"/>
      <c r="AR246" s="1209"/>
      <c r="AS246" s="1249"/>
      <c r="AT246" s="1247" t="s">
        <v>1157</v>
      </c>
      <c r="AU246" s="1247" t="s">
        <v>1158</v>
      </c>
    </row>
    <row r="247" spans="1:47" s="1184" customFormat="1" ht="15.75" customHeight="1" x14ac:dyDescent="0.25">
      <c r="A247" s="1134" t="s">
        <v>1048</v>
      </c>
      <c r="B247" s="1199" t="s">
        <v>19</v>
      </c>
      <c r="C247" s="1248" t="s">
        <v>1159</v>
      </c>
      <c r="D247" s="1201"/>
      <c r="E247" s="1202" t="str">
        <f t="shared" si="104"/>
        <v/>
      </c>
      <c r="F247" s="1201"/>
      <c r="G247" s="1202" t="str">
        <f t="shared" si="105"/>
        <v/>
      </c>
      <c r="H247" s="1201"/>
      <c r="I247" s="1203"/>
      <c r="J247" s="1204"/>
      <c r="K247" s="1202" t="str">
        <f t="shared" si="106"/>
        <v/>
      </c>
      <c r="L247" s="1201"/>
      <c r="M247" s="1202" t="str">
        <f t="shared" si="107"/>
        <v/>
      </c>
      <c r="N247" s="1201"/>
      <c r="O247" s="1205"/>
      <c r="P247" s="1201"/>
      <c r="Q247" s="1202" t="str">
        <f t="shared" si="108"/>
        <v/>
      </c>
      <c r="R247" s="1201"/>
      <c r="S247" s="1202" t="str">
        <f t="shared" si="109"/>
        <v/>
      </c>
      <c r="T247" s="1201"/>
      <c r="U247" s="1203"/>
      <c r="V247" s="1204"/>
      <c r="W247" s="1202" t="str">
        <f t="shared" si="117"/>
        <v/>
      </c>
      <c r="X247" s="1201"/>
      <c r="Y247" s="1202" t="str">
        <f t="shared" si="118"/>
        <v/>
      </c>
      <c r="Z247" s="1201"/>
      <c r="AA247" s="1205"/>
      <c r="AB247" s="1201"/>
      <c r="AC247" s="1202" t="str">
        <f t="shared" si="119"/>
        <v/>
      </c>
      <c r="AD247" s="1201"/>
      <c r="AE247" s="1202" t="str">
        <f t="shared" si="120"/>
        <v/>
      </c>
      <c r="AF247" s="1201"/>
      <c r="AG247" s="1203"/>
      <c r="AH247" s="1204"/>
      <c r="AI247" s="1202" t="str">
        <f t="shared" si="121"/>
        <v/>
      </c>
      <c r="AJ247" s="1201"/>
      <c r="AK247" s="1202" t="str">
        <f t="shared" si="122"/>
        <v/>
      </c>
      <c r="AL247" s="1201"/>
      <c r="AM247" s="1205"/>
      <c r="AN247" s="1206"/>
      <c r="AO247" s="1207"/>
      <c r="AP247" s="1208"/>
      <c r="AQ247" s="1202"/>
      <c r="AR247" s="1209"/>
      <c r="AS247" s="1249"/>
      <c r="AT247" s="1247" t="s">
        <v>1160</v>
      </c>
      <c r="AU247" s="1247" t="s">
        <v>1161</v>
      </c>
    </row>
    <row r="248" spans="1:47" s="1184" customFormat="1" ht="15.75" customHeight="1" x14ac:dyDescent="0.25">
      <c r="A248" s="1134" t="s">
        <v>1162</v>
      </c>
      <c r="B248" s="1199" t="s">
        <v>19</v>
      </c>
      <c r="C248" s="1248" t="s">
        <v>1163</v>
      </c>
      <c r="D248" s="1201"/>
      <c r="E248" s="1202" t="str">
        <f t="shared" si="104"/>
        <v/>
      </c>
      <c r="F248" s="1201"/>
      <c r="G248" s="1202" t="str">
        <f t="shared" si="105"/>
        <v/>
      </c>
      <c r="H248" s="1201"/>
      <c r="I248" s="1203"/>
      <c r="J248" s="1204"/>
      <c r="K248" s="1202" t="str">
        <f t="shared" si="106"/>
        <v/>
      </c>
      <c r="L248" s="1201"/>
      <c r="M248" s="1202" t="str">
        <f t="shared" si="107"/>
        <v/>
      </c>
      <c r="N248" s="1201"/>
      <c r="O248" s="1205"/>
      <c r="P248" s="1201"/>
      <c r="Q248" s="1202" t="str">
        <f t="shared" si="108"/>
        <v/>
      </c>
      <c r="R248" s="1201"/>
      <c r="S248" s="1202" t="str">
        <f t="shared" si="109"/>
        <v/>
      </c>
      <c r="T248" s="1201"/>
      <c r="U248" s="1203"/>
      <c r="V248" s="1204"/>
      <c r="W248" s="1202" t="str">
        <f t="shared" si="117"/>
        <v/>
      </c>
      <c r="X248" s="1201"/>
      <c r="Y248" s="1202" t="str">
        <f t="shared" si="118"/>
        <v/>
      </c>
      <c r="Z248" s="1201"/>
      <c r="AA248" s="1205"/>
      <c r="AB248" s="1201"/>
      <c r="AC248" s="1202" t="str">
        <f t="shared" si="119"/>
        <v/>
      </c>
      <c r="AD248" s="1201"/>
      <c r="AE248" s="1202" t="str">
        <f t="shared" si="120"/>
        <v/>
      </c>
      <c r="AF248" s="1201"/>
      <c r="AG248" s="1203"/>
      <c r="AH248" s="1204"/>
      <c r="AI248" s="1202" t="str">
        <f t="shared" si="121"/>
        <v/>
      </c>
      <c r="AJ248" s="1201"/>
      <c r="AK248" s="1202" t="str">
        <f t="shared" si="122"/>
        <v/>
      </c>
      <c r="AL248" s="1201"/>
      <c r="AM248" s="1205"/>
      <c r="AN248" s="1206"/>
      <c r="AO248" s="1207"/>
      <c r="AP248" s="1208"/>
      <c r="AQ248" s="1202"/>
      <c r="AR248" s="1209"/>
      <c r="AS248" s="1249"/>
      <c r="AT248" s="1247" t="s">
        <v>1164</v>
      </c>
      <c r="AU248" s="1247" t="s">
        <v>1165</v>
      </c>
    </row>
    <row r="249" spans="1:47" s="1184" customFormat="1" ht="15.75" customHeight="1" x14ac:dyDescent="0.25">
      <c r="A249" s="1134" t="s">
        <v>199</v>
      </c>
      <c r="B249" s="1199" t="s">
        <v>19</v>
      </c>
      <c r="C249" s="1248" t="s">
        <v>1166</v>
      </c>
      <c r="D249" s="1201"/>
      <c r="E249" s="1202" t="str">
        <f t="shared" si="104"/>
        <v/>
      </c>
      <c r="F249" s="1201"/>
      <c r="G249" s="1202" t="str">
        <f t="shared" si="105"/>
        <v/>
      </c>
      <c r="H249" s="1201"/>
      <c r="I249" s="1203"/>
      <c r="J249" s="1204"/>
      <c r="K249" s="1202" t="str">
        <f t="shared" si="106"/>
        <v/>
      </c>
      <c r="L249" s="1201"/>
      <c r="M249" s="1202" t="str">
        <f t="shared" si="107"/>
        <v/>
      </c>
      <c r="N249" s="1201"/>
      <c r="O249" s="1205"/>
      <c r="P249" s="1201"/>
      <c r="Q249" s="1202" t="str">
        <f t="shared" si="108"/>
        <v/>
      </c>
      <c r="R249" s="1201"/>
      <c r="S249" s="1202" t="str">
        <f t="shared" si="109"/>
        <v/>
      </c>
      <c r="T249" s="1201"/>
      <c r="U249" s="1203"/>
      <c r="V249" s="1204"/>
      <c r="W249" s="1202" t="str">
        <f t="shared" si="117"/>
        <v/>
      </c>
      <c r="X249" s="1201"/>
      <c r="Y249" s="1202" t="str">
        <f t="shared" si="118"/>
        <v/>
      </c>
      <c r="Z249" s="1201"/>
      <c r="AA249" s="1205"/>
      <c r="AB249" s="1201"/>
      <c r="AC249" s="1202" t="str">
        <f t="shared" si="119"/>
        <v/>
      </c>
      <c r="AD249" s="1201"/>
      <c r="AE249" s="1202" t="str">
        <f t="shared" si="120"/>
        <v/>
      </c>
      <c r="AF249" s="1201"/>
      <c r="AG249" s="1203"/>
      <c r="AH249" s="1204"/>
      <c r="AI249" s="1202" t="str">
        <f t="shared" si="121"/>
        <v/>
      </c>
      <c r="AJ249" s="1201"/>
      <c r="AK249" s="1202" t="str">
        <f t="shared" si="122"/>
        <v/>
      </c>
      <c r="AL249" s="1201"/>
      <c r="AM249" s="1205"/>
      <c r="AN249" s="1206"/>
      <c r="AO249" s="1207"/>
      <c r="AP249" s="1208"/>
      <c r="AQ249" s="1202"/>
      <c r="AR249" s="1209"/>
      <c r="AS249" s="1249"/>
      <c r="AT249" s="1251" t="s">
        <v>1141</v>
      </c>
      <c r="AU249" s="1247" t="s">
        <v>1142</v>
      </c>
    </row>
    <row r="250" spans="1:47" s="1184" customFormat="1" ht="15.75" customHeight="1" x14ac:dyDescent="0.25">
      <c r="A250" s="1134" t="s">
        <v>1167</v>
      </c>
      <c r="B250" s="1199" t="s">
        <v>19</v>
      </c>
      <c r="C250" s="1248" t="s">
        <v>1168</v>
      </c>
      <c r="D250" s="1201"/>
      <c r="E250" s="1202" t="str">
        <f t="shared" si="104"/>
        <v/>
      </c>
      <c r="F250" s="1201"/>
      <c r="G250" s="1202" t="str">
        <f t="shared" si="105"/>
        <v/>
      </c>
      <c r="H250" s="1201"/>
      <c r="I250" s="1203"/>
      <c r="J250" s="1204"/>
      <c r="K250" s="1202" t="str">
        <f t="shared" si="106"/>
        <v/>
      </c>
      <c r="L250" s="1201"/>
      <c r="M250" s="1202" t="str">
        <f t="shared" si="107"/>
        <v/>
      </c>
      <c r="N250" s="1201"/>
      <c r="O250" s="1205"/>
      <c r="P250" s="1201"/>
      <c r="Q250" s="1202" t="str">
        <f t="shared" si="108"/>
        <v/>
      </c>
      <c r="R250" s="1201"/>
      <c r="S250" s="1202" t="str">
        <f t="shared" si="109"/>
        <v/>
      </c>
      <c r="T250" s="1201"/>
      <c r="U250" s="1203"/>
      <c r="V250" s="1204"/>
      <c r="W250" s="1202" t="str">
        <f t="shared" si="117"/>
        <v/>
      </c>
      <c r="X250" s="1201"/>
      <c r="Y250" s="1202" t="str">
        <f t="shared" si="118"/>
        <v/>
      </c>
      <c r="Z250" s="1201"/>
      <c r="AA250" s="1205"/>
      <c r="AB250" s="1201"/>
      <c r="AC250" s="1202" t="str">
        <f t="shared" si="119"/>
        <v/>
      </c>
      <c r="AD250" s="1201"/>
      <c r="AE250" s="1202" t="str">
        <f t="shared" si="120"/>
        <v/>
      </c>
      <c r="AF250" s="1201"/>
      <c r="AG250" s="1203"/>
      <c r="AH250" s="1204"/>
      <c r="AI250" s="1202" t="str">
        <f t="shared" si="121"/>
        <v/>
      </c>
      <c r="AJ250" s="1201"/>
      <c r="AK250" s="1202" t="str">
        <f t="shared" si="122"/>
        <v/>
      </c>
      <c r="AL250" s="1201"/>
      <c r="AM250" s="1205"/>
      <c r="AN250" s="1206"/>
      <c r="AO250" s="1207"/>
      <c r="AP250" s="1208"/>
      <c r="AQ250" s="1202"/>
      <c r="AR250" s="1209"/>
      <c r="AS250" s="1249"/>
      <c r="AT250" s="1247" t="s">
        <v>1105</v>
      </c>
      <c r="AU250" s="1247" t="s">
        <v>1169</v>
      </c>
    </row>
    <row r="251" spans="1:47" s="1184" customFormat="1" ht="15.75" customHeight="1" x14ac:dyDescent="0.25">
      <c r="A251" s="1134" t="s">
        <v>1170</v>
      </c>
      <c r="B251" s="1199" t="s">
        <v>19</v>
      </c>
      <c r="C251" s="1248" t="s">
        <v>1171</v>
      </c>
      <c r="D251" s="1201"/>
      <c r="E251" s="1202" t="str">
        <f t="shared" si="104"/>
        <v/>
      </c>
      <c r="F251" s="1201"/>
      <c r="G251" s="1202" t="str">
        <f t="shared" si="105"/>
        <v/>
      </c>
      <c r="H251" s="1201"/>
      <c r="I251" s="1203"/>
      <c r="J251" s="1204"/>
      <c r="K251" s="1202" t="str">
        <f t="shared" si="106"/>
        <v/>
      </c>
      <c r="L251" s="1201"/>
      <c r="M251" s="1202" t="str">
        <f t="shared" si="107"/>
        <v/>
      </c>
      <c r="N251" s="1201"/>
      <c r="O251" s="1205"/>
      <c r="P251" s="1201"/>
      <c r="Q251" s="1202" t="str">
        <f t="shared" si="108"/>
        <v/>
      </c>
      <c r="R251" s="1201"/>
      <c r="S251" s="1202" t="str">
        <f t="shared" si="109"/>
        <v/>
      </c>
      <c r="T251" s="1201"/>
      <c r="U251" s="1203"/>
      <c r="V251" s="1204"/>
      <c r="W251" s="1202" t="str">
        <f t="shared" si="117"/>
        <v/>
      </c>
      <c r="X251" s="1201"/>
      <c r="Y251" s="1202" t="str">
        <f t="shared" si="118"/>
        <v/>
      </c>
      <c r="Z251" s="1201"/>
      <c r="AA251" s="1205"/>
      <c r="AB251" s="1201"/>
      <c r="AC251" s="1202" t="str">
        <f t="shared" si="119"/>
        <v/>
      </c>
      <c r="AD251" s="1201"/>
      <c r="AE251" s="1202" t="str">
        <f t="shared" si="120"/>
        <v/>
      </c>
      <c r="AF251" s="1201"/>
      <c r="AG251" s="1203"/>
      <c r="AH251" s="1204"/>
      <c r="AI251" s="1202" t="str">
        <f t="shared" si="121"/>
        <v/>
      </c>
      <c r="AJ251" s="1201"/>
      <c r="AK251" s="1202" t="str">
        <f t="shared" si="122"/>
        <v/>
      </c>
      <c r="AL251" s="1201"/>
      <c r="AM251" s="1205"/>
      <c r="AN251" s="1206"/>
      <c r="AO251" s="1207"/>
      <c r="AP251" s="1208"/>
      <c r="AQ251" s="1202"/>
      <c r="AR251" s="1209"/>
      <c r="AS251" s="1249"/>
      <c r="AT251" s="1247" t="s">
        <v>1172</v>
      </c>
      <c r="AU251" s="1247" t="s">
        <v>1173</v>
      </c>
    </row>
    <row r="252" spans="1:47" s="1184" customFormat="1" ht="15.75" customHeight="1" x14ac:dyDescent="0.25">
      <c r="A252" s="1134" t="s">
        <v>217</v>
      </c>
      <c r="B252" s="1199" t="s">
        <v>19</v>
      </c>
      <c r="C252" s="1248" t="s">
        <v>1174</v>
      </c>
      <c r="D252" s="1201"/>
      <c r="E252" s="1202" t="str">
        <f t="shared" si="104"/>
        <v/>
      </c>
      <c r="F252" s="1201"/>
      <c r="G252" s="1202" t="str">
        <f t="shared" si="105"/>
        <v/>
      </c>
      <c r="H252" s="1201"/>
      <c r="I252" s="1203"/>
      <c r="J252" s="1204"/>
      <c r="K252" s="1202" t="str">
        <f t="shared" si="106"/>
        <v/>
      </c>
      <c r="L252" s="1201"/>
      <c r="M252" s="1202" t="str">
        <f t="shared" si="107"/>
        <v/>
      </c>
      <c r="N252" s="1201"/>
      <c r="O252" s="1205"/>
      <c r="P252" s="1201"/>
      <c r="Q252" s="1202" t="str">
        <f t="shared" si="108"/>
        <v/>
      </c>
      <c r="R252" s="1201"/>
      <c r="S252" s="1202" t="str">
        <f t="shared" si="109"/>
        <v/>
      </c>
      <c r="T252" s="1201"/>
      <c r="U252" s="1203"/>
      <c r="V252" s="1204"/>
      <c r="W252" s="1202" t="str">
        <f t="shared" si="117"/>
        <v/>
      </c>
      <c r="X252" s="1201"/>
      <c r="Y252" s="1202" t="str">
        <f t="shared" si="118"/>
        <v/>
      </c>
      <c r="Z252" s="1201"/>
      <c r="AA252" s="1205"/>
      <c r="AB252" s="1201"/>
      <c r="AC252" s="1202" t="str">
        <f t="shared" si="119"/>
        <v/>
      </c>
      <c r="AD252" s="1201"/>
      <c r="AE252" s="1202" t="str">
        <f t="shared" si="120"/>
        <v/>
      </c>
      <c r="AF252" s="1201"/>
      <c r="AG252" s="1203"/>
      <c r="AH252" s="1204"/>
      <c r="AI252" s="1202" t="str">
        <f t="shared" si="121"/>
        <v/>
      </c>
      <c r="AJ252" s="1201"/>
      <c r="AK252" s="1202" t="str">
        <f t="shared" si="122"/>
        <v/>
      </c>
      <c r="AL252" s="1201"/>
      <c r="AM252" s="1205"/>
      <c r="AN252" s="1206"/>
      <c r="AO252" s="1207"/>
      <c r="AP252" s="1208"/>
      <c r="AQ252" s="1202"/>
      <c r="AR252" s="1209"/>
      <c r="AS252" s="1249"/>
      <c r="AT252" s="1247" t="s">
        <v>1175</v>
      </c>
      <c r="AU252" s="1247" t="s">
        <v>1176</v>
      </c>
    </row>
    <row r="253" spans="1:47" s="1184" customFormat="1" ht="15.75" customHeight="1" x14ac:dyDescent="0.25">
      <c r="A253" s="1134" t="s">
        <v>1177</v>
      </c>
      <c r="B253" s="1199" t="s">
        <v>19</v>
      </c>
      <c r="C253" s="1248" t="s">
        <v>1178</v>
      </c>
      <c r="D253" s="1201"/>
      <c r="E253" s="1202" t="str">
        <f t="shared" si="104"/>
        <v/>
      </c>
      <c r="F253" s="1201"/>
      <c r="G253" s="1202" t="str">
        <f t="shared" si="105"/>
        <v/>
      </c>
      <c r="H253" s="1201"/>
      <c r="I253" s="1203"/>
      <c r="J253" s="1204"/>
      <c r="K253" s="1202" t="str">
        <f t="shared" si="106"/>
        <v/>
      </c>
      <c r="L253" s="1201"/>
      <c r="M253" s="1202" t="str">
        <f t="shared" si="107"/>
        <v/>
      </c>
      <c r="N253" s="1201"/>
      <c r="O253" s="1205"/>
      <c r="P253" s="1201"/>
      <c r="Q253" s="1202" t="str">
        <f t="shared" si="108"/>
        <v/>
      </c>
      <c r="R253" s="1201"/>
      <c r="S253" s="1202" t="str">
        <f t="shared" si="109"/>
        <v/>
      </c>
      <c r="T253" s="1201"/>
      <c r="U253" s="1203"/>
      <c r="V253" s="1204"/>
      <c r="W253" s="1202" t="str">
        <f t="shared" si="117"/>
        <v/>
      </c>
      <c r="X253" s="1201"/>
      <c r="Y253" s="1202" t="str">
        <f t="shared" si="118"/>
        <v/>
      </c>
      <c r="Z253" s="1201"/>
      <c r="AA253" s="1205"/>
      <c r="AB253" s="1201"/>
      <c r="AC253" s="1202" t="str">
        <f t="shared" si="119"/>
        <v/>
      </c>
      <c r="AD253" s="1201"/>
      <c r="AE253" s="1202" t="str">
        <f t="shared" si="120"/>
        <v/>
      </c>
      <c r="AF253" s="1201"/>
      <c r="AG253" s="1203"/>
      <c r="AH253" s="1204"/>
      <c r="AI253" s="1202" t="str">
        <f t="shared" si="121"/>
        <v/>
      </c>
      <c r="AJ253" s="1201"/>
      <c r="AK253" s="1202" t="str">
        <f t="shared" si="122"/>
        <v/>
      </c>
      <c r="AL253" s="1201"/>
      <c r="AM253" s="1205"/>
      <c r="AN253" s="1206"/>
      <c r="AO253" s="1207"/>
      <c r="AP253" s="1208"/>
      <c r="AQ253" s="1202"/>
      <c r="AR253" s="1209"/>
      <c r="AS253" s="1249"/>
      <c r="AT253" s="1247" t="s">
        <v>1179</v>
      </c>
      <c r="AU253" s="1247" t="s">
        <v>1180</v>
      </c>
    </row>
    <row r="254" spans="1:47" s="1184" customFormat="1" ht="15.75" customHeight="1" thickBot="1" x14ac:dyDescent="0.3">
      <c r="A254" s="1252" t="s">
        <v>1181</v>
      </c>
      <c r="B254" s="1253" t="s">
        <v>19</v>
      </c>
      <c r="C254" s="1254" t="s">
        <v>1182</v>
      </c>
      <c r="D254" s="1255"/>
      <c r="E254" s="1256" t="str">
        <f t="shared" si="104"/>
        <v/>
      </c>
      <c r="F254" s="1255"/>
      <c r="G254" s="1256" t="str">
        <f t="shared" si="105"/>
        <v/>
      </c>
      <c r="H254" s="1255"/>
      <c r="I254" s="1257"/>
      <c r="J254" s="1258"/>
      <c r="K254" s="1256" t="str">
        <f t="shared" si="106"/>
        <v/>
      </c>
      <c r="L254" s="1255"/>
      <c r="M254" s="1256" t="str">
        <f t="shared" si="107"/>
        <v/>
      </c>
      <c r="N254" s="1255"/>
      <c r="O254" s="1259"/>
      <c r="P254" s="1255"/>
      <c r="Q254" s="1256" t="str">
        <f t="shared" si="108"/>
        <v/>
      </c>
      <c r="R254" s="1255"/>
      <c r="S254" s="1256" t="str">
        <f t="shared" si="109"/>
        <v/>
      </c>
      <c r="T254" s="1255"/>
      <c r="U254" s="1257"/>
      <c r="V254" s="1258"/>
      <c r="W254" s="1256" t="str">
        <f t="shared" si="117"/>
        <v/>
      </c>
      <c r="X254" s="1255"/>
      <c r="Y254" s="1256" t="str">
        <f t="shared" si="118"/>
        <v/>
      </c>
      <c r="Z254" s="1255"/>
      <c r="AA254" s="1259"/>
      <c r="AB254" s="1255"/>
      <c r="AC254" s="1256" t="str">
        <f t="shared" si="119"/>
        <v/>
      </c>
      <c r="AD254" s="1255"/>
      <c r="AE254" s="1256" t="str">
        <f t="shared" si="120"/>
        <v/>
      </c>
      <c r="AF254" s="1255"/>
      <c r="AG254" s="1257"/>
      <c r="AH254" s="1258"/>
      <c r="AI254" s="1256" t="str">
        <f t="shared" si="121"/>
        <v/>
      </c>
      <c r="AJ254" s="1255"/>
      <c r="AK254" s="1256" t="str">
        <f t="shared" si="122"/>
        <v/>
      </c>
      <c r="AL254" s="1255"/>
      <c r="AM254" s="1259"/>
      <c r="AN254" s="1260"/>
      <c r="AO254" s="1256"/>
      <c r="AP254" s="1261"/>
      <c r="AQ254" s="1256"/>
      <c r="AR254" s="1262"/>
      <c r="AS254" s="1263"/>
      <c r="AT254" s="1247" t="s">
        <v>1183</v>
      </c>
      <c r="AU254" s="1247" t="s">
        <v>1184</v>
      </c>
    </row>
    <row r="255" spans="1:47" x14ac:dyDescent="0.25">
      <c r="A255" s="38"/>
      <c r="B255" s="62"/>
      <c r="C255" s="62"/>
    </row>
    <row r="256" spans="1:47" x14ac:dyDescent="0.25">
      <c r="A256" s="38"/>
      <c r="B256" s="62"/>
      <c r="C256" s="62"/>
    </row>
    <row r="257" spans="1:3" x14ac:dyDescent="0.25">
      <c r="A257" s="38"/>
      <c r="B257" s="62"/>
      <c r="C257" s="62"/>
    </row>
    <row r="258" spans="1:3" x14ac:dyDescent="0.25">
      <c r="A258" s="38"/>
      <c r="B258" s="62"/>
      <c r="C258" s="62"/>
    </row>
    <row r="259" spans="1:3" x14ac:dyDescent="0.25">
      <c r="A259" s="38"/>
      <c r="B259" s="62"/>
      <c r="C259" s="62"/>
    </row>
    <row r="260" spans="1:3" x14ac:dyDescent="0.25">
      <c r="A260" s="38"/>
      <c r="B260" s="62"/>
      <c r="C260" s="62"/>
    </row>
    <row r="261" spans="1:3" x14ac:dyDescent="0.25">
      <c r="A261" s="38"/>
      <c r="B261" s="62"/>
      <c r="C261" s="62"/>
    </row>
    <row r="262" spans="1:3" x14ac:dyDescent="0.25">
      <c r="A262" s="38"/>
      <c r="B262" s="62"/>
      <c r="C262" s="62"/>
    </row>
    <row r="263" spans="1:3" x14ac:dyDescent="0.25">
      <c r="A263" s="38"/>
      <c r="B263" s="62"/>
      <c r="C263" s="62"/>
    </row>
    <row r="264" spans="1:3" x14ac:dyDescent="0.25">
      <c r="A264" s="38"/>
      <c r="B264" s="62"/>
      <c r="C264" s="62"/>
    </row>
    <row r="265" spans="1:3" x14ac:dyDescent="0.25">
      <c r="A265" s="38"/>
      <c r="B265" s="62"/>
      <c r="C265" s="62"/>
    </row>
    <row r="266" spans="1:3" x14ac:dyDescent="0.25">
      <c r="A266" s="38"/>
      <c r="B266" s="62"/>
      <c r="C266" s="62"/>
    </row>
    <row r="267" spans="1:3" x14ac:dyDescent="0.25">
      <c r="A267" s="38"/>
      <c r="B267" s="62"/>
      <c r="C267" s="62"/>
    </row>
    <row r="268" spans="1:3" x14ac:dyDescent="0.25">
      <c r="A268" s="38"/>
      <c r="B268" s="62"/>
      <c r="C268" s="62"/>
    </row>
    <row r="269" spans="1:3" x14ac:dyDescent="0.25">
      <c r="A269" s="38"/>
      <c r="B269" s="62"/>
      <c r="C269" s="62"/>
    </row>
    <row r="270" spans="1:3" x14ac:dyDescent="0.25">
      <c r="A270" s="38"/>
      <c r="B270" s="62"/>
      <c r="C270" s="62"/>
    </row>
    <row r="271" spans="1:3" x14ac:dyDescent="0.25">
      <c r="A271" s="38"/>
      <c r="B271" s="62"/>
      <c r="C271" s="62"/>
    </row>
    <row r="272" spans="1:3" x14ac:dyDescent="0.25">
      <c r="A272" s="38"/>
      <c r="B272" s="62"/>
      <c r="C272" s="62"/>
    </row>
    <row r="273" spans="1:3" x14ac:dyDescent="0.25">
      <c r="A273" s="38"/>
      <c r="B273" s="62"/>
      <c r="C273" s="62"/>
    </row>
    <row r="274" spans="1:3" x14ac:dyDescent="0.25">
      <c r="A274" s="38"/>
      <c r="B274" s="62"/>
      <c r="C274" s="62"/>
    </row>
    <row r="275" spans="1:3" x14ac:dyDescent="0.25">
      <c r="A275" s="38"/>
      <c r="B275" s="62"/>
      <c r="C275" s="62"/>
    </row>
  </sheetData>
  <sheetProtection password="CF87" sheet="1" objects="1" scenarios="1" selectLockedCells="1" selectUnlockedCells="1"/>
  <mergeCells count="96">
    <mergeCell ref="A144:AM144"/>
    <mergeCell ref="A141:AM141"/>
    <mergeCell ref="A143:AM143"/>
    <mergeCell ref="P58:AM58"/>
    <mergeCell ref="P9:AM9"/>
    <mergeCell ref="P52:AM52"/>
    <mergeCell ref="AD7:AE7"/>
    <mergeCell ref="P46:AM46"/>
    <mergeCell ref="AM7:AM8"/>
    <mergeCell ref="AH7:AI7"/>
    <mergeCell ref="P7:Q7"/>
    <mergeCell ref="AR7:AR8"/>
    <mergeCell ref="AS7:AS8"/>
    <mergeCell ref="AN7:AO7"/>
    <mergeCell ref="AP7:AQ7"/>
    <mergeCell ref="AL7:AL8"/>
    <mergeCell ref="D5:AM5"/>
    <mergeCell ref="AT5:AT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6:U6"/>
    <mergeCell ref="R7:S7"/>
    <mergeCell ref="T7:T8"/>
    <mergeCell ref="O7:O8"/>
    <mergeCell ref="J6:O6"/>
    <mergeCell ref="D6:I6"/>
    <mergeCell ref="H7:H8"/>
    <mergeCell ref="I7:I8"/>
    <mergeCell ref="D7:E7"/>
    <mergeCell ref="F7:G7"/>
    <mergeCell ref="J7:K7"/>
    <mergeCell ref="AN9:AS9"/>
    <mergeCell ref="AN67:AQ67"/>
    <mergeCell ref="AR67:AS67"/>
    <mergeCell ref="AU5:AU8"/>
    <mergeCell ref="A57:AS57"/>
    <mergeCell ref="AF7:AF8"/>
    <mergeCell ref="U7:U8"/>
    <mergeCell ref="V7:W7"/>
    <mergeCell ref="AB7:AC7"/>
    <mergeCell ref="AJ7:AK7"/>
    <mergeCell ref="AG7:AG8"/>
    <mergeCell ref="X7:Y7"/>
    <mergeCell ref="V6:AA6"/>
    <mergeCell ref="AN5:AS6"/>
    <mergeCell ref="L7:M7"/>
    <mergeCell ref="N7:N8"/>
    <mergeCell ref="AN59:AQ59"/>
    <mergeCell ref="AR59:AS59"/>
    <mergeCell ref="AR61:AS61"/>
    <mergeCell ref="AN61:AQ61"/>
    <mergeCell ref="AN63:AQ63"/>
    <mergeCell ref="AR60:AS60"/>
    <mergeCell ref="AN60:AQ60"/>
    <mergeCell ref="AN62:AQ62"/>
    <mergeCell ref="AR62:AS62"/>
    <mergeCell ref="AR63:AS63"/>
    <mergeCell ref="AN76:AQ76"/>
    <mergeCell ref="AN70:AQ70"/>
    <mergeCell ref="AR73:AS73"/>
    <mergeCell ref="AR70:AS70"/>
    <mergeCell ref="AR75:AS75"/>
    <mergeCell ref="AN71:AQ71"/>
    <mergeCell ref="AR71:AS71"/>
    <mergeCell ref="AN74:AQ74"/>
    <mergeCell ref="AR74:AS74"/>
    <mergeCell ref="AN72:AQ72"/>
    <mergeCell ref="AR72:AS72"/>
    <mergeCell ref="AN73:AQ73"/>
    <mergeCell ref="AR76:AS76"/>
    <mergeCell ref="AN75:AQ75"/>
    <mergeCell ref="AN78:AQ78"/>
    <mergeCell ref="AR78:AS78"/>
    <mergeCell ref="AR77:AS77"/>
    <mergeCell ref="AN77:AQ77"/>
    <mergeCell ref="AN140:AQ140"/>
    <mergeCell ref="AR140:AS140"/>
    <mergeCell ref="AN69:AQ69"/>
    <mergeCell ref="AR69:AS69"/>
    <mergeCell ref="AN65:AQ65"/>
    <mergeCell ref="AR65:AS65"/>
    <mergeCell ref="AN64:AQ64"/>
    <mergeCell ref="AR64:AS64"/>
    <mergeCell ref="AR68:AS68"/>
    <mergeCell ref="AN66:AQ66"/>
    <mergeCell ref="AR66:AS66"/>
    <mergeCell ref="AN68:AQ6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5" firstPageNumber="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58"/>
  <sheetViews>
    <sheetView tabSelected="1" zoomScaleNormal="100" workbookViewId="0">
      <selection activeCell="A138" sqref="A138"/>
    </sheetView>
  </sheetViews>
  <sheetFormatPr defaultColWidth="10.6640625" defaultRowHeight="13.5" x14ac:dyDescent="0.25"/>
  <cols>
    <col min="1" max="1" width="10.1640625" style="1316" bestFit="1" customWidth="1"/>
    <col min="2" max="2" width="40" style="1316" customWidth="1"/>
    <col min="3" max="3" width="11.1640625" style="1316" bestFit="1" customWidth="1"/>
    <col min="4" max="4" width="40" style="1316" customWidth="1"/>
    <col min="5" max="16384" width="10.6640625" style="1314"/>
  </cols>
  <sheetData>
    <row r="1" spans="1:4" ht="14.25" thickBot="1" x14ac:dyDescent="0.25">
      <c r="A1" s="1512" t="s">
        <v>1201</v>
      </c>
      <c r="B1" s="1512"/>
      <c r="C1" s="1512"/>
      <c r="D1" s="1512"/>
    </row>
    <row r="2" spans="1:4" ht="14.25" thickBot="1" x14ac:dyDescent="0.25">
      <c r="A2" s="1513" t="s">
        <v>1202</v>
      </c>
      <c r="B2" s="1513"/>
      <c r="C2" s="1513"/>
      <c r="D2" s="1513"/>
    </row>
    <row r="3" spans="1:4" ht="14.25" thickBot="1" x14ac:dyDescent="0.25">
      <c r="A3" s="1514" t="s">
        <v>1203</v>
      </c>
      <c r="B3" s="1514" t="s">
        <v>1204</v>
      </c>
      <c r="C3" s="1514" t="s">
        <v>1205</v>
      </c>
      <c r="D3" s="1514"/>
    </row>
    <row r="4" spans="1:4" ht="14.25" thickBot="1" x14ac:dyDescent="0.3">
      <c r="A4" s="1514"/>
      <c r="B4" s="1514"/>
      <c r="C4" s="1328" t="s">
        <v>1203</v>
      </c>
      <c r="D4" s="1328" t="s">
        <v>1206</v>
      </c>
    </row>
    <row r="5" spans="1:4" x14ac:dyDescent="0.2">
      <c r="A5" s="1503" t="s">
        <v>101</v>
      </c>
      <c r="B5" s="1505" t="s">
        <v>102</v>
      </c>
      <c r="C5" s="1317" t="s">
        <v>74</v>
      </c>
      <c r="D5" s="1318" t="s">
        <v>75</v>
      </c>
    </row>
    <row r="6" spans="1:4" ht="14.25" thickBot="1" x14ac:dyDescent="0.25">
      <c r="A6" s="1504"/>
      <c r="B6" s="1506"/>
      <c r="C6" s="1319" t="s">
        <v>877</v>
      </c>
      <c r="D6" s="1320" t="s">
        <v>91</v>
      </c>
    </row>
    <row r="7" spans="1:4" x14ac:dyDescent="0.2">
      <c r="A7" s="1329" t="s">
        <v>871</v>
      </c>
      <c r="B7" s="1322" t="s">
        <v>624</v>
      </c>
      <c r="C7" s="1322" t="s">
        <v>967</v>
      </c>
      <c r="D7" s="1324" t="s">
        <v>966</v>
      </c>
    </row>
    <row r="8" spans="1:4" ht="15" customHeight="1" x14ac:dyDescent="0.2">
      <c r="A8" s="1330" t="s">
        <v>868</v>
      </c>
      <c r="B8" s="1330" t="s">
        <v>625</v>
      </c>
      <c r="C8" s="1330" t="s">
        <v>967</v>
      </c>
      <c r="D8" s="1330" t="s">
        <v>966</v>
      </c>
    </row>
    <row r="9" spans="1:4" ht="14.25" thickBot="1" x14ac:dyDescent="0.25">
      <c r="A9" s="1321" t="s">
        <v>869</v>
      </c>
      <c r="B9" s="1319" t="s">
        <v>872</v>
      </c>
      <c r="C9" s="1319" t="s">
        <v>967</v>
      </c>
      <c r="D9" s="1320" t="s">
        <v>966</v>
      </c>
    </row>
    <row r="10" spans="1:4" s="1315" customFormat="1" ht="15" thickBot="1" x14ac:dyDescent="0.25">
      <c r="A10" s="1321" t="s">
        <v>834</v>
      </c>
      <c r="B10" s="1319" t="s">
        <v>683</v>
      </c>
      <c r="C10" s="1319" t="s">
        <v>967</v>
      </c>
      <c r="D10" s="1320" t="s">
        <v>966</v>
      </c>
    </row>
    <row r="11" spans="1:4" s="1315" customFormat="1" ht="15" thickBot="1" x14ac:dyDescent="0.25">
      <c r="A11" s="1321" t="s">
        <v>835</v>
      </c>
      <c r="B11" s="1319" t="s">
        <v>684</v>
      </c>
      <c r="C11" s="1319" t="s">
        <v>834</v>
      </c>
      <c r="D11" s="1320" t="s">
        <v>683</v>
      </c>
    </row>
    <row r="12" spans="1:4" s="1315" customFormat="1" ht="15" thickBot="1" x14ac:dyDescent="0.25">
      <c r="A12" s="1321" t="s">
        <v>830</v>
      </c>
      <c r="B12" s="1319" t="s">
        <v>829</v>
      </c>
      <c r="C12" s="1319" t="s">
        <v>877</v>
      </c>
      <c r="D12" s="1320" t="s">
        <v>91</v>
      </c>
    </row>
    <row r="13" spans="1:4" s="1315" customFormat="1" ht="15" thickBot="1" x14ac:dyDescent="0.25">
      <c r="A13" s="1321" t="s">
        <v>297</v>
      </c>
      <c r="B13" s="1319" t="s">
        <v>298</v>
      </c>
      <c r="C13" s="1319" t="s">
        <v>295</v>
      </c>
      <c r="D13" s="1320" t="s">
        <v>296</v>
      </c>
    </row>
    <row r="14" spans="1:4" s="1315" customFormat="1" ht="15" thickBot="1" x14ac:dyDescent="0.25">
      <c r="A14" s="1321" t="s">
        <v>299</v>
      </c>
      <c r="B14" s="1319" t="s">
        <v>300</v>
      </c>
      <c r="C14" s="1319" t="s">
        <v>297</v>
      </c>
      <c r="D14" s="1320" t="s">
        <v>298</v>
      </c>
    </row>
    <row r="15" spans="1:4" s="1315" customFormat="1" ht="15" thickBot="1" x14ac:dyDescent="0.25">
      <c r="A15" s="1321" t="s">
        <v>301</v>
      </c>
      <c r="B15" s="1319" t="s">
        <v>302</v>
      </c>
      <c r="C15" s="1319" t="s">
        <v>299</v>
      </c>
      <c r="D15" s="1320" t="s">
        <v>300</v>
      </c>
    </row>
    <row r="16" spans="1:4" s="1315" customFormat="1" ht="15" thickBot="1" x14ac:dyDescent="0.25">
      <c r="A16" s="1321" t="s">
        <v>105</v>
      </c>
      <c r="B16" s="1319" t="s">
        <v>106</v>
      </c>
      <c r="C16" s="1319" t="s">
        <v>101</v>
      </c>
      <c r="D16" s="1320" t="s">
        <v>102</v>
      </c>
    </row>
    <row r="17" spans="1:4" s="1315" customFormat="1" ht="15" thickBot="1" x14ac:dyDescent="0.25">
      <c r="A17" s="1321" t="s">
        <v>1198</v>
      </c>
      <c r="B17" s="1319" t="s">
        <v>1212</v>
      </c>
      <c r="C17" s="1319" t="s">
        <v>835</v>
      </c>
      <c r="D17" s="1320" t="s">
        <v>684</v>
      </c>
    </row>
    <row r="18" spans="1:4" s="1315" customFormat="1" ht="15" thickBot="1" x14ac:dyDescent="0.25">
      <c r="A18" s="1321" t="s">
        <v>1199</v>
      </c>
      <c r="B18" s="1319" t="s">
        <v>1213</v>
      </c>
      <c r="C18" s="1319" t="s">
        <v>1198</v>
      </c>
      <c r="D18" s="1320" t="s">
        <v>1212</v>
      </c>
    </row>
    <row r="19" spans="1:4" s="1315" customFormat="1" ht="15" thickBot="1" x14ac:dyDescent="0.25">
      <c r="A19" s="1321" t="s">
        <v>865</v>
      </c>
      <c r="B19" s="1319" t="s">
        <v>1214</v>
      </c>
      <c r="C19" s="1319" t="s">
        <v>967</v>
      </c>
      <c r="D19" s="1320" t="s">
        <v>966</v>
      </c>
    </row>
    <row r="20" spans="1:4" s="1315" customFormat="1" ht="15" thickBot="1" x14ac:dyDescent="0.25">
      <c r="A20" s="1321" t="s">
        <v>867</v>
      </c>
      <c r="B20" s="1319" t="s">
        <v>561</v>
      </c>
      <c r="C20" s="1319" t="s">
        <v>967</v>
      </c>
      <c r="D20" s="1320" t="s">
        <v>966</v>
      </c>
    </row>
    <row r="21" spans="1:4" s="1315" customFormat="1" ht="15" thickBot="1" x14ac:dyDescent="0.25">
      <c r="A21" s="1321" t="s">
        <v>1215</v>
      </c>
      <c r="B21" s="1319" t="s">
        <v>623</v>
      </c>
      <c r="C21" s="1319" t="s">
        <v>882</v>
      </c>
      <c r="D21" s="1320" t="s">
        <v>622</v>
      </c>
    </row>
    <row r="22" spans="1:4" s="1315" customFormat="1" ht="14.25" x14ac:dyDescent="0.2">
      <c r="A22" s="1323" t="s">
        <v>793</v>
      </c>
      <c r="B22" s="1322" t="s">
        <v>309</v>
      </c>
      <c r="C22" s="1505" t="s">
        <v>160</v>
      </c>
      <c r="D22" s="1508" t="s">
        <v>78</v>
      </c>
    </row>
    <row r="23" spans="1:4" s="1315" customFormat="1" ht="14.25" x14ac:dyDescent="0.2">
      <c r="A23" s="1323" t="s">
        <v>383</v>
      </c>
      <c r="B23" s="1322" t="s">
        <v>384</v>
      </c>
      <c r="C23" s="1507"/>
      <c r="D23" s="1509"/>
    </row>
    <row r="24" spans="1:4" s="1315" customFormat="1" ht="15" thickBot="1" x14ac:dyDescent="0.25">
      <c r="A24" s="1321" t="s">
        <v>329</v>
      </c>
      <c r="B24" s="1319" t="s">
        <v>330</v>
      </c>
      <c r="C24" s="1506"/>
      <c r="D24" s="1510"/>
    </row>
    <row r="25" spans="1:4" s="1315" customFormat="1" ht="15" thickBot="1" x14ac:dyDescent="0.25">
      <c r="A25" s="1321" t="s">
        <v>1216</v>
      </c>
      <c r="B25" s="1319" t="s">
        <v>310</v>
      </c>
      <c r="C25" s="1319" t="s">
        <v>793</v>
      </c>
      <c r="D25" s="1320" t="s">
        <v>309</v>
      </c>
    </row>
    <row r="26" spans="1:4" s="1315" customFormat="1" ht="15" thickBot="1" x14ac:dyDescent="0.25">
      <c r="A26" s="1321" t="s">
        <v>795</v>
      </c>
      <c r="B26" s="1319" t="s">
        <v>311</v>
      </c>
      <c r="C26" s="1319" t="s">
        <v>1216</v>
      </c>
      <c r="D26" s="1320" t="s">
        <v>310</v>
      </c>
    </row>
    <row r="27" spans="1:4" s="1315" customFormat="1" ht="15" thickBot="1" x14ac:dyDescent="0.25">
      <c r="A27" s="1321" t="s">
        <v>796</v>
      </c>
      <c r="B27" s="1319" t="s">
        <v>312</v>
      </c>
      <c r="C27" s="1319" t="s">
        <v>795</v>
      </c>
      <c r="D27" s="1320" t="s">
        <v>311</v>
      </c>
    </row>
    <row r="28" spans="1:4" s="1315" customFormat="1" ht="15" thickBot="1" x14ac:dyDescent="0.25">
      <c r="A28" s="1321" t="s">
        <v>797</v>
      </c>
      <c r="B28" s="1319" t="s">
        <v>1217</v>
      </c>
      <c r="C28" s="1319" t="s">
        <v>796</v>
      </c>
      <c r="D28" s="1320" t="s">
        <v>312</v>
      </c>
    </row>
    <row r="29" spans="1:4" s="1315" customFormat="1" ht="15" thickBot="1" x14ac:dyDescent="0.25">
      <c r="A29" s="1321" t="s">
        <v>890</v>
      </c>
      <c r="B29" s="1319" t="s">
        <v>1218</v>
      </c>
      <c r="C29" s="1319" t="s">
        <v>889</v>
      </c>
      <c r="D29" s="1320" t="s">
        <v>562</v>
      </c>
    </row>
    <row r="30" spans="1:4" s="1315" customFormat="1" ht="27.75" thickBot="1" x14ac:dyDescent="0.25">
      <c r="A30" s="1321" t="s">
        <v>892</v>
      </c>
      <c r="B30" s="1319" t="s">
        <v>1219</v>
      </c>
      <c r="C30" s="1319" t="s">
        <v>891</v>
      </c>
      <c r="D30" s="1320" t="s">
        <v>1220</v>
      </c>
    </row>
    <row r="31" spans="1:4" s="1315" customFormat="1" ht="15" thickBot="1" x14ac:dyDescent="0.25">
      <c r="A31" s="1321" t="s">
        <v>319</v>
      </c>
      <c r="B31" s="1319" t="s">
        <v>320</v>
      </c>
      <c r="C31" s="1319" t="s">
        <v>317</v>
      </c>
      <c r="D31" s="1320" t="s">
        <v>318</v>
      </c>
    </row>
    <row r="32" spans="1:4" s="1315" customFormat="1" ht="15" thickBot="1" x14ac:dyDescent="0.25">
      <c r="A32" s="1321" t="s">
        <v>897</v>
      </c>
      <c r="B32" s="1319" t="s">
        <v>1221</v>
      </c>
      <c r="C32" s="1319" t="s">
        <v>896</v>
      </c>
      <c r="D32" s="1320" t="s">
        <v>1222</v>
      </c>
    </row>
    <row r="33" spans="1:4" s="1315" customFormat="1" ht="15" thickBot="1" x14ac:dyDescent="0.25">
      <c r="A33" s="1321" t="s">
        <v>898</v>
      </c>
      <c r="B33" s="1319" t="s">
        <v>1223</v>
      </c>
      <c r="C33" s="1319" t="s">
        <v>897</v>
      </c>
      <c r="D33" s="1320" t="s">
        <v>1221</v>
      </c>
    </row>
    <row r="34" spans="1:4" s="1315" customFormat="1" ht="15" thickBot="1" x14ac:dyDescent="0.25">
      <c r="A34" s="1321" t="s">
        <v>899</v>
      </c>
      <c r="B34" s="1319" t="s">
        <v>321</v>
      </c>
      <c r="C34" s="1319" t="s">
        <v>898</v>
      </c>
      <c r="D34" s="1320" t="s">
        <v>1223</v>
      </c>
    </row>
    <row r="35" spans="1:4" ht="14.25" thickBot="1" x14ac:dyDescent="0.25">
      <c r="A35" s="1321" t="s">
        <v>903</v>
      </c>
      <c r="B35" s="1319" t="s">
        <v>1224</v>
      </c>
      <c r="C35" s="1319" t="s">
        <v>1225</v>
      </c>
      <c r="D35" s="1320" t="s">
        <v>1226</v>
      </c>
    </row>
    <row r="36" spans="1:4" ht="14.25" thickBot="1" x14ac:dyDescent="0.25">
      <c r="A36" s="1321" t="s">
        <v>907</v>
      </c>
      <c r="B36" s="1319" t="s">
        <v>1227</v>
      </c>
      <c r="C36" s="1319" t="s">
        <v>903</v>
      </c>
      <c r="D36" s="1320" t="s">
        <v>1224</v>
      </c>
    </row>
    <row r="37" spans="1:4" ht="14.25" thickBot="1" x14ac:dyDescent="0.25">
      <c r="A37" s="1321" t="s">
        <v>905</v>
      </c>
      <c r="B37" s="1319" t="s">
        <v>1228</v>
      </c>
      <c r="C37" s="1319" t="s">
        <v>907</v>
      </c>
      <c r="D37" s="1320" t="s">
        <v>1227</v>
      </c>
    </row>
    <row r="38" spans="1:4" ht="14.25" thickBot="1" x14ac:dyDescent="0.25">
      <c r="A38" s="1321" t="s">
        <v>909</v>
      </c>
      <c r="B38" s="1319" t="s">
        <v>1229</v>
      </c>
      <c r="C38" s="1319" t="s">
        <v>959</v>
      </c>
      <c r="D38" s="1320" t="s">
        <v>1230</v>
      </c>
    </row>
    <row r="39" spans="1:4" ht="27.75" thickBot="1" x14ac:dyDescent="0.25">
      <c r="A39" s="1321" t="s">
        <v>1231</v>
      </c>
      <c r="B39" s="1319" t="s">
        <v>1232</v>
      </c>
      <c r="C39" s="1319" t="s">
        <v>913</v>
      </c>
      <c r="D39" s="1320" t="s">
        <v>1233</v>
      </c>
    </row>
    <row r="40" spans="1:4" ht="14.25" thickBot="1" x14ac:dyDescent="0.25">
      <c r="A40" s="1321" t="s">
        <v>916</v>
      </c>
      <c r="B40" s="1319" t="s">
        <v>1234</v>
      </c>
      <c r="C40" s="1319" t="s">
        <v>915</v>
      </c>
      <c r="D40" s="1320" t="s">
        <v>1235</v>
      </c>
    </row>
    <row r="41" spans="1:4" ht="14.25" thickBot="1" x14ac:dyDescent="0.25">
      <c r="A41" s="1321" t="s">
        <v>923</v>
      </c>
      <c r="B41" s="1319" t="s">
        <v>1236</v>
      </c>
      <c r="C41" s="1319" t="s">
        <v>380</v>
      </c>
      <c r="D41" s="1320" t="s">
        <v>1237</v>
      </c>
    </row>
    <row r="42" spans="1:4" ht="14.25" thickBot="1" x14ac:dyDescent="0.25">
      <c r="A42" s="1321" t="s">
        <v>132</v>
      </c>
      <c r="B42" s="1319" t="s">
        <v>133</v>
      </c>
      <c r="C42" s="1319" t="s">
        <v>878</v>
      </c>
      <c r="D42" s="1320" t="s">
        <v>96</v>
      </c>
    </row>
    <row r="43" spans="1:4" ht="14.25" thickBot="1" x14ac:dyDescent="0.25">
      <c r="A43" s="1321" t="s">
        <v>134</v>
      </c>
      <c r="B43" s="1319" t="s">
        <v>135</v>
      </c>
      <c r="C43" s="1319" t="s">
        <v>132</v>
      </c>
      <c r="D43" s="1320" t="s">
        <v>133</v>
      </c>
    </row>
    <row r="44" spans="1:4" ht="14.25" thickBot="1" x14ac:dyDescent="0.25">
      <c r="A44" s="1321" t="s">
        <v>385</v>
      </c>
      <c r="B44" s="1319" t="s">
        <v>386</v>
      </c>
      <c r="C44" s="1319" t="s">
        <v>383</v>
      </c>
      <c r="D44" s="1320" t="s">
        <v>384</v>
      </c>
    </row>
    <row r="45" spans="1:4" ht="14.25" thickBot="1" x14ac:dyDescent="0.25">
      <c r="A45" s="1321" t="s">
        <v>387</v>
      </c>
      <c r="B45" s="1319" t="s">
        <v>388</v>
      </c>
      <c r="C45" s="1319" t="s">
        <v>385</v>
      </c>
      <c r="D45" s="1320" t="s">
        <v>386</v>
      </c>
    </row>
    <row r="46" spans="1:4" ht="14.25" thickBot="1" x14ac:dyDescent="0.25">
      <c r="A46" s="1321" t="s">
        <v>389</v>
      </c>
      <c r="B46" s="1319" t="s">
        <v>390</v>
      </c>
      <c r="C46" s="1319" t="s">
        <v>387</v>
      </c>
      <c r="D46" s="1320" t="s">
        <v>388</v>
      </c>
    </row>
    <row r="47" spans="1:4" ht="14.25" thickBot="1" x14ac:dyDescent="0.25">
      <c r="A47" s="1321" t="s">
        <v>391</v>
      </c>
      <c r="B47" s="1319" t="s">
        <v>392</v>
      </c>
      <c r="C47" s="1319" t="s">
        <v>389</v>
      </c>
      <c r="D47" s="1320" t="s">
        <v>1238</v>
      </c>
    </row>
    <row r="48" spans="1:4" ht="14.25" thickBot="1" x14ac:dyDescent="0.25">
      <c r="A48" s="1321" t="s">
        <v>538</v>
      </c>
      <c r="B48" s="1319" t="s">
        <v>539</v>
      </c>
      <c r="C48" s="1319" t="s">
        <v>536</v>
      </c>
      <c r="D48" s="1320" t="s">
        <v>1239</v>
      </c>
    </row>
    <row r="49" spans="1:4" ht="14.25" thickBot="1" x14ac:dyDescent="0.25">
      <c r="A49" s="1321" t="s">
        <v>540</v>
      </c>
      <c r="B49" s="1319" t="s">
        <v>541</v>
      </c>
      <c r="C49" s="1319" t="s">
        <v>538</v>
      </c>
      <c r="D49" s="1320" t="s">
        <v>539</v>
      </c>
    </row>
    <row r="50" spans="1:4" ht="14.25" thickBot="1" x14ac:dyDescent="0.25">
      <c r="A50" s="1321" t="s">
        <v>395</v>
      </c>
      <c r="B50" s="1319" t="s">
        <v>396</v>
      </c>
      <c r="C50" s="1319" t="s">
        <v>393</v>
      </c>
      <c r="D50" s="1320" t="s">
        <v>394</v>
      </c>
    </row>
    <row r="51" spans="1:4" ht="14.25" thickBot="1" x14ac:dyDescent="0.25">
      <c r="A51" s="1321" t="s">
        <v>697</v>
      </c>
      <c r="B51" s="1319" t="s">
        <v>397</v>
      </c>
      <c r="C51" s="1319" t="s">
        <v>395</v>
      </c>
      <c r="D51" s="1320" t="s">
        <v>396</v>
      </c>
    </row>
    <row r="52" spans="1:4" ht="14.25" thickBot="1" x14ac:dyDescent="0.25">
      <c r="A52" s="1321" t="s">
        <v>400</v>
      </c>
      <c r="B52" s="1319" t="s">
        <v>401</v>
      </c>
      <c r="C52" s="1319" t="s">
        <v>398</v>
      </c>
      <c r="D52" s="1320" t="s">
        <v>399</v>
      </c>
    </row>
    <row r="53" spans="1:4" ht="14.25" thickBot="1" x14ac:dyDescent="0.25">
      <c r="A53" s="1321" t="s">
        <v>402</v>
      </c>
      <c r="B53" s="1319" t="s">
        <v>403</v>
      </c>
      <c r="C53" s="1319" t="s">
        <v>400</v>
      </c>
      <c r="D53" s="1320" t="s">
        <v>401</v>
      </c>
    </row>
    <row r="54" spans="1:4" ht="14.25" thickBot="1" x14ac:dyDescent="0.25">
      <c r="A54" s="1321" t="s">
        <v>698</v>
      </c>
      <c r="B54" s="1319" t="s">
        <v>404</v>
      </c>
      <c r="C54" s="1319" t="s">
        <v>402</v>
      </c>
      <c r="D54" s="1320" t="s">
        <v>403</v>
      </c>
    </row>
    <row r="55" spans="1:4" ht="14.25" thickBot="1" x14ac:dyDescent="0.25">
      <c r="A55" s="1321" t="s">
        <v>405</v>
      </c>
      <c r="B55" s="1319" t="s">
        <v>406</v>
      </c>
      <c r="C55" s="1319" t="s">
        <v>698</v>
      </c>
      <c r="D55" s="1320" t="s">
        <v>404</v>
      </c>
    </row>
    <row r="56" spans="1:4" ht="27.75" thickBot="1" x14ac:dyDescent="0.25">
      <c r="A56" s="1321" t="s">
        <v>409</v>
      </c>
      <c r="B56" s="1319" t="s">
        <v>410</v>
      </c>
      <c r="C56" s="1319" t="s">
        <v>407</v>
      </c>
      <c r="D56" s="1320" t="s">
        <v>408</v>
      </c>
    </row>
    <row r="57" spans="1:4" ht="27.75" thickBot="1" x14ac:dyDescent="0.25">
      <c r="A57" s="1321" t="s">
        <v>411</v>
      </c>
      <c r="B57" s="1319" t="s">
        <v>412</v>
      </c>
      <c r="C57" s="1319" t="s">
        <v>409</v>
      </c>
      <c r="D57" s="1320" t="s">
        <v>410</v>
      </c>
    </row>
    <row r="58" spans="1:4" ht="27.75" thickBot="1" x14ac:dyDescent="0.25">
      <c r="A58" s="1321" t="s">
        <v>413</v>
      </c>
      <c r="B58" s="1319" t="s">
        <v>414</v>
      </c>
      <c r="C58" s="1319" t="s">
        <v>411</v>
      </c>
      <c r="D58" s="1320" t="s">
        <v>412</v>
      </c>
    </row>
    <row r="59" spans="1:4" ht="27.75" thickBot="1" x14ac:dyDescent="0.25">
      <c r="A59" s="1321" t="s">
        <v>415</v>
      </c>
      <c r="B59" s="1319" t="s">
        <v>416</v>
      </c>
      <c r="C59" s="1319" t="s">
        <v>413</v>
      </c>
      <c r="D59" s="1320" t="s">
        <v>414</v>
      </c>
    </row>
    <row r="60" spans="1:4" ht="27.75" thickBot="1" x14ac:dyDescent="0.25">
      <c r="A60" s="1321" t="s">
        <v>699</v>
      </c>
      <c r="B60" s="1319" t="s">
        <v>417</v>
      </c>
      <c r="C60" s="1319" t="s">
        <v>415</v>
      </c>
      <c r="D60" s="1320" t="s">
        <v>416</v>
      </c>
    </row>
    <row r="61" spans="1:4" ht="14.25" thickBot="1" x14ac:dyDescent="0.25">
      <c r="A61" s="1321" t="s">
        <v>542</v>
      </c>
      <c r="B61" s="1319" t="s">
        <v>543</v>
      </c>
      <c r="C61" s="1319" t="s">
        <v>420</v>
      </c>
      <c r="D61" s="1320" t="s">
        <v>1240</v>
      </c>
    </row>
    <row r="62" spans="1:4" ht="14.25" thickBot="1" x14ac:dyDescent="0.25">
      <c r="A62" s="1321" t="s">
        <v>544</v>
      </c>
      <c r="B62" s="1319" t="s">
        <v>545</v>
      </c>
      <c r="C62" s="1319" t="s">
        <v>542</v>
      </c>
      <c r="D62" s="1320" t="s">
        <v>543</v>
      </c>
    </row>
    <row r="63" spans="1:4" ht="14.25" thickBot="1" x14ac:dyDescent="0.25">
      <c r="A63" s="1321" t="s">
        <v>546</v>
      </c>
      <c r="B63" s="1319" t="s">
        <v>1241</v>
      </c>
      <c r="C63" s="1319" t="s">
        <v>544</v>
      </c>
      <c r="D63" s="1320" t="s">
        <v>545</v>
      </c>
    </row>
    <row r="64" spans="1:4" ht="14.25" thickBot="1" x14ac:dyDescent="0.25">
      <c r="A64" s="1321" t="s">
        <v>548</v>
      </c>
      <c r="B64" s="1319" t="s">
        <v>549</v>
      </c>
      <c r="C64" s="1319" t="s">
        <v>546</v>
      </c>
      <c r="D64" s="1320" t="s">
        <v>547</v>
      </c>
    </row>
    <row r="65" spans="1:4" ht="14.25" thickBot="1" x14ac:dyDescent="0.25">
      <c r="A65" s="1321" t="s">
        <v>550</v>
      </c>
      <c r="B65" s="1319" t="s">
        <v>551</v>
      </c>
      <c r="C65" s="1319" t="s">
        <v>544</v>
      </c>
      <c r="D65" s="1320" t="s">
        <v>545</v>
      </c>
    </row>
    <row r="66" spans="1:4" ht="14.25" thickBot="1" x14ac:dyDescent="0.25">
      <c r="A66" s="1321" t="s">
        <v>552</v>
      </c>
      <c r="B66" s="1319" t="s">
        <v>553</v>
      </c>
      <c r="C66" s="1319" t="s">
        <v>550</v>
      </c>
      <c r="D66" s="1320" t="s">
        <v>551</v>
      </c>
    </row>
    <row r="67" spans="1:4" ht="14.25" thickBot="1" x14ac:dyDescent="0.25">
      <c r="A67" s="1321" t="s">
        <v>420</v>
      </c>
      <c r="B67" s="1319" t="s">
        <v>1240</v>
      </c>
      <c r="C67" s="1319" t="s">
        <v>418</v>
      </c>
      <c r="D67" s="1320" t="s">
        <v>1242</v>
      </c>
    </row>
    <row r="68" spans="1:4" ht="14.25" thickBot="1" x14ac:dyDescent="0.25">
      <c r="A68" s="1321" t="s">
        <v>848</v>
      </c>
      <c r="B68" s="1319" t="s">
        <v>423</v>
      </c>
      <c r="C68" s="1319" t="s">
        <v>700</v>
      </c>
      <c r="D68" s="1320" t="s">
        <v>422</v>
      </c>
    </row>
    <row r="69" spans="1:4" ht="14.25" thickBot="1" x14ac:dyDescent="0.25">
      <c r="A69" s="1321" t="s">
        <v>424</v>
      </c>
      <c r="B69" s="1319" t="s">
        <v>425</v>
      </c>
      <c r="C69" s="1319" t="s">
        <v>848</v>
      </c>
      <c r="D69" s="1320" t="s">
        <v>423</v>
      </c>
    </row>
    <row r="70" spans="1:4" ht="14.25" thickBot="1" x14ac:dyDescent="0.25">
      <c r="A70" s="1321" t="s">
        <v>426</v>
      </c>
      <c r="B70" s="1319" t="s">
        <v>427</v>
      </c>
      <c r="C70" s="1319" t="s">
        <v>424</v>
      </c>
      <c r="D70" s="1320" t="s">
        <v>425</v>
      </c>
    </row>
    <row r="71" spans="1:4" ht="14.25" thickBot="1" x14ac:dyDescent="0.25">
      <c r="A71" s="1321" t="s">
        <v>428</v>
      </c>
      <c r="B71" s="1319" t="s">
        <v>429</v>
      </c>
      <c r="C71" s="1319" t="s">
        <v>426</v>
      </c>
      <c r="D71" s="1320" t="s">
        <v>427</v>
      </c>
    </row>
    <row r="72" spans="1:4" ht="14.25" thickBot="1" x14ac:dyDescent="0.25">
      <c r="A72" s="1321" t="s">
        <v>430</v>
      </c>
      <c r="B72" s="1319" t="s">
        <v>431</v>
      </c>
      <c r="C72" s="1319" t="s">
        <v>428</v>
      </c>
      <c r="D72" s="1320" t="s">
        <v>429</v>
      </c>
    </row>
    <row r="73" spans="1:4" ht="14.25" thickBot="1" x14ac:dyDescent="0.25">
      <c r="A73" s="1321" t="s">
        <v>701</v>
      </c>
      <c r="B73" s="1319" t="s">
        <v>434</v>
      </c>
      <c r="C73" s="1319" t="s">
        <v>432</v>
      </c>
      <c r="D73" s="1320" t="s">
        <v>433</v>
      </c>
    </row>
    <row r="74" spans="1:4" ht="14.25" thickBot="1" x14ac:dyDescent="0.25">
      <c r="A74" s="1321" t="s">
        <v>435</v>
      </c>
      <c r="B74" s="1319" t="s">
        <v>436</v>
      </c>
      <c r="C74" s="1319" t="s">
        <v>701</v>
      </c>
      <c r="D74" s="1320" t="s">
        <v>434</v>
      </c>
    </row>
    <row r="75" spans="1:4" ht="14.25" thickBot="1" x14ac:dyDescent="0.25">
      <c r="A75" s="1321" t="s">
        <v>109</v>
      </c>
      <c r="B75" s="1319" t="s">
        <v>110</v>
      </c>
      <c r="C75" s="1319" t="s">
        <v>107</v>
      </c>
      <c r="D75" s="1320" t="s">
        <v>108</v>
      </c>
    </row>
    <row r="76" spans="1:4" ht="14.25" thickBot="1" x14ac:dyDescent="0.25">
      <c r="A76" s="1321" t="s">
        <v>111</v>
      </c>
      <c r="B76" s="1319" t="s">
        <v>112</v>
      </c>
      <c r="C76" s="1319" t="s">
        <v>109</v>
      </c>
      <c r="D76" s="1320" t="s">
        <v>110</v>
      </c>
    </row>
    <row r="77" spans="1:4" ht="14.25" thickBot="1" x14ac:dyDescent="0.25">
      <c r="A77" s="1321" t="s">
        <v>113</v>
      </c>
      <c r="B77" s="1319" t="s">
        <v>114</v>
      </c>
      <c r="C77" s="1319" t="s">
        <v>111</v>
      </c>
      <c r="D77" s="1320" t="s">
        <v>112</v>
      </c>
    </row>
    <row r="78" spans="1:4" ht="14.25" thickBot="1" x14ac:dyDescent="0.25">
      <c r="A78" s="1321" t="s">
        <v>115</v>
      </c>
      <c r="B78" s="1319" t="s">
        <v>116</v>
      </c>
      <c r="C78" s="1319" t="s">
        <v>113</v>
      </c>
      <c r="D78" s="1320" t="s">
        <v>114</v>
      </c>
    </row>
    <row r="79" spans="1:4" ht="14.25" thickBot="1" x14ac:dyDescent="0.25">
      <c r="A79" s="1321" t="s">
        <v>119</v>
      </c>
      <c r="B79" s="1319" t="s">
        <v>120</v>
      </c>
      <c r="C79" s="1319" t="s">
        <v>117</v>
      </c>
      <c r="D79" s="1320" t="s">
        <v>118</v>
      </c>
    </row>
    <row r="80" spans="1:4" ht="14.25" thickBot="1" x14ac:dyDescent="0.25">
      <c r="A80" s="1321" t="s">
        <v>678</v>
      </c>
      <c r="B80" s="1319" t="s">
        <v>122</v>
      </c>
      <c r="C80" s="1319" t="s">
        <v>677</v>
      </c>
      <c r="D80" s="1320" t="s">
        <v>121</v>
      </c>
    </row>
    <row r="81" spans="1:4" ht="14.25" thickBot="1" x14ac:dyDescent="0.25">
      <c r="A81" s="1321" t="s">
        <v>123</v>
      </c>
      <c r="B81" s="1319" t="s">
        <v>124</v>
      </c>
      <c r="C81" s="1319" t="s">
        <v>677</v>
      </c>
      <c r="D81" s="1320" t="s">
        <v>1207</v>
      </c>
    </row>
    <row r="82" spans="1:4" ht="14.25" thickBot="1" x14ac:dyDescent="0.25">
      <c r="A82" s="1321" t="s">
        <v>125</v>
      </c>
      <c r="B82" s="1319" t="s">
        <v>126</v>
      </c>
      <c r="C82" s="1319" t="s">
        <v>1208</v>
      </c>
      <c r="D82" s="1320" t="s">
        <v>124</v>
      </c>
    </row>
    <row r="83" spans="1:4" ht="14.25" thickBot="1" x14ac:dyDescent="0.25">
      <c r="A83" s="1321" t="s">
        <v>127</v>
      </c>
      <c r="B83" s="1319" t="s">
        <v>128</v>
      </c>
      <c r="C83" s="1319" t="s">
        <v>125</v>
      </c>
      <c r="D83" s="1320" t="s">
        <v>126</v>
      </c>
    </row>
    <row r="84" spans="1:4" ht="14.25" thickBot="1" x14ac:dyDescent="0.25">
      <c r="A84" s="1321" t="s">
        <v>129</v>
      </c>
      <c r="B84" s="1319" t="s">
        <v>130</v>
      </c>
      <c r="C84" s="1319" t="s">
        <v>127</v>
      </c>
      <c r="D84" s="1320" t="s">
        <v>128</v>
      </c>
    </row>
    <row r="85" spans="1:4" ht="14.25" thickBot="1" x14ac:dyDescent="0.25">
      <c r="A85" s="1321" t="s">
        <v>163</v>
      </c>
      <c r="B85" s="1319" t="s">
        <v>1209</v>
      </c>
      <c r="C85" s="1319" t="s">
        <v>69</v>
      </c>
      <c r="D85" s="1320" t="s">
        <v>70</v>
      </c>
    </row>
    <row r="86" spans="1:4" ht="14.25" thickBot="1" x14ac:dyDescent="0.25">
      <c r="A86" s="1321" t="s">
        <v>165</v>
      </c>
      <c r="B86" s="1319" t="s">
        <v>1210</v>
      </c>
      <c r="C86" s="1319" t="s">
        <v>163</v>
      </c>
      <c r="D86" s="1320" t="s">
        <v>1209</v>
      </c>
    </row>
    <row r="87" spans="1:4" ht="14.25" thickBot="1" x14ac:dyDescent="0.25">
      <c r="A87" s="1321" t="s">
        <v>167</v>
      </c>
      <c r="B87" s="1319" t="s">
        <v>1211</v>
      </c>
      <c r="C87" s="1319" t="s">
        <v>165</v>
      </c>
      <c r="D87" s="1320" t="s">
        <v>1210</v>
      </c>
    </row>
    <row r="88" spans="1:4" ht="14.25" thickBot="1" x14ac:dyDescent="0.25">
      <c r="A88" s="1321" t="s">
        <v>169</v>
      </c>
      <c r="B88" s="1319" t="s">
        <v>170</v>
      </c>
      <c r="C88" s="1319" t="s">
        <v>167</v>
      </c>
      <c r="D88" s="1320" t="s">
        <v>1211</v>
      </c>
    </row>
    <row r="89" spans="1:4" ht="14.25" thickBot="1" x14ac:dyDescent="0.25">
      <c r="A89" s="1321" t="s">
        <v>171</v>
      </c>
      <c r="B89" s="1319" t="s">
        <v>172</v>
      </c>
      <c r="C89" s="1319" t="s">
        <v>169</v>
      </c>
      <c r="D89" s="1320" t="s">
        <v>170</v>
      </c>
    </row>
    <row r="90" spans="1:4" ht="14.25" thickBot="1" x14ac:dyDescent="0.25">
      <c r="A90" s="1321" t="s">
        <v>148</v>
      </c>
      <c r="B90" s="1319" t="s">
        <v>149</v>
      </c>
      <c r="C90" s="1319" t="s">
        <v>146</v>
      </c>
      <c r="D90" s="1320" t="s">
        <v>147</v>
      </c>
    </row>
    <row r="91" spans="1:4" ht="14.25" thickBot="1" x14ac:dyDescent="0.25">
      <c r="A91" s="1321" t="s">
        <v>150</v>
      </c>
      <c r="B91" s="1319" t="s">
        <v>151</v>
      </c>
      <c r="C91" s="1319" t="s">
        <v>148</v>
      </c>
      <c r="D91" s="1320" t="s">
        <v>149</v>
      </c>
    </row>
    <row r="92" spans="1:4" ht="14.25" thickBot="1" x14ac:dyDescent="0.25">
      <c r="A92" s="1321" t="s">
        <v>852</v>
      </c>
      <c r="B92" s="1319" t="s">
        <v>1243</v>
      </c>
      <c r="C92" s="1319" t="s">
        <v>851</v>
      </c>
      <c r="D92" s="1320" t="s">
        <v>584</v>
      </c>
    </row>
    <row r="93" spans="1:4" ht="14.25" thickBot="1" x14ac:dyDescent="0.25">
      <c r="A93" s="1321" t="s">
        <v>853</v>
      </c>
      <c r="B93" s="1319" t="s">
        <v>586</v>
      </c>
      <c r="C93" s="1319" t="s">
        <v>851</v>
      </c>
      <c r="D93" s="1320" t="s">
        <v>584</v>
      </c>
    </row>
    <row r="94" spans="1:4" ht="14.25" thickBot="1" x14ac:dyDescent="0.25">
      <c r="A94" s="1321" t="s">
        <v>856</v>
      </c>
      <c r="B94" s="1319" t="s">
        <v>589</v>
      </c>
      <c r="C94" s="1319" t="s">
        <v>851</v>
      </c>
      <c r="D94" s="1320" t="s">
        <v>584</v>
      </c>
    </row>
    <row r="95" spans="1:4" ht="14.25" thickBot="1" x14ac:dyDescent="0.25">
      <c r="A95" s="1321" t="s">
        <v>857</v>
      </c>
      <c r="B95" s="1319" t="s">
        <v>590</v>
      </c>
      <c r="C95" s="1319" t="s">
        <v>856</v>
      </c>
      <c r="D95" s="1320" t="s">
        <v>589</v>
      </c>
    </row>
    <row r="96" spans="1:4" ht="14.25" thickBot="1" x14ac:dyDescent="0.25">
      <c r="A96" s="1321" t="s">
        <v>858</v>
      </c>
      <c r="B96" s="1319" t="s">
        <v>591</v>
      </c>
      <c r="C96" s="1319" t="s">
        <v>857</v>
      </c>
      <c r="D96" s="1320" t="s">
        <v>590</v>
      </c>
    </row>
    <row r="97" spans="1:4" x14ac:dyDescent="0.2">
      <c r="A97" s="1503" t="s">
        <v>859</v>
      </c>
      <c r="B97" s="1505" t="s">
        <v>925</v>
      </c>
      <c r="C97" s="1322" t="s">
        <v>1244</v>
      </c>
      <c r="D97" s="1324" t="s">
        <v>1245</v>
      </c>
    </row>
    <row r="98" spans="1:4" ht="14.25" thickBot="1" x14ac:dyDescent="0.25">
      <c r="A98" s="1504"/>
      <c r="B98" s="1506"/>
      <c r="C98" s="1319" t="s">
        <v>857</v>
      </c>
      <c r="D98" s="1320" t="s">
        <v>590</v>
      </c>
    </row>
    <row r="99" spans="1:4" ht="14.25" thickBot="1" x14ac:dyDescent="0.25">
      <c r="A99" s="1321" t="s">
        <v>861</v>
      </c>
      <c r="B99" s="1319" t="s">
        <v>593</v>
      </c>
      <c r="C99" s="1319" t="s">
        <v>860</v>
      </c>
      <c r="D99" s="1320" t="s">
        <v>592</v>
      </c>
    </row>
    <row r="100" spans="1:4" ht="14.25" thickBot="1" x14ac:dyDescent="0.25">
      <c r="A100" s="1321" t="s">
        <v>862</v>
      </c>
      <c r="B100" s="1319" t="s">
        <v>1246</v>
      </c>
      <c r="C100" s="1319" t="s">
        <v>861</v>
      </c>
      <c r="D100" s="1320" t="s">
        <v>593</v>
      </c>
    </row>
    <row r="101" spans="1:4" x14ac:dyDescent="0.2">
      <c r="A101" s="1503" t="s">
        <v>864</v>
      </c>
      <c r="B101" s="1505" t="s">
        <v>596</v>
      </c>
      <c r="C101" s="1322" t="s">
        <v>1247</v>
      </c>
      <c r="D101" s="1324" t="s">
        <v>1249</v>
      </c>
    </row>
    <row r="102" spans="1:4" x14ac:dyDescent="0.2">
      <c r="A102" s="1511"/>
      <c r="B102" s="1507"/>
      <c r="C102" s="1322" t="s">
        <v>1248</v>
      </c>
      <c r="D102" s="1324" t="s">
        <v>590</v>
      </c>
    </row>
    <row r="103" spans="1:4" ht="14.25" thickBot="1" x14ac:dyDescent="0.25">
      <c r="A103" s="1504"/>
      <c r="B103" s="1506"/>
      <c r="C103" s="1319" t="s">
        <v>863</v>
      </c>
      <c r="D103" s="1320" t="s">
        <v>595</v>
      </c>
    </row>
    <row r="104" spans="1:4" ht="14.25" thickBot="1" x14ac:dyDescent="0.25">
      <c r="A104" s="1321" t="s">
        <v>832</v>
      </c>
      <c r="B104" s="1319" t="s">
        <v>1250</v>
      </c>
      <c r="C104" s="1319" t="s">
        <v>445</v>
      </c>
      <c r="D104" s="1320" t="s">
        <v>446</v>
      </c>
    </row>
    <row r="105" spans="1:4" ht="14.25" thickBot="1" x14ac:dyDescent="0.25">
      <c r="A105" s="1321" t="s">
        <v>447</v>
      </c>
      <c r="B105" s="1319" t="s">
        <v>448</v>
      </c>
      <c r="C105" s="1319" t="s">
        <v>832</v>
      </c>
      <c r="D105" s="1320" t="s">
        <v>1250</v>
      </c>
    </row>
    <row r="106" spans="1:4" ht="14.25" thickBot="1" x14ac:dyDescent="0.25">
      <c r="A106" s="1321" t="s">
        <v>928</v>
      </c>
      <c r="B106" s="1319" t="s">
        <v>690</v>
      </c>
      <c r="C106" s="1319" t="s">
        <v>1251</v>
      </c>
      <c r="D106" s="1320" t="s">
        <v>450</v>
      </c>
    </row>
    <row r="107" spans="1:4" ht="14.25" thickBot="1" x14ac:dyDescent="0.25">
      <c r="A107" s="1321" t="s">
        <v>929</v>
      </c>
      <c r="B107" s="1319" t="s">
        <v>691</v>
      </c>
      <c r="C107" s="1319" t="s">
        <v>928</v>
      </c>
      <c r="D107" s="1320" t="s">
        <v>690</v>
      </c>
    </row>
    <row r="108" spans="1:4" ht="14.25" thickBot="1" x14ac:dyDescent="0.25">
      <c r="A108" s="1321" t="s">
        <v>930</v>
      </c>
      <c r="B108" s="1319" t="s">
        <v>1252</v>
      </c>
      <c r="C108" s="1319" t="s">
        <v>451</v>
      </c>
      <c r="D108" s="1320" t="s">
        <v>452</v>
      </c>
    </row>
    <row r="109" spans="1:4" ht="14.25" thickBot="1" x14ac:dyDescent="0.25">
      <c r="A109" s="1321" t="s">
        <v>526</v>
      </c>
      <c r="B109" s="1319" t="s">
        <v>527</v>
      </c>
      <c r="C109" s="1319" t="s">
        <v>524</v>
      </c>
      <c r="D109" s="1320" t="s">
        <v>525</v>
      </c>
    </row>
    <row r="110" spans="1:4" ht="14.25" thickBot="1" x14ac:dyDescent="0.25">
      <c r="A110" s="1321" t="s">
        <v>528</v>
      </c>
      <c r="B110" s="1319" t="s">
        <v>529</v>
      </c>
      <c r="C110" s="1319" t="s">
        <v>522</v>
      </c>
      <c r="D110" s="1320" t="s">
        <v>523</v>
      </c>
    </row>
    <row r="111" spans="1:4" ht="14.25" thickBot="1" x14ac:dyDescent="0.25">
      <c r="A111" s="1321" t="s">
        <v>944</v>
      </c>
      <c r="B111" s="1319" t="s">
        <v>689</v>
      </c>
      <c r="C111" s="1319" t="s">
        <v>522</v>
      </c>
      <c r="D111" s="1320" t="s">
        <v>523</v>
      </c>
    </row>
    <row r="112" spans="1:4" ht="14.25" thickBot="1" x14ac:dyDescent="0.25">
      <c r="A112" s="1321" t="s">
        <v>530</v>
      </c>
      <c r="B112" s="1319" t="s">
        <v>531</v>
      </c>
      <c r="C112" s="1319" t="s">
        <v>522</v>
      </c>
      <c r="D112" s="1320" t="s">
        <v>523</v>
      </c>
    </row>
    <row r="113" spans="1:4" x14ac:dyDescent="0.2">
      <c r="A113" s="1503" t="s">
        <v>1200</v>
      </c>
      <c r="B113" s="1505" t="s">
        <v>709</v>
      </c>
      <c r="C113" s="1322" t="s">
        <v>1253</v>
      </c>
      <c r="D113" s="1324" t="s">
        <v>1254</v>
      </c>
    </row>
    <row r="114" spans="1:4" ht="14.25" thickBot="1" x14ac:dyDescent="0.25">
      <c r="A114" s="1504"/>
      <c r="B114" s="1506"/>
      <c r="C114" s="1319" t="s">
        <v>530</v>
      </c>
      <c r="D114" s="1320" t="s">
        <v>1255</v>
      </c>
    </row>
    <row r="115" spans="1:4" ht="14.25" thickBot="1" x14ac:dyDescent="0.25">
      <c r="A115" s="1321" t="s">
        <v>934</v>
      </c>
      <c r="B115" s="1319" t="s">
        <v>686</v>
      </c>
      <c r="C115" s="1319" t="s">
        <v>932</v>
      </c>
      <c r="D115" s="1320" t="s">
        <v>685</v>
      </c>
    </row>
    <row r="116" spans="1:4" ht="14.25" thickBot="1" x14ac:dyDescent="0.25">
      <c r="A116" s="1321" t="s">
        <v>532</v>
      </c>
      <c r="B116" s="1319" t="s">
        <v>533</v>
      </c>
      <c r="C116" s="1319" t="s">
        <v>935</v>
      </c>
      <c r="D116" s="1325" t="s">
        <v>1256</v>
      </c>
    </row>
    <row r="117" spans="1:4" ht="14.25" thickBot="1" x14ac:dyDescent="0.25">
      <c r="A117" s="1321" t="s">
        <v>175</v>
      </c>
      <c r="B117" s="1319" t="s">
        <v>176</v>
      </c>
      <c r="C117" s="1319" t="s">
        <v>161</v>
      </c>
      <c r="D117" s="1325" t="s">
        <v>1257</v>
      </c>
    </row>
    <row r="118" spans="1:4" ht="14.25" thickBot="1" x14ac:dyDescent="0.25">
      <c r="A118" s="1321" t="s">
        <v>177</v>
      </c>
      <c r="B118" s="1319" t="s">
        <v>1258</v>
      </c>
      <c r="C118" s="1319" t="s">
        <v>175</v>
      </c>
      <c r="D118" s="1320" t="s">
        <v>176</v>
      </c>
    </row>
    <row r="119" spans="1:4" ht="14.25" thickBot="1" x14ac:dyDescent="0.25">
      <c r="A119" s="1321" t="s">
        <v>179</v>
      </c>
      <c r="B119" s="1319" t="s">
        <v>1259</v>
      </c>
      <c r="C119" s="1319" t="s">
        <v>177</v>
      </c>
      <c r="D119" s="1320" t="s">
        <v>1258</v>
      </c>
    </row>
    <row r="120" spans="1:4" ht="14.25" thickBot="1" x14ac:dyDescent="0.25">
      <c r="A120" s="1321" t="s">
        <v>937</v>
      </c>
      <c r="B120" s="1319" t="s">
        <v>681</v>
      </c>
      <c r="C120" s="1319" t="s">
        <v>179</v>
      </c>
      <c r="D120" s="1320" t="s">
        <v>1259</v>
      </c>
    </row>
    <row r="121" spans="1:4" ht="14.25" thickBot="1" x14ac:dyDescent="0.25">
      <c r="A121" s="1321" t="s">
        <v>938</v>
      </c>
      <c r="B121" s="1319" t="s">
        <v>682</v>
      </c>
      <c r="C121" s="1319" t="s">
        <v>937</v>
      </c>
      <c r="D121" s="1320" t="s">
        <v>681</v>
      </c>
    </row>
    <row r="122" spans="1:4" ht="14.25" thickBot="1" x14ac:dyDescent="0.25">
      <c r="A122" s="1321" t="s">
        <v>183</v>
      </c>
      <c r="B122" s="1319" t="s">
        <v>184</v>
      </c>
      <c r="C122" s="1319" t="s">
        <v>181</v>
      </c>
      <c r="D122" s="1320" t="s">
        <v>182</v>
      </c>
    </row>
    <row r="123" spans="1:4" ht="14.25" thickBot="1" x14ac:dyDescent="0.25">
      <c r="A123" s="1321" t="s">
        <v>331</v>
      </c>
      <c r="B123" s="1319" t="s">
        <v>1260</v>
      </c>
      <c r="C123" s="1319" t="s">
        <v>329</v>
      </c>
      <c r="D123" s="1320" t="s">
        <v>330</v>
      </c>
    </row>
    <row r="124" spans="1:4" ht="14.25" thickBot="1" x14ac:dyDescent="0.25">
      <c r="A124" s="1321" t="s">
        <v>333</v>
      </c>
      <c r="B124" s="1319" t="s">
        <v>334</v>
      </c>
      <c r="C124" s="1319" t="s">
        <v>331</v>
      </c>
      <c r="D124" s="1320" t="s">
        <v>1260</v>
      </c>
    </row>
    <row r="125" spans="1:4" ht="14.25" thickBot="1" x14ac:dyDescent="0.25">
      <c r="A125" s="1321" t="s">
        <v>335</v>
      </c>
      <c r="B125" s="1319" t="s">
        <v>336</v>
      </c>
      <c r="C125" s="1319" t="s">
        <v>333</v>
      </c>
      <c r="D125" s="1320" t="s">
        <v>334</v>
      </c>
    </row>
    <row r="126" spans="1:4" ht="14.25" thickBot="1" x14ac:dyDescent="0.25">
      <c r="A126" s="1321" t="s">
        <v>337</v>
      </c>
      <c r="B126" s="1319" t="s">
        <v>1261</v>
      </c>
      <c r="C126" s="1319" t="s">
        <v>335</v>
      </c>
      <c r="D126" s="1320" t="s">
        <v>336</v>
      </c>
    </row>
    <row r="127" spans="1:4" ht="14.25" thickBot="1" x14ac:dyDescent="0.25">
      <c r="A127" s="1321" t="s">
        <v>846</v>
      </c>
      <c r="B127" s="1319" t="s">
        <v>597</v>
      </c>
      <c r="C127" s="1319" t="s">
        <v>76</v>
      </c>
      <c r="D127" s="1320" t="s">
        <v>77</v>
      </c>
    </row>
    <row r="128" spans="1:4" ht="14.25" thickBot="1" x14ac:dyDescent="0.25">
      <c r="A128" s="1321" t="s">
        <v>339</v>
      </c>
      <c r="B128" s="1319" t="s">
        <v>1262</v>
      </c>
      <c r="C128" s="1319" t="s">
        <v>846</v>
      </c>
      <c r="D128" s="1320" t="s">
        <v>597</v>
      </c>
    </row>
    <row r="129" spans="1:4" x14ac:dyDescent="0.2">
      <c r="A129" s="1503" t="s">
        <v>341</v>
      </c>
      <c r="B129" s="1505" t="s">
        <v>342</v>
      </c>
      <c r="C129" s="1322" t="s">
        <v>1263</v>
      </c>
      <c r="D129" s="1324" t="s">
        <v>1264</v>
      </c>
    </row>
    <row r="130" spans="1:4" ht="14.25" thickBot="1" x14ac:dyDescent="0.25">
      <c r="A130" s="1504"/>
      <c r="B130" s="1506"/>
      <c r="C130" s="1319" t="s">
        <v>368</v>
      </c>
      <c r="D130" s="1320" t="s">
        <v>1265</v>
      </c>
    </row>
    <row r="131" spans="1:4" ht="14.25" thickBot="1" x14ac:dyDescent="0.25">
      <c r="A131" s="1321" t="s">
        <v>349</v>
      </c>
      <c r="B131" s="1319" t="s">
        <v>350</v>
      </c>
      <c r="C131" s="1319" t="s">
        <v>366</v>
      </c>
      <c r="D131" s="1320" t="s">
        <v>367</v>
      </c>
    </row>
    <row r="132" spans="1:4" ht="14.25" thickBot="1" x14ac:dyDescent="0.25">
      <c r="A132" s="1321" t="s">
        <v>351</v>
      </c>
      <c r="B132" s="1319" t="s">
        <v>352</v>
      </c>
      <c r="C132" s="1319" t="s">
        <v>349</v>
      </c>
      <c r="D132" s="1320" t="s">
        <v>350</v>
      </c>
    </row>
    <row r="133" spans="1:4" ht="14.25" thickBot="1" x14ac:dyDescent="0.25">
      <c r="A133" s="1321" t="s">
        <v>353</v>
      </c>
      <c r="B133" s="1319" t="s">
        <v>354</v>
      </c>
      <c r="C133" s="1319" t="s">
        <v>351</v>
      </c>
      <c r="D133" s="1320" t="s">
        <v>352</v>
      </c>
    </row>
    <row r="134" spans="1:4" ht="14.25" thickBot="1" x14ac:dyDescent="0.25">
      <c r="A134" s="1321" t="s">
        <v>355</v>
      </c>
      <c r="B134" s="1319" t="s">
        <v>356</v>
      </c>
      <c r="C134" s="1319" t="s">
        <v>353</v>
      </c>
      <c r="D134" s="1320" t="s">
        <v>354</v>
      </c>
    </row>
    <row r="135" spans="1:4" ht="14.25" thickBot="1" x14ac:dyDescent="0.25">
      <c r="A135" s="1321" t="s">
        <v>360</v>
      </c>
      <c r="B135" s="1319" t="s">
        <v>361</v>
      </c>
      <c r="C135" s="1319" t="s">
        <v>358</v>
      </c>
      <c r="D135" s="1320" t="s">
        <v>359</v>
      </c>
    </row>
    <row r="136" spans="1:4" ht="14.25" thickBot="1" x14ac:dyDescent="0.25">
      <c r="A136" s="1321" t="s">
        <v>362</v>
      </c>
      <c r="B136" s="1319" t="s">
        <v>363</v>
      </c>
      <c r="C136" s="1319" t="s">
        <v>360</v>
      </c>
      <c r="D136" s="1320" t="s">
        <v>361</v>
      </c>
    </row>
    <row r="137" spans="1:4" ht="14.25" thickBot="1" x14ac:dyDescent="0.25">
      <c r="A137" s="1321" t="s">
        <v>364</v>
      </c>
      <c r="B137" s="1319" t="s">
        <v>365</v>
      </c>
      <c r="C137" s="1319" t="s">
        <v>362</v>
      </c>
      <c r="D137" s="1320" t="s">
        <v>363</v>
      </c>
    </row>
    <row r="138" spans="1:4" ht="14.25" thickBot="1" x14ac:dyDescent="0.25">
      <c r="A138" s="1319" t="s">
        <v>613</v>
      </c>
      <c r="B138" s="1320" t="s">
        <v>614</v>
      </c>
      <c r="C138" s="1319" t="s">
        <v>366</v>
      </c>
      <c r="D138" s="1320" t="s">
        <v>367</v>
      </c>
    </row>
    <row r="139" spans="1:4" ht="14.25" thickBot="1" x14ac:dyDescent="0.25">
      <c r="A139" s="1321" t="s">
        <v>615</v>
      </c>
      <c r="B139" s="1319" t="s">
        <v>616</v>
      </c>
      <c r="C139" s="1319" t="s">
        <v>613</v>
      </c>
      <c r="D139" s="1320" t="s">
        <v>614</v>
      </c>
    </row>
    <row r="140" spans="1:4" ht="14.25" thickBot="1" x14ac:dyDescent="0.25">
      <c r="A140" s="1321" t="s">
        <v>370</v>
      </c>
      <c r="B140" s="1319" t="s">
        <v>371</v>
      </c>
      <c r="C140" s="1319" t="s">
        <v>134</v>
      </c>
      <c r="D140" s="1320" t="s">
        <v>1266</v>
      </c>
    </row>
    <row r="141" spans="1:4" ht="14.25" thickBot="1" x14ac:dyDescent="0.25">
      <c r="A141" s="1321" t="s">
        <v>460</v>
      </c>
      <c r="B141" s="1319" t="s">
        <v>461</v>
      </c>
      <c r="C141" s="1319" t="s">
        <v>458</v>
      </c>
      <c r="D141" s="1320" t="s">
        <v>459</v>
      </c>
    </row>
    <row r="142" spans="1:4" ht="14.25" thickBot="1" x14ac:dyDescent="0.25">
      <c r="A142" s="1321" t="s">
        <v>462</v>
      </c>
      <c r="B142" s="1319" t="s">
        <v>463</v>
      </c>
      <c r="C142" s="1319" t="s">
        <v>460</v>
      </c>
      <c r="D142" s="1320" t="s">
        <v>461</v>
      </c>
    </row>
    <row r="143" spans="1:4" ht="14.25" thickBot="1" x14ac:dyDescent="0.25">
      <c r="A143" s="1321" t="s">
        <v>464</v>
      </c>
      <c r="B143" s="1319" t="s">
        <v>465</v>
      </c>
      <c r="C143" s="1319" t="s">
        <v>462</v>
      </c>
      <c r="D143" s="1320" t="s">
        <v>463</v>
      </c>
    </row>
    <row r="144" spans="1:4" ht="14.25" thickBot="1" x14ac:dyDescent="0.25">
      <c r="A144" s="1321" t="s">
        <v>468</v>
      </c>
      <c r="B144" s="1319" t="s">
        <v>469</v>
      </c>
      <c r="C144" s="1319" t="s">
        <v>466</v>
      </c>
      <c r="D144" s="1320" t="s">
        <v>467</v>
      </c>
    </row>
    <row r="145" spans="1:4" ht="14.25" thickBot="1" x14ac:dyDescent="0.25">
      <c r="A145" s="1321" t="s">
        <v>470</v>
      </c>
      <c r="B145" s="1319" t="s">
        <v>471</v>
      </c>
      <c r="C145" s="1319" t="s">
        <v>468</v>
      </c>
      <c r="D145" s="1320" t="s">
        <v>469</v>
      </c>
    </row>
    <row r="146" spans="1:4" ht="14.25" thickBot="1" x14ac:dyDescent="0.25">
      <c r="A146" s="1321" t="s">
        <v>474</v>
      </c>
      <c r="B146" s="1319" t="s">
        <v>475</v>
      </c>
      <c r="C146" s="1319" t="s">
        <v>472</v>
      </c>
      <c r="D146" s="1320" t="s">
        <v>473</v>
      </c>
    </row>
    <row r="147" spans="1:4" ht="14.25" thickBot="1" x14ac:dyDescent="0.25">
      <c r="A147" s="1321" t="s">
        <v>476</v>
      </c>
      <c r="B147" s="1319" t="s">
        <v>477</v>
      </c>
      <c r="C147" s="1319" t="s">
        <v>474</v>
      </c>
      <c r="D147" s="1320" t="s">
        <v>475</v>
      </c>
    </row>
    <row r="148" spans="1:4" ht="14.25" thickBot="1" x14ac:dyDescent="0.25">
      <c r="A148" s="1321" t="s">
        <v>478</v>
      </c>
      <c r="B148" s="1319" t="s">
        <v>479</v>
      </c>
      <c r="C148" s="1319" t="s">
        <v>496</v>
      </c>
      <c r="D148" s="1320" t="s">
        <v>497</v>
      </c>
    </row>
    <row r="149" spans="1:4" ht="14.25" thickBot="1" x14ac:dyDescent="0.25">
      <c r="A149" s="1321" t="s">
        <v>480</v>
      </c>
      <c r="B149" s="1319" t="s">
        <v>481</v>
      </c>
      <c r="C149" s="1319" t="s">
        <v>478</v>
      </c>
      <c r="D149" s="1320" t="s">
        <v>479</v>
      </c>
    </row>
    <row r="150" spans="1:4" ht="14.25" thickBot="1" x14ac:dyDescent="0.25">
      <c r="A150" s="1321" t="s">
        <v>482</v>
      </c>
      <c r="B150" s="1319" t="s">
        <v>483</v>
      </c>
      <c r="C150" s="1319" t="s">
        <v>480</v>
      </c>
      <c r="D150" s="1320" t="s">
        <v>481</v>
      </c>
    </row>
    <row r="151" spans="1:4" ht="14.25" thickBot="1" x14ac:dyDescent="0.25">
      <c r="A151" s="1321" t="s">
        <v>484</v>
      </c>
      <c r="B151" s="1319" t="s">
        <v>485</v>
      </c>
      <c r="C151" s="1319" t="s">
        <v>482</v>
      </c>
      <c r="D151" s="1320" t="s">
        <v>483</v>
      </c>
    </row>
    <row r="152" spans="1:4" ht="14.25" thickBot="1" x14ac:dyDescent="0.25">
      <c r="A152" s="1321" t="s">
        <v>486</v>
      </c>
      <c r="B152" s="1319" t="s">
        <v>487</v>
      </c>
      <c r="C152" s="1319" t="s">
        <v>484</v>
      </c>
      <c r="D152" s="1320" t="s">
        <v>485</v>
      </c>
    </row>
    <row r="153" spans="1:4" ht="14.25" thickBot="1" x14ac:dyDescent="0.25">
      <c r="A153" s="1321" t="s">
        <v>490</v>
      </c>
      <c r="B153" s="1319" t="s">
        <v>491</v>
      </c>
      <c r="C153" s="1319" t="s">
        <v>488</v>
      </c>
      <c r="D153" s="1320" t="s">
        <v>489</v>
      </c>
    </row>
    <row r="154" spans="1:4" ht="14.25" thickBot="1" x14ac:dyDescent="0.25">
      <c r="A154" s="1321" t="s">
        <v>492</v>
      </c>
      <c r="B154" s="1319" t="s">
        <v>1267</v>
      </c>
      <c r="C154" s="1319" t="s">
        <v>490</v>
      </c>
      <c r="D154" s="1320" t="s">
        <v>491</v>
      </c>
    </row>
    <row r="155" spans="1:4" ht="14.25" thickBot="1" x14ac:dyDescent="0.25">
      <c r="A155" s="1321" t="s">
        <v>494</v>
      </c>
      <c r="B155" s="1319" t="s">
        <v>1268</v>
      </c>
      <c r="C155" s="1319" t="s">
        <v>492</v>
      </c>
      <c r="D155" s="1320" t="s">
        <v>1267</v>
      </c>
    </row>
    <row r="156" spans="1:4" ht="14.25" thickBot="1" x14ac:dyDescent="0.25">
      <c r="A156" s="1321" t="s">
        <v>502</v>
      </c>
      <c r="B156" s="1319" t="s">
        <v>503</v>
      </c>
      <c r="C156" s="1319" t="s">
        <v>500</v>
      </c>
      <c r="D156" s="1320" t="s">
        <v>501</v>
      </c>
    </row>
    <row r="157" spans="1:4" ht="14.25" thickBot="1" x14ac:dyDescent="0.25">
      <c r="A157" s="1321" t="s">
        <v>506</v>
      </c>
      <c r="B157" s="1319" t="s">
        <v>1269</v>
      </c>
      <c r="C157" s="1319" t="s">
        <v>504</v>
      </c>
      <c r="D157" s="1320" t="s">
        <v>1270</v>
      </c>
    </row>
    <row r="158" spans="1:4" ht="15" x14ac:dyDescent="0.2">
      <c r="A158" s="1326"/>
      <c r="B158" s="1327"/>
      <c r="C158" s="1327"/>
      <c r="D158" s="1327"/>
    </row>
  </sheetData>
  <sheetProtection password="CF87" sheet="1" objects="1" scenarios="1" selectLockedCells="1" selectUnlockedCells="1"/>
  <protectedRanges>
    <protectedRange sqref="D46" name="Tartomány1_2_1_1"/>
  </protectedRanges>
  <mergeCells count="17">
    <mergeCell ref="A5:A6"/>
    <mergeCell ref="B5:B6"/>
    <mergeCell ref="A1:D1"/>
    <mergeCell ref="A2:D2"/>
    <mergeCell ref="A3:A4"/>
    <mergeCell ref="B3:B4"/>
    <mergeCell ref="C3:D3"/>
    <mergeCell ref="D22:D24"/>
    <mergeCell ref="A97:A98"/>
    <mergeCell ref="B97:B98"/>
    <mergeCell ref="A101:A103"/>
    <mergeCell ref="B101:B103"/>
    <mergeCell ref="A113:A114"/>
    <mergeCell ref="B113:B114"/>
    <mergeCell ref="A129:A130"/>
    <mergeCell ref="B129:B130"/>
    <mergeCell ref="C22:C24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2"/>
  <sheetViews>
    <sheetView topLeftCell="A22" zoomScale="64" zoomScaleNormal="64" zoomScaleSheetLayoutView="30" workbookViewId="0">
      <selection activeCell="A64" sqref="A64:A66"/>
    </sheetView>
  </sheetViews>
  <sheetFormatPr defaultColWidth="10.6640625" defaultRowHeight="15.75" x14ac:dyDescent="0.25"/>
  <cols>
    <col min="1" max="1" width="17.1640625" style="135" customWidth="1"/>
    <col min="2" max="2" width="7.1640625" style="193" customWidth="1"/>
    <col min="3" max="3" width="64.1640625" style="193" customWidth="1"/>
    <col min="4" max="4" width="5.5" style="193" customWidth="1"/>
    <col min="5" max="5" width="6.83203125" style="193" customWidth="1"/>
    <col min="6" max="6" width="5.5" style="193" customWidth="1"/>
    <col min="7" max="7" width="6.83203125" style="193" customWidth="1"/>
    <col min="8" max="8" width="5.5" style="193" customWidth="1"/>
    <col min="9" max="9" width="5.6640625" style="193" bestFit="1" customWidth="1"/>
    <col min="10" max="10" width="5.5" style="193" customWidth="1"/>
    <col min="11" max="11" width="6.83203125" style="193" customWidth="1"/>
    <col min="12" max="12" width="5.5" style="193" customWidth="1"/>
    <col min="13" max="13" width="6.83203125" style="193" customWidth="1"/>
    <col min="14" max="14" width="5.5" style="193" customWidth="1"/>
    <col min="15" max="15" width="5.6640625" style="193" bestFit="1" customWidth="1"/>
    <col min="16" max="16" width="5.5" style="193" bestFit="1" customWidth="1"/>
    <col min="17" max="17" width="6.83203125" style="193" customWidth="1"/>
    <col min="18" max="18" width="5.5" style="193" bestFit="1" customWidth="1"/>
    <col min="19" max="19" width="6.83203125" style="193" customWidth="1"/>
    <col min="20" max="20" width="5.5" style="193" customWidth="1"/>
    <col min="21" max="21" width="5.6640625" style="193" bestFit="1" customWidth="1"/>
    <col min="22" max="22" width="5.5" style="193" bestFit="1" customWidth="1"/>
    <col min="23" max="23" width="6.83203125" style="193" customWidth="1"/>
    <col min="24" max="24" width="5.5" style="193" bestFit="1" customWidth="1"/>
    <col min="25" max="25" width="6.83203125" style="193" customWidth="1"/>
    <col min="26" max="26" width="5.5" style="193" customWidth="1"/>
    <col min="27" max="27" width="5.6640625" style="193" bestFit="1" customWidth="1"/>
    <col min="28" max="28" width="5.5" style="193" customWidth="1"/>
    <col min="29" max="29" width="6.83203125" style="193" customWidth="1"/>
    <col min="30" max="30" width="5.5" style="193" customWidth="1"/>
    <col min="31" max="31" width="6.83203125" style="193" customWidth="1"/>
    <col min="32" max="32" width="5.5" style="193" customWidth="1"/>
    <col min="33" max="33" width="5.6640625" style="193" bestFit="1" customWidth="1"/>
    <col min="34" max="34" width="5.5" style="193" customWidth="1"/>
    <col min="35" max="35" width="6.83203125" style="193" customWidth="1"/>
    <col min="36" max="36" width="5.5" style="193" customWidth="1"/>
    <col min="37" max="37" width="6.83203125" style="193" customWidth="1"/>
    <col min="38" max="38" width="5.5" style="193" customWidth="1"/>
    <col min="39" max="39" width="5.6640625" style="193" bestFit="1" customWidth="1"/>
    <col min="40" max="40" width="6.83203125" style="193" bestFit="1" customWidth="1"/>
    <col min="41" max="41" width="8.1640625" style="193" customWidth="1"/>
    <col min="42" max="42" width="6.83203125" style="193" bestFit="1" customWidth="1"/>
    <col min="43" max="43" width="8.1640625" style="193" bestFit="1" customWidth="1"/>
    <col min="44" max="44" width="6.83203125" style="193" bestFit="1" customWidth="1"/>
    <col min="45" max="45" width="9" style="193" customWidth="1"/>
    <col min="46" max="46" width="60" style="193" bestFit="1" customWidth="1"/>
    <col min="47" max="47" width="39" style="193" customWidth="1"/>
    <col min="48" max="16384" width="10.6640625" style="193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3.25" x14ac:dyDescent="0.2">
      <c r="A3" s="1418" t="s">
        <v>607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s="70" customFormat="1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ht="24" customHeight="1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81" t="s">
        <v>37</v>
      </c>
      <c r="AB8" s="1455" t="s">
        <v>12</v>
      </c>
      <c r="AC8" s="1456"/>
      <c r="AD8" s="1457" t="s">
        <v>13</v>
      </c>
      <c r="AE8" s="1456"/>
      <c r="AF8" s="1451" t="s">
        <v>14</v>
      </c>
      <c r="AG8" s="1458" t="s">
        <v>37</v>
      </c>
      <c r="AH8" s="1455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48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82"/>
      <c r="AB9" s="72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2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79" t="s">
        <v>17</v>
      </c>
      <c r="AB10" s="79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79" t="s">
        <v>17</v>
      </c>
      <c r="AH10" s="79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865"/>
      <c r="J11" s="84"/>
      <c r="K11" s="85"/>
      <c r="L11" s="86"/>
      <c r="M11" s="85"/>
      <c r="N11" s="86"/>
      <c r="O11" s="354"/>
      <c r="P11" s="84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780"/>
      <c r="AB11" s="84"/>
      <c r="AC11" s="85"/>
      <c r="AD11" s="86"/>
      <c r="AE11" s="85"/>
      <c r="AF11" s="86"/>
      <c r="AG11" s="87"/>
      <c r="AH11" s="86"/>
      <c r="AI11" s="85"/>
      <c r="AJ11" s="86"/>
      <c r="AK11" s="85"/>
      <c r="AL11" s="86"/>
      <c r="AM11" s="780"/>
      <c r="AN11" s="89"/>
      <c r="AO11" s="89"/>
      <c r="AP11" s="89"/>
      <c r="AQ11" s="89"/>
      <c r="AR11" s="89"/>
      <c r="AS11" s="90"/>
      <c r="AT11" s="1129"/>
      <c r="AU11" s="1129"/>
    </row>
    <row r="12" spans="1:47" s="754" customFormat="1" ht="15.75" customHeight="1" x14ac:dyDescent="0.25">
      <c r="A12" s="909" t="s">
        <v>105</v>
      </c>
      <c r="B12" s="915" t="s">
        <v>15</v>
      </c>
      <c r="C12" s="910" t="s">
        <v>106</v>
      </c>
      <c r="D12" s="853"/>
      <c r="E12" s="876" t="str">
        <f t="shared" ref="E12" si="0">IF(D12*15=0,"",D12*15)</f>
        <v/>
      </c>
      <c r="F12" s="853"/>
      <c r="G12" s="876" t="str">
        <f t="shared" ref="G12" si="1">IF(F12*15=0,"",F12*15)</f>
        <v/>
      </c>
      <c r="H12" s="853"/>
      <c r="I12" s="866"/>
      <c r="J12" s="875"/>
      <c r="K12" s="876" t="str">
        <f>IF(J12*15=0,"",J12*15)</f>
        <v/>
      </c>
      <c r="L12" s="853"/>
      <c r="M12" s="876" t="str">
        <f t="shared" ref="M12" si="2">IF(L12*15=0,"",L12*15)</f>
        <v/>
      </c>
      <c r="N12" s="853"/>
      <c r="O12" s="877"/>
      <c r="P12" s="887"/>
      <c r="Q12" s="781"/>
      <c r="R12" s="782"/>
      <c r="S12" s="781" t="str">
        <f t="shared" ref="S12" si="3">IF(R12*15=0,"",R12*15)</f>
        <v/>
      </c>
      <c r="T12" s="782"/>
      <c r="U12" s="888"/>
      <c r="V12" s="783"/>
      <c r="W12" s="864"/>
      <c r="X12" s="783"/>
      <c r="Y12" s="864"/>
      <c r="Z12" s="783"/>
      <c r="AA12" s="888"/>
      <c r="AB12" s="784">
        <v>2</v>
      </c>
      <c r="AC12" s="781">
        <v>28</v>
      </c>
      <c r="AD12" s="783"/>
      <c r="AE12" s="781"/>
      <c r="AF12" s="784">
        <v>2</v>
      </c>
      <c r="AG12" s="953" t="s">
        <v>15</v>
      </c>
      <c r="AH12" s="784"/>
      <c r="AI12" s="781"/>
      <c r="AJ12" s="783"/>
      <c r="AK12" s="781"/>
      <c r="AL12" s="784"/>
      <c r="AM12" s="785"/>
      <c r="AN12" s="769">
        <f t="shared" ref="AN12:AN14" si="4">IF(D12+J12+P12+V12+AB12+AH12=0,"",D12+J12+P12+V12+AB12+AH12)</f>
        <v>2</v>
      </c>
      <c r="AO12" s="768">
        <f t="shared" ref="AO12:AO14" si="5">IF((D12+J12+P12+V12+AB12+AH12)*14=0,"",(D12+J12+P12+V12+AB12+AH12)*14)</f>
        <v>28</v>
      </c>
      <c r="AP12" s="770" t="str">
        <f t="shared" ref="AP12:AP14" si="6">IF(F12+L12+R12+X12+AD12+AJ12=0,"",F12+L12+R12+X12+AD12+AJ12)</f>
        <v/>
      </c>
      <c r="AQ12" s="768" t="str">
        <f t="shared" ref="AQ12:AQ14" si="7">IF((L12+F12+R12+X12+AD12+AJ12)*14=0,"",(L12+F12+R12+X12+AD12+AJ12)*14)</f>
        <v/>
      </c>
      <c r="AR12" s="770">
        <f t="shared" ref="AR12:AR14" si="8">IF(N12+H12+T12+Z12+AF12+AL12=0,"",N12+H12+T12+Z12+AF12+AL12)</f>
        <v>2</v>
      </c>
      <c r="AS12" s="771">
        <f t="shared" ref="AS12:AS14" si="9">IF(D12+F12+L12+J12+P12+R12+V12+X12+AB12+AD12+AH12+AJ12=0,"",D12+F12+L12+J12+P12+R12+V12+X12+AB12+AD12+AH12+AJ12)</f>
        <v>2</v>
      </c>
      <c r="AT12" s="1103" t="s">
        <v>768</v>
      </c>
      <c r="AU12" s="1104" t="s">
        <v>789</v>
      </c>
    </row>
    <row r="13" spans="1:47" s="673" customFormat="1" x14ac:dyDescent="0.25">
      <c r="A13" s="909" t="s">
        <v>1198</v>
      </c>
      <c r="B13" s="915" t="s">
        <v>15</v>
      </c>
      <c r="C13" s="954" t="s">
        <v>558</v>
      </c>
      <c r="D13" s="875"/>
      <c r="E13" s="876"/>
      <c r="F13" s="853"/>
      <c r="G13" s="876"/>
      <c r="H13" s="853"/>
      <c r="I13" s="866"/>
      <c r="J13" s="878"/>
      <c r="K13" s="876"/>
      <c r="L13" s="853"/>
      <c r="M13" s="876"/>
      <c r="N13" s="871"/>
      <c r="O13" s="879"/>
      <c r="P13" s="875"/>
      <c r="Q13" s="876"/>
      <c r="R13" s="853"/>
      <c r="S13" s="876"/>
      <c r="T13" s="853"/>
      <c r="U13" s="877"/>
      <c r="V13" s="873">
        <v>1</v>
      </c>
      <c r="W13" s="881">
        <v>14</v>
      </c>
      <c r="X13" s="873"/>
      <c r="Y13" s="881"/>
      <c r="Z13" s="873">
        <v>1</v>
      </c>
      <c r="AA13" s="885" t="s">
        <v>71</v>
      </c>
      <c r="AB13" s="871"/>
      <c r="AC13" s="880"/>
      <c r="AD13" s="853"/>
      <c r="AE13" s="880"/>
      <c r="AF13" s="871"/>
      <c r="AG13" s="953"/>
      <c r="AH13" s="853"/>
      <c r="AI13" s="876"/>
      <c r="AJ13" s="853"/>
      <c r="AK13" s="876"/>
      <c r="AL13" s="853"/>
      <c r="AM13" s="853"/>
      <c r="AN13" s="830">
        <f t="shared" si="4"/>
        <v>1</v>
      </c>
      <c r="AO13" s="824">
        <f t="shared" si="5"/>
        <v>14</v>
      </c>
      <c r="AP13" s="831" t="str">
        <f t="shared" si="6"/>
        <v/>
      </c>
      <c r="AQ13" s="824" t="str">
        <f t="shared" si="7"/>
        <v/>
      </c>
      <c r="AR13" s="831">
        <f t="shared" si="8"/>
        <v>1</v>
      </c>
      <c r="AS13" s="832">
        <f t="shared" si="9"/>
        <v>1</v>
      </c>
      <c r="AT13" s="1101" t="s">
        <v>740</v>
      </c>
      <c r="AU13" s="1104" t="s">
        <v>880</v>
      </c>
    </row>
    <row r="14" spans="1:47" s="819" customFormat="1" x14ac:dyDescent="0.25">
      <c r="A14" s="909" t="s">
        <v>1199</v>
      </c>
      <c r="B14" s="915" t="s">
        <v>15</v>
      </c>
      <c r="C14" s="955" t="s">
        <v>559</v>
      </c>
      <c r="D14" s="875"/>
      <c r="E14" s="876"/>
      <c r="F14" s="853"/>
      <c r="G14" s="876"/>
      <c r="H14" s="853"/>
      <c r="I14" s="866"/>
      <c r="J14" s="875"/>
      <c r="K14" s="876"/>
      <c r="L14" s="853"/>
      <c r="M14" s="876"/>
      <c r="N14" s="853"/>
      <c r="O14" s="877"/>
      <c r="P14" s="878"/>
      <c r="Q14" s="876"/>
      <c r="R14" s="853"/>
      <c r="S14" s="876"/>
      <c r="T14" s="871"/>
      <c r="U14" s="879"/>
      <c r="V14" s="853"/>
      <c r="W14" s="880"/>
      <c r="X14" s="853"/>
      <c r="Y14" s="880"/>
      <c r="Z14" s="853"/>
      <c r="AA14" s="877"/>
      <c r="AB14" s="871">
        <v>1</v>
      </c>
      <c r="AC14" s="881">
        <v>14</v>
      </c>
      <c r="AD14" s="873"/>
      <c r="AE14" s="881"/>
      <c r="AF14" s="871">
        <v>1</v>
      </c>
      <c r="AG14" s="953" t="s">
        <v>71</v>
      </c>
      <c r="AH14" s="853"/>
      <c r="AI14" s="876"/>
      <c r="AJ14" s="853"/>
      <c r="AK14" s="876"/>
      <c r="AL14" s="853"/>
      <c r="AM14" s="853"/>
      <c r="AN14" s="830">
        <f t="shared" si="4"/>
        <v>1</v>
      </c>
      <c r="AO14" s="824">
        <f t="shared" si="5"/>
        <v>14</v>
      </c>
      <c r="AP14" s="831" t="str">
        <f t="shared" si="6"/>
        <v/>
      </c>
      <c r="AQ14" s="824" t="str">
        <f t="shared" si="7"/>
        <v/>
      </c>
      <c r="AR14" s="831">
        <f t="shared" si="8"/>
        <v>1</v>
      </c>
      <c r="AS14" s="832">
        <f t="shared" si="9"/>
        <v>1</v>
      </c>
      <c r="AT14" s="1101" t="s">
        <v>740</v>
      </c>
      <c r="AU14" s="1104" t="s">
        <v>880</v>
      </c>
    </row>
    <row r="15" spans="1:47" s="739" customFormat="1" x14ac:dyDescent="0.25">
      <c r="A15" s="909" t="s">
        <v>865</v>
      </c>
      <c r="B15" s="915" t="s">
        <v>15</v>
      </c>
      <c r="C15" s="956" t="s">
        <v>560</v>
      </c>
      <c r="D15" s="878"/>
      <c r="E15" s="881"/>
      <c r="F15" s="871"/>
      <c r="G15" s="881"/>
      <c r="H15" s="871"/>
      <c r="I15" s="867"/>
      <c r="J15" s="875"/>
      <c r="K15" s="876"/>
      <c r="L15" s="853"/>
      <c r="M15" s="876"/>
      <c r="N15" s="853"/>
      <c r="O15" s="877"/>
      <c r="P15" s="875"/>
      <c r="Q15" s="876"/>
      <c r="R15" s="853"/>
      <c r="S15" s="876"/>
      <c r="T15" s="853"/>
      <c r="U15" s="877"/>
      <c r="V15" s="878"/>
      <c r="W15" s="881"/>
      <c r="X15" s="871"/>
      <c r="Y15" s="881"/>
      <c r="Z15" s="871"/>
      <c r="AA15" s="879"/>
      <c r="AB15" s="871"/>
      <c r="AC15" s="881"/>
      <c r="AD15" s="871">
        <v>2</v>
      </c>
      <c r="AE15" s="881">
        <v>28</v>
      </c>
      <c r="AF15" s="871">
        <v>2</v>
      </c>
      <c r="AG15" s="879" t="s">
        <v>83</v>
      </c>
      <c r="AH15" s="853"/>
      <c r="AI15" s="876"/>
      <c r="AJ15" s="853"/>
      <c r="AK15" s="876"/>
      <c r="AL15" s="853"/>
      <c r="AM15" s="853"/>
      <c r="AN15" s="769" t="str">
        <f t="shared" ref="AN15:AN55" si="10">IF(D15+J15+P15+V15+AB15+AH15=0,"",D15+J15+P15+V15+AB15+AH15)</f>
        <v/>
      </c>
      <c r="AO15" s="768" t="str">
        <f t="shared" ref="AO15:AO55" si="11">IF((D15+J15+P15+V15+AB15+AH15)*14=0,"",(D15+J15+P15+V15+AB15+AH15)*14)</f>
        <v/>
      </c>
      <c r="AP15" s="770">
        <f t="shared" ref="AP15:AP55" si="12">IF(F15+L15+R15+X15+AD15+AJ15=0,"",F15+L15+R15+X15+AD15+AJ15)</f>
        <v>2</v>
      </c>
      <c r="AQ15" s="768">
        <f t="shared" ref="AQ15:AQ55" si="13">IF((L15+F15+R15+X15+AD15+AJ15)*14=0,"",(L15+F15+R15+X15+AD15+AJ15)*14)</f>
        <v>28</v>
      </c>
      <c r="AR15" s="770">
        <f t="shared" ref="AR15:AR55" si="14">IF(N15+H15+T15+Z15+AF15+AL15=0,"",N15+H15+T15+Z15+AF15+AL15)</f>
        <v>2</v>
      </c>
      <c r="AS15" s="771">
        <f t="shared" ref="AS15:AS55" si="15">IF(D15+F15+L15+J15+P15+R15+V15+X15+AB15+AD15+AH15+AJ15=0,"",D15+F15+L15+J15+P15+R15+V15+X15+AB15+AD15+AH15+AJ15)</f>
        <v>2</v>
      </c>
      <c r="AT15" s="1101" t="s">
        <v>704</v>
      </c>
      <c r="AU15" s="1104" t="s">
        <v>866</v>
      </c>
    </row>
    <row r="16" spans="1:47" s="739" customFormat="1" x14ac:dyDescent="0.25">
      <c r="A16" s="909" t="s">
        <v>867</v>
      </c>
      <c r="B16" s="915" t="s">
        <v>15</v>
      </c>
      <c r="C16" s="956" t="s">
        <v>561</v>
      </c>
      <c r="D16" s="878"/>
      <c r="E16" s="881"/>
      <c r="F16" s="871"/>
      <c r="G16" s="881"/>
      <c r="H16" s="871"/>
      <c r="I16" s="867"/>
      <c r="J16" s="875"/>
      <c r="K16" s="876"/>
      <c r="L16" s="853"/>
      <c r="M16" s="876"/>
      <c r="N16" s="853"/>
      <c r="O16" s="877"/>
      <c r="P16" s="875"/>
      <c r="Q16" s="880"/>
      <c r="R16" s="853"/>
      <c r="S16" s="876"/>
      <c r="T16" s="853"/>
      <c r="U16" s="877"/>
      <c r="V16" s="862"/>
      <c r="W16" s="1004"/>
      <c r="X16" s="862"/>
      <c r="Y16" s="1004"/>
      <c r="Z16" s="862"/>
      <c r="AA16" s="1303"/>
      <c r="AB16" s="1302"/>
      <c r="AC16" s="881"/>
      <c r="AD16" s="871">
        <v>2</v>
      </c>
      <c r="AE16" s="881">
        <v>28</v>
      </c>
      <c r="AF16" s="871">
        <v>2</v>
      </c>
      <c r="AG16" s="879" t="s">
        <v>83</v>
      </c>
      <c r="AH16" s="853"/>
      <c r="AI16" s="876"/>
      <c r="AJ16" s="853"/>
      <c r="AK16" s="876"/>
      <c r="AL16" s="853"/>
      <c r="AM16" s="853"/>
      <c r="AN16" s="769" t="str">
        <f t="shared" si="10"/>
        <v/>
      </c>
      <c r="AO16" s="768" t="str">
        <f t="shared" si="11"/>
        <v/>
      </c>
      <c r="AP16" s="770">
        <f t="shared" si="12"/>
        <v>2</v>
      </c>
      <c r="AQ16" s="768">
        <f t="shared" si="13"/>
        <v>28</v>
      </c>
      <c r="AR16" s="770">
        <f t="shared" si="14"/>
        <v>2</v>
      </c>
      <c r="AS16" s="771">
        <f t="shared" si="15"/>
        <v>2</v>
      </c>
      <c r="AT16" s="1101" t="s">
        <v>704</v>
      </c>
      <c r="AU16" s="1104" t="s">
        <v>870</v>
      </c>
    </row>
    <row r="17" spans="1:47" s="754" customFormat="1" x14ac:dyDescent="0.25">
      <c r="A17" s="909" t="s">
        <v>882</v>
      </c>
      <c r="B17" s="915" t="s">
        <v>15</v>
      </c>
      <c r="C17" s="1030" t="s">
        <v>622</v>
      </c>
      <c r="D17" s="875"/>
      <c r="E17" s="880"/>
      <c r="F17" s="853"/>
      <c r="G17" s="880"/>
      <c r="H17" s="853"/>
      <c r="I17" s="866"/>
      <c r="J17" s="875"/>
      <c r="K17" s="876"/>
      <c r="L17" s="853"/>
      <c r="M17" s="876"/>
      <c r="N17" s="853"/>
      <c r="O17" s="877"/>
      <c r="P17" s="878">
        <v>2</v>
      </c>
      <c r="Q17" s="881">
        <v>28</v>
      </c>
      <c r="R17" s="871"/>
      <c r="S17" s="881"/>
      <c r="T17" s="871">
        <v>2</v>
      </c>
      <c r="U17" s="1300" t="s">
        <v>15</v>
      </c>
      <c r="V17" s="1298"/>
      <c r="W17" s="1007"/>
      <c r="X17" s="1006"/>
      <c r="Y17" s="1007"/>
      <c r="Z17" s="1006"/>
      <c r="AA17" s="1304"/>
      <c r="AB17" s="858"/>
      <c r="AC17" s="1003"/>
      <c r="AD17" s="933"/>
      <c r="AE17" s="880"/>
      <c r="AF17" s="933"/>
      <c r="AG17" s="1307"/>
      <c r="AH17" s="755"/>
      <c r="AI17" s="949"/>
      <c r="AJ17" s="755"/>
      <c r="AK17" s="949"/>
      <c r="AL17" s="755"/>
      <c r="AM17" s="1008"/>
      <c r="AN17" s="769">
        <f t="shared" si="10"/>
        <v>2</v>
      </c>
      <c r="AO17" s="768">
        <f t="shared" si="11"/>
        <v>28</v>
      </c>
      <c r="AP17" s="770" t="str">
        <f t="shared" si="12"/>
        <v/>
      </c>
      <c r="AQ17" s="768" t="str">
        <f t="shared" si="13"/>
        <v/>
      </c>
      <c r="AR17" s="770">
        <f t="shared" si="14"/>
        <v>2</v>
      </c>
      <c r="AS17" s="771">
        <f t="shared" si="15"/>
        <v>2</v>
      </c>
      <c r="AT17" s="1103" t="s">
        <v>711</v>
      </c>
      <c r="AU17" s="1104" t="s">
        <v>712</v>
      </c>
    </row>
    <row r="18" spans="1:47" s="836" customFormat="1" x14ac:dyDescent="0.25">
      <c r="A18" s="909" t="s">
        <v>883</v>
      </c>
      <c r="B18" s="915" t="s">
        <v>15</v>
      </c>
      <c r="C18" s="1030" t="s">
        <v>623</v>
      </c>
      <c r="D18" s="875"/>
      <c r="E18" s="880"/>
      <c r="F18" s="853"/>
      <c r="G18" s="880"/>
      <c r="H18" s="853"/>
      <c r="I18" s="866"/>
      <c r="J18" s="875"/>
      <c r="K18" s="876"/>
      <c r="L18" s="853"/>
      <c r="M18" s="876"/>
      <c r="N18" s="853"/>
      <c r="O18" s="877"/>
      <c r="P18" s="878"/>
      <c r="Q18" s="881"/>
      <c r="R18" s="871"/>
      <c r="S18" s="881"/>
      <c r="T18" s="871"/>
      <c r="U18" s="1300"/>
      <c r="V18" s="1299">
        <v>2</v>
      </c>
      <c r="W18" s="1003">
        <v>28</v>
      </c>
      <c r="X18" s="61"/>
      <c r="Y18" s="880"/>
      <c r="Z18" s="61">
        <v>2</v>
      </c>
      <c r="AA18" s="1305" t="s">
        <v>15</v>
      </c>
      <c r="AB18" s="1101"/>
      <c r="AC18" s="1003"/>
      <c r="AD18" s="61"/>
      <c r="AE18" s="880"/>
      <c r="AF18" s="61"/>
      <c r="AG18" s="1305"/>
      <c r="AH18" s="1298"/>
      <c r="AI18" s="889"/>
      <c r="AJ18" s="1006"/>
      <c r="AK18" s="889"/>
      <c r="AL18" s="1006"/>
      <c r="AM18" s="852"/>
      <c r="AN18" s="854">
        <f t="shared" ref="AN18" si="16">IF(D18+J18+P18+V18+AB18+AH18=0,"",D18+J18+P18+V18+AB18+AH18)</f>
        <v>2</v>
      </c>
      <c r="AO18" s="876">
        <f t="shared" ref="AO18" si="17">IF((D18+J18+P18+V18+AB18+AH18)*14=0,"",(D18+J18+P18+V18+AB18+AH18)*14)</f>
        <v>28</v>
      </c>
      <c r="AP18" s="854" t="str">
        <f t="shared" ref="AP18" si="18">IF(F18+L18+R18+X18+AD18+AJ18=0,"",F18+L18+R18+X18+AD18+AJ18)</f>
        <v/>
      </c>
      <c r="AQ18" s="876" t="str">
        <f t="shared" ref="AQ18" si="19">IF((L18+F18+R18+X18+AD18+AJ18)*14=0,"",(L18+F18+R18+X18+AD18+AJ18)*14)</f>
        <v/>
      </c>
      <c r="AR18" s="854">
        <f t="shared" ref="AR18" si="20">IF(N18+H18+T18+Z18+AF18+AL18=0,"",N18+H18+T18+Z18+AF18+AL18)</f>
        <v>2</v>
      </c>
      <c r="AS18" s="914">
        <f t="shared" ref="AS18" si="21">IF(D18+F18+L18+J18+P18+R18+V18+X18+AB18+AD18+AH18+AJ18=0,"",D18+F18+L18+J18+P18+R18+V18+X18+AB18+AD18+AH18+AJ18)</f>
        <v>2</v>
      </c>
      <c r="AT18" s="1103" t="s">
        <v>711</v>
      </c>
      <c r="AU18" s="1104" t="s">
        <v>712</v>
      </c>
    </row>
    <row r="19" spans="1:47" s="700" customFormat="1" x14ac:dyDescent="0.25">
      <c r="A19" s="820" t="s">
        <v>307</v>
      </c>
      <c r="B19" s="915" t="s">
        <v>15</v>
      </c>
      <c r="C19" s="958" t="s">
        <v>308</v>
      </c>
      <c r="D19" s="875"/>
      <c r="E19" s="880"/>
      <c r="F19" s="853"/>
      <c r="G19" s="880"/>
      <c r="H19" s="853"/>
      <c r="I19" s="866"/>
      <c r="J19" s="875"/>
      <c r="K19" s="880"/>
      <c r="L19" s="853"/>
      <c r="M19" s="880"/>
      <c r="N19" s="853"/>
      <c r="O19" s="877"/>
      <c r="P19" s="875"/>
      <c r="Q19" s="880"/>
      <c r="R19" s="853"/>
      <c r="S19" s="880"/>
      <c r="T19" s="853"/>
      <c r="U19" s="877"/>
      <c r="V19" s="1005">
        <v>1</v>
      </c>
      <c r="W19" s="984">
        <v>14</v>
      </c>
      <c r="X19" s="1005"/>
      <c r="Y19" s="984" t="str">
        <f t="shared" ref="Y19:Y25" si="22">IF(X19*15=0,"",X19*15)</f>
        <v/>
      </c>
      <c r="Z19" s="1005">
        <v>1</v>
      </c>
      <c r="AA19" s="1306" t="s">
        <v>83</v>
      </c>
      <c r="AB19" s="807"/>
      <c r="AC19" s="880"/>
      <c r="AD19" s="933"/>
      <c r="AE19" s="880"/>
      <c r="AF19" s="933"/>
      <c r="AG19" s="1308"/>
      <c r="AH19" s="807"/>
      <c r="AI19" s="809"/>
      <c r="AJ19" s="807"/>
      <c r="AK19" s="809"/>
      <c r="AL19" s="807"/>
      <c r="AM19" s="807"/>
      <c r="AN19" s="769">
        <f t="shared" si="10"/>
        <v>1</v>
      </c>
      <c r="AO19" s="768">
        <f t="shared" si="11"/>
        <v>14</v>
      </c>
      <c r="AP19" s="770" t="str">
        <f t="shared" si="12"/>
        <v/>
      </c>
      <c r="AQ19" s="768" t="str">
        <f t="shared" si="13"/>
        <v/>
      </c>
      <c r="AR19" s="770">
        <f t="shared" si="14"/>
        <v>1</v>
      </c>
      <c r="AS19" s="771">
        <f t="shared" si="15"/>
        <v>1</v>
      </c>
      <c r="AT19" s="1103" t="s">
        <v>790</v>
      </c>
      <c r="AU19" s="1104" t="s">
        <v>791</v>
      </c>
    </row>
    <row r="20" spans="1:47" s="700" customFormat="1" x14ac:dyDescent="0.25">
      <c r="A20" s="820" t="s">
        <v>793</v>
      </c>
      <c r="B20" s="915" t="s">
        <v>15</v>
      </c>
      <c r="C20" s="959" t="s">
        <v>309</v>
      </c>
      <c r="D20" s="882"/>
      <c r="E20" s="880" t="str">
        <f t="shared" ref="E20:E24" si="23">IF(D20*15=0,"",D20*15)</f>
        <v/>
      </c>
      <c r="F20" s="872"/>
      <c r="G20" s="880" t="str">
        <f t="shared" ref="G20:G24" si="24">IF(F20*15=0,"",F20*15)</f>
        <v/>
      </c>
      <c r="H20" s="872"/>
      <c r="I20" s="868"/>
      <c r="J20" s="878"/>
      <c r="K20" s="881" t="str">
        <f t="shared" ref="K20:K24" si="25">IF(J20*15=0,"",J20*15)</f>
        <v/>
      </c>
      <c r="L20" s="871">
        <v>2</v>
      </c>
      <c r="M20" s="881">
        <v>28</v>
      </c>
      <c r="N20" s="871">
        <v>2</v>
      </c>
      <c r="O20" s="879" t="s">
        <v>71</v>
      </c>
      <c r="P20" s="882"/>
      <c r="Q20" s="880" t="str">
        <f t="shared" ref="Q20:Q25" si="26">IF(P20*15=0,"",P20*15)</f>
        <v/>
      </c>
      <c r="R20" s="872"/>
      <c r="S20" s="880" t="str">
        <f t="shared" ref="S20:S25" si="27">IF(R20*15=0,"",R20*15)</f>
        <v/>
      </c>
      <c r="T20" s="872"/>
      <c r="U20" s="883"/>
      <c r="V20" s="872"/>
      <c r="W20" s="880" t="str">
        <f t="shared" ref="W20:W25" si="28">IF(V20*15=0,"",V20*15)</f>
        <v/>
      </c>
      <c r="X20" s="872"/>
      <c r="Y20" s="880" t="str">
        <f t="shared" si="22"/>
        <v/>
      </c>
      <c r="Z20" s="872"/>
      <c r="AA20" s="883"/>
      <c r="AB20" s="872"/>
      <c r="AC20" s="880" t="str">
        <f t="shared" ref="AC20:AC24" si="29">IF(AB20*15=0,"",AB20*15)</f>
        <v/>
      </c>
      <c r="AD20" s="962"/>
      <c r="AE20" s="880" t="str">
        <f t="shared" ref="AE20:AE24" si="30">IF(AD20*15=0,"",AD20*15)</f>
        <v/>
      </c>
      <c r="AF20" s="962"/>
      <c r="AG20" s="1309"/>
      <c r="AH20" s="872"/>
      <c r="AI20" s="880" t="str">
        <f t="shared" ref="AI20:AI24" si="31">IF(AH20*15=0,"",AH20*15)</f>
        <v/>
      </c>
      <c r="AJ20" s="872"/>
      <c r="AK20" s="876" t="str">
        <f t="shared" ref="AK20:AK23" si="32">IF(AJ20*15=0,"",AJ20*15)</f>
        <v/>
      </c>
      <c r="AL20" s="872"/>
      <c r="AM20" s="872"/>
      <c r="AN20" s="769" t="str">
        <f t="shared" si="10"/>
        <v/>
      </c>
      <c r="AO20" s="768" t="str">
        <f t="shared" si="11"/>
        <v/>
      </c>
      <c r="AP20" s="770">
        <f t="shared" si="12"/>
        <v>2</v>
      </c>
      <c r="AQ20" s="768">
        <f t="shared" si="13"/>
        <v>28</v>
      </c>
      <c r="AR20" s="770">
        <f t="shared" si="14"/>
        <v>2</v>
      </c>
      <c r="AS20" s="771">
        <f t="shared" si="15"/>
        <v>2</v>
      </c>
      <c r="AT20" s="1103" t="s">
        <v>713</v>
      </c>
      <c r="AU20" s="1104" t="s">
        <v>884</v>
      </c>
    </row>
    <row r="21" spans="1:47" s="700" customFormat="1" x14ac:dyDescent="0.25">
      <c r="A21" s="820" t="s">
        <v>794</v>
      </c>
      <c r="B21" s="915" t="s">
        <v>15</v>
      </c>
      <c r="C21" s="959" t="s">
        <v>310</v>
      </c>
      <c r="D21" s="882"/>
      <c r="E21" s="880" t="str">
        <f t="shared" si="23"/>
        <v/>
      </c>
      <c r="F21" s="872"/>
      <c r="G21" s="880" t="str">
        <f t="shared" si="24"/>
        <v/>
      </c>
      <c r="H21" s="872"/>
      <c r="I21" s="868"/>
      <c r="J21" s="882"/>
      <c r="K21" s="880" t="str">
        <f t="shared" si="25"/>
        <v/>
      </c>
      <c r="L21" s="872"/>
      <c r="M21" s="880" t="str">
        <f t="shared" ref="M21:M24" si="33">IF(L21*15=0,"",L21*15)</f>
        <v/>
      </c>
      <c r="N21" s="872"/>
      <c r="O21" s="883"/>
      <c r="P21" s="878"/>
      <c r="Q21" s="881" t="str">
        <f t="shared" si="26"/>
        <v/>
      </c>
      <c r="R21" s="871">
        <v>2</v>
      </c>
      <c r="S21" s="881">
        <v>28</v>
      </c>
      <c r="T21" s="871">
        <v>2</v>
      </c>
      <c r="U21" s="879" t="s">
        <v>71</v>
      </c>
      <c r="V21" s="872"/>
      <c r="W21" s="880" t="str">
        <f t="shared" si="28"/>
        <v/>
      </c>
      <c r="X21" s="872"/>
      <c r="Y21" s="880" t="str">
        <f t="shared" si="22"/>
        <v/>
      </c>
      <c r="Z21" s="872"/>
      <c r="AA21" s="883"/>
      <c r="AB21" s="872"/>
      <c r="AC21" s="880" t="str">
        <f t="shared" si="29"/>
        <v/>
      </c>
      <c r="AD21" s="962"/>
      <c r="AE21" s="880" t="str">
        <f t="shared" si="30"/>
        <v/>
      </c>
      <c r="AF21" s="962"/>
      <c r="AG21" s="963"/>
      <c r="AH21" s="872"/>
      <c r="AI21" s="880" t="str">
        <f t="shared" si="31"/>
        <v/>
      </c>
      <c r="AJ21" s="872"/>
      <c r="AK21" s="876" t="str">
        <f t="shared" si="32"/>
        <v/>
      </c>
      <c r="AL21" s="872"/>
      <c r="AM21" s="872"/>
      <c r="AN21" s="769" t="str">
        <f t="shared" si="10"/>
        <v/>
      </c>
      <c r="AO21" s="768" t="str">
        <f t="shared" si="11"/>
        <v/>
      </c>
      <c r="AP21" s="770">
        <f t="shared" si="12"/>
        <v>2</v>
      </c>
      <c r="AQ21" s="768">
        <f t="shared" si="13"/>
        <v>28</v>
      </c>
      <c r="AR21" s="770">
        <f t="shared" si="14"/>
        <v>2</v>
      </c>
      <c r="AS21" s="771">
        <f t="shared" si="15"/>
        <v>2</v>
      </c>
      <c r="AT21" s="1103" t="s">
        <v>713</v>
      </c>
      <c r="AU21" s="1104" t="s">
        <v>885</v>
      </c>
    </row>
    <row r="22" spans="1:47" s="700" customFormat="1" x14ac:dyDescent="0.25">
      <c r="A22" s="820" t="s">
        <v>795</v>
      </c>
      <c r="B22" s="915" t="s">
        <v>15</v>
      </c>
      <c r="C22" s="959" t="s">
        <v>311</v>
      </c>
      <c r="D22" s="882"/>
      <c r="E22" s="880" t="str">
        <f t="shared" si="23"/>
        <v/>
      </c>
      <c r="F22" s="872"/>
      <c r="G22" s="880" t="str">
        <f t="shared" si="24"/>
        <v/>
      </c>
      <c r="H22" s="872"/>
      <c r="I22" s="868"/>
      <c r="J22" s="882"/>
      <c r="K22" s="880" t="str">
        <f t="shared" si="25"/>
        <v/>
      </c>
      <c r="L22" s="872"/>
      <c r="M22" s="880" t="str">
        <f t="shared" si="33"/>
        <v/>
      </c>
      <c r="N22" s="872"/>
      <c r="O22" s="883"/>
      <c r="P22" s="882"/>
      <c r="Q22" s="880" t="str">
        <f t="shared" si="26"/>
        <v/>
      </c>
      <c r="R22" s="872"/>
      <c r="S22" s="880" t="str">
        <f t="shared" si="27"/>
        <v/>
      </c>
      <c r="T22" s="872"/>
      <c r="U22" s="883"/>
      <c r="V22" s="871"/>
      <c r="W22" s="881" t="str">
        <f t="shared" si="28"/>
        <v/>
      </c>
      <c r="X22" s="871">
        <v>2</v>
      </c>
      <c r="Y22" s="881">
        <v>28</v>
      </c>
      <c r="Z22" s="871">
        <v>2</v>
      </c>
      <c r="AA22" s="953" t="s">
        <v>71</v>
      </c>
      <c r="AB22" s="961"/>
      <c r="AC22" s="880" t="str">
        <f t="shared" si="29"/>
        <v/>
      </c>
      <c r="AD22" s="962"/>
      <c r="AE22" s="880" t="str">
        <f t="shared" si="30"/>
        <v/>
      </c>
      <c r="AF22" s="962"/>
      <c r="AG22" s="963"/>
      <c r="AH22" s="872"/>
      <c r="AI22" s="880" t="str">
        <f t="shared" si="31"/>
        <v/>
      </c>
      <c r="AJ22" s="872"/>
      <c r="AK22" s="876" t="str">
        <f t="shared" si="32"/>
        <v/>
      </c>
      <c r="AL22" s="872"/>
      <c r="AM22" s="872"/>
      <c r="AN22" s="769" t="str">
        <f t="shared" si="10"/>
        <v/>
      </c>
      <c r="AO22" s="768" t="str">
        <f t="shared" si="11"/>
        <v/>
      </c>
      <c r="AP22" s="770">
        <f t="shared" si="12"/>
        <v>2</v>
      </c>
      <c r="AQ22" s="768">
        <f t="shared" si="13"/>
        <v>28</v>
      </c>
      <c r="AR22" s="770">
        <f t="shared" si="14"/>
        <v>2</v>
      </c>
      <c r="AS22" s="771">
        <f t="shared" si="15"/>
        <v>2</v>
      </c>
      <c r="AT22" s="1103" t="s">
        <v>713</v>
      </c>
      <c r="AU22" s="1104" t="s">
        <v>886</v>
      </c>
    </row>
    <row r="23" spans="1:47" s="700" customFormat="1" x14ac:dyDescent="0.25">
      <c r="A23" s="820" t="s">
        <v>796</v>
      </c>
      <c r="B23" s="915" t="s">
        <v>15</v>
      </c>
      <c r="C23" s="959" t="s">
        <v>312</v>
      </c>
      <c r="D23" s="882"/>
      <c r="E23" s="880" t="str">
        <f t="shared" si="23"/>
        <v/>
      </c>
      <c r="F23" s="872"/>
      <c r="G23" s="880" t="str">
        <f t="shared" si="24"/>
        <v/>
      </c>
      <c r="H23" s="872"/>
      <c r="I23" s="868"/>
      <c r="J23" s="882"/>
      <c r="K23" s="880" t="str">
        <f t="shared" si="25"/>
        <v/>
      </c>
      <c r="L23" s="872"/>
      <c r="M23" s="880" t="str">
        <f t="shared" si="33"/>
        <v/>
      </c>
      <c r="N23" s="872"/>
      <c r="O23" s="883"/>
      <c r="P23" s="882"/>
      <c r="Q23" s="880" t="str">
        <f t="shared" si="26"/>
        <v/>
      </c>
      <c r="R23" s="872"/>
      <c r="S23" s="880" t="str">
        <f t="shared" si="27"/>
        <v/>
      </c>
      <c r="T23" s="872"/>
      <c r="U23" s="883"/>
      <c r="V23" s="872"/>
      <c r="W23" s="880" t="str">
        <f t="shared" si="28"/>
        <v/>
      </c>
      <c r="X23" s="872"/>
      <c r="Y23" s="880" t="str">
        <f t="shared" si="22"/>
        <v/>
      </c>
      <c r="Z23" s="872"/>
      <c r="AA23" s="960"/>
      <c r="AB23" s="957"/>
      <c r="AC23" s="881" t="str">
        <f t="shared" si="29"/>
        <v/>
      </c>
      <c r="AD23" s="964">
        <v>2</v>
      </c>
      <c r="AE23" s="881">
        <v>28</v>
      </c>
      <c r="AF23" s="964">
        <v>2</v>
      </c>
      <c r="AG23" s="969" t="s">
        <v>71</v>
      </c>
      <c r="AH23" s="872"/>
      <c r="AI23" s="880" t="str">
        <f t="shared" si="31"/>
        <v/>
      </c>
      <c r="AJ23" s="872"/>
      <c r="AK23" s="880" t="str">
        <f t="shared" si="32"/>
        <v/>
      </c>
      <c r="AL23" s="872"/>
      <c r="AM23" s="872"/>
      <c r="AN23" s="769" t="str">
        <f t="shared" si="10"/>
        <v/>
      </c>
      <c r="AO23" s="768" t="str">
        <f t="shared" si="11"/>
        <v/>
      </c>
      <c r="AP23" s="770">
        <f t="shared" si="12"/>
        <v>2</v>
      </c>
      <c r="AQ23" s="768">
        <f t="shared" si="13"/>
        <v>28</v>
      </c>
      <c r="AR23" s="770">
        <f t="shared" si="14"/>
        <v>2</v>
      </c>
      <c r="AS23" s="771">
        <f t="shared" si="15"/>
        <v>2</v>
      </c>
      <c r="AT23" s="1103" t="s">
        <v>713</v>
      </c>
      <c r="AU23" s="1104" t="s">
        <v>887</v>
      </c>
    </row>
    <row r="24" spans="1:47" s="754" customFormat="1" x14ac:dyDescent="0.25">
      <c r="A24" s="820" t="s">
        <v>797</v>
      </c>
      <c r="B24" s="915" t="s">
        <v>15</v>
      </c>
      <c r="C24" s="1009" t="s">
        <v>313</v>
      </c>
      <c r="D24" s="882"/>
      <c r="E24" s="880" t="str">
        <f t="shared" si="23"/>
        <v/>
      </c>
      <c r="F24" s="872"/>
      <c r="G24" s="880" t="str">
        <f t="shared" si="24"/>
        <v/>
      </c>
      <c r="H24" s="872"/>
      <c r="I24" s="868"/>
      <c r="J24" s="882"/>
      <c r="K24" s="880" t="str">
        <f t="shared" si="25"/>
        <v/>
      </c>
      <c r="L24" s="872"/>
      <c r="M24" s="880" t="str">
        <f t="shared" si="33"/>
        <v/>
      </c>
      <c r="N24" s="872"/>
      <c r="O24" s="883"/>
      <c r="P24" s="882"/>
      <c r="Q24" s="880" t="str">
        <f t="shared" si="26"/>
        <v/>
      </c>
      <c r="R24" s="872"/>
      <c r="S24" s="880" t="str">
        <f t="shared" si="27"/>
        <v/>
      </c>
      <c r="T24" s="872"/>
      <c r="U24" s="883"/>
      <c r="V24" s="872"/>
      <c r="W24" s="880" t="str">
        <f t="shared" si="28"/>
        <v/>
      </c>
      <c r="X24" s="872"/>
      <c r="Y24" s="880" t="str">
        <f t="shared" si="22"/>
        <v/>
      </c>
      <c r="Z24" s="872"/>
      <c r="AA24" s="960"/>
      <c r="AB24" s="961"/>
      <c r="AC24" s="880" t="str">
        <f t="shared" si="29"/>
        <v/>
      </c>
      <c r="AD24" s="962"/>
      <c r="AE24" s="880" t="str">
        <f t="shared" si="30"/>
        <v/>
      </c>
      <c r="AF24" s="962"/>
      <c r="AG24" s="963"/>
      <c r="AH24" s="871"/>
      <c r="AI24" s="881" t="str">
        <f t="shared" si="31"/>
        <v/>
      </c>
      <c r="AJ24" s="871">
        <v>3</v>
      </c>
      <c r="AK24" s="881">
        <v>30</v>
      </c>
      <c r="AL24" s="871">
        <v>2</v>
      </c>
      <c r="AM24" s="871" t="s">
        <v>71</v>
      </c>
      <c r="AN24" s="769" t="str">
        <f t="shared" si="10"/>
        <v/>
      </c>
      <c r="AO24" s="768" t="str">
        <f t="shared" si="11"/>
        <v/>
      </c>
      <c r="AP24" s="770">
        <f t="shared" si="12"/>
        <v>3</v>
      </c>
      <c r="AQ24" s="768">
        <v>30</v>
      </c>
      <c r="AR24" s="770">
        <f t="shared" si="14"/>
        <v>2</v>
      </c>
      <c r="AS24" s="771">
        <f t="shared" si="15"/>
        <v>3</v>
      </c>
      <c r="AT24" s="1103" t="s">
        <v>713</v>
      </c>
      <c r="AU24" s="1104" t="s">
        <v>888</v>
      </c>
    </row>
    <row r="25" spans="1:47" s="836" customFormat="1" x14ac:dyDescent="0.25">
      <c r="A25" s="909" t="s">
        <v>314</v>
      </c>
      <c r="B25" s="915" t="s">
        <v>15</v>
      </c>
      <c r="C25" s="958" t="s">
        <v>315</v>
      </c>
      <c r="D25" s="875"/>
      <c r="E25" s="880"/>
      <c r="F25" s="853"/>
      <c r="G25" s="880"/>
      <c r="H25" s="965"/>
      <c r="I25" s="866"/>
      <c r="J25" s="884">
        <v>1</v>
      </c>
      <c r="K25" s="881">
        <v>14</v>
      </c>
      <c r="L25" s="873">
        <v>1</v>
      </c>
      <c r="M25" s="881">
        <v>14</v>
      </c>
      <c r="N25" s="873">
        <v>3</v>
      </c>
      <c r="O25" s="885" t="s">
        <v>83</v>
      </c>
      <c r="P25" s="875"/>
      <c r="Q25" s="880" t="str">
        <f t="shared" si="26"/>
        <v/>
      </c>
      <c r="R25" s="853"/>
      <c r="S25" s="880" t="str">
        <f t="shared" si="27"/>
        <v/>
      </c>
      <c r="T25" s="853"/>
      <c r="U25" s="877"/>
      <c r="V25" s="853"/>
      <c r="W25" s="880" t="str">
        <f t="shared" si="28"/>
        <v/>
      </c>
      <c r="X25" s="853"/>
      <c r="Y25" s="880" t="str">
        <f t="shared" si="22"/>
        <v/>
      </c>
      <c r="Z25" s="853"/>
      <c r="AA25" s="877"/>
      <c r="AB25" s="871"/>
      <c r="AC25" s="880"/>
      <c r="AD25" s="853"/>
      <c r="AE25" s="880"/>
      <c r="AF25" s="871"/>
      <c r="AG25" s="953"/>
      <c r="AH25" s="853"/>
      <c r="AI25" s="880"/>
      <c r="AJ25" s="853"/>
      <c r="AK25" s="880"/>
      <c r="AL25" s="853"/>
      <c r="AM25" s="853"/>
      <c r="AN25" s="830">
        <f t="shared" si="10"/>
        <v>1</v>
      </c>
      <c r="AO25" s="824">
        <f t="shared" si="11"/>
        <v>14</v>
      </c>
      <c r="AP25" s="831">
        <f t="shared" si="12"/>
        <v>1</v>
      </c>
      <c r="AQ25" s="824">
        <f t="shared" si="13"/>
        <v>14</v>
      </c>
      <c r="AR25" s="831">
        <f t="shared" si="14"/>
        <v>3</v>
      </c>
      <c r="AS25" s="832">
        <f t="shared" si="15"/>
        <v>2</v>
      </c>
      <c r="AT25" s="1103" t="s">
        <v>764</v>
      </c>
      <c r="AU25" s="1104" t="s">
        <v>941</v>
      </c>
    </row>
    <row r="26" spans="1:47" s="700" customFormat="1" x14ac:dyDescent="0.25">
      <c r="A26" s="909" t="s">
        <v>889</v>
      </c>
      <c r="B26" s="915" t="s">
        <v>34</v>
      </c>
      <c r="C26" s="966" t="s">
        <v>562</v>
      </c>
      <c r="D26" s="875"/>
      <c r="E26" s="880"/>
      <c r="F26" s="853"/>
      <c r="G26" s="880"/>
      <c r="H26" s="853"/>
      <c r="I26" s="866"/>
      <c r="J26" s="875"/>
      <c r="K26" s="880"/>
      <c r="L26" s="853"/>
      <c r="M26" s="880"/>
      <c r="N26" s="853"/>
      <c r="O26" s="877"/>
      <c r="P26" s="884">
        <v>1</v>
      </c>
      <c r="Q26" s="881">
        <v>14</v>
      </c>
      <c r="R26" s="873">
        <v>2</v>
      </c>
      <c r="S26" s="881">
        <v>28</v>
      </c>
      <c r="T26" s="873">
        <v>3</v>
      </c>
      <c r="U26" s="885" t="s">
        <v>15</v>
      </c>
      <c r="V26" s="853"/>
      <c r="W26" s="880"/>
      <c r="X26" s="853"/>
      <c r="Y26" s="880"/>
      <c r="Z26" s="853"/>
      <c r="AA26" s="912"/>
      <c r="AB26" s="911"/>
      <c r="AC26" s="880"/>
      <c r="AD26" s="933"/>
      <c r="AE26" s="880"/>
      <c r="AF26" s="933"/>
      <c r="AG26" s="934"/>
      <c r="AH26" s="853"/>
      <c r="AI26" s="880"/>
      <c r="AJ26" s="853"/>
      <c r="AK26" s="880"/>
      <c r="AL26" s="853"/>
      <c r="AM26" s="853"/>
      <c r="AN26" s="769">
        <f t="shared" si="10"/>
        <v>1</v>
      </c>
      <c r="AO26" s="768">
        <f t="shared" si="11"/>
        <v>14</v>
      </c>
      <c r="AP26" s="770">
        <f t="shared" si="12"/>
        <v>2</v>
      </c>
      <c r="AQ26" s="768">
        <f t="shared" si="13"/>
        <v>28</v>
      </c>
      <c r="AR26" s="770">
        <f t="shared" si="14"/>
        <v>3</v>
      </c>
      <c r="AS26" s="771">
        <f t="shared" si="15"/>
        <v>3</v>
      </c>
      <c r="AT26" s="1104" t="s">
        <v>753</v>
      </c>
      <c r="AU26" s="1104" t="s">
        <v>804</v>
      </c>
    </row>
    <row r="27" spans="1:47" s="739" customFormat="1" x14ac:dyDescent="0.25">
      <c r="A27" s="909" t="s">
        <v>890</v>
      </c>
      <c r="B27" s="915" t="s">
        <v>34</v>
      </c>
      <c r="C27" s="956" t="s">
        <v>563</v>
      </c>
      <c r="D27" s="875"/>
      <c r="E27" s="880"/>
      <c r="F27" s="853"/>
      <c r="G27" s="880"/>
      <c r="H27" s="853"/>
      <c r="I27" s="866"/>
      <c r="J27" s="875"/>
      <c r="K27" s="880"/>
      <c r="L27" s="853"/>
      <c r="M27" s="880"/>
      <c r="N27" s="853"/>
      <c r="O27" s="877"/>
      <c r="P27" s="875"/>
      <c r="Q27" s="880"/>
      <c r="R27" s="853"/>
      <c r="S27" s="880"/>
      <c r="T27" s="853"/>
      <c r="U27" s="877"/>
      <c r="V27" s="873">
        <v>2</v>
      </c>
      <c r="W27" s="881">
        <v>28</v>
      </c>
      <c r="X27" s="873">
        <v>1</v>
      </c>
      <c r="Y27" s="881">
        <v>14</v>
      </c>
      <c r="Z27" s="873">
        <v>3</v>
      </c>
      <c r="AA27" s="869" t="s">
        <v>15</v>
      </c>
      <c r="AB27" s="911"/>
      <c r="AC27" s="880"/>
      <c r="AD27" s="933"/>
      <c r="AE27" s="880"/>
      <c r="AF27" s="933"/>
      <c r="AG27" s="934"/>
      <c r="AH27" s="853"/>
      <c r="AI27" s="880"/>
      <c r="AJ27" s="853"/>
      <c r="AK27" s="880"/>
      <c r="AL27" s="853"/>
      <c r="AM27" s="853"/>
      <c r="AN27" s="769">
        <f t="shared" si="10"/>
        <v>2</v>
      </c>
      <c r="AO27" s="768">
        <f t="shared" si="11"/>
        <v>28</v>
      </c>
      <c r="AP27" s="770">
        <f t="shared" si="12"/>
        <v>1</v>
      </c>
      <c r="AQ27" s="768">
        <f t="shared" si="13"/>
        <v>14</v>
      </c>
      <c r="AR27" s="770">
        <f t="shared" si="14"/>
        <v>3</v>
      </c>
      <c r="AS27" s="771">
        <f t="shared" si="15"/>
        <v>3</v>
      </c>
      <c r="AT27" s="1104" t="s">
        <v>753</v>
      </c>
      <c r="AU27" s="1104" t="s">
        <v>804</v>
      </c>
    </row>
    <row r="28" spans="1:47" s="739" customFormat="1" x14ac:dyDescent="0.25">
      <c r="A28" s="909" t="s">
        <v>891</v>
      </c>
      <c r="B28" s="915" t="s">
        <v>34</v>
      </c>
      <c r="C28" s="779" t="s">
        <v>564</v>
      </c>
      <c r="D28" s="884">
        <v>1</v>
      </c>
      <c r="E28" s="881">
        <v>14</v>
      </c>
      <c r="F28" s="873">
        <v>1</v>
      </c>
      <c r="G28" s="881">
        <v>14</v>
      </c>
      <c r="H28" s="873">
        <v>2</v>
      </c>
      <c r="I28" s="869" t="s">
        <v>15</v>
      </c>
      <c r="J28" s="884"/>
      <c r="K28" s="880"/>
      <c r="L28" s="853"/>
      <c r="M28" s="880"/>
      <c r="N28" s="873"/>
      <c r="O28" s="885"/>
      <c r="P28" s="875"/>
      <c r="Q28" s="880"/>
      <c r="R28" s="853"/>
      <c r="S28" s="880"/>
      <c r="T28" s="853"/>
      <c r="U28" s="877"/>
      <c r="V28" s="853"/>
      <c r="W28" s="880"/>
      <c r="X28" s="853"/>
      <c r="Y28" s="880"/>
      <c r="Z28" s="853"/>
      <c r="AA28" s="912"/>
      <c r="AB28" s="911"/>
      <c r="AC28" s="880"/>
      <c r="AD28" s="933"/>
      <c r="AE28" s="880"/>
      <c r="AF28" s="933"/>
      <c r="AG28" s="934"/>
      <c r="AH28" s="853"/>
      <c r="AI28" s="880"/>
      <c r="AJ28" s="853"/>
      <c r="AK28" s="880"/>
      <c r="AL28" s="853"/>
      <c r="AM28" s="853"/>
      <c r="AN28" s="769">
        <f t="shared" si="10"/>
        <v>1</v>
      </c>
      <c r="AO28" s="768">
        <f t="shared" si="11"/>
        <v>14</v>
      </c>
      <c r="AP28" s="770">
        <f t="shared" si="12"/>
        <v>1</v>
      </c>
      <c r="AQ28" s="768">
        <f t="shared" si="13"/>
        <v>14</v>
      </c>
      <c r="AR28" s="770">
        <f t="shared" si="14"/>
        <v>2</v>
      </c>
      <c r="AS28" s="771">
        <f t="shared" si="15"/>
        <v>2</v>
      </c>
      <c r="AT28" s="1104" t="s">
        <v>753</v>
      </c>
      <c r="AU28" s="1104" t="s">
        <v>893</v>
      </c>
    </row>
    <row r="29" spans="1:47" s="739" customFormat="1" x14ac:dyDescent="0.25">
      <c r="A29" s="909" t="s">
        <v>892</v>
      </c>
      <c r="B29" s="915" t="s">
        <v>34</v>
      </c>
      <c r="C29" s="779" t="s">
        <v>565</v>
      </c>
      <c r="D29" s="875"/>
      <c r="E29" s="880"/>
      <c r="F29" s="853"/>
      <c r="G29" s="880"/>
      <c r="H29" s="853"/>
      <c r="I29" s="866"/>
      <c r="J29" s="884">
        <v>1</v>
      </c>
      <c r="K29" s="881">
        <v>14</v>
      </c>
      <c r="L29" s="873">
        <v>1</v>
      </c>
      <c r="M29" s="881">
        <v>14</v>
      </c>
      <c r="N29" s="873">
        <v>2</v>
      </c>
      <c r="O29" s="885" t="s">
        <v>131</v>
      </c>
      <c r="P29" s="884"/>
      <c r="Q29" s="880"/>
      <c r="R29" s="853"/>
      <c r="S29" s="880"/>
      <c r="T29" s="873"/>
      <c r="U29" s="885"/>
      <c r="V29" s="853"/>
      <c r="W29" s="880"/>
      <c r="X29" s="853"/>
      <c r="Y29" s="880"/>
      <c r="Z29" s="853"/>
      <c r="AA29" s="912"/>
      <c r="AB29" s="911"/>
      <c r="AC29" s="880"/>
      <c r="AD29" s="933"/>
      <c r="AE29" s="880"/>
      <c r="AF29" s="933"/>
      <c r="AG29" s="934"/>
      <c r="AH29" s="853"/>
      <c r="AI29" s="880"/>
      <c r="AJ29" s="853"/>
      <c r="AK29" s="880"/>
      <c r="AL29" s="853"/>
      <c r="AM29" s="853"/>
      <c r="AN29" s="769">
        <f t="shared" si="10"/>
        <v>1</v>
      </c>
      <c r="AO29" s="768">
        <f t="shared" si="11"/>
        <v>14</v>
      </c>
      <c r="AP29" s="770">
        <f t="shared" si="12"/>
        <v>1</v>
      </c>
      <c r="AQ29" s="768">
        <f t="shared" si="13"/>
        <v>14</v>
      </c>
      <c r="AR29" s="770">
        <f t="shared" si="14"/>
        <v>2</v>
      </c>
      <c r="AS29" s="771">
        <f t="shared" si="15"/>
        <v>2</v>
      </c>
      <c r="AT29" s="1104" t="s">
        <v>753</v>
      </c>
      <c r="AU29" s="1104" t="s">
        <v>893</v>
      </c>
    </row>
    <row r="30" spans="1:47" s="739" customFormat="1" x14ac:dyDescent="0.25">
      <c r="A30" s="909" t="s">
        <v>894</v>
      </c>
      <c r="B30" s="915" t="s">
        <v>34</v>
      </c>
      <c r="C30" s="958" t="s">
        <v>566</v>
      </c>
      <c r="D30" s="875"/>
      <c r="E30" s="880"/>
      <c r="F30" s="853"/>
      <c r="G30" s="880"/>
      <c r="H30" s="853"/>
      <c r="I30" s="866"/>
      <c r="J30" s="875"/>
      <c r="K30" s="880"/>
      <c r="L30" s="853"/>
      <c r="M30" s="880"/>
      <c r="N30" s="853"/>
      <c r="O30" s="877"/>
      <c r="P30" s="875"/>
      <c r="Q30" s="880"/>
      <c r="R30" s="853"/>
      <c r="S30" s="880"/>
      <c r="T30" s="853"/>
      <c r="U30" s="877"/>
      <c r="V30" s="853"/>
      <c r="W30" s="880"/>
      <c r="X30" s="853"/>
      <c r="Y30" s="880"/>
      <c r="Z30" s="853"/>
      <c r="AA30" s="912"/>
      <c r="AB30" s="911"/>
      <c r="AC30" s="880"/>
      <c r="AD30" s="933"/>
      <c r="AE30" s="880"/>
      <c r="AF30" s="933"/>
      <c r="AG30" s="934"/>
      <c r="AH30" s="871">
        <v>2</v>
      </c>
      <c r="AI30" s="881">
        <v>20</v>
      </c>
      <c r="AJ30" s="871"/>
      <c r="AK30" s="881" t="str">
        <f t="shared" ref="AK30" si="34">IF(AJ30*15=0,"",AJ30*15)</f>
        <v/>
      </c>
      <c r="AL30" s="871">
        <v>1</v>
      </c>
      <c r="AM30" s="871" t="s">
        <v>83</v>
      </c>
      <c r="AN30" s="769">
        <f t="shared" si="10"/>
        <v>2</v>
      </c>
      <c r="AO30" s="768">
        <v>20</v>
      </c>
      <c r="AP30" s="770" t="str">
        <f t="shared" si="12"/>
        <v/>
      </c>
      <c r="AQ30" s="768" t="str">
        <f t="shared" si="13"/>
        <v/>
      </c>
      <c r="AR30" s="770">
        <f t="shared" si="14"/>
        <v>1</v>
      </c>
      <c r="AS30" s="771">
        <f t="shared" si="15"/>
        <v>2</v>
      </c>
      <c r="AT30" s="1104" t="s">
        <v>799</v>
      </c>
      <c r="AU30" s="1104" t="s">
        <v>798</v>
      </c>
    </row>
    <row r="31" spans="1:47" s="739" customFormat="1" x14ac:dyDescent="0.25">
      <c r="A31" s="909" t="s">
        <v>969</v>
      </c>
      <c r="B31" s="915" t="s">
        <v>34</v>
      </c>
      <c r="C31" s="937" t="s">
        <v>567</v>
      </c>
      <c r="D31" s="871">
        <v>1</v>
      </c>
      <c r="E31" s="881">
        <v>14</v>
      </c>
      <c r="F31" s="871">
        <v>1</v>
      </c>
      <c r="G31" s="881">
        <v>14</v>
      </c>
      <c r="H31" s="871">
        <v>2</v>
      </c>
      <c r="I31" s="953" t="s">
        <v>83</v>
      </c>
      <c r="J31" s="875"/>
      <c r="K31" s="880"/>
      <c r="L31" s="853"/>
      <c r="M31" s="880"/>
      <c r="N31" s="853"/>
      <c r="O31" s="877"/>
      <c r="P31" s="875"/>
      <c r="Q31" s="880"/>
      <c r="R31" s="853"/>
      <c r="S31" s="880"/>
      <c r="T31" s="853"/>
      <c r="U31" s="877"/>
      <c r="V31" s="853"/>
      <c r="W31" s="880"/>
      <c r="X31" s="853"/>
      <c r="Y31" s="880"/>
      <c r="Z31" s="853"/>
      <c r="AA31" s="912"/>
      <c r="AB31" s="871"/>
      <c r="AC31" s="881"/>
      <c r="AD31" s="871"/>
      <c r="AE31" s="881"/>
      <c r="AF31" s="871"/>
      <c r="AG31" s="953"/>
      <c r="AH31" s="853"/>
      <c r="AI31" s="880"/>
      <c r="AJ31" s="853"/>
      <c r="AK31" s="880"/>
      <c r="AL31" s="853"/>
      <c r="AM31" s="853"/>
      <c r="AN31" s="769">
        <f t="shared" si="10"/>
        <v>1</v>
      </c>
      <c r="AO31" s="768">
        <f t="shared" si="11"/>
        <v>14</v>
      </c>
      <c r="AP31" s="770">
        <f t="shared" si="12"/>
        <v>1</v>
      </c>
      <c r="AQ31" s="768">
        <f t="shared" si="13"/>
        <v>14</v>
      </c>
      <c r="AR31" s="770">
        <f t="shared" si="14"/>
        <v>2</v>
      </c>
      <c r="AS31" s="771">
        <f t="shared" si="15"/>
        <v>2</v>
      </c>
      <c r="AT31" s="1104" t="s">
        <v>729</v>
      </c>
      <c r="AU31" s="1104" t="s">
        <v>895</v>
      </c>
    </row>
    <row r="32" spans="1:47" s="819" customFormat="1" x14ac:dyDescent="0.25">
      <c r="A32" s="909" t="s">
        <v>317</v>
      </c>
      <c r="B32" s="915" t="s">
        <v>34</v>
      </c>
      <c r="C32" s="956" t="s">
        <v>318</v>
      </c>
      <c r="D32" s="875"/>
      <c r="E32" s="880"/>
      <c r="F32" s="853"/>
      <c r="G32" s="880"/>
      <c r="H32" s="853"/>
      <c r="I32" s="866"/>
      <c r="J32" s="875"/>
      <c r="K32" s="880"/>
      <c r="L32" s="853"/>
      <c r="M32" s="880"/>
      <c r="N32" s="853"/>
      <c r="O32" s="877"/>
      <c r="P32" s="875"/>
      <c r="Q32" s="880"/>
      <c r="R32" s="853"/>
      <c r="S32" s="880"/>
      <c r="T32" s="853"/>
      <c r="U32" s="877"/>
      <c r="V32" s="873">
        <v>2</v>
      </c>
      <c r="W32" s="881">
        <v>28</v>
      </c>
      <c r="X32" s="873"/>
      <c r="Y32" s="881" t="str">
        <f t="shared" ref="Y32:Y37" si="35">IF(X32*15=0,"",X32*15)</f>
        <v/>
      </c>
      <c r="Z32" s="873">
        <v>2</v>
      </c>
      <c r="AA32" s="885" t="s">
        <v>15</v>
      </c>
      <c r="AB32" s="871"/>
      <c r="AC32" s="880"/>
      <c r="AD32" s="853"/>
      <c r="AE32" s="880"/>
      <c r="AF32" s="871"/>
      <c r="AG32" s="953"/>
      <c r="AH32" s="853"/>
      <c r="AI32" s="880"/>
      <c r="AJ32" s="853"/>
      <c r="AK32" s="880"/>
      <c r="AL32" s="853"/>
      <c r="AM32" s="853"/>
      <c r="AN32" s="830">
        <f t="shared" si="10"/>
        <v>2</v>
      </c>
      <c r="AO32" s="824">
        <f t="shared" si="11"/>
        <v>28</v>
      </c>
      <c r="AP32" s="831" t="str">
        <f t="shared" si="12"/>
        <v/>
      </c>
      <c r="AQ32" s="824" t="str">
        <f t="shared" si="13"/>
        <v/>
      </c>
      <c r="AR32" s="831">
        <f t="shared" si="14"/>
        <v>2</v>
      </c>
      <c r="AS32" s="832">
        <f t="shared" si="15"/>
        <v>2</v>
      </c>
      <c r="AT32" s="1104" t="s">
        <v>753</v>
      </c>
      <c r="AU32" s="1104" t="s">
        <v>803</v>
      </c>
    </row>
    <row r="33" spans="1:47" s="819" customFormat="1" x14ac:dyDescent="0.25">
      <c r="A33" s="909" t="s">
        <v>319</v>
      </c>
      <c r="B33" s="915" t="s">
        <v>34</v>
      </c>
      <c r="C33" s="956" t="s">
        <v>320</v>
      </c>
      <c r="D33" s="875"/>
      <c r="E33" s="880"/>
      <c r="F33" s="853"/>
      <c r="G33" s="880"/>
      <c r="H33" s="853"/>
      <c r="I33" s="866"/>
      <c r="J33" s="875"/>
      <c r="K33" s="880"/>
      <c r="L33" s="853"/>
      <c r="M33" s="880"/>
      <c r="N33" s="853"/>
      <c r="O33" s="877"/>
      <c r="P33" s="875"/>
      <c r="Q33" s="880"/>
      <c r="R33" s="853"/>
      <c r="S33" s="880"/>
      <c r="T33" s="853"/>
      <c r="U33" s="877"/>
      <c r="V33" s="853"/>
      <c r="W33" s="880" t="str">
        <f t="shared" ref="W33:W37" si="36">IF(V33*15=0,"",V33*15)</f>
        <v/>
      </c>
      <c r="X33" s="853"/>
      <c r="Y33" s="880" t="str">
        <f t="shared" si="35"/>
        <v/>
      </c>
      <c r="Z33" s="853"/>
      <c r="AA33" s="877"/>
      <c r="AB33" s="871">
        <v>1</v>
      </c>
      <c r="AC33" s="881">
        <v>14</v>
      </c>
      <c r="AD33" s="873"/>
      <c r="AE33" s="881"/>
      <c r="AF33" s="871">
        <v>1</v>
      </c>
      <c r="AG33" s="953" t="s">
        <v>83</v>
      </c>
      <c r="AH33" s="853"/>
      <c r="AI33" s="880"/>
      <c r="AJ33" s="853"/>
      <c r="AK33" s="880"/>
      <c r="AL33" s="853"/>
      <c r="AM33" s="853"/>
      <c r="AN33" s="830">
        <f t="shared" si="10"/>
        <v>1</v>
      </c>
      <c r="AO33" s="824">
        <f t="shared" si="11"/>
        <v>14</v>
      </c>
      <c r="AP33" s="831" t="str">
        <f t="shared" si="12"/>
        <v/>
      </c>
      <c r="AQ33" s="824" t="str">
        <f t="shared" si="13"/>
        <v/>
      </c>
      <c r="AR33" s="831">
        <f t="shared" si="14"/>
        <v>1</v>
      </c>
      <c r="AS33" s="832">
        <f t="shared" si="15"/>
        <v>1</v>
      </c>
      <c r="AT33" s="1104" t="s">
        <v>753</v>
      </c>
      <c r="AU33" s="1104" t="s">
        <v>803</v>
      </c>
    </row>
    <row r="34" spans="1:47" s="739" customFormat="1" x14ac:dyDescent="0.25">
      <c r="A34" s="909" t="s">
        <v>896</v>
      </c>
      <c r="B34" s="915" t="s">
        <v>34</v>
      </c>
      <c r="C34" s="958" t="s">
        <v>568</v>
      </c>
      <c r="D34" s="875"/>
      <c r="E34" s="880"/>
      <c r="F34" s="853"/>
      <c r="G34" s="880"/>
      <c r="H34" s="853"/>
      <c r="I34" s="866"/>
      <c r="J34" s="875"/>
      <c r="K34" s="880"/>
      <c r="L34" s="853"/>
      <c r="M34" s="880"/>
      <c r="N34" s="853"/>
      <c r="O34" s="877"/>
      <c r="P34" s="878">
        <v>2</v>
      </c>
      <c r="Q34" s="881">
        <v>28</v>
      </c>
      <c r="R34" s="871">
        <v>1</v>
      </c>
      <c r="S34" s="881">
        <v>14</v>
      </c>
      <c r="T34" s="871">
        <v>3</v>
      </c>
      <c r="U34" s="879" t="s">
        <v>15</v>
      </c>
      <c r="V34" s="872"/>
      <c r="W34" s="880" t="str">
        <f t="shared" si="36"/>
        <v/>
      </c>
      <c r="X34" s="872"/>
      <c r="Y34" s="880" t="str">
        <f t="shared" si="35"/>
        <v/>
      </c>
      <c r="Z34" s="872"/>
      <c r="AA34" s="960"/>
      <c r="AB34" s="961"/>
      <c r="AC34" s="880" t="str">
        <f t="shared" ref="AC34:AC37" si="37">IF(AB34*15=0,"",AB34*15)</f>
        <v/>
      </c>
      <c r="AD34" s="872"/>
      <c r="AE34" s="880" t="str">
        <f t="shared" ref="AE34:AE37" si="38">IF(AD34*15=0,"",AD34*15)</f>
        <v/>
      </c>
      <c r="AF34" s="872"/>
      <c r="AG34" s="960"/>
      <c r="AH34" s="872"/>
      <c r="AI34" s="880" t="str">
        <f t="shared" ref="AI34:AI36" si="39">IF(AH34*15=0,"",AH34*15)</f>
        <v/>
      </c>
      <c r="AJ34" s="872"/>
      <c r="AK34" s="880" t="str">
        <f t="shared" ref="AK34:AK36" si="40">IF(AJ34*15=0,"",AJ34*15)</f>
        <v/>
      </c>
      <c r="AL34" s="872"/>
      <c r="AM34" s="871"/>
      <c r="AN34" s="769">
        <f t="shared" si="10"/>
        <v>2</v>
      </c>
      <c r="AO34" s="768">
        <f t="shared" si="11"/>
        <v>28</v>
      </c>
      <c r="AP34" s="770">
        <f t="shared" si="12"/>
        <v>1</v>
      </c>
      <c r="AQ34" s="768">
        <f t="shared" si="13"/>
        <v>14</v>
      </c>
      <c r="AR34" s="770">
        <f t="shared" si="14"/>
        <v>3</v>
      </c>
      <c r="AS34" s="771">
        <f t="shared" si="15"/>
        <v>3</v>
      </c>
      <c r="AT34" s="1104" t="s">
        <v>753</v>
      </c>
      <c r="AU34" s="1104" t="s">
        <v>800</v>
      </c>
    </row>
    <row r="35" spans="1:47" s="739" customFormat="1" x14ac:dyDescent="0.25">
      <c r="A35" s="909" t="s">
        <v>897</v>
      </c>
      <c r="B35" s="915" t="s">
        <v>34</v>
      </c>
      <c r="C35" s="958" t="s">
        <v>569</v>
      </c>
      <c r="D35" s="875"/>
      <c r="E35" s="880"/>
      <c r="F35" s="853"/>
      <c r="G35" s="880"/>
      <c r="H35" s="853"/>
      <c r="I35" s="866"/>
      <c r="J35" s="875"/>
      <c r="K35" s="880"/>
      <c r="L35" s="853"/>
      <c r="M35" s="880"/>
      <c r="N35" s="853"/>
      <c r="O35" s="877"/>
      <c r="P35" s="882"/>
      <c r="Q35" s="880" t="str">
        <f t="shared" ref="Q35:Q37" si="41">IF(P35*15=0,"",P35*15)</f>
        <v/>
      </c>
      <c r="R35" s="872"/>
      <c r="S35" s="880" t="str">
        <f t="shared" ref="S35:S37" si="42">IF(R35*15=0,"",R35*15)</f>
        <v/>
      </c>
      <c r="T35" s="872"/>
      <c r="U35" s="883"/>
      <c r="V35" s="871">
        <v>2</v>
      </c>
      <c r="W35" s="881">
        <v>28</v>
      </c>
      <c r="X35" s="871">
        <v>2</v>
      </c>
      <c r="Y35" s="881">
        <v>14</v>
      </c>
      <c r="Z35" s="871">
        <v>3</v>
      </c>
      <c r="AA35" s="953" t="s">
        <v>15</v>
      </c>
      <c r="AB35" s="961"/>
      <c r="AC35" s="880" t="str">
        <f t="shared" si="37"/>
        <v/>
      </c>
      <c r="AD35" s="872"/>
      <c r="AE35" s="880" t="str">
        <f t="shared" si="38"/>
        <v/>
      </c>
      <c r="AF35" s="872"/>
      <c r="AG35" s="960"/>
      <c r="AH35" s="872"/>
      <c r="AI35" s="880" t="str">
        <f t="shared" si="39"/>
        <v/>
      </c>
      <c r="AJ35" s="872"/>
      <c r="AK35" s="880" t="str">
        <f t="shared" si="40"/>
        <v/>
      </c>
      <c r="AL35" s="872"/>
      <c r="AM35" s="871"/>
      <c r="AN35" s="769">
        <f t="shared" si="10"/>
        <v>2</v>
      </c>
      <c r="AO35" s="768">
        <f t="shared" si="11"/>
        <v>28</v>
      </c>
      <c r="AP35" s="770">
        <f t="shared" si="12"/>
        <v>2</v>
      </c>
      <c r="AQ35" s="768">
        <f t="shared" si="13"/>
        <v>28</v>
      </c>
      <c r="AR35" s="770">
        <f t="shared" si="14"/>
        <v>3</v>
      </c>
      <c r="AS35" s="771">
        <f t="shared" si="15"/>
        <v>4</v>
      </c>
      <c r="AT35" s="1104" t="s">
        <v>753</v>
      </c>
      <c r="AU35" s="1104" t="s">
        <v>800</v>
      </c>
    </row>
    <row r="36" spans="1:47" s="739" customFormat="1" x14ac:dyDescent="0.25">
      <c r="A36" s="909" t="s">
        <v>898</v>
      </c>
      <c r="B36" s="915" t="s">
        <v>34</v>
      </c>
      <c r="C36" s="967" t="s">
        <v>570</v>
      </c>
      <c r="D36" s="875"/>
      <c r="E36" s="880"/>
      <c r="F36" s="853"/>
      <c r="G36" s="880"/>
      <c r="H36" s="853"/>
      <c r="I36" s="866"/>
      <c r="J36" s="875"/>
      <c r="K36" s="880"/>
      <c r="L36" s="853"/>
      <c r="M36" s="880"/>
      <c r="N36" s="853"/>
      <c r="O36" s="877"/>
      <c r="P36" s="882"/>
      <c r="Q36" s="880" t="str">
        <f t="shared" si="41"/>
        <v/>
      </c>
      <c r="R36" s="872"/>
      <c r="S36" s="880" t="str">
        <f t="shared" si="42"/>
        <v/>
      </c>
      <c r="T36" s="872"/>
      <c r="U36" s="883"/>
      <c r="V36" s="872"/>
      <c r="W36" s="880" t="str">
        <f t="shared" si="36"/>
        <v/>
      </c>
      <c r="X36" s="872"/>
      <c r="Y36" s="880" t="str">
        <f t="shared" si="35"/>
        <v/>
      </c>
      <c r="Z36" s="872"/>
      <c r="AA36" s="960"/>
      <c r="AB36" s="957">
        <v>2</v>
      </c>
      <c r="AC36" s="881">
        <v>28</v>
      </c>
      <c r="AD36" s="871">
        <v>1</v>
      </c>
      <c r="AE36" s="881">
        <v>14</v>
      </c>
      <c r="AF36" s="871">
        <v>3</v>
      </c>
      <c r="AG36" s="953" t="s">
        <v>15</v>
      </c>
      <c r="AH36" s="872"/>
      <c r="AI36" s="880" t="str">
        <f t="shared" si="39"/>
        <v/>
      </c>
      <c r="AJ36" s="872"/>
      <c r="AK36" s="880" t="str">
        <f t="shared" si="40"/>
        <v/>
      </c>
      <c r="AL36" s="872"/>
      <c r="AM36" s="871"/>
      <c r="AN36" s="769">
        <f t="shared" si="10"/>
        <v>2</v>
      </c>
      <c r="AO36" s="768">
        <f t="shared" si="11"/>
        <v>28</v>
      </c>
      <c r="AP36" s="770">
        <f t="shared" si="12"/>
        <v>1</v>
      </c>
      <c r="AQ36" s="768">
        <f t="shared" si="13"/>
        <v>14</v>
      </c>
      <c r="AR36" s="770">
        <f t="shared" si="14"/>
        <v>3</v>
      </c>
      <c r="AS36" s="771">
        <f t="shared" si="15"/>
        <v>3</v>
      </c>
      <c r="AT36" s="1104" t="s">
        <v>753</v>
      </c>
      <c r="AU36" s="1104" t="s">
        <v>800</v>
      </c>
    </row>
    <row r="37" spans="1:47" s="739" customFormat="1" x14ac:dyDescent="0.25">
      <c r="A37" s="909" t="s">
        <v>899</v>
      </c>
      <c r="B37" s="915" t="s">
        <v>34</v>
      </c>
      <c r="C37" s="967" t="s">
        <v>321</v>
      </c>
      <c r="D37" s="875"/>
      <c r="E37" s="880"/>
      <c r="F37" s="853"/>
      <c r="G37" s="880"/>
      <c r="H37" s="853"/>
      <c r="I37" s="866"/>
      <c r="J37" s="875"/>
      <c r="K37" s="880"/>
      <c r="L37" s="853"/>
      <c r="M37" s="880"/>
      <c r="N37" s="853"/>
      <c r="O37" s="877"/>
      <c r="P37" s="882"/>
      <c r="Q37" s="880" t="str">
        <f t="shared" si="41"/>
        <v/>
      </c>
      <c r="R37" s="872"/>
      <c r="S37" s="880" t="str">
        <f t="shared" si="42"/>
        <v/>
      </c>
      <c r="T37" s="872"/>
      <c r="U37" s="883"/>
      <c r="V37" s="872"/>
      <c r="W37" s="880" t="str">
        <f t="shared" si="36"/>
        <v/>
      </c>
      <c r="X37" s="872"/>
      <c r="Y37" s="880" t="str">
        <f t="shared" si="35"/>
        <v/>
      </c>
      <c r="Z37" s="872"/>
      <c r="AA37" s="960"/>
      <c r="AB37" s="961"/>
      <c r="AC37" s="880" t="str">
        <f t="shared" si="37"/>
        <v/>
      </c>
      <c r="AD37" s="872"/>
      <c r="AE37" s="880" t="str">
        <f t="shared" si="38"/>
        <v/>
      </c>
      <c r="AF37" s="872"/>
      <c r="AG37" s="960"/>
      <c r="AH37" s="871">
        <v>2</v>
      </c>
      <c r="AI37" s="881">
        <v>20</v>
      </c>
      <c r="AJ37" s="871">
        <v>1</v>
      </c>
      <c r="AK37" s="881">
        <v>10</v>
      </c>
      <c r="AL37" s="871">
        <v>3</v>
      </c>
      <c r="AM37" s="871" t="s">
        <v>131</v>
      </c>
      <c r="AN37" s="769">
        <f t="shared" si="10"/>
        <v>2</v>
      </c>
      <c r="AO37" s="768">
        <v>20</v>
      </c>
      <c r="AP37" s="770">
        <v>1</v>
      </c>
      <c r="AQ37" s="768">
        <v>10</v>
      </c>
      <c r="AR37" s="770">
        <f t="shared" si="14"/>
        <v>3</v>
      </c>
      <c r="AS37" s="771">
        <f t="shared" si="15"/>
        <v>3</v>
      </c>
      <c r="AT37" s="1104" t="s">
        <v>753</v>
      </c>
      <c r="AU37" s="1104" t="s">
        <v>800</v>
      </c>
    </row>
    <row r="38" spans="1:47" s="739" customFormat="1" x14ac:dyDescent="0.25">
      <c r="A38" s="909" t="s">
        <v>900</v>
      </c>
      <c r="B38" s="915" t="s">
        <v>34</v>
      </c>
      <c r="C38" s="967" t="s">
        <v>322</v>
      </c>
      <c r="D38" s="875"/>
      <c r="E38" s="880"/>
      <c r="F38" s="853"/>
      <c r="G38" s="880"/>
      <c r="H38" s="853"/>
      <c r="I38" s="866"/>
      <c r="J38" s="878">
        <v>2</v>
      </c>
      <c r="K38" s="881">
        <v>28</v>
      </c>
      <c r="L38" s="871">
        <v>1</v>
      </c>
      <c r="M38" s="881">
        <v>14</v>
      </c>
      <c r="N38" s="871">
        <v>3</v>
      </c>
      <c r="O38" s="879" t="s">
        <v>71</v>
      </c>
      <c r="P38" s="878"/>
      <c r="Q38" s="880"/>
      <c r="R38" s="853"/>
      <c r="S38" s="880"/>
      <c r="T38" s="871"/>
      <c r="U38" s="879"/>
      <c r="V38" s="853"/>
      <c r="W38" s="880"/>
      <c r="X38" s="853"/>
      <c r="Y38" s="880"/>
      <c r="Z38" s="853"/>
      <c r="AA38" s="912"/>
      <c r="AB38" s="911"/>
      <c r="AC38" s="880"/>
      <c r="AD38" s="933"/>
      <c r="AE38" s="880"/>
      <c r="AF38" s="933"/>
      <c r="AG38" s="934"/>
      <c r="AH38" s="853"/>
      <c r="AI38" s="880"/>
      <c r="AJ38" s="853"/>
      <c r="AK38" s="880"/>
      <c r="AL38" s="853"/>
      <c r="AM38" s="853"/>
      <c r="AN38" s="769">
        <f t="shared" si="10"/>
        <v>2</v>
      </c>
      <c r="AO38" s="768">
        <f t="shared" si="11"/>
        <v>28</v>
      </c>
      <c r="AP38" s="770">
        <f t="shared" si="12"/>
        <v>1</v>
      </c>
      <c r="AQ38" s="768">
        <f t="shared" si="13"/>
        <v>14</v>
      </c>
      <c r="AR38" s="770">
        <f t="shared" si="14"/>
        <v>3</v>
      </c>
      <c r="AS38" s="771">
        <f t="shared" si="15"/>
        <v>3</v>
      </c>
      <c r="AT38" s="1104" t="s">
        <v>753</v>
      </c>
      <c r="AU38" s="1104" t="s">
        <v>901</v>
      </c>
    </row>
    <row r="39" spans="1:47" s="739" customFormat="1" x14ac:dyDescent="0.25">
      <c r="A39" s="909" t="s">
        <v>902</v>
      </c>
      <c r="B39" s="915" t="s">
        <v>34</v>
      </c>
      <c r="C39" s="956" t="s">
        <v>324</v>
      </c>
      <c r="D39" s="875"/>
      <c r="E39" s="880"/>
      <c r="F39" s="853"/>
      <c r="G39" s="880"/>
      <c r="H39" s="853"/>
      <c r="I39" s="866"/>
      <c r="J39" s="875"/>
      <c r="K39" s="880"/>
      <c r="L39" s="853"/>
      <c r="M39" s="880"/>
      <c r="N39" s="853"/>
      <c r="O39" s="877"/>
      <c r="P39" s="875"/>
      <c r="Q39" s="880"/>
      <c r="R39" s="853"/>
      <c r="S39" s="880"/>
      <c r="T39" s="853"/>
      <c r="U39" s="877"/>
      <c r="V39" s="957">
        <v>2</v>
      </c>
      <c r="W39" s="881">
        <v>14</v>
      </c>
      <c r="X39" s="871">
        <v>1</v>
      </c>
      <c r="Y39" s="881">
        <v>14</v>
      </c>
      <c r="Z39" s="871">
        <v>3</v>
      </c>
      <c r="AA39" s="953" t="s">
        <v>83</v>
      </c>
      <c r="AB39" s="911"/>
      <c r="AC39" s="880"/>
      <c r="AD39" s="933"/>
      <c r="AE39" s="880"/>
      <c r="AF39" s="933"/>
      <c r="AG39" s="934"/>
      <c r="AH39" s="853"/>
      <c r="AI39" s="880"/>
      <c r="AJ39" s="853"/>
      <c r="AK39" s="880"/>
      <c r="AL39" s="853"/>
      <c r="AM39" s="853"/>
      <c r="AN39" s="769">
        <f t="shared" si="10"/>
        <v>2</v>
      </c>
      <c r="AO39" s="768">
        <f t="shared" si="11"/>
        <v>28</v>
      </c>
      <c r="AP39" s="770">
        <f t="shared" si="12"/>
        <v>1</v>
      </c>
      <c r="AQ39" s="768">
        <f t="shared" si="13"/>
        <v>14</v>
      </c>
      <c r="AR39" s="770">
        <f t="shared" si="14"/>
        <v>3</v>
      </c>
      <c r="AS39" s="771">
        <f t="shared" si="15"/>
        <v>3</v>
      </c>
      <c r="AT39" s="1104" t="s">
        <v>753</v>
      </c>
      <c r="AU39" s="1104" t="s">
        <v>804</v>
      </c>
    </row>
    <row r="40" spans="1:47" s="739" customFormat="1" x14ac:dyDescent="0.25">
      <c r="A40" s="909" t="s">
        <v>958</v>
      </c>
      <c r="B40" s="915" t="s">
        <v>34</v>
      </c>
      <c r="C40" s="967" t="s">
        <v>571</v>
      </c>
      <c r="D40" s="884">
        <v>2</v>
      </c>
      <c r="E40" s="881">
        <v>28</v>
      </c>
      <c r="F40" s="873">
        <v>2</v>
      </c>
      <c r="G40" s="881">
        <v>28</v>
      </c>
      <c r="H40" s="873">
        <v>4</v>
      </c>
      <c r="I40" s="869" t="s">
        <v>83</v>
      </c>
      <c r="J40" s="878"/>
      <c r="K40" s="880"/>
      <c r="L40" s="853"/>
      <c r="M40" s="880"/>
      <c r="N40" s="871"/>
      <c r="O40" s="879"/>
      <c r="P40" s="878"/>
      <c r="Q40" s="880"/>
      <c r="R40" s="853"/>
      <c r="S40" s="880"/>
      <c r="T40" s="871"/>
      <c r="U40" s="879"/>
      <c r="V40" s="853"/>
      <c r="W40" s="880"/>
      <c r="X40" s="853"/>
      <c r="Y40" s="880"/>
      <c r="Z40" s="853"/>
      <c r="AA40" s="912"/>
      <c r="AB40" s="911"/>
      <c r="AC40" s="880"/>
      <c r="AD40" s="933"/>
      <c r="AE40" s="880"/>
      <c r="AF40" s="933"/>
      <c r="AG40" s="934"/>
      <c r="AH40" s="853"/>
      <c r="AI40" s="880"/>
      <c r="AJ40" s="853"/>
      <c r="AK40" s="880"/>
      <c r="AL40" s="853"/>
      <c r="AM40" s="853"/>
      <c r="AN40" s="769">
        <f t="shared" si="10"/>
        <v>2</v>
      </c>
      <c r="AO40" s="768">
        <f t="shared" si="11"/>
        <v>28</v>
      </c>
      <c r="AP40" s="770">
        <f t="shared" si="12"/>
        <v>2</v>
      </c>
      <c r="AQ40" s="768">
        <f t="shared" si="13"/>
        <v>28</v>
      </c>
      <c r="AR40" s="770">
        <f t="shared" si="14"/>
        <v>4</v>
      </c>
      <c r="AS40" s="771">
        <f t="shared" si="15"/>
        <v>4</v>
      </c>
      <c r="AT40" s="1104" t="s">
        <v>753</v>
      </c>
      <c r="AU40" s="1104" t="s">
        <v>904</v>
      </c>
    </row>
    <row r="41" spans="1:47" s="739" customFormat="1" x14ac:dyDescent="0.25">
      <c r="A41" s="909" t="s">
        <v>903</v>
      </c>
      <c r="B41" s="915" t="s">
        <v>34</v>
      </c>
      <c r="C41" s="967" t="s">
        <v>572</v>
      </c>
      <c r="D41" s="875"/>
      <c r="E41" s="880"/>
      <c r="F41" s="853"/>
      <c r="G41" s="880"/>
      <c r="H41" s="853"/>
      <c r="I41" s="866"/>
      <c r="J41" s="878">
        <v>2</v>
      </c>
      <c r="K41" s="881">
        <v>28</v>
      </c>
      <c r="L41" s="871">
        <v>2</v>
      </c>
      <c r="M41" s="881">
        <v>28</v>
      </c>
      <c r="N41" s="871">
        <v>4</v>
      </c>
      <c r="O41" s="879" t="s">
        <v>15</v>
      </c>
      <c r="P41" s="878"/>
      <c r="Q41" s="880"/>
      <c r="R41" s="853"/>
      <c r="S41" s="880"/>
      <c r="T41" s="871"/>
      <c r="U41" s="879"/>
      <c r="V41" s="853"/>
      <c r="W41" s="880"/>
      <c r="X41" s="853"/>
      <c r="Y41" s="880"/>
      <c r="Z41" s="853"/>
      <c r="AA41" s="912"/>
      <c r="AB41" s="911"/>
      <c r="AC41" s="880"/>
      <c r="AD41" s="933"/>
      <c r="AE41" s="880"/>
      <c r="AF41" s="933"/>
      <c r="AG41" s="934"/>
      <c r="AH41" s="853"/>
      <c r="AI41" s="880"/>
      <c r="AJ41" s="853"/>
      <c r="AK41" s="880"/>
      <c r="AL41" s="853"/>
      <c r="AM41" s="853"/>
      <c r="AN41" s="769">
        <f t="shared" si="10"/>
        <v>2</v>
      </c>
      <c r="AO41" s="768">
        <f t="shared" si="11"/>
        <v>28</v>
      </c>
      <c r="AP41" s="770">
        <f t="shared" si="12"/>
        <v>2</v>
      </c>
      <c r="AQ41" s="768">
        <f t="shared" si="13"/>
        <v>28</v>
      </c>
      <c r="AR41" s="770">
        <f t="shared" si="14"/>
        <v>4</v>
      </c>
      <c r="AS41" s="771">
        <f t="shared" si="15"/>
        <v>4</v>
      </c>
      <c r="AT41" s="1104" t="s">
        <v>753</v>
      </c>
      <c r="AU41" s="1104" t="s">
        <v>904</v>
      </c>
    </row>
    <row r="42" spans="1:47" s="739" customFormat="1" x14ac:dyDescent="0.25">
      <c r="A42" s="909" t="s">
        <v>907</v>
      </c>
      <c r="B42" s="915" t="s">
        <v>34</v>
      </c>
      <c r="C42" s="967" t="s">
        <v>573</v>
      </c>
      <c r="D42" s="875"/>
      <c r="E42" s="880"/>
      <c r="F42" s="853"/>
      <c r="G42" s="880"/>
      <c r="H42" s="853"/>
      <c r="I42" s="866"/>
      <c r="J42" s="878"/>
      <c r="K42" s="880"/>
      <c r="L42" s="853"/>
      <c r="M42" s="880"/>
      <c r="N42" s="871"/>
      <c r="O42" s="879"/>
      <c r="P42" s="878">
        <v>1</v>
      </c>
      <c r="Q42" s="881">
        <v>14</v>
      </c>
      <c r="R42" s="871">
        <v>1</v>
      </c>
      <c r="S42" s="881">
        <v>14</v>
      </c>
      <c r="T42" s="871">
        <v>3</v>
      </c>
      <c r="U42" s="879" t="s">
        <v>83</v>
      </c>
      <c r="V42" s="853"/>
      <c r="W42" s="880"/>
      <c r="X42" s="853"/>
      <c r="Y42" s="880"/>
      <c r="Z42" s="853"/>
      <c r="AA42" s="912"/>
      <c r="AB42" s="911"/>
      <c r="AC42" s="880"/>
      <c r="AD42" s="933"/>
      <c r="AE42" s="880"/>
      <c r="AF42" s="933"/>
      <c r="AG42" s="934"/>
      <c r="AH42" s="853"/>
      <c r="AI42" s="880"/>
      <c r="AJ42" s="853"/>
      <c r="AK42" s="880"/>
      <c r="AL42" s="853"/>
      <c r="AM42" s="853"/>
      <c r="AN42" s="769">
        <f t="shared" si="10"/>
        <v>1</v>
      </c>
      <c r="AO42" s="768">
        <f t="shared" si="11"/>
        <v>14</v>
      </c>
      <c r="AP42" s="770">
        <f t="shared" si="12"/>
        <v>1</v>
      </c>
      <c r="AQ42" s="768">
        <f t="shared" si="13"/>
        <v>14</v>
      </c>
      <c r="AR42" s="770">
        <f t="shared" si="14"/>
        <v>3</v>
      </c>
      <c r="AS42" s="771">
        <f t="shared" si="15"/>
        <v>2</v>
      </c>
      <c r="AT42" s="1104" t="s">
        <v>753</v>
      </c>
      <c r="AU42" s="1104" t="s">
        <v>804</v>
      </c>
    </row>
    <row r="43" spans="1:47" s="739" customFormat="1" x14ac:dyDescent="0.25">
      <c r="A43" s="909" t="s">
        <v>905</v>
      </c>
      <c r="B43" s="915" t="s">
        <v>34</v>
      </c>
      <c r="C43" s="967" t="s">
        <v>574</v>
      </c>
      <c r="D43" s="875"/>
      <c r="E43" s="880"/>
      <c r="F43" s="853"/>
      <c r="G43" s="880"/>
      <c r="H43" s="853"/>
      <c r="I43" s="866"/>
      <c r="J43" s="878"/>
      <c r="K43" s="880"/>
      <c r="L43" s="853"/>
      <c r="M43" s="880"/>
      <c r="N43" s="871"/>
      <c r="O43" s="879"/>
      <c r="P43" s="878"/>
      <c r="Q43" s="880"/>
      <c r="R43" s="853"/>
      <c r="S43" s="880"/>
      <c r="T43" s="871"/>
      <c r="U43" s="879"/>
      <c r="V43" s="873">
        <v>1</v>
      </c>
      <c r="W43" s="881">
        <v>14</v>
      </c>
      <c r="X43" s="873">
        <v>1</v>
      </c>
      <c r="Y43" s="881">
        <v>14</v>
      </c>
      <c r="Z43" s="873">
        <v>2</v>
      </c>
      <c r="AA43" s="968" t="s">
        <v>131</v>
      </c>
      <c r="AB43" s="911"/>
      <c r="AC43" s="880"/>
      <c r="AD43" s="933"/>
      <c r="AE43" s="880"/>
      <c r="AF43" s="933"/>
      <c r="AG43" s="934"/>
      <c r="AH43" s="853"/>
      <c r="AI43" s="880"/>
      <c r="AJ43" s="853"/>
      <c r="AK43" s="880"/>
      <c r="AL43" s="853"/>
      <c r="AM43" s="853"/>
      <c r="AN43" s="769">
        <f t="shared" si="10"/>
        <v>1</v>
      </c>
      <c r="AO43" s="768">
        <f t="shared" si="11"/>
        <v>14</v>
      </c>
      <c r="AP43" s="770">
        <f t="shared" si="12"/>
        <v>1</v>
      </c>
      <c r="AQ43" s="768">
        <f t="shared" si="13"/>
        <v>14</v>
      </c>
      <c r="AR43" s="770">
        <f t="shared" si="14"/>
        <v>2</v>
      </c>
      <c r="AS43" s="771">
        <f t="shared" si="15"/>
        <v>2</v>
      </c>
      <c r="AT43" s="1104" t="s">
        <v>753</v>
      </c>
      <c r="AU43" s="1104" t="s">
        <v>906</v>
      </c>
    </row>
    <row r="44" spans="1:47" s="739" customFormat="1" x14ac:dyDescent="0.25">
      <c r="A44" s="909" t="s">
        <v>806</v>
      </c>
      <c r="B44" s="915" t="s">
        <v>34</v>
      </c>
      <c r="C44" s="967" t="s">
        <v>325</v>
      </c>
      <c r="D44" s="875"/>
      <c r="E44" s="880"/>
      <c r="F44" s="853"/>
      <c r="G44" s="880"/>
      <c r="H44" s="853"/>
      <c r="I44" s="866"/>
      <c r="J44" s="875"/>
      <c r="K44" s="880"/>
      <c r="L44" s="853"/>
      <c r="M44" s="880"/>
      <c r="N44" s="853"/>
      <c r="O44" s="877"/>
      <c r="P44" s="875"/>
      <c r="Q44" s="880"/>
      <c r="R44" s="853"/>
      <c r="S44" s="880"/>
      <c r="T44" s="853"/>
      <c r="U44" s="877"/>
      <c r="V44" s="853"/>
      <c r="W44" s="880"/>
      <c r="X44" s="853"/>
      <c r="Y44" s="880"/>
      <c r="Z44" s="853"/>
      <c r="AA44" s="912"/>
      <c r="AB44" s="911"/>
      <c r="AC44" s="880"/>
      <c r="AD44" s="933"/>
      <c r="AE44" s="880"/>
      <c r="AF44" s="933"/>
      <c r="AG44" s="934"/>
      <c r="AH44" s="871">
        <v>1</v>
      </c>
      <c r="AI44" s="881">
        <v>10</v>
      </c>
      <c r="AJ44" s="871">
        <v>2</v>
      </c>
      <c r="AK44" s="881">
        <v>20</v>
      </c>
      <c r="AL44" s="871">
        <v>2</v>
      </c>
      <c r="AM44" s="871" t="s">
        <v>15</v>
      </c>
      <c r="AN44" s="769">
        <f t="shared" si="10"/>
        <v>1</v>
      </c>
      <c r="AO44" s="768">
        <v>10</v>
      </c>
      <c r="AP44" s="770">
        <f t="shared" si="12"/>
        <v>2</v>
      </c>
      <c r="AQ44" s="768">
        <v>20</v>
      </c>
      <c r="AR44" s="770">
        <f t="shared" si="14"/>
        <v>2</v>
      </c>
      <c r="AS44" s="771">
        <f t="shared" si="15"/>
        <v>3</v>
      </c>
      <c r="AT44" s="1104" t="s">
        <v>753</v>
      </c>
      <c r="AU44" s="1104" t="s">
        <v>805</v>
      </c>
    </row>
    <row r="45" spans="1:47" s="739" customFormat="1" x14ac:dyDescent="0.25">
      <c r="A45" s="909" t="s">
        <v>908</v>
      </c>
      <c r="B45" s="915" t="s">
        <v>34</v>
      </c>
      <c r="C45" s="966" t="s">
        <v>575</v>
      </c>
      <c r="D45" s="884">
        <v>3</v>
      </c>
      <c r="E45" s="881">
        <v>42</v>
      </c>
      <c r="F45" s="873">
        <v>1</v>
      </c>
      <c r="G45" s="881">
        <v>28</v>
      </c>
      <c r="H45" s="873">
        <v>4</v>
      </c>
      <c r="I45" s="869" t="s">
        <v>131</v>
      </c>
      <c r="J45" s="875"/>
      <c r="K45" s="880"/>
      <c r="L45" s="853"/>
      <c r="M45" s="880"/>
      <c r="N45" s="853"/>
      <c r="O45" s="877"/>
      <c r="P45" s="875"/>
      <c r="Q45" s="880"/>
      <c r="R45" s="853"/>
      <c r="S45" s="880"/>
      <c r="T45" s="853"/>
      <c r="U45" s="877"/>
      <c r="V45" s="853"/>
      <c r="W45" s="880"/>
      <c r="X45" s="853"/>
      <c r="Y45" s="880"/>
      <c r="Z45" s="853"/>
      <c r="AA45" s="912"/>
      <c r="AB45" s="911"/>
      <c r="AC45" s="880"/>
      <c r="AD45" s="933"/>
      <c r="AE45" s="880"/>
      <c r="AF45" s="933"/>
      <c r="AG45" s="934"/>
      <c r="AH45" s="853"/>
      <c r="AI45" s="880"/>
      <c r="AJ45" s="853"/>
      <c r="AK45" s="880"/>
      <c r="AL45" s="853"/>
      <c r="AM45" s="853"/>
      <c r="AN45" s="769">
        <f t="shared" si="10"/>
        <v>3</v>
      </c>
      <c r="AO45" s="768">
        <f t="shared" si="11"/>
        <v>42</v>
      </c>
      <c r="AP45" s="770">
        <f t="shared" si="12"/>
        <v>1</v>
      </c>
      <c r="AQ45" s="768">
        <f t="shared" si="13"/>
        <v>14</v>
      </c>
      <c r="AR45" s="770">
        <f t="shared" si="14"/>
        <v>4</v>
      </c>
      <c r="AS45" s="771">
        <f t="shared" si="15"/>
        <v>4</v>
      </c>
      <c r="AT45" s="1104" t="s">
        <v>753</v>
      </c>
      <c r="AU45" s="1104" t="s">
        <v>754</v>
      </c>
    </row>
    <row r="46" spans="1:47" s="739" customFormat="1" x14ac:dyDescent="0.25">
      <c r="A46" s="909" t="s">
        <v>959</v>
      </c>
      <c r="B46" s="915" t="s">
        <v>34</v>
      </c>
      <c r="C46" s="966" t="s">
        <v>576</v>
      </c>
      <c r="D46" s="875"/>
      <c r="E46" s="880"/>
      <c r="F46" s="853"/>
      <c r="G46" s="880"/>
      <c r="H46" s="853"/>
      <c r="I46" s="866"/>
      <c r="J46" s="875"/>
      <c r="K46" s="880"/>
      <c r="L46" s="853"/>
      <c r="M46" s="880"/>
      <c r="N46" s="853"/>
      <c r="O46" s="877"/>
      <c r="P46" s="875"/>
      <c r="Q46" s="880"/>
      <c r="R46" s="853"/>
      <c r="S46" s="880"/>
      <c r="T46" s="853"/>
      <c r="U46" s="877"/>
      <c r="V46" s="873"/>
      <c r="W46" s="880"/>
      <c r="X46" s="853"/>
      <c r="Y46" s="880"/>
      <c r="Z46" s="873"/>
      <c r="AA46" s="885"/>
      <c r="AB46" s="884">
        <v>2</v>
      </c>
      <c r="AC46" s="881">
        <v>28</v>
      </c>
      <c r="AD46" s="873">
        <v>1</v>
      </c>
      <c r="AE46" s="881">
        <v>28</v>
      </c>
      <c r="AF46" s="873">
        <v>3</v>
      </c>
      <c r="AG46" s="885" t="s">
        <v>15</v>
      </c>
      <c r="AH46" s="853"/>
      <c r="AI46" s="880"/>
      <c r="AJ46" s="853"/>
      <c r="AK46" s="880"/>
      <c r="AL46" s="853"/>
      <c r="AM46" s="853"/>
      <c r="AN46" s="769">
        <f t="shared" si="10"/>
        <v>2</v>
      </c>
      <c r="AO46" s="768">
        <f t="shared" si="11"/>
        <v>28</v>
      </c>
      <c r="AP46" s="770">
        <f t="shared" si="12"/>
        <v>1</v>
      </c>
      <c r="AQ46" s="768">
        <f t="shared" si="13"/>
        <v>14</v>
      </c>
      <c r="AR46" s="770">
        <f t="shared" si="14"/>
        <v>3</v>
      </c>
      <c r="AS46" s="771">
        <f t="shared" si="15"/>
        <v>3</v>
      </c>
      <c r="AT46" s="1104" t="s">
        <v>753</v>
      </c>
      <c r="AU46" s="1104" t="s">
        <v>906</v>
      </c>
    </row>
    <row r="47" spans="1:47" s="739" customFormat="1" x14ac:dyDescent="0.25">
      <c r="A47" s="909" t="s">
        <v>909</v>
      </c>
      <c r="B47" s="915" t="s">
        <v>34</v>
      </c>
      <c r="C47" s="966" t="s">
        <v>577</v>
      </c>
      <c r="D47" s="875"/>
      <c r="E47" s="880"/>
      <c r="F47" s="853"/>
      <c r="G47" s="880"/>
      <c r="H47" s="853"/>
      <c r="I47" s="866"/>
      <c r="J47" s="875"/>
      <c r="K47" s="880"/>
      <c r="L47" s="853"/>
      <c r="M47" s="880"/>
      <c r="N47" s="853"/>
      <c r="O47" s="877"/>
      <c r="P47" s="875"/>
      <c r="Q47" s="880"/>
      <c r="R47" s="853"/>
      <c r="S47" s="880"/>
      <c r="T47" s="853"/>
      <c r="U47" s="877"/>
      <c r="V47" s="853"/>
      <c r="W47" s="880"/>
      <c r="X47" s="853"/>
      <c r="Y47" s="880"/>
      <c r="Z47" s="853"/>
      <c r="AA47" s="912"/>
      <c r="AB47" s="884"/>
      <c r="AC47" s="880"/>
      <c r="AD47" s="933"/>
      <c r="AE47" s="880"/>
      <c r="AF47" s="873"/>
      <c r="AG47" s="885"/>
      <c r="AH47" s="884">
        <v>2</v>
      </c>
      <c r="AI47" s="881">
        <v>20</v>
      </c>
      <c r="AJ47" s="873">
        <v>1</v>
      </c>
      <c r="AK47" s="881">
        <v>10</v>
      </c>
      <c r="AL47" s="873">
        <v>3</v>
      </c>
      <c r="AM47" s="885" t="s">
        <v>131</v>
      </c>
      <c r="AN47" s="769">
        <f t="shared" si="10"/>
        <v>2</v>
      </c>
      <c r="AO47" s="768">
        <v>20</v>
      </c>
      <c r="AP47" s="770">
        <f t="shared" si="12"/>
        <v>1</v>
      </c>
      <c r="AQ47" s="768">
        <v>10</v>
      </c>
      <c r="AR47" s="770">
        <f t="shared" si="14"/>
        <v>3</v>
      </c>
      <c r="AS47" s="771">
        <f t="shared" si="15"/>
        <v>3</v>
      </c>
      <c r="AT47" s="1104" t="s">
        <v>753</v>
      </c>
      <c r="AU47" s="1104" t="s">
        <v>906</v>
      </c>
    </row>
    <row r="48" spans="1:47" s="739" customFormat="1" x14ac:dyDescent="0.25">
      <c r="A48" s="909" t="s">
        <v>948</v>
      </c>
      <c r="B48" s="915" t="s">
        <v>34</v>
      </c>
      <c r="C48" s="956" t="s">
        <v>578</v>
      </c>
      <c r="D48" s="875"/>
      <c r="E48" s="880"/>
      <c r="F48" s="853"/>
      <c r="G48" s="880"/>
      <c r="H48" s="853"/>
      <c r="I48" s="866"/>
      <c r="J48" s="875"/>
      <c r="K48" s="880"/>
      <c r="L48" s="853"/>
      <c r="M48" s="880"/>
      <c r="N48" s="853"/>
      <c r="O48" s="877"/>
      <c r="P48" s="884">
        <v>1</v>
      </c>
      <c r="Q48" s="881">
        <v>14</v>
      </c>
      <c r="R48" s="873">
        <v>1</v>
      </c>
      <c r="S48" s="881">
        <v>14</v>
      </c>
      <c r="T48" s="873">
        <v>2</v>
      </c>
      <c r="U48" s="885" t="s">
        <v>83</v>
      </c>
      <c r="V48" s="853"/>
      <c r="W48" s="880"/>
      <c r="X48" s="853"/>
      <c r="Y48" s="880"/>
      <c r="Z48" s="853"/>
      <c r="AA48" s="912"/>
      <c r="AB48" s="911"/>
      <c r="AC48" s="880"/>
      <c r="AD48" s="933"/>
      <c r="AE48" s="880"/>
      <c r="AF48" s="933"/>
      <c r="AG48" s="934"/>
      <c r="AH48" s="853"/>
      <c r="AI48" s="880"/>
      <c r="AJ48" s="853"/>
      <c r="AK48" s="880"/>
      <c r="AL48" s="853"/>
      <c r="AM48" s="853"/>
      <c r="AN48" s="769">
        <f t="shared" si="10"/>
        <v>1</v>
      </c>
      <c r="AO48" s="768">
        <f t="shared" si="11"/>
        <v>14</v>
      </c>
      <c r="AP48" s="770">
        <f t="shared" si="12"/>
        <v>1</v>
      </c>
      <c r="AQ48" s="768">
        <f t="shared" si="13"/>
        <v>14</v>
      </c>
      <c r="AR48" s="770">
        <f t="shared" si="14"/>
        <v>2</v>
      </c>
      <c r="AS48" s="771">
        <f t="shared" si="15"/>
        <v>2</v>
      </c>
      <c r="AT48" s="1104" t="s">
        <v>949</v>
      </c>
      <c r="AU48" s="1104" t="s">
        <v>950</v>
      </c>
    </row>
    <row r="49" spans="1:47" s="739" customFormat="1" x14ac:dyDescent="0.25">
      <c r="A49" s="909" t="s">
        <v>911</v>
      </c>
      <c r="B49" s="915" t="s">
        <v>34</v>
      </c>
      <c r="C49" s="956" t="s">
        <v>910</v>
      </c>
      <c r="D49" s="884"/>
      <c r="E49" s="881"/>
      <c r="F49" s="873">
        <v>2</v>
      </c>
      <c r="G49" s="881">
        <v>28</v>
      </c>
      <c r="H49" s="873">
        <v>3</v>
      </c>
      <c r="I49" s="869" t="s">
        <v>71</v>
      </c>
      <c r="J49" s="884"/>
      <c r="K49" s="880"/>
      <c r="L49" s="853"/>
      <c r="M49" s="880"/>
      <c r="N49" s="853"/>
      <c r="O49" s="877"/>
      <c r="P49" s="875"/>
      <c r="Q49" s="880"/>
      <c r="R49" s="853"/>
      <c r="S49" s="880"/>
      <c r="T49" s="853"/>
      <c r="U49" s="877"/>
      <c r="V49" s="853"/>
      <c r="W49" s="880"/>
      <c r="X49" s="853"/>
      <c r="Y49" s="880"/>
      <c r="Z49" s="853"/>
      <c r="AA49" s="912"/>
      <c r="AB49" s="911"/>
      <c r="AC49" s="880"/>
      <c r="AD49" s="933"/>
      <c r="AE49" s="880"/>
      <c r="AF49" s="933"/>
      <c r="AG49" s="934"/>
      <c r="AH49" s="853"/>
      <c r="AI49" s="880"/>
      <c r="AJ49" s="853"/>
      <c r="AK49" s="880"/>
      <c r="AL49" s="853"/>
      <c r="AM49" s="853"/>
      <c r="AN49" s="769" t="str">
        <f t="shared" si="10"/>
        <v/>
      </c>
      <c r="AO49" s="768" t="str">
        <f t="shared" si="11"/>
        <v/>
      </c>
      <c r="AP49" s="770">
        <f t="shared" si="12"/>
        <v>2</v>
      </c>
      <c r="AQ49" s="768">
        <f t="shared" si="13"/>
        <v>28</v>
      </c>
      <c r="AR49" s="770">
        <f t="shared" si="14"/>
        <v>3</v>
      </c>
      <c r="AS49" s="771">
        <f t="shared" si="15"/>
        <v>2</v>
      </c>
      <c r="AT49" s="1104" t="s">
        <v>753</v>
      </c>
      <c r="AU49" s="1104" t="s">
        <v>893</v>
      </c>
    </row>
    <row r="50" spans="1:47" s="739" customFormat="1" x14ac:dyDescent="0.25">
      <c r="A50" s="909" t="s">
        <v>912</v>
      </c>
      <c r="B50" s="915" t="s">
        <v>34</v>
      </c>
      <c r="C50" s="956" t="s">
        <v>579</v>
      </c>
      <c r="D50" s="875"/>
      <c r="E50" s="880"/>
      <c r="F50" s="853"/>
      <c r="G50" s="880"/>
      <c r="H50" s="853"/>
      <c r="I50" s="866"/>
      <c r="J50" s="875"/>
      <c r="K50" s="880"/>
      <c r="L50" s="853"/>
      <c r="M50" s="880"/>
      <c r="N50" s="853"/>
      <c r="O50" s="877"/>
      <c r="P50" s="884">
        <v>1</v>
      </c>
      <c r="Q50" s="881">
        <v>14</v>
      </c>
      <c r="R50" s="873">
        <v>1</v>
      </c>
      <c r="S50" s="881">
        <v>14</v>
      </c>
      <c r="T50" s="873">
        <v>2</v>
      </c>
      <c r="U50" s="885" t="s">
        <v>15</v>
      </c>
      <c r="V50" s="853"/>
      <c r="W50" s="880"/>
      <c r="X50" s="853"/>
      <c r="Y50" s="880"/>
      <c r="Z50" s="853"/>
      <c r="AA50" s="912"/>
      <c r="AB50" s="911"/>
      <c r="AC50" s="880"/>
      <c r="AD50" s="933"/>
      <c r="AE50" s="880"/>
      <c r="AF50" s="933"/>
      <c r="AG50" s="934"/>
      <c r="AH50" s="853"/>
      <c r="AI50" s="880"/>
      <c r="AJ50" s="853"/>
      <c r="AK50" s="880"/>
      <c r="AL50" s="853"/>
      <c r="AM50" s="853"/>
      <c r="AN50" s="769">
        <f t="shared" si="10"/>
        <v>1</v>
      </c>
      <c r="AO50" s="768">
        <f t="shared" si="11"/>
        <v>14</v>
      </c>
      <c r="AP50" s="770">
        <f t="shared" si="12"/>
        <v>1</v>
      </c>
      <c r="AQ50" s="768">
        <f t="shared" si="13"/>
        <v>14</v>
      </c>
      <c r="AR50" s="770">
        <f t="shared" si="14"/>
        <v>2</v>
      </c>
      <c r="AS50" s="771">
        <f t="shared" si="15"/>
        <v>2</v>
      </c>
      <c r="AT50" s="1104" t="s">
        <v>753</v>
      </c>
      <c r="AU50" s="1104" t="s">
        <v>906</v>
      </c>
    </row>
    <row r="51" spans="1:47" s="739" customFormat="1" x14ac:dyDescent="0.25">
      <c r="A51" s="909" t="s">
        <v>913</v>
      </c>
      <c r="B51" s="915" t="s">
        <v>34</v>
      </c>
      <c r="C51" s="956" t="s">
        <v>580</v>
      </c>
      <c r="D51" s="884"/>
      <c r="E51" s="880"/>
      <c r="F51" s="853"/>
      <c r="G51" s="880"/>
      <c r="H51" s="873"/>
      <c r="I51" s="869"/>
      <c r="J51" s="875"/>
      <c r="K51" s="880"/>
      <c r="L51" s="853"/>
      <c r="M51" s="880"/>
      <c r="N51" s="853"/>
      <c r="O51" s="877"/>
      <c r="P51" s="875"/>
      <c r="Q51" s="880"/>
      <c r="R51" s="853"/>
      <c r="S51" s="880"/>
      <c r="T51" s="853"/>
      <c r="U51" s="877"/>
      <c r="V51" s="873">
        <v>1</v>
      </c>
      <c r="W51" s="881">
        <v>14</v>
      </c>
      <c r="X51" s="873">
        <v>1</v>
      </c>
      <c r="Y51" s="881">
        <v>14</v>
      </c>
      <c r="Z51" s="873">
        <v>1</v>
      </c>
      <c r="AA51" s="885" t="s">
        <v>15</v>
      </c>
      <c r="AB51" s="911"/>
      <c r="AC51" s="880"/>
      <c r="AD51" s="933"/>
      <c r="AE51" s="880"/>
      <c r="AF51" s="933"/>
      <c r="AG51" s="934"/>
      <c r="AH51" s="884"/>
      <c r="AI51" s="880"/>
      <c r="AJ51" s="853"/>
      <c r="AK51" s="880"/>
      <c r="AL51" s="873"/>
      <c r="AM51" s="885"/>
      <c r="AN51" s="769">
        <f t="shared" si="10"/>
        <v>1</v>
      </c>
      <c r="AO51" s="768">
        <f t="shared" si="11"/>
        <v>14</v>
      </c>
      <c r="AP51" s="770">
        <f t="shared" si="12"/>
        <v>1</v>
      </c>
      <c r="AQ51" s="768">
        <f t="shared" si="13"/>
        <v>14</v>
      </c>
      <c r="AR51" s="770">
        <f t="shared" si="14"/>
        <v>1</v>
      </c>
      <c r="AS51" s="771">
        <f t="shared" si="15"/>
        <v>2</v>
      </c>
      <c r="AT51" s="1104" t="s">
        <v>753</v>
      </c>
      <c r="AU51" s="1104" t="s">
        <v>804</v>
      </c>
    </row>
    <row r="52" spans="1:47" s="739" customFormat="1" x14ac:dyDescent="0.25">
      <c r="A52" s="909" t="s">
        <v>914</v>
      </c>
      <c r="B52" s="915" t="s">
        <v>34</v>
      </c>
      <c r="C52" s="1301" t="s">
        <v>581</v>
      </c>
      <c r="D52" s="884"/>
      <c r="E52" s="880"/>
      <c r="F52" s="853"/>
      <c r="G52" s="880"/>
      <c r="H52" s="873"/>
      <c r="I52" s="869"/>
      <c r="J52" s="875"/>
      <c r="K52" s="880"/>
      <c r="L52" s="853"/>
      <c r="M52" s="880"/>
      <c r="N52" s="853"/>
      <c r="O52" s="877"/>
      <c r="P52" s="875"/>
      <c r="Q52" s="880"/>
      <c r="R52" s="853"/>
      <c r="S52" s="880"/>
      <c r="T52" s="853"/>
      <c r="U52" s="877"/>
      <c r="V52" s="853"/>
      <c r="W52" s="880"/>
      <c r="X52" s="853"/>
      <c r="Y52" s="880"/>
      <c r="Z52" s="853"/>
      <c r="AA52" s="912"/>
      <c r="AB52" s="884">
        <v>1</v>
      </c>
      <c r="AC52" s="881">
        <v>14</v>
      </c>
      <c r="AD52" s="873">
        <v>1</v>
      </c>
      <c r="AE52" s="881">
        <v>14</v>
      </c>
      <c r="AF52" s="873">
        <v>1</v>
      </c>
      <c r="AG52" s="885" t="s">
        <v>15</v>
      </c>
      <c r="AH52" s="884"/>
      <c r="AI52" s="880"/>
      <c r="AJ52" s="853"/>
      <c r="AK52" s="876"/>
      <c r="AL52" s="873"/>
      <c r="AM52" s="885"/>
      <c r="AN52" s="769">
        <f t="shared" si="10"/>
        <v>1</v>
      </c>
      <c r="AO52" s="768">
        <f t="shared" si="11"/>
        <v>14</v>
      </c>
      <c r="AP52" s="770">
        <f t="shared" si="12"/>
        <v>1</v>
      </c>
      <c r="AQ52" s="768">
        <f t="shared" si="13"/>
        <v>14</v>
      </c>
      <c r="AR52" s="770">
        <f t="shared" si="14"/>
        <v>1</v>
      </c>
      <c r="AS52" s="771">
        <f t="shared" si="15"/>
        <v>2</v>
      </c>
      <c r="AT52" s="1104" t="s">
        <v>753</v>
      </c>
      <c r="AU52" s="1104" t="s">
        <v>804</v>
      </c>
    </row>
    <row r="53" spans="1:47" s="739" customFormat="1" x14ac:dyDescent="0.25">
      <c r="A53" s="909" t="s">
        <v>915</v>
      </c>
      <c r="B53" s="915" t="s">
        <v>34</v>
      </c>
      <c r="C53" s="956" t="s">
        <v>582</v>
      </c>
      <c r="D53" s="875"/>
      <c r="E53" s="880"/>
      <c r="F53" s="853"/>
      <c r="G53" s="880"/>
      <c r="H53" s="853"/>
      <c r="I53" s="866"/>
      <c r="J53" s="884">
        <v>2</v>
      </c>
      <c r="K53" s="881">
        <v>28</v>
      </c>
      <c r="L53" s="873">
        <v>1</v>
      </c>
      <c r="M53" s="881">
        <v>14</v>
      </c>
      <c r="N53" s="873">
        <v>3</v>
      </c>
      <c r="O53" s="885" t="s">
        <v>83</v>
      </c>
      <c r="P53" s="884"/>
      <c r="Q53" s="880"/>
      <c r="R53" s="853"/>
      <c r="S53" s="880"/>
      <c r="T53" s="873"/>
      <c r="U53" s="885"/>
      <c r="V53" s="853"/>
      <c r="W53" s="880"/>
      <c r="X53" s="853"/>
      <c r="Y53" s="880"/>
      <c r="Z53" s="853"/>
      <c r="AA53" s="912"/>
      <c r="AB53" s="911"/>
      <c r="AC53" s="880"/>
      <c r="AD53" s="933"/>
      <c r="AE53" s="880"/>
      <c r="AF53" s="933"/>
      <c r="AG53" s="934"/>
      <c r="AH53" s="853"/>
      <c r="AI53" s="880"/>
      <c r="AJ53" s="853"/>
      <c r="AK53" s="876"/>
      <c r="AL53" s="853"/>
      <c r="AM53" s="853"/>
      <c r="AN53" s="769">
        <f t="shared" si="10"/>
        <v>2</v>
      </c>
      <c r="AO53" s="768">
        <f t="shared" si="11"/>
        <v>28</v>
      </c>
      <c r="AP53" s="770">
        <f t="shared" si="12"/>
        <v>1</v>
      </c>
      <c r="AQ53" s="768">
        <f t="shared" si="13"/>
        <v>14</v>
      </c>
      <c r="AR53" s="770">
        <f t="shared" si="14"/>
        <v>3</v>
      </c>
      <c r="AS53" s="771">
        <f t="shared" si="15"/>
        <v>3</v>
      </c>
      <c r="AT53" s="1104" t="s">
        <v>753</v>
      </c>
      <c r="AU53" s="1104" t="s">
        <v>754</v>
      </c>
    </row>
    <row r="54" spans="1:47" s="739" customFormat="1" x14ac:dyDescent="0.25">
      <c r="A54" s="909" t="s">
        <v>916</v>
      </c>
      <c r="B54" s="915" t="s">
        <v>34</v>
      </c>
      <c r="C54" s="956" t="s">
        <v>583</v>
      </c>
      <c r="D54" s="875"/>
      <c r="E54" s="880"/>
      <c r="F54" s="853"/>
      <c r="G54" s="880"/>
      <c r="H54" s="853"/>
      <c r="I54" s="866"/>
      <c r="J54" s="875"/>
      <c r="K54" s="880"/>
      <c r="L54" s="853"/>
      <c r="M54" s="880"/>
      <c r="N54" s="853"/>
      <c r="O54" s="877"/>
      <c r="P54" s="884">
        <v>1</v>
      </c>
      <c r="Q54" s="881">
        <v>14</v>
      </c>
      <c r="R54" s="873">
        <v>2</v>
      </c>
      <c r="S54" s="881">
        <v>28</v>
      </c>
      <c r="T54" s="873">
        <v>3</v>
      </c>
      <c r="U54" s="885" t="s">
        <v>15</v>
      </c>
      <c r="V54" s="873"/>
      <c r="W54" s="880"/>
      <c r="X54" s="853"/>
      <c r="Y54" s="880"/>
      <c r="Z54" s="873"/>
      <c r="AA54" s="885"/>
      <c r="AB54" s="911"/>
      <c r="AC54" s="880"/>
      <c r="AD54" s="933"/>
      <c r="AE54" s="880"/>
      <c r="AF54" s="933"/>
      <c r="AG54" s="934"/>
      <c r="AH54" s="853"/>
      <c r="AI54" s="880"/>
      <c r="AJ54" s="853"/>
      <c r="AK54" s="876"/>
      <c r="AL54" s="853"/>
      <c r="AM54" s="853"/>
      <c r="AN54" s="769">
        <f t="shared" si="10"/>
        <v>1</v>
      </c>
      <c r="AO54" s="768">
        <f t="shared" si="11"/>
        <v>14</v>
      </c>
      <c r="AP54" s="770">
        <f t="shared" si="12"/>
        <v>2</v>
      </c>
      <c r="AQ54" s="768">
        <f t="shared" si="13"/>
        <v>28</v>
      </c>
      <c r="AR54" s="770">
        <f t="shared" si="14"/>
        <v>3</v>
      </c>
      <c r="AS54" s="771">
        <f t="shared" si="15"/>
        <v>3</v>
      </c>
      <c r="AT54" s="1104" t="s">
        <v>753</v>
      </c>
      <c r="AU54" s="1104" t="s">
        <v>754</v>
      </c>
    </row>
    <row r="55" spans="1:47" s="739" customFormat="1" x14ac:dyDescent="0.25">
      <c r="A55" s="909" t="s">
        <v>917</v>
      </c>
      <c r="B55" s="915" t="s">
        <v>34</v>
      </c>
      <c r="C55" s="956" t="s">
        <v>598</v>
      </c>
      <c r="D55" s="875"/>
      <c r="E55" s="880"/>
      <c r="F55" s="853"/>
      <c r="G55" s="880"/>
      <c r="H55" s="853"/>
      <c r="I55" s="866"/>
      <c r="J55" s="875"/>
      <c r="K55" s="876"/>
      <c r="L55" s="853"/>
      <c r="M55" s="876"/>
      <c r="N55" s="853"/>
      <c r="O55" s="877"/>
      <c r="P55" s="873">
        <v>1</v>
      </c>
      <c r="Q55" s="881">
        <v>14</v>
      </c>
      <c r="R55" s="873"/>
      <c r="S55" s="881"/>
      <c r="T55" s="873">
        <v>1</v>
      </c>
      <c r="U55" s="885" t="s">
        <v>83</v>
      </c>
      <c r="V55" s="873"/>
      <c r="W55" s="881"/>
      <c r="X55" s="873"/>
      <c r="Y55" s="881"/>
      <c r="Z55" s="873"/>
      <c r="AA55" s="885"/>
      <c r="AB55" s="911"/>
      <c r="AC55" s="876"/>
      <c r="AD55" s="933"/>
      <c r="AE55" s="876"/>
      <c r="AF55" s="933"/>
      <c r="AG55" s="934"/>
      <c r="AH55" s="853"/>
      <c r="AI55" s="876"/>
      <c r="AJ55" s="853"/>
      <c r="AK55" s="876"/>
      <c r="AL55" s="853"/>
      <c r="AM55" s="853"/>
      <c r="AN55" s="769">
        <f t="shared" si="10"/>
        <v>1</v>
      </c>
      <c r="AO55" s="768">
        <f t="shared" si="11"/>
        <v>14</v>
      </c>
      <c r="AP55" s="770" t="str">
        <f t="shared" si="12"/>
        <v/>
      </c>
      <c r="AQ55" s="768" t="str">
        <f t="shared" si="13"/>
        <v/>
      </c>
      <c r="AR55" s="770">
        <f t="shared" si="14"/>
        <v>1</v>
      </c>
      <c r="AS55" s="771">
        <f t="shared" si="15"/>
        <v>1</v>
      </c>
      <c r="AT55" s="1104" t="s">
        <v>749</v>
      </c>
      <c r="AU55" s="1104" t="s">
        <v>802</v>
      </c>
    </row>
    <row r="56" spans="1:47" s="80" customFormat="1" ht="15.75" customHeight="1" thickBot="1" x14ac:dyDescent="0.35">
      <c r="A56" s="153"/>
      <c r="B56" s="10"/>
      <c r="C56" s="140" t="s">
        <v>52</v>
      </c>
      <c r="D56" s="91">
        <f>SUM(D12:D55)</f>
        <v>7</v>
      </c>
      <c r="E56" s="727">
        <f>SUM(E12:E55)</f>
        <v>98</v>
      </c>
      <c r="F56" s="91">
        <f>SUM(F12:F55)</f>
        <v>7</v>
      </c>
      <c r="G56" s="91">
        <f>SUM(G12:G55)</f>
        <v>112</v>
      </c>
      <c r="H56" s="91">
        <f>SUM(H12:H55)</f>
        <v>15</v>
      </c>
      <c r="I56" s="870" t="s">
        <v>17</v>
      </c>
      <c r="J56" s="886">
        <f>SUM(J12:J55)</f>
        <v>8</v>
      </c>
      <c r="K56" s="91">
        <f>SUM(K12:K55)</f>
        <v>112</v>
      </c>
      <c r="L56" s="91">
        <f>SUM(L12:L55)</f>
        <v>8</v>
      </c>
      <c r="M56" s="91">
        <f>SUM(M12:M55)</f>
        <v>112</v>
      </c>
      <c r="N56" s="91">
        <f>SUM(N12:N55)</f>
        <v>17</v>
      </c>
      <c r="O56" s="158" t="s">
        <v>17</v>
      </c>
      <c r="P56" s="886">
        <f>SUM(P12:P55)</f>
        <v>10</v>
      </c>
      <c r="Q56" s="91">
        <f>SUM(Q12:Q55)</f>
        <v>140</v>
      </c>
      <c r="R56" s="91">
        <f>SUM(R12:R55)</f>
        <v>10</v>
      </c>
      <c r="S56" s="91">
        <f>SUM(S12:S55)</f>
        <v>140</v>
      </c>
      <c r="T56" s="91">
        <f>SUM(T12:T55)</f>
        <v>21</v>
      </c>
      <c r="U56" s="158" t="s">
        <v>17</v>
      </c>
      <c r="V56" s="874">
        <f>SUM(V12:V55)</f>
        <v>14</v>
      </c>
      <c r="W56" s="91">
        <f>SUM(W12:W55)</f>
        <v>182</v>
      </c>
      <c r="X56" s="91">
        <f>SUM(X12:X55)</f>
        <v>8</v>
      </c>
      <c r="Y56" s="91">
        <f>SUM(Y12:Y55)</f>
        <v>98</v>
      </c>
      <c r="Z56" s="91">
        <f>SUM(Z12:Z55)</f>
        <v>20</v>
      </c>
      <c r="AA56" s="158" t="s">
        <v>17</v>
      </c>
      <c r="AB56" s="91">
        <f>SUM(AB12:AB55)</f>
        <v>9</v>
      </c>
      <c r="AC56" s="91">
        <f>SUM(AC12:AC55)</f>
        <v>126</v>
      </c>
      <c r="AD56" s="91">
        <f>SUM(AD12:AD55)</f>
        <v>9</v>
      </c>
      <c r="AE56" s="91">
        <f>SUM(AE12:AE55)</f>
        <v>140</v>
      </c>
      <c r="AF56" s="91">
        <f>SUM(AF12:AF55)</f>
        <v>17</v>
      </c>
      <c r="AG56" s="158" t="s">
        <v>17</v>
      </c>
      <c r="AH56" s="91">
        <f>SUM(AH12:AH55)</f>
        <v>7</v>
      </c>
      <c r="AI56" s="91">
        <f>SUM(AI12:AI55)</f>
        <v>70</v>
      </c>
      <c r="AJ56" s="91">
        <f>SUM(AJ12:AJ55)</f>
        <v>7</v>
      </c>
      <c r="AK56" s="91">
        <f>SUM(AK12:AK55)</f>
        <v>70</v>
      </c>
      <c r="AL56" s="91">
        <f>SUM(AL12:AL55)</f>
        <v>11</v>
      </c>
      <c r="AM56" s="158" t="s">
        <v>17</v>
      </c>
      <c r="AN56" s="91">
        <f t="shared" ref="AN56:AR56" si="43">SUM(AN12:AN55)</f>
        <v>55</v>
      </c>
      <c r="AO56" s="91">
        <f t="shared" si="43"/>
        <v>742</v>
      </c>
      <c r="AP56" s="91">
        <f t="shared" si="43"/>
        <v>49</v>
      </c>
      <c r="AQ56" s="91">
        <f t="shared" si="43"/>
        <v>658</v>
      </c>
      <c r="AR56" s="902">
        <f t="shared" si="43"/>
        <v>101</v>
      </c>
      <c r="AS56" s="91">
        <f>SUM(AS12:AS55)</f>
        <v>104</v>
      </c>
      <c r="AT56" s="1130"/>
      <c r="AU56" s="1130"/>
    </row>
    <row r="57" spans="1:47" s="80" customFormat="1" ht="15.75" customHeight="1" thickBot="1" x14ac:dyDescent="0.35">
      <c r="A57" s="138"/>
      <c r="B57" s="139"/>
      <c r="C57" s="78" t="s">
        <v>42</v>
      </c>
      <c r="D57" s="79">
        <f>D10+D56</f>
        <v>11</v>
      </c>
      <c r="E57" s="79">
        <f>E10+E56</f>
        <v>138</v>
      </c>
      <c r="F57" s="79">
        <f>F10+F56</f>
        <v>19</v>
      </c>
      <c r="G57" s="79">
        <f>G10+G56</f>
        <v>232</v>
      </c>
      <c r="H57" s="79">
        <f>H10+H56</f>
        <v>27</v>
      </c>
      <c r="I57" s="159" t="s">
        <v>17</v>
      </c>
      <c r="J57" s="79">
        <f>J10+J56</f>
        <v>18</v>
      </c>
      <c r="K57" s="79">
        <f>K10+K56</f>
        <v>260</v>
      </c>
      <c r="L57" s="79">
        <f>L10+L56</f>
        <v>12</v>
      </c>
      <c r="M57" s="79">
        <f>M10+M56</f>
        <v>172</v>
      </c>
      <c r="N57" s="79">
        <f>N10+N56</f>
        <v>29</v>
      </c>
      <c r="O57" s="159" t="s">
        <v>17</v>
      </c>
      <c r="P57" s="79">
        <f>P10+P56</f>
        <v>16</v>
      </c>
      <c r="Q57" s="79">
        <f>Q10+Q56</f>
        <v>224</v>
      </c>
      <c r="R57" s="79">
        <f>R10+R56</f>
        <v>14</v>
      </c>
      <c r="S57" s="79">
        <f>S10+S56</f>
        <v>196</v>
      </c>
      <c r="T57" s="79">
        <f>T10+T56</f>
        <v>29</v>
      </c>
      <c r="U57" s="159" t="s">
        <v>17</v>
      </c>
      <c r="V57" s="79">
        <f>V10+V56</f>
        <v>20</v>
      </c>
      <c r="W57" s="79">
        <f>W10+W56</f>
        <v>266</v>
      </c>
      <c r="X57" s="79">
        <f>X10+X56</f>
        <v>14</v>
      </c>
      <c r="Y57" s="79">
        <f>Y10+Y56</f>
        <v>188</v>
      </c>
      <c r="Z57" s="79">
        <f>Z10+Z56</f>
        <v>32</v>
      </c>
      <c r="AA57" s="159" t="s">
        <v>17</v>
      </c>
      <c r="AB57" s="79">
        <f>AB10+AB56</f>
        <v>19</v>
      </c>
      <c r="AC57" s="79">
        <f>AC10+AC56</f>
        <v>266</v>
      </c>
      <c r="AD57" s="79">
        <f>AD10+AD56</f>
        <v>12</v>
      </c>
      <c r="AE57" s="79">
        <f>AE10+AE56</f>
        <v>182</v>
      </c>
      <c r="AF57" s="79">
        <f>AF10+AF56</f>
        <v>32</v>
      </c>
      <c r="AG57" s="159" t="s">
        <v>17</v>
      </c>
      <c r="AH57" s="79">
        <f>AH10+AH56</f>
        <v>13</v>
      </c>
      <c r="AI57" s="79">
        <f>AI10+AI56</f>
        <v>130</v>
      </c>
      <c r="AJ57" s="79">
        <f>AJ10+AJ56</f>
        <v>16</v>
      </c>
      <c r="AK57" s="79">
        <f>AK10+AK56</f>
        <v>170</v>
      </c>
      <c r="AL57" s="79">
        <f>AL10+AL56</f>
        <v>31</v>
      </c>
      <c r="AM57" s="159" t="s">
        <v>17</v>
      </c>
      <c r="AN57" s="92">
        <f t="shared" ref="AN57:AR57" si="44">AN10+AN56</f>
        <v>97</v>
      </c>
      <c r="AO57" s="92">
        <f t="shared" si="44"/>
        <v>1304</v>
      </c>
      <c r="AP57" s="92">
        <f t="shared" si="44"/>
        <v>81</v>
      </c>
      <c r="AQ57" s="901">
        <f t="shared" si="44"/>
        <v>1040</v>
      </c>
      <c r="AR57" s="352">
        <f t="shared" si="44"/>
        <v>180</v>
      </c>
      <c r="AS57" s="351">
        <f>AS10+AS56</f>
        <v>177</v>
      </c>
      <c r="AT57" s="1130"/>
      <c r="AU57" s="1130"/>
    </row>
    <row r="58" spans="1:47" ht="18.75" customHeight="1" x14ac:dyDescent="0.3">
      <c r="A58" s="93"/>
      <c r="B58" s="94"/>
      <c r="C58" s="95" t="s">
        <v>16</v>
      </c>
      <c r="D58" s="1476"/>
      <c r="E58" s="1477"/>
      <c r="F58" s="1477"/>
      <c r="G58" s="1477"/>
      <c r="H58" s="1477"/>
      <c r="I58" s="1477"/>
      <c r="J58" s="1477"/>
      <c r="K58" s="1477"/>
      <c r="L58" s="1477"/>
      <c r="M58" s="1477"/>
      <c r="N58" s="1477"/>
      <c r="O58" s="1477"/>
      <c r="P58" s="1477"/>
      <c r="Q58" s="1477"/>
      <c r="R58" s="1477"/>
      <c r="S58" s="1477"/>
      <c r="T58" s="1477"/>
      <c r="U58" s="1477"/>
      <c r="V58" s="1477"/>
      <c r="W58" s="1477"/>
      <c r="X58" s="1477"/>
      <c r="Y58" s="1477"/>
      <c r="Z58" s="1477"/>
      <c r="AA58" s="1477"/>
      <c r="AB58" s="1476"/>
      <c r="AC58" s="1477"/>
      <c r="AD58" s="1477"/>
      <c r="AE58" s="1477"/>
      <c r="AF58" s="1477"/>
      <c r="AG58" s="1477"/>
      <c r="AH58" s="1477"/>
      <c r="AI58" s="1477"/>
      <c r="AJ58" s="1477"/>
      <c r="AK58" s="1477"/>
      <c r="AL58" s="1477"/>
      <c r="AM58" s="1477"/>
      <c r="AN58" s="1478"/>
      <c r="AO58" s="1479"/>
      <c r="AP58" s="1479"/>
      <c r="AQ58" s="1479"/>
      <c r="AR58" s="1480"/>
      <c r="AS58" s="1479"/>
      <c r="AT58" s="1131"/>
      <c r="AU58" s="1131"/>
    </row>
    <row r="59" spans="1:47" s="819" customFormat="1" ht="18.75" customHeight="1" x14ac:dyDescent="0.25">
      <c r="A59" s="1134" t="s">
        <v>295</v>
      </c>
      <c r="B59" s="1135" t="s">
        <v>45</v>
      </c>
      <c r="C59" s="1136" t="s">
        <v>296</v>
      </c>
      <c r="D59" s="1137"/>
      <c r="E59" s="1137"/>
      <c r="F59" s="1138">
        <v>4</v>
      </c>
      <c r="G59" s="1285">
        <v>40</v>
      </c>
      <c r="H59" s="1284" t="s">
        <v>41</v>
      </c>
      <c r="I59" s="1286" t="s">
        <v>196</v>
      </c>
      <c r="J59" s="1289" t="s">
        <v>17</v>
      </c>
      <c r="K59" s="923"/>
      <c r="L59" s="1284"/>
      <c r="M59" s="1137"/>
      <c r="N59" s="1138" t="s">
        <v>17</v>
      </c>
      <c r="O59" s="1139"/>
      <c r="P59" s="1137"/>
      <c r="Q59" s="1137"/>
      <c r="R59" s="1290" t="s">
        <v>17</v>
      </c>
      <c r="S59" s="923"/>
      <c r="T59" s="1284"/>
      <c r="U59" s="1286"/>
      <c r="V59" s="1289" t="s">
        <v>17</v>
      </c>
      <c r="W59" s="923"/>
      <c r="X59" s="1284"/>
      <c r="Y59" s="1137"/>
      <c r="Z59" s="1138" t="s">
        <v>17</v>
      </c>
      <c r="AA59" s="1287"/>
      <c r="AB59" s="1284"/>
      <c r="AC59" s="1137"/>
      <c r="AD59" s="1290"/>
      <c r="AE59" s="1292"/>
      <c r="AF59" s="1293" t="s">
        <v>17</v>
      </c>
      <c r="AG59" s="1288"/>
      <c r="AH59" s="1133"/>
      <c r="AI59" s="1295"/>
      <c r="AJ59" s="1295"/>
      <c r="AK59" s="1295"/>
      <c r="AL59" s="1293" t="s">
        <v>17</v>
      </c>
      <c r="AM59" s="1295"/>
      <c r="AN59" s="1268"/>
      <c r="AO59" s="1295"/>
      <c r="AP59" s="1295"/>
      <c r="AQ59" s="1295"/>
      <c r="AR59" s="1295"/>
      <c r="AS59" s="1295"/>
      <c r="AT59" s="1143" t="s">
        <v>918</v>
      </c>
      <c r="AU59" s="1143" t="s">
        <v>919</v>
      </c>
    </row>
    <row r="60" spans="1:47" s="190" customFormat="1" ht="15.75" customHeight="1" thickBot="1" x14ac:dyDescent="0.35">
      <c r="A60" s="380" t="s">
        <v>327</v>
      </c>
      <c r="B60" s="388" t="s">
        <v>15</v>
      </c>
      <c r="C60" s="381" t="s">
        <v>328</v>
      </c>
      <c r="D60" s="385"/>
      <c r="E60" s="382" t="s">
        <v>68</v>
      </c>
      <c r="F60" s="384"/>
      <c r="G60" s="382" t="s">
        <v>68</v>
      </c>
      <c r="H60" s="386" t="s">
        <v>17</v>
      </c>
      <c r="I60" s="387"/>
      <c r="J60" s="385"/>
      <c r="K60" s="809" t="s">
        <v>68</v>
      </c>
      <c r="L60" s="384"/>
      <c r="M60" s="382" t="s">
        <v>68</v>
      </c>
      <c r="N60" s="386" t="s">
        <v>17</v>
      </c>
      <c r="O60" s="387"/>
      <c r="P60" s="385"/>
      <c r="Q60" s="382" t="s">
        <v>68</v>
      </c>
      <c r="R60" s="384"/>
      <c r="S60" s="809" t="s">
        <v>68</v>
      </c>
      <c r="T60" s="386" t="s">
        <v>17</v>
      </c>
      <c r="U60" s="387"/>
      <c r="V60" s="385"/>
      <c r="W60" s="809" t="s">
        <v>68</v>
      </c>
      <c r="X60" s="384"/>
      <c r="Y60" s="382" t="s">
        <v>68</v>
      </c>
      <c r="Z60" s="386" t="s">
        <v>17</v>
      </c>
      <c r="AA60" s="387"/>
      <c r="AB60" s="385"/>
      <c r="AC60" s="382" t="s">
        <v>68</v>
      </c>
      <c r="AD60" s="384"/>
      <c r="AE60" s="809" t="s">
        <v>68</v>
      </c>
      <c r="AF60" s="1291" t="s">
        <v>17</v>
      </c>
      <c r="AG60" s="387"/>
      <c r="AH60" s="385"/>
      <c r="AI60" s="809" t="s">
        <v>68</v>
      </c>
      <c r="AJ60" s="321"/>
      <c r="AK60" s="809" t="s">
        <v>68</v>
      </c>
      <c r="AL60" s="1291" t="s">
        <v>17</v>
      </c>
      <c r="AM60" s="1294" t="s">
        <v>316</v>
      </c>
      <c r="AN60" s="1296" t="s">
        <v>68</v>
      </c>
      <c r="AO60" s="809" t="s">
        <v>68</v>
      </c>
      <c r="AP60" s="1050" t="s">
        <v>68</v>
      </c>
      <c r="AQ60" s="809" t="str">
        <f>IF((L60+F60+R60+X60+AD60+AJ60)*14=0,"",(L60+F60+R60+X60+AD60+AJ60)*14)</f>
        <v/>
      </c>
      <c r="AR60" s="1291" t="s">
        <v>17</v>
      </c>
      <c r="AS60" s="1297" t="s">
        <v>68</v>
      </c>
      <c r="AT60" s="810"/>
      <c r="AU60" s="810"/>
    </row>
    <row r="61" spans="1:47" ht="15.75" customHeight="1" thickBot="1" x14ac:dyDescent="0.35">
      <c r="A61" s="96"/>
      <c r="B61" s="97"/>
      <c r="C61" s="98" t="s">
        <v>18</v>
      </c>
      <c r="D61" s="99">
        <f t="shared" ref="D61:AM61" si="45">SUM(D60:D60)</f>
        <v>0</v>
      </c>
      <c r="E61" s="99">
        <f t="shared" si="45"/>
        <v>0</v>
      </c>
      <c r="F61" s="99">
        <f t="shared" si="45"/>
        <v>0</v>
      </c>
      <c r="G61" s="99">
        <f>SUM(G59,G60)</f>
        <v>40</v>
      </c>
      <c r="H61" s="99">
        <f t="shared" si="45"/>
        <v>0</v>
      </c>
      <c r="I61" s="99">
        <f t="shared" si="45"/>
        <v>0</v>
      </c>
      <c r="J61" s="99">
        <f t="shared" si="45"/>
        <v>0</v>
      </c>
      <c r="K61" s="99">
        <f t="shared" si="45"/>
        <v>0</v>
      </c>
      <c r="L61" s="99">
        <f t="shared" si="45"/>
        <v>0</v>
      </c>
      <c r="M61" s="99">
        <f t="shared" si="45"/>
        <v>0</v>
      </c>
      <c r="N61" s="99">
        <f t="shared" si="45"/>
        <v>0</v>
      </c>
      <c r="O61" s="99">
        <f t="shared" si="45"/>
        <v>0</v>
      </c>
      <c r="P61" s="99">
        <f t="shared" si="45"/>
        <v>0</v>
      </c>
      <c r="Q61" s="99">
        <f t="shared" si="45"/>
        <v>0</v>
      </c>
      <c r="R61" s="99">
        <f t="shared" si="45"/>
        <v>0</v>
      </c>
      <c r="S61" s="99">
        <f t="shared" si="45"/>
        <v>0</v>
      </c>
      <c r="T61" s="99">
        <f t="shared" si="45"/>
        <v>0</v>
      </c>
      <c r="U61" s="99">
        <f t="shared" si="45"/>
        <v>0</v>
      </c>
      <c r="V61" s="99">
        <f t="shared" si="45"/>
        <v>0</v>
      </c>
      <c r="W61" s="99">
        <f t="shared" si="45"/>
        <v>0</v>
      </c>
      <c r="X61" s="99">
        <f t="shared" si="45"/>
        <v>0</v>
      </c>
      <c r="Y61" s="99">
        <f t="shared" si="45"/>
        <v>0</v>
      </c>
      <c r="Z61" s="99">
        <f t="shared" si="45"/>
        <v>0</v>
      </c>
      <c r="AA61" s="99">
        <f t="shared" si="45"/>
        <v>0</v>
      </c>
      <c r="AB61" s="99">
        <f t="shared" si="45"/>
        <v>0</v>
      </c>
      <c r="AC61" s="99">
        <f t="shared" si="45"/>
        <v>0</v>
      </c>
      <c r="AD61" s="99">
        <f t="shared" si="45"/>
        <v>0</v>
      </c>
      <c r="AE61" s="99">
        <f t="shared" si="45"/>
        <v>0</v>
      </c>
      <c r="AF61" s="99">
        <f t="shared" si="45"/>
        <v>0</v>
      </c>
      <c r="AG61" s="99">
        <f t="shared" si="45"/>
        <v>0</v>
      </c>
      <c r="AH61" s="99">
        <f t="shared" si="45"/>
        <v>0</v>
      </c>
      <c r="AI61" s="99">
        <f t="shared" si="45"/>
        <v>0</v>
      </c>
      <c r="AJ61" s="99">
        <f t="shared" si="45"/>
        <v>0</v>
      </c>
      <c r="AK61" s="99">
        <f t="shared" si="45"/>
        <v>0</v>
      </c>
      <c r="AL61" s="99">
        <f t="shared" si="45"/>
        <v>0</v>
      </c>
      <c r="AM61" s="99">
        <f t="shared" si="45"/>
        <v>0</v>
      </c>
      <c r="AN61" s="890" t="str">
        <f>IF(D61+J61+P61+V61=0,"",D61+J61+P61+V61)</f>
        <v/>
      </c>
      <c r="AO61" s="891" t="str">
        <f>IF((P61+V61+AB61+AH61)*14=0,"",(P61+V61+AB61+AH61)*14)</f>
        <v/>
      </c>
      <c r="AP61" s="892" t="str">
        <f>IF(F61+L61+R61+X61=0,"",F61+L61+R61+X61)</f>
        <v/>
      </c>
      <c r="AQ61" s="891" t="str">
        <f>IF((L61+F61+R61+X61+AD61+AJ61)*14=0,"",(L61+F61+R61+X61+AD61+AJ61)*14)</f>
        <v/>
      </c>
      <c r="AR61" s="893" t="s">
        <v>17</v>
      </c>
      <c r="AS61" s="894" t="s">
        <v>41</v>
      </c>
      <c r="AT61" s="1130"/>
      <c r="AU61" s="1130"/>
    </row>
    <row r="62" spans="1:47" ht="15.75" customHeight="1" thickBot="1" x14ac:dyDescent="0.35">
      <c r="A62" s="110"/>
      <c r="B62" s="111"/>
      <c r="C62" s="112" t="s">
        <v>43</v>
      </c>
      <c r="D62" s="113">
        <f>D57+D61</f>
        <v>11</v>
      </c>
      <c r="E62" s="114">
        <f>E57+E61</f>
        <v>138</v>
      </c>
      <c r="F62" s="115">
        <f>F57+F61</f>
        <v>19</v>
      </c>
      <c r="G62" s="114">
        <f>G57+G61</f>
        <v>272</v>
      </c>
      <c r="H62" s="116" t="s">
        <v>17</v>
      </c>
      <c r="I62" s="117" t="s">
        <v>17</v>
      </c>
      <c r="J62" s="118">
        <f>J57+J61</f>
        <v>18</v>
      </c>
      <c r="K62" s="114">
        <f>K57+K61</f>
        <v>260</v>
      </c>
      <c r="L62" s="115">
        <f>L57+L61</f>
        <v>12</v>
      </c>
      <c r="M62" s="114">
        <f>M57+M61</f>
        <v>172</v>
      </c>
      <c r="N62" s="116" t="s">
        <v>17</v>
      </c>
      <c r="O62" s="117" t="s">
        <v>17</v>
      </c>
      <c r="P62" s="113">
        <f>P57+P61</f>
        <v>16</v>
      </c>
      <c r="Q62" s="114">
        <f>Q57+Q61</f>
        <v>224</v>
      </c>
      <c r="R62" s="115">
        <f>R57+R61</f>
        <v>14</v>
      </c>
      <c r="S62" s="114">
        <f>S57+S61</f>
        <v>196</v>
      </c>
      <c r="T62" s="119" t="s">
        <v>17</v>
      </c>
      <c r="U62" s="117" t="s">
        <v>17</v>
      </c>
      <c r="V62" s="118">
        <f>V57+V61</f>
        <v>20</v>
      </c>
      <c r="W62" s="114">
        <f>W57+W61</f>
        <v>266</v>
      </c>
      <c r="X62" s="115">
        <f>X57+X61</f>
        <v>14</v>
      </c>
      <c r="Y62" s="114">
        <f>Y57+Y61</f>
        <v>188</v>
      </c>
      <c r="Z62" s="116" t="s">
        <v>17</v>
      </c>
      <c r="AA62" s="117" t="s">
        <v>17</v>
      </c>
      <c r="AB62" s="113">
        <f>AB57+AB61</f>
        <v>19</v>
      </c>
      <c r="AC62" s="114">
        <f>AC57+AC61</f>
        <v>266</v>
      </c>
      <c r="AD62" s="115">
        <f>AD57+AD61</f>
        <v>12</v>
      </c>
      <c r="AE62" s="114">
        <f>AE57+AE61</f>
        <v>182</v>
      </c>
      <c r="AF62" s="116" t="s">
        <v>17</v>
      </c>
      <c r="AG62" s="117" t="s">
        <v>17</v>
      </c>
      <c r="AH62" s="118">
        <f>AH57+AH61</f>
        <v>13</v>
      </c>
      <c r="AI62" s="114">
        <f>AI57+AI61</f>
        <v>130</v>
      </c>
      <c r="AJ62" s="115">
        <f>AJ57+AJ61</f>
        <v>16</v>
      </c>
      <c r="AK62" s="114">
        <f>AK57+AK61</f>
        <v>170</v>
      </c>
      <c r="AL62" s="116" t="s">
        <v>17</v>
      </c>
      <c r="AM62" s="117" t="s">
        <v>17</v>
      </c>
      <c r="AN62" s="895">
        <f>IF(D62+J62+P62+V62+AB62+AH62=0,"",D62+J62+P62+V62+AB62+AH62)</f>
        <v>97</v>
      </c>
      <c r="AO62" s="895">
        <f>IF(E62+K62+Q62+W62+AC62+AI62=0,"",E62+K62+Q62+W62+AC62+AI62)</f>
        <v>1284</v>
      </c>
      <c r="AP62" s="895">
        <f>IF(F62+L62+R62+X62+AD62+AJ62=0,"",F62+L62+R62+X62+AD62+AJ62)</f>
        <v>87</v>
      </c>
      <c r="AQ62" s="895">
        <f>IF(G62+M62+S62+Y62+AE62+AK62=0,"",G62+M62+S62+Y62+AE62+AK62)</f>
        <v>1180</v>
      </c>
      <c r="AR62" s="896" t="s">
        <v>17</v>
      </c>
      <c r="AS62" s="897" t="s">
        <v>41</v>
      </c>
      <c r="AT62" s="1130"/>
      <c r="AU62" s="1130"/>
    </row>
    <row r="63" spans="1:47" ht="15.75" customHeight="1" thickTop="1" thickBot="1" x14ac:dyDescent="0.35">
      <c r="A63" s="122"/>
      <c r="B63" s="168"/>
      <c r="C63" s="123"/>
      <c r="D63" s="1483"/>
      <c r="E63" s="1483"/>
      <c r="F63" s="1483"/>
      <c r="G63" s="1483"/>
      <c r="H63" s="1483"/>
      <c r="I63" s="1483"/>
      <c r="J63" s="1483"/>
      <c r="K63" s="1483"/>
      <c r="L63" s="1483"/>
      <c r="M63" s="1483"/>
      <c r="N63" s="1483"/>
      <c r="O63" s="1483"/>
      <c r="P63" s="1483"/>
      <c r="Q63" s="1483"/>
      <c r="R63" s="1483"/>
      <c r="S63" s="1483"/>
      <c r="T63" s="1483"/>
      <c r="U63" s="1483"/>
      <c r="V63" s="1483"/>
      <c r="W63" s="1483"/>
      <c r="X63" s="1483"/>
      <c r="Y63" s="1483"/>
      <c r="Z63" s="1483"/>
      <c r="AA63" s="1483"/>
      <c r="AB63" s="1483"/>
      <c r="AC63" s="1483"/>
      <c r="AD63" s="1483"/>
      <c r="AE63" s="1483"/>
      <c r="AF63" s="1483"/>
      <c r="AG63" s="1483"/>
      <c r="AH63" s="1483"/>
      <c r="AI63" s="1483"/>
      <c r="AJ63" s="1483"/>
      <c r="AK63" s="1483"/>
      <c r="AL63" s="1483"/>
      <c r="AM63" s="1483"/>
      <c r="AN63" s="1484"/>
      <c r="AO63" s="1484"/>
      <c r="AP63" s="1484"/>
      <c r="AQ63" s="1484"/>
      <c r="AR63" s="1484"/>
      <c r="AS63" s="1485"/>
      <c r="AT63" s="1131"/>
      <c r="AU63" s="1131"/>
    </row>
    <row r="64" spans="1:47" s="71" customFormat="1" ht="15.75" customHeight="1" thickTop="1" x14ac:dyDescent="0.25">
      <c r="A64" s="1355" t="s">
        <v>1279</v>
      </c>
      <c r="B64" s="1356" t="s">
        <v>15</v>
      </c>
      <c r="C64" s="1357" t="s">
        <v>20</v>
      </c>
      <c r="D64" s="142"/>
      <c r="E64" s="301"/>
      <c r="F64" s="301"/>
      <c r="G64" s="301"/>
      <c r="H64" s="43"/>
      <c r="I64" s="145"/>
      <c r="J64" s="144"/>
      <c r="K64" s="301"/>
      <c r="L64" s="301"/>
      <c r="M64" s="301"/>
      <c r="N64" s="43"/>
      <c r="O64" s="145" t="s">
        <v>196</v>
      </c>
      <c r="P64" s="146"/>
      <c r="Q64" s="301"/>
      <c r="R64" s="301"/>
      <c r="S64" s="301"/>
      <c r="T64" s="43"/>
      <c r="U64" s="43"/>
      <c r="V64" s="146"/>
      <c r="W64" s="301"/>
      <c r="X64" s="301"/>
      <c r="Y64" s="301"/>
      <c r="Z64" s="43"/>
      <c r="AA64" s="145"/>
      <c r="AB64" s="144"/>
      <c r="AC64" s="301"/>
      <c r="AD64" s="301"/>
      <c r="AE64" s="301"/>
      <c r="AF64" s="43"/>
      <c r="AG64" s="43"/>
      <c r="AH64" s="43"/>
      <c r="AI64" s="301"/>
      <c r="AJ64" s="301"/>
      <c r="AK64" s="264"/>
      <c r="AL64" s="271"/>
      <c r="AM64" s="147"/>
      <c r="AN64" s="127"/>
      <c r="AO64" s="128"/>
      <c r="AP64" s="128"/>
      <c r="AQ64" s="128"/>
      <c r="AR64" s="128"/>
      <c r="AS64" s="128"/>
      <c r="AT64" s="1132"/>
      <c r="AU64" s="1132"/>
    </row>
    <row r="65" spans="1:47" s="71" customFormat="1" ht="15.75" customHeight="1" x14ac:dyDescent="0.25">
      <c r="A65" s="1354" t="s">
        <v>1280</v>
      </c>
      <c r="B65" s="1358" t="s">
        <v>15</v>
      </c>
      <c r="C65" s="1359" t="s">
        <v>21</v>
      </c>
      <c r="D65" s="143"/>
      <c r="E65" s="301"/>
      <c r="F65" s="301"/>
      <c r="G65" s="301"/>
      <c r="H65" s="43"/>
      <c r="I65" s="39"/>
      <c r="J65" s="144"/>
      <c r="K65" s="301"/>
      <c r="L65" s="301"/>
      <c r="M65" s="301"/>
      <c r="N65" s="43"/>
      <c r="O65" s="39"/>
      <c r="P65" s="146"/>
      <c r="Q65" s="301"/>
      <c r="R65" s="301"/>
      <c r="S65" s="301"/>
      <c r="T65" s="43"/>
      <c r="U65" s="43"/>
      <c r="V65" s="146"/>
      <c r="W65" s="301"/>
      <c r="X65" s="301"/>
      <c r="Y65" s="301"/>
      <c r="Z65" s="43"/>
      <c r="AA65" s="39" t="s">
        <v>196</v>
      </c>
      <c r="AB65" s="144"/>
      <c r="AC65" s="301"/>
      <c r="AD65" s="301"/>
      <c r="AE65" s="301"/>
      <c r="AF65" s="43"/>
      <c r="AG65" s="43"/>
      <c r="AH65" s="43"/>
      <c r="AI65" s="301"/>
      <c r="AJ65" s="301"/>
      <c r="AK65" s="264"/>
      <c r="AL65" s="271"/>
      <c r="AM65" s="148"/>
      <c r="AN65" s="127"/>
      <c r="AO65" s="128"/>
      <c r="AP65" s="128"/>
      <c r="AQ65" s="128"/>
      <c r="AR65" s="128"/>
      <c r="AS65" s="128"/>
      <c r="AT65" s="1132"/>
      <c r="AU65" s="1132"/>
    </row>
    <row r="66" spans="1:47" s="71" customFormat="1" ht="15.75" customHeight="1" x14ac:dyDescent="0.25">
      <c r="A66" s="1354" t="s">
        <v>1281</v>
      </c>
      <c r="B66" s="1358" t="s">
        <v>15</v>
      </c>
      <c r="C66" s="1359" t="s">
        <v>33</v>
      </c>
      <c r="D66" s="143"/>
      <c r="E66" s="301"/>
      <c r="F66" s="301"/>
      <c r="G66" s="301"/>
      <c r="H66" s="43"/>
      <c r="I66" s="39"/>
      <c r="J66" s="144"/>
      <c r="K66" s="301"/>
      <c r="L66" s="301"/>
      <c r="M66" s="301"/>
      <c r="N66" s="43"/>
      <c r="O66" s="39"/>
      <c r="P66" s="146"/>
      <c r="Q66" s="301"/>
      <c r="R66" s="301"/>
      <c r="S66" s="301"/>
      <c r="T66" s="43"/>
      <c r="U66" s="43"/>
      <c r="V66" s="146"/>
      <c r="W66" s="301"/>
      <c r="X66" s="301"/>
      <c r="Y66" s="301"/>
      <c r="Z66" s="43"/>
      <c r="AA66" s="39"/>
      <c r="AB66" s="144"/>
      <c r="AC66" s="301"/>
      <c r="AD66" s="301"/>
      <c r="AE66" s="301"/>
      <c r="AF66" s="43"/>
      <c r="AG66" s="43"/>
      <c r="AH66" s="43"/>
      <c r="AI66" s="301"/>
      <c r="AJ66" s="301"/>
      <c r="AK66" s="264"/>
      <c r="AL66" s="271"/>
      <c r="AM66" s="148" t="s">
        <v>196</v>
      </c>
      <c r="AN66" s="127"/>
      <c r="AO66" s="128"/>
      <c r="AP66" s="128"/>
      <c r="AQ66" s="128"/>
      <c r="AR66" s="128"/>
      <c r="AS66" s="128"/>
      <c r="AT66" s="1132"/>
      <c r="AU66" s="1132"/>
    </row>
    <row r="67" spans="1:47" s="71" customFormat="1" ht="9.9499999999999993" customHeight="1" x14ac:dyDescent="0.25">
      <c r="A67" s="1486"/>
      <c r="B67" s="1487"/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24"/>
      <c r="AO67" s="125"/>
      <c r="AP67" s="125"/>
      <c r="AQ67" s="125"/>
      <c r="AR67" s="125"/>
      <c r="AS67" s="126"/>
      <c r="AT67" s="1106"/>
      <c r="AU67" s="1106"/>
    </row>
    <row r="68" spans="1:47" s="71" customFormat="1" ht="15.75" customHeight="1" x14ac:dyDescent="0.2">
      <c r="A68" s="1488" t="s">
        <v>22</v>
      </c>
      <c r="B68" s="1489"/>
      <c r="C68" s="1489"/>
      <c r="D68" s="1489"/>
      <c r="E68" s="1489"/>
      <c r="F68" s="1489"/>
      <c r="G68" s="1489"/>
      <c r="H68" s="1489"/>
      <c r="I68" s="1489"/>
      <c r="J68" s="1489"/>
      <c r="K68" s="1489"/>
      <c r="L68" s="1489"/>
      <c r="M68" s="1489"/>
      <c r="N68" s="1489"/>
      <c r="O68" s="1489"/>
      <c r="P68" s="1489"/>
      <c r="Q68" s="1489"/>
      <c r="R68" s="1489"/>
      <c r="S68" s="1489"/>
      <c r="T68" s="1489"/>
      <c r="U68" s="1489"/>
      <c r="V68" s="1489"/>
      <c r="W68" s="1489"/>
      <c r="X68" s="1489"/>
      <c r="Y68" s="1489"/>
      <c r="Z68" s="1489"/>
      <c r="AA68" s="1489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124"/>
      <c r="AO68" s="125"/>
      <c r="AP68" s="125"/>
      <c r="AQ68" s="125"/>
      <c r="AR68" s="125"/>
      <c r="AS68" s="126"/>
    </row>
    <row r="69" spans="1:47" s="71" customFormat="1" ht="15.75" customHeight="1" x14ac:dyDescent="0.3">
      <c r="A69" s="129"/>
      <c r="B69" s="302"/>
      <c r="C69" s="130" t="s">
        <v>23</v>
      </c>
      <c r="D69" s="243"/>
      <c r="E69" s="244"/>
      <c r="F69" s="244"/>
      <c r="G69" s="244"/>
      <c r="H69" s="234"/>
      <c r="I69" s="245">
        <f>IF(COUNTIF(I12:I66,"A")=0,"",COUNTIF(I12:I66,"A"))</f>
        <v>1</v>
      </c>
      <c r="J69" s="243"/>
      <c r="K69" s="244"/>
      <c r="L69" s="244"/>
      <c r="M69" s="244"/>
      <c r="N69" s="234"/>
      <c r="O69" s="245">
        <f>IF(COUNTIF(O12:O66,"A")=0,"",COUNTIF(O12:O66,"A"))</f>
        <v>1</v>
      </c>
      <c r="P69" s="243"/>
      <c r="Q69" s="244"/>
      <c r="R69" s="244"/>
      <c r="S69" s="244"/>
      <c r="T69" s="234"/>
      <c r="U69" s="245" t="str">
        <f>IF(COUNTIF(U12:U66,"A")=0,"",COUNTIF(U12:U66,"A"))</f>
        <v/>
      </c>
      <c r="V69" s="243"/>
      <c r="W69" s="244"/>
      <c r="X69" s="244"/>
      <c r="Y69" s="244"/>
      <c r="Z69" s="234"/>
      <c r="AA69" s="245">
        <f>IF(COUNTIF(AA12:AA66,"A")=0,"",COUNTIF(AA12:AA66,"A"))</f>
        <v>1</v>
      </c>
      <c r="AB69" s="243"/>
      <c r="AC69" s="244"/>
      <c r="AD69" s="244"/>
      <c r="AE69" s="244"/>
      <c r="AF69" s="234"/>
      <c r="AG69" s="245" t="str">
        <f>IF(COUNTIF(AG12:AG66,"A")=0,"",COUNTIF(AG12:AG66,"A"))</f>
        <v/>
      </c>
      <c r="AH69" s="243"/>
      <c r="AI69" s="244"/>
      <c r="AJ69" s="244"/>
      <c r="AK69" s="244"/>
      <c r="AL69" s="234"/>
      <c r="AM69" s="245">
        <f>IF(COUNTIF(AM12:AM66,"A")=0,"",COUNTIF(AM12:AM66,"A"))</f>
        <v>1</v>
      </c>
      <c r="AN69" s="246"/>
      <c r="AO69" s="244"/>
      <c r="AP69" s="244"/>
      <c r="AQ69" s="244"/>
      <c r="AR69" s="234"/>
      <c r="AS69" s="274">
        <f t="shared" ref="AS69:AS81" si="46">IF(SUM(I69:AM69)=0,"",SUM(I69:AM69))</f>
        <v>4</v>
      </c>
    </row>
    <row r="70" spans="1:47" s="71" customFormat="1" ht="15.75" customHeight="1" x14ac:dyDescent="0.3">
      <c r="A70" s="129"/>
      <c r="B70" s="302"/>
      <c r="C70" s="130" t="s">
        <v>24</v>
      </c>
      <c r="D70" s="243"/>
      <c r="E70" s="244"/>
      <c r="F70" s="244"/>
      <c r="G70" s="244"/>
      <c r="H70" s="234"/>
      <c r="I70" s="245">
        <f>IF(COUNTIF(I12:I66,"B")=0,"",COUNTIF(I12:I66,"B"))</f>
        <v>2</v>
      </c>
      <c r="J70" s="243"/>
      <c r="K70" s="244"/>
      <c r="L70" s="244"/>
      <c r="M70" s="244"/>
      <c r="N70" s="234"/>
      <c r="O70" s="245">
        <f>IF(COUNTIF(O12:O66,"B")=0,"",COUNTIF(O12:O66,"B"))</f>
        <v>2</v>
      </c>
      <c r="P70" s="243"/>
      <c r="Q70" s="244"/>
      <c r="R70" s="244"/>
      <c r="S70" s="244"/>
      <c r="T70" s="234"/>
      <c r="U70" s="245">
        <f>IF(COUNTIF(U12:U66,"B")=0,"",COUNTIF(U12:U66,"B"))</f>
        <v>3</v>
      </c>
      <c r="V70" s="243"/>
      <c r="W70" s="244"/>
      <c r="X70" s="244"/>
      <c r="Y70" s="244"/>
      <c r="Z70" s="234"/>
      <c r="AA70" s="245">
        <f>IF(COUNTIF(AA12:AA66,"B")=0,"",COUNTIF(AA12:AA66,"B"))</f>
        <v>2</v>
      </c>
      <c r="AB70" s="243"/>
      <c r="AC70" s="244"/>
      <c r="AD70" s="244"/>
      <c r="AE70" s="244"/>
      <c r="AF70" s="234"/>
      <c r="AG70" s="245">
        <f>IF(COUNTIF(AG12:AG66,"B")=0,"",COUNTIF(AG12:AG66,"B"))</f>
        <v>3</v>
      </c>
      <c r="AH70" s="243"/>
      <c r="AI70" s="244"/>
      <c r="AJ70" s="244"/>
      <c r="AK70" s="244"/>
      <c r="AL70" s="234"/>
      <c r="AM70" s="245">
        <f>IF(COUNTIF(AM12:AM66,"B")=0,"",COUNTIF(AM12:AM66,"B"))</f>
        <v>1</v>
      </c>
      <c r="AN70" s="246"/>
      <c r="AO70" s="244"/>
      <c r="AP70" s="244"/>
      <c r="AQ70" s="244"/>
      <c r="AR70" s="234"/>
      <c r="AS70" s="274">
        <f t="shared" si="46"/>
        <v>13</v>
      </c>
    </row>
    <row r="71" spans="1:47" s="71" customFormat="1" ht="15.75" customHeight="1" x14ac:dyDescent="0.3">
      <c r="A71" s="129"/>
      <c r="B71" s="302"/>
      <c r="C71" s="130" t="s">
        <v>58</v>
      </c>
      <c r="D71" s="243"/>
      <c r="E71" s="244"/>
      <c r="F71" s="244"/>
      <c r="G71" s="244"/>
      <c r="H71" s="234"/>
      <c r="I71" s="245" t="str">
        <f>IF(COUNTIF(I12:I66,"ÉÉ")=0,"",COUNTIF(I12:I66,"ÉÉ"))</f>
        <v/>
      </c>
      <c r="J71" s="243"/>
      <c r="K71" s="244"/>
      <c r="L71" s="244"/>
      <c r="M71" s="244"/>
      <c r="N71" s="234"/>
      <c r="O71" s="245" t="str">
        <f>IF(COUNTIF(O12:O66,"ÉÉ")=0,"",COUNTIF(O12:O66,"ÉÉ"))</f>
        <v/>
      </c>
      <c r="P71" s="243"/>
      <c r="Q71" s="244"/>
      <c r="R71" s="244"/>
      <c r="S71" s="244"/>
      <c r="T71" s="234"/>
      <c r="U71" s="245" t="str">
        <f>IF(COUNTIF(U12:U66,"ÉÉ")=0,"",COUNTIF(U12:U66,"ÉÉ"))</f>
        <v/>
      </c>
      <c r="V71" s="243"/>
      <c r="W71" s="244"/>
      <c r="X71" s="244"/>
      <c r="Y71" s="244"/>
      <c r="Z71" s="234"/>
      <c r="AA71" s="245" t="str">
        <f>IF(COUNTIF(AA12:AA66,"ÉÉ")=0,"",COUNTIF(AA12:AA66,"ÉÉ"))</f>
        <v/>
      </c>
      <c r="AB71" s="243"/>
      <c r="AC71" s="244"/>
      <c r="AD71" s="244"/>
      <c r="AE71" s="244"/>
      <c r="AF71" s="234"/>
      <c r="AG71" s="245" t="str">
        <f>IF(COUNTIF(AG12:AG66,"ÉÉ")=0,"",COUNTIF(AG12:AG66,"ÉÉ"))</f>
        <v/>
      </c>
      <c r="AH71" s="243"/>
      <c r="AI71" s="244"/>
      <c r="AJ71" s="244"/>
      <c r="AK71" s="244"/>
      <c r="AL71" s="234"/>
      <c r="AM71" s="245" t="str">
        <f>IF(COUNTIF(AM12:AM66,"ÉÉ")=0,"",COUNTIF(AM12:AM66,"ÉÉ"))</f>
        <v/>
      </c>
      <c r="AN71" s="246"/>
      <c r="AO71" s="244"/>
      <c r="AP71" s="244"/>
      <c r="AQ71" s="244"/>
      <c r="AR71" s="234"/>
      <c r="AS71" s="274" t="str">
        <f t="shared" si="46"/>
        <v/>
      </c>
    </row>
    <row r="72" spans="1:47" s="71" customFormat="1" ht="15.75" customHeight="1" x14ac:dyDescent="0.3">
      <c r="A72" s="129"/>
      <c r="B72" s="302"/>
      <c r="C72" s="130" t="s">
        <v>59</v>
      </c>
      <c r="D72" s="275"/>
      <c r="E72" s="276"/>
      <c r="F72" s="276"/>
      <c r="G72" s="276"/>
      <c r="H72" s="277"/>
      <c r="I72" s="245" t="str">
        <f>IF(COUNTIF(I12:I66,"ÉÉ(Z)")=0,"",COUNTIF(I12:I66,"ÉÉ(Z)"))</f>
        <v/>
      </c>
      <c r="J72" s="275"/>
      <c r="K72" s="276"/>
      <c r="L72" s="276"/>
      <c r="M72" s="276"/>
      <c r="N72" s="277"/>
      <c r="O72" s="245" t="str">
        <f>IF(COUNTIF(O12:O66,"ÉÉ(Z)")=0,"",COUNTIF(O12:O66,"ÉÉ(Z)"))</f>
        <v/>
      </c>
      <c r="P72" s="275"/>
      <c r="Q72" s="276"/>
      <c r="R72" s="276"/>
      <c r="S72" s="276"/>
      <c r="T72" s="277"/>
      <c r="U72" s="245" t="str">
        <f>IF(COUNTIF(U12:U66,"ÉÉ(Z)")=0,"",COUNTIF(U12:U66,"ÉÉ(Z)"))</f>
        <v/>
      </c>
      <c r="V72" s="275"/>
      <c r="W72" s="276"/>
      <c r="X72" s="276"/>
      <c r="Y72" s="276"/>
      <c r="Z72" s="277"/>
      <c r="AA72" s="245" t="str">
        <f>IF(COUNTIF(AA12:AA66,"ÉÉ(Z)")=0,"",COUNTIF(AA12:AA66,"ÉÉ(Z)"))</f>
        <v/>
      </c>
      <c r="AB72" s="275"/>
      <c r="AC72" s="276"/>
      <c r="AD72" s="276"/>
      <c r="AE72" s="276"/>
      <c r="AF72" s="277"/>
      <c r="AG72" s="245" t="str">
        <f>IF(COUNTIF(AG12:AG66,"ÉÉ(Z)")=0,"",COUNTIF(AG12:AG66,"ÉÉ(Z)"))</f>
        <v/>
      </c>
      <c r="AH72" s="275"/>
      <c r="AI72" s="276"/>
      <c r="AJ72" s="276"/>
      <c r="AK72" s="276"/>
      <c r="AL72" s="277"/>
      <c r="AM72" s="245" t="str">
        <f>IF(COUNTIF(AM12:AM66,"ÉÉ(Z)")=0,"",COUNTIF(AM12:AM66,"ÉÉ(Z)"))</f>
        <v/>
      </c>
      <c r="AN72" s="278"/>
      <c r="AO72" s="276"/>
      <c r="AP72" s="276"/>
      <c r="AQ72" s="276"/>
      <c r="AR72" s="277"/>
      <c r="AS72" s="274" t="str">
        <f t="shared" si="46"/>
        <v/>
      </c>
    </row>
    <row r="73" spans="1:47" s="71" customFormat="1" ht="15.75" customHeight="1" x14ac:dyDescent="0.3">
      <c r="A73" s="129"/>
      <c r="B73" s="302"/>
      <c r="C73" s="130" t="s">
        <v>60</v>
      </c>
      <c r="D73" s="243"/>
      <c r="E73" s="244"/>
      <c r="F73" s="244"/>
      <c r="G73" s="244"/>
      <c r="H73" s="234"/>
      <c r="I73" s="245">
        <f>IF(COUNTIF(I12:I66,"GYJ")=0,"",COUNTIF(I12:I66,"GYJ"))</f>
        <v>1</v>
      </c>
      <c r="J73" s="243"/>
      <c r="K73" s="244"/>
      <c r="L73" s="244"/>
      <c r="M73" s="244"/>
      <c r="N73" s="234"/>
      <c r="O73" s="245">
        <f>IF(COUNTIF(O12:O66,"GYJ")=0,"",COUNTIF(O12:O66,"GYJ"))</f>
        <v>2</v>
      </c>
      <c r="P73" s="243"/>
      <c r="Q73" s="244"/>
      <c r="R73" s="244"/>
      <c r="S73" s="244"/>
      <c r="T73" s="234"/>
      <c r="U73" s="245">
        <f>IF(COUNTIF(U12:U66,"GYJ")=0,"",COUNTIF(U12:U66,"GYJ"))</f>
        <v>1</v>
      </c>
      <c r="V73" s="243"/>
      <c r="W73" s="244"/>
      <c r="X73" s="244"/>
      <c r="Y73" s="244"/>
      <c r="Z73" s="234"/>
      <c r="AA73" s="245">
        <f>IF(COUNTIF(AA12:AA66,"GYJ")=0,"",COUNTIF(AA12:AA66,"GYJ"))</f>
        <v>2</v>
      </c>
      <c r="AB73" s="243"/>
      <c r="AC73" s="244"/>
      <c r="AD73" s="244"/>
      <c r="AE73" s="244"/>
      <c r="AF73" s="234"/>
      <c r="AG73" s="245">
        <f>IF(COUNTIF(AG12:AG66,"GYJ")=0,"",COUNTIF(AG12:AG66,"GYJ"))</f>
        <v>2</v>
      </c>
      <c r="AH73" s="243"/>
      <c r="AI73" s="244"/>
      <c r="AJ73" s="244"/>
      <c r="AK73" s="244"/>
      <c r="AL73" s="234"/>
      <c r="AM73" s="245">
        <f>IF(COUNTIF(AM12:AM66,"GYJ")=0,"",COUNTIF(AM12:AM66,"GYJ"))</f>
        <v>1</v>
      </c>
      <c r="AN73" s="246"/>
      <c r="AO73" s="244"/>
      <c r="AP73" s="244"/>
      <c r="AQ73" s="244"/>
      <c r="AR73" s="234"/>
      <c r="AS73" s="274">
        <f t="shared" si="46"/>
        <v>9</v>
      </c>
    </row>
    <row r="74" spans="1:47" s="71" customFormat="1" ht="15.75" customHeight="1" x14ac:dyDescent="0.25">
      <c r="A74" s="129"/>
      <c r="B74" s="131"/>
      <c r="C74" s="130" t="s">
        <v>61</v>
      </c>
      <c r="D74" s="243"/>
      <c r="E74" s="244"/>
      <c r="F74" s="244"/>
      <c r="G74" s="244"/>
      <c r="H74" s="234"/>
      <c r="I74" s="245" t="str">
        <f>IF(COUNTIF(I12:I66,"GYJ(Z)")=0,"",COUNTIF(I12:I66,"GYJ(Z)"))</f>
        <v/>
      </c>
      <c r="J74" s="243"/>
      <c r="K74" s="244"/>
      <c r="L74" s="244"/>
      <c r="M74" s="244"/>
      <c r="N74" s="234"/>
      <c r="O74" s="245" t="str">
        <f>IF(COUNTIF(O12:O66,"GYJ(Z)")=0,"",COUNTIF(O12:O66,"GYJ(Z)"))</f>
        <v/>
      </c>
      <c r="P74" s="243"/>
      <c r="Q74" s="244"/>
      <c r="R74" s="244"/>
      <c r="S74" s="244"/>
      <c r="T74" s="234"/>
      <c r="U74" s="245" t="str">
        <f>IF(COUNTIF(U12:U66,"GYJ(Z)")=0,"",COUNTIF(U12:U66,"GYJ(Z)"))</f>
        <v/>
      </c>
      <c r="V74" s="243"/>
      <c r="W74" s="244"/>
      <c r="X74" s="244"/>
      <c r="Y74" s="244"/>
      <c r="Z74" s="234"/>
      <c r="AA74" s="245" t="str">
        <f>IF(COUNTIF(AA12:AA66,"GYJ(Z)")=0,"",COUNTIF(AA12:AA66,"GYJ(Z)"))</f>
        <v/>
      </c>
      <c r="AB74" s="243"/>
      <c r="AC74" s="244"/>
      <c r="AD74" s="244"/>
      <c r="AE74" s="244"/>
      <c r="AF74" s="234"/>
      <c r="AG74" s="245" t="str">
        <f>IF(COUNTIF(AG12:AG66,"GYJ(Z)")=0,"",COUNTIF(AG12:AG66,"GYJ(Z)"))</f>
        <v/>
      </c>
      <c r="AH74" s="243"/>
      <c r="AI74" s="244"/>
      <c r="AJ74" s="244"/>
      <c r="AK74" s="244"/>
      <c r="AL74" s="234"/>
      <c r="AM74" s="245" t="str">
        <f>IF(COUNTIF(AM12:AM66,"GYJ(Z)")=0,"",COUNTIF(AM12:AM66,"GYJ(Z)"))</f>
        <v/>
      </c>
      <c r="AN74" s="246"/>
      <c r="AO74" s="244"/>
      <c r="AP74" s="244"/>
      <c r="AQ74" s="244"/>
      <c r="AR74" s="234"/>
      <c r="AS74" s="274" t="str">
        <f t="shared" si="46"/>
        <v/>
      </c>
    </row>
    <row r="75" spans="1:47" s="71" customFormat="1" ht="15.75" customHeight="1" x14ac:dyDescent="0.3">
      <c r="A75" s="129"/>
      <c r="B75" s="302"/>
      <c r="C75" s="242" t="s">
        <v>35</v>
      </c>
      <c r="D75" s="243"/>
      <c r="E75" s="244"/>
      <c r="F75" s="244"/>
      <c r="G75" s="244"/>
      <c r="H75" s="234"/>
      <c r="I75" s="245">
        <f>IF(COUNTIF(I12:I66,"K")=0,"",COUNTIF(I12:I66,"K"))</f>
        <v>1</v>
      </c>
      <c r="J75" s="243"/>
      <c r="K75" s="244"/>
      <c r="L75" s="244"/>
      <c r="M75" s="244"/>
      <c r="N75" s="234"/>
      <c r="O75" s="245">
        <f>IF(COUNTIF(O12:O66,"K")=0,"",COUNTIF(O12:O66,"K"))</f>
        <v>1</v>
      </c>
      <c r="P75" s="243"/>
      <c r="Q75" s="244"/>
      <c r="R75" s="244"/>
      <c r="S75" s="244"/>
      <c r="T75" s="234"/>
      <c r="U75" s="245">
        <f>IF(COUNTIF(U12:U66,"K")=0,"",COUNTIF(U12:U66,"K"))</f>
        <v>5</v>
      </c>
      <c r="V75" s="243"/>
      <c r="W75" s="244"/>
      <c r="X75" s="244"/>
      <c r="Y75" s="244"/>
      <c r="Z75" s="234"/>
      <c r="AA75" s="245">
        <f>IF(COUNTIF(AA12:AA66,"K")=0,"",COUNTIF(AA12:AA66,"K"))</f>
        <v>5</v>
      </c>
      <c r="AB75" s="243"/>
      <c r="AC75" s="244"/>
      <c r="AD75" s="244"/>
      <c r="AE75" s="244"/>
      <c r="AF75" s="234"/>
      <c r="AG75" s="245">
        <f>IF(COUNTIF(AG12:AG66,"K")=0,"",COUNTIF(AG12:AG66,"K"))</f>
        <v>4</v>
      </c>
      <c r="AH75" s="243"/>
      <c r="AI75" s="244"/>
      <c r="AJ75" s="244"/>
      <c r="AK75" s="244"/>
      <c r="AL75" s="234"/>
      <c r="AM75" s="245">
        <f>IF(COUNTIF(AM12:AM66,"K")=0,"",COUNTIF(AM12:AM66,"K"))</f>
        <v>1</v>
      </c>
      <c r="AN75" s="246"/>
      <c r="AO75" s="244"/>
      <c r="AP75" s="244"/>
      <c r="AQ75" s="244"/>
      <c r="AR75" s="234"/>
      <c r="AS75" s="274">
        <f t="shared" si="46"/>
        <v>17</v>
      </c>
    </row>
    <row r="76" spans="1:47" s="71" customFormat="1" ht="15.75" customHeight="1" x14ac:dyDescent="0.3">
      <c r="A76" s="129"/>
      <c r="B76" s="302"/>
      <c r="C76" s="242" t="s">
        <v>36</v>
      </c>
      <c r="D76" s="243"/>
      <c r="E76" s="244"/>
      <c r="F76" s="244"/>
      <c r="G76" s="244"/>
      <c r="H76" s="234"/>
      <c r="I76" s="245">
        <f>IF(COUNTIF(I12:I66,"K(Z)")=0,"",COUNTIF(I12:I66,"K(Z)"))</f>
        <v>1</v>
      </c>
      <c r="J76" s="243"/>
      <c r="K76" s="244"/>
      <c r="L76" s="244"/>
      <c r="M76" s="244"/>
      <c r="N76" s="234"/>
      <c r="O76" s="245">
        <f>IF(COUNTIF(O12:O66,"K(Z)")=0,"",COUNTIF(O12:O66,"K(Z)"))</f>
        <v>1</v>
      </c>
      <c r="P76" s="243"/>
      <c r="Q76" s="244"/>
      <c r="R76" s="244"/>
      <c r="S76" s="244"/>
      <c r="T76" s="234"/>
      <c r="U76" s="245" t="str">
        <f>IF(COUNTIF(U12:U66,"K(Z)")=0,"",COUNTIF(U12:U66,"K(Z)"))</f>
        <v/>
      </c>
      <c r="V76" s="243"/>
      <c r="W76" s="244"/>
      <c r="X76" s="244"/>
      <c r="Y76" s="244"/>
      <c r="Z76" s="234"/>
      <c r="AA76" s="245">
        <f>IF(COUNTIF(AA12:AA66,"K(Z)")=0,"",COUNTIF(AA12:AA66,"K(Z)"))</f>
        <v>1</v>
      </c>
      <c r="AB76" s="243"/>
      <c r="AC76" s="244"/>
      <c r="AD76" s="244"/>
      <c r="AE76" s="244"/>
      <c r="AF76" s="234"/>
      <c r="AG76" s="245" t="str">
        <f>IF(COUNTIF(AG12:AG66,"K(Z)")=0,"",COUNTIF(AG12:AG66,"K(Z)"))</f>
        <v/>
      </c>
      <c r="AH76" s="243"/>
      <c r="AI76" s="244"/>
      <c r="AJ76" s="244"/>
      <c r="AK76" s="244"/>
      <c r="AL76" s="234"/>
      <c r="AM76" s="245">
        <f>IF(COUNTIF(AM12:AM66,"K(Z)")=0,"",COUNTIF(AM12:AM66,"K(Z)"))</f>
        <v>2</v>
      </c>
      <c r="AN76" s="246"/>
      <c r="AO76" s="244"/>
      <c r="AP76" s="244"/>
      <c r="AQ76" s="244"/>
      <c r="AR76" s="234"/>
      <c r="AS76" s="274">
        <f t="shared" si="46"/>
        <v>5</v>
      </c>
    </row>
    <row r="77" spans="1:47" s="71" customFormat="1" ht="15.75" customHeight="1" x14ac:dyDescent="0.3">
      <c r="A77" s="129"/>
      <c r="B77" s="302"/>
      <c r="C77" s="130" t="s">
        <v>25</v>
      </c>
      <c r="D77" s="243"/>
      <c r="E77" s="244"/>
      <c r="F77" s="244"/>
      <c r="G77" s="244"/>
      <c r="H77" s="234"/>
      <c r="I77" s="245" t="str">
        <f>IF(COUNTIF(I12:I66,"AV")=0,"",COUNTIF(I12:I66,"AV"))</f>
        <v/>
      </c>
      <c r="J77" s="243"/>
      <c r="K77" s="244"/>
      <c r="L77" s="244"/>
      <c r="M77" s="244"/>
      <c r="N77" s="234"/>
      <c r="O77" s="245" t="str">
        <f>IF(COUNTIF(O12:O66,"AV")=0,"",COUNTIF(O12:O66,"AV"))</f>
        <v/>
      </c>
      <c r="P77" s="243"/>
      <c r="Q77" s="244"/>
      <c r="R77" s="244"/>
      <c r="S77" s="244"/>
      <c r="T77" s="234"/>
      <c r="U77" s="245" t="str">
        <f>IF(COUNTIF(U12:U66,"AV")=0,"",COUNTIF(U12:U66,"AV"))</f>
        <v/>
      </c>
      <c r="V77" s="243"/>
      <c r="W77" s="244"/>
      <c r="X77" s="244"/>
      <c r="Y77" s="244"/>
      <c r="Z77" s="234"/>
      <c r="AA77" s="245" t="str">
        <f>IF(COUNTIF(AA12:AA66,"AV")=0,"",COUNTIF(AA12:AA66,"AV"))</f>
        <v/>
      </c>
      <c r="AB77" s="243"/>
      <c r="AC77" s="244"/>
      <c r="AD77" s="244"/>
      <c r="AE77" s="244"/>
      <c r="AF77" s="234"/>
      <c r="AG77" s="245" t="str">
        <f>IF(COUNTIF(AG12:AG66,"AV")=0,"",COUNTIF(AG12:AG66,"AV"))</f>
        <v/>
      </c>
      <c r="AH77" s="243"/>
      <c r="AI77" s="244"/>
      <c r="AJ77" s="244"/>
      <c r="AK77" s="244"/>
      <c r="AL77" s="234"/>
      <c r="AM77" s="245" t="str">
        <f>IF(COUNTIF(AM12:AM66,"AV")=0,"",COUNTIF(AM12:AM66,"AV"))</f>
        <v/>
      </c>
      <c r="AN77" s="246"/>
      <c r="AO77" s="244"/>
      <c r="AP77" s="244"/>
      <c r="AQ77" s="244"/>
      <c r="AR77" s="234"/>
      <c r="AS77" s="274" t="str">
        <f t="shared" si="46"/>
        <v/>
      </c>
    </row>
    <row r="78" spans="1:47" s="71" customFormat="1" ht="15.75" customHeight="1" x14ac:dyDescent="0.3">
      <c r="A78" s="129"/>
      <c r="B78" s="302"/>
      <c r="C78" s="130" t="s">
        <v>62</v>
      </c>
      <c r="D78" s="243"/>
      <c r="E78" s="244"/>
      <c r="F78" s="244"/>
      <c r="G78" s="244"/>
      <c r="H78" s="234"/>
      <c r="I78" s="245" t="str">
        <f>IF(COUNTIF(I12:I66,"KV")=0,"",COUNTIF(I12:I66,"KV"))</f>
        <v/>
      </c>
      <c r="J78" s="243"/>
      <c r="K78" s="244"/>
      <c r="L78" s="244"/>
      <c r="M78" s="244"/>
      <c r="N78" s="234"/>
      <c r="O78" s="245" t="str">
        <f>IF(COUNTIF(O12:O66,"KV")=0,"",COUNTIF(O12:O66,"KV"))</f>
        <v/>
      </c>
      <c r="P78" s="243"/>
      <c r="Q78" s="244"/>
      <c r="R78" s="244"/>
      <c r="S78" s="244"/>
      <c r="T78" s="234"/>
      <c r="U78" s="245" t="str">
        <f>IF(COUNTIF(U12:U66,"KV")=0,"",COUNTIF(U12:U66,"KV"))</f>
        <v/>
      </c>
      <c r="V78" s="243"/>
      <c r="W78" s="244"/>
      <c r="X78" s="244"/>
      <c r="Y78" s="244"/>
      <c r="Z78" s="234"/>
      <c r="AA78" s="245" t="str">
        <f>IF(COUNTIF(AA12:AA66,"KV")=0,"",COUNTIF(AA12:AA66,"KV"))</f>
        <v/>
      </c>
      <c r="AB78" s="243"/>
      <c r="AC78" s="244"/>
      <c r="AD78" s="244"/>
      <c r="AE78" s="244"/>
      <c r="AF78" s="234"/>
      <c r="AG78" s="245" t="str">
        <f>IF(COUNTIF(AG12:AG66,"KV")=0,"",COUNTIF(AG12:AG66,"KV"))</f>
        <v/>
      </c>
      <c r="AH78" s="243"/>
      <c r="AI78" s="244"/>
      <c r="AJ78" s="244"/>
      <c r="AK78" s="244"/>
      <c r="AL78" s="234"/>
      <c r="AM78" s="245" t="str">
        <f>IF(COUNTIF(AM12:AM66,"KV")=0,"",COUNTIF(AM12:AM66,"KV"))</f>
        <v/>
      </c>
      <c r="AN78" s="246"/>
      <c r="AO78" s="244"/>
      <c r="AP78" s="244"/>
      <c r="AQ78" s="244"/>
      <c r="AR78" s="234"/>
      <c r="AS78" s="274" t="str">
        <f t="shared" si="46"/>
        <v/>
      </c>
    </row>
    <row r="79" spans="1:47" s="71" customFormat="1" ht="15.75" customHeight="1" x14ac:dyDescent="0.3">
      <c r="A79" s="129"/>
      <c r="B79" s="302"/>
      <c r="C79" s="130" t="s">
        <v>63</v>
      </c>
      <c r="D79" s="251"/>
      <c r="E79" s="252"/>
      <c r="F79" s="252"/>
      <c r="G79" s="252"/>
      <c r="H79" s="237"/>
      <c r="I79" s="245" t="str">
        <f>IF(COUNTIF(I12:I66,"SZG")=0,"",COUNTIF(I12:I66,"SZG"))</f>
        <v/>
      </c>
      <c r="J79" s="251"/>
      <c r="K79" s="252"/>
      <c r="L79" s="252"/>
      <c r="M79" s="252"/>
      <c r="N79" s="237"/>
      <c r="O79" s="245" t="str">
        <f>IF(COUNTIF(O12:O66,"SZG")=0,"",COUNTIF(O12:O66,"SZG"))</f>
        <v/>
      </c>
      <c r="P79" s="251"/>
      <c r="Q79" s="252"/>
      <c r="R79" s="252"/>
      <c r="S79" s="252"/>
      <c r="T79" s="237"/>
      <c r="U79" s="245" t="str">
        <f>IF(COUNTIF(U12:U66,"SZG")=0,"",COUNTIF(U12:U66,"SZG"))</f>
        <v/>
      </c>
      <c r="V79" s="251"/>
      <c r="W79" s="252"/>
      <c r="X79" s="252"/>
      <c r="Y79" s="252"/>
      <c r="Z79" s="237"/>
      <c r="AA79" s="245" t="str">
        <f>IF(COUNTIF(AA12:AA66,"SZG")=0,"",COUNTIF(AA12:AA66,"SZG"))</f>
        <v/>
      </c>
      <c r="AB79" s="251"/>
      <c r="AC79" s="252"/>
      <c r="AD79" s="252"/>
      <c r="AE79" s="252"/>
      <c r="AF79" s="237"/>
      <c r="AG79" s="245" t="str">
        <f>IF(COUNTIF(AG12:AG66,"SZG")=0,"",COUNTIF(AG12:AG66,"SZG"))</f>
        <v/>
      </c>
      <c r="AH79" s="251"/>
      <c r="AI79" s="252"/>
      <c r="AJ79" s="252"/>
      <c r="AK79" s="252"/>
      <c r="AL79" s="237"/>
      <c r="AM79" s="245" t="str">
        <f>IF(COUNTIF(AM12:AM66,"SZG")=0,"",COUNTIF(AM12:AM66,"SZG"))</f>
        <v/>
      </c>
      <c r="AN79" s="246"/>
      <c r="AO79" s="244"/>
      <c r="AP79" s="244"/>
      <c r="AQ79" s="244"/>
      <c r="AR79" s="234"/>
      <c r="AS79" s="274" t="str">
        <f t="shared" si="46"/>
        <v/>
      </c>
    </row>
    <row r="80" spans="1:47" s="71" customFormat="1" ht="15.75" customHeight="1" x14ac:dyDescent="0.3">
      <c r="A80" s="129"/>
      <c r="B80" s="302"/>
      <c r="C80" s="130" t="s">
        <v>64</v>
      </c>
      <c r="D80" s="251"/>
      <c r="E80" s="252"/>
      <c r="F80" s="252"/>
      <c r="G80" s="252"/>
      <c r="H80" s="237"/>
      <c r="I80" s="245" t="str">
        <f>IF(COUNTIF(I12:I66,"ZV")=0,"",COUNTIF(I12:I66,"ZV"))</f>
        <v/>
      </c>
      <c r="J80" s="251"/>
      <c r="K80" s="252"/>
      <c r="L80" s="252"/>
      <c r="M80" s="252"/>
      <c r="N80" s="237"/>
      <c r="O80" s="245" t="str">
        <f>IF(COUNTIF(O12:O66,"ZV")=0,"",COUNTIF(O12:O66,"ZV"))</f>
        <v/>
      </c>
      <c r="P80" s="251"/>
      <c r="Q80" s="252"/>
      <c r="R80" s="252"/>
      <c r="S80" s="252"/>
      <c r="T80" s="237"/>
      <c r="U80" s="245" t="str">
        <f>IF(COUNTIF(U12:U66,"ZV")=0,"",COUNTIF(U12:U66,"ZV"))</f>
        <v/>
      </c>
      <c r="V80" s="251"/>
      <c r="W80" s="252"/>
      <c r="X80" s="252"/>
      <c r="Y80" s="252"/>
      <c r="Z80" s="237"/>
      <c r="AA80" s="245" t="str">
        <f>IF(COUNTIF(AA12:AA66,"ZV")=0,"",COUNTIF(AA12:AA66,"ZV"))</f>
        <v/>
      </c>
      <c r="AB80" s="251"/>
      <c r="AC80" s="252"/>
      <c r="AD80" s="252"/>
      <c r="AE80" s="252"/>
      <c r="AF80" s="237"/>
      <c r="AG80" s="245" t="str">
        <f>IF(COUNTIF(AG12:AG66,"ZV")=0,"",COUNTIF(AG12:AG66,"ZV"))</f>
        <v/>
      </c>
      <c r="AH80" s="251"/>
      <c r="AI80" s="252"/>
      <c r="AJ80" s="252"/>
      <c r="AK80" s="252"/>
      <c r="AL80" s="237"/>
      <c r="AM80" s="245" t="str">
        <f>IF(COUNTIF(AM12:AM66,"ZV")=0,"",COUNTIF(AM12:AM66,"ZV"))</f>
        <v/>
      </c>
      <c r="AN80" s="246"/>
      <c r="AO80" s="244"/>
      <c r="AP80" s="244"/>
      <c r="AQ80" s="244"/>
      <c r="AR80" s="234"/>
      <c r="AS80" s="274" t="str">
        <f t="shared" si="46"/>
        <v/>
      </c>
    </row>
    <row r="81" spans="1:45" s="71" customFormat="1" ht="15.75" customHeight="1" thickBot="1" x14ac:dyDescent="0.35">
      <c r="A81" s="253"/>
      <c r="B81" s="239"/>
      <c r="C81" s="240" t="s">
        <v>26</v>
      </c>
      <c r="D81" s="254"/>
      <c r="E81" s="255"/>
      <c r="F81" s="255"/>
      <c r="G81" s="255"/>
      <c r="H81" s="256"/>
      <c r="I81" s="257">
        <f>IF(SUM(I69:I80)=0,"",SUM(I69:I80))</f>
        <v>6</v>
      </c>
      <c r="J81" s="254"/>
      <c r="K81" s="255"/>
      <c r="L81" s="255"/>
      <c r="M81" s="255"/>
      <c r="N81" s="256"/>
      <c r="O81" s="257">
        <f>IF(SUM(O69:O80)=0,"",SUM(O69:O80))</f>
        <v>7</v>
      </c>
      <c r="P81" s="254"/>
      <c r="Q81" s="255"/>
      <c r="R81" s="255"/>
      <c r="S81" s="255"/>
      <c r="T81" s="256"/>
      <c r="U81" s="257">
        <f>IF(SUM(U69:U80)=0,"",SUM(U69:U80))</f>
        <v>9</v>
      </c>
      <c r="V81" s="254"/>
      <c r="W81" s="255"/>
      <c r="X81" s="255"/>
      <c r="Y81" s="255"/>
      <c r="Z81" s="256"/>
      <c r="AA81" s="257">
        <f>IF(SUM(AA69:AA80)=0,"",SUM(AA69:AA80))</f>
        <v>11</v>
      </c>
      <c r="AB81" s="254"/>
      <c r="AC81" s="255"/>
      <c r="AD81" s="255"/>
      <c r="AE81" s="255"/>
      <c r="AF81" s="256"/>
      <c r="AG81" s="257">
        <f>IF(SUM(AG69:AG80)=0,"",SUM(AG69:AG80))</f>
        <v>9</v>
      </c>
      <c r="AH81" s="254"/>
      <c r="AI81" s="255"/>
      <c r="AJ81" s="255"/>
      <c r="AK81" s="255"/>
      <c r="AL81" s="256"/>
      <c r="AM81" s="257">
        <f>IF(SUM(AM69:AM80)=0,"",SUM(AM69:AM80))</f>
        <v>6</v>
      </c>
      <c r="AN81" s="258"/>
      <c r="AO81" s="255"/>
      <c r="AP81" s="255"/>
      <c r="AQ81" s="255"/>
      <c r="AR81" s="256"/>
      <c r="AS81" s="274">
        <f t="shared" si="46"/>
        <v>48</v>
      </c>
    </row>
    <row r="82" spans="1:45" s="71" customFormat="1" ht="15.75" customHeight="1" thickTop="1" x14ac:dyDescent="0.25">
      <c r="A82" s="132"/>
      <c r="B82" s="133"/>
      <c r="C82" s="133"/>
    </row>
    <row r="83" spans="1:45" s="71" customFormat="1" ht="15.75" customHeight="1" x14ac:dyDescent="0.25">
      <c r="A83" s="132"/>
      <c r="B83" s="133"/>
      <c r="C83" s="133"/>
      <c r="E83" s="778"/>
      <c r="K83" s="900"/>
      <c r="L83" s="900"/>
      <c r="M83" s="900"/>
      <c r="N83" s="900"/>
      <c r="O83" s="900"/>
      <c r="P83" s="900"/>
      <c r="Q83" s="900"/>
      <c r="W83" s="900"/>
    </row>
    <row r="84" spans="1:45" s="71" customFormat="1" ht="15.75" customHeight="1" x14ac:dyDescent="0.25">
      <c r="A84" s="132"/>
      <c r="B84" s="133"/>
      <c r="C84" s="133"/>
      <c r="K84" s="900"/>
      <c r="L84" s="900"/>
      <c r="M84" s="900"/>
      <c r="N84" s="900"/>
      <c r="O84" s="900"/>
      <c r="P84" s="900"/>
      <c r="Q84" s="900"/>
    </row>
    <row r="85" spans="1:45" s="71" customFormat="1" ht="15.75" customHeight="1" x14ac:dyDescent="0.25">
      <c r="A85" s="132"/>
      <c r="B85" s="133"/>
      <c r="C85" s="133"/>
    </row>
    <row r="86" spans="1:45" s="71" customFormat="1" ht="15.75" customHeight="1" x14ac:dyDescent="0.25">
      <c r="A86" s="132"/>
      <c r="B86" s="133"/>
      <c r="C86" s="133"/>
    </row>
    <row r="87" spans="1:45" s="71" customFormat="1" ht="15.75" customHeight="1" x14ac:dyDescent="0.25">
      <c r="A87" s="132"/>
      <c r="B87" s="133"/>
      <c r="C87" s="133"/>
    </row>
    <row r="88" spans="1:45" s="71" customFormat="1" ht="15.75" customHeight="1" x14ac:dyDescent="0.25">
      <c r="A88" s="132"/>
      <c r="B88" s="133"/>
      <c r="C88" s="133"/>
    </row>
    <row r="89" spans="1:45" s="71" customFormat="1" ht="15.75" customHeight="1" x14ac:dyDescent="0.25">
      <c r="A89" s="132"/>
      <c r="B89" s="133"/>
      <c r="C89" s="133"/>
    </row>
    <row r="90" spans="1:45" s="71" customFormat="1" ht="15.75" customHeight="1" x14ac:dyDescent="0.25">
      <c r="A90" s="132"/>
      <c r="B90" s="133"/>
      <c r="C90" s="133"/>
    </row>
    <row r="91" spans="1:45" s="71" customFormat="1" ht="15.75" customHeight="1" x14ac:dyDescent="0.25">
      <c r="A91" s="132"/>
      <c r="B91" s="133"/>
      <c r="C91" s="133"/>
    </row>
    <row r="92" spans="1:45" s="71" customFormat="1" ht="15.75" customHeight="1" x14ac:dyDescent="0.25">
      <c r="A92" s="132"/>
      <c r="B92" s="133"/>
      <c r="C92" s="133"/>
    </row>
    <row r="93" spans="1:45" s="71" customFormat="1" ht="15.75" customHeight="1" x14ac:dyDescent="0.25">
      <c r="A93" s="132"/>
      <c r="B93" s="133"/>
      <c r="C93" s="133"/>
    </row>
    <row r="94" spans="1:45" s="71" customFormat="1" ht="15.75" customHeight="1" x14ac:dyDescent="0.25">
      <c r="A94" s="132"/>
      <c r="B94" s="133"/>
      <c r="C94" s="133"/>
    </row>
    <row r="95" spans="1:45" s="71" customFormat="1" ht="15.75" customHeight="1" x14ac:dyDescent="0.25">
      <c r="A95" s="132"/>
      <c r="B95" s="133"/>
      <c r="C95" s="133"/>
    </row>
    <row r="96" spans="1:45" s="71" customFormat="1" ht="15.75" customHeight="1" x14ac:dyDescent="0.25">
      <c r="A96" s="132"/>
      <c r="B96" s="133"/>
      <c r="C96" s="133"/>
    </row>
    <row r="97" spans="1:3" s="71" customFormat="1" ht="15.75" customHeight="1" x14ac:dyDescent="0.25">
      <c r="A97" s="132"/>
      <c r="B97" s="133"/>
      <c r="C97" s="133"/>
    </row>
    <row r="98" spans="1:3" s="71" customFormat="1" ht="15.75" customHeight="1" x14ac:dyDescent="0.25">
      <c r="A98" s="132"/>
      <c r="B98" s="133"/>
      <c r="C98" s="133"/>
    </row>
    <row r="99" spans="1:3" s="71" customFormat="1" ht="15.75" customHeight="1" x14ac:dyDescent="0.25">
      <c r="A99" s="132"/>
      <c r="B99" s="133"/>
      <c r="C99" s="133"/>
    </row>
    <row r="100" spans="1:3" s="71" customFormat="1" ht="15.75" customHeight="1" x14ac:dyDescent="0.25">
      <c r="A100" s="132"/>
      <c r="B100" s="133"/>
      <c r="C100" s="133"/>
    </row>
    <row r="101" spans="1:3" s="71" customFormat="1" ht="15.75" customHeight="1" x14ac:dyDescent="0.25">
      <c r="A101" s="132"/>
      <c r="B101" s="133"/>
      <c r="C101" s="133"/>
    </row>
    <row r="102" spans="1:3" s="71" customFormat="1" ht="15.75" customHeight="1" x14ac:dyDescent="0.25">
      <c r="A102" s="132"/>
      <c r="B102" s="133"/>
      <c r="C102" s="133"/>
    </row>
    <row r="103" spans="1:3" s="71" customFormat="1" ht="15.75" customHeight="1" x14ac:dyDescent="0.25">
      <c r="A103" s="132"/>
      <c r="B103" s="133"/>
      <c r="C103" s="133"/>
    </row>
    <row r="104" spans="1:3" s="71" customFormat="1" ht="15.75" customHeight="1" x14ac:dyDescent="0.25">
      <c r="A104" s="132"/>
      <c r="B104" s="133"/>
      <c r="C104" s="133"/>
    </row>
    <row r="105" spans="1:3" s="71" customFormat="1" ht="15.75" customHeight="1" x14ac:dyDescent="0.25">
      <c r="A105" s="132"/>
      <c r="B105" s="133"/>
      <c r="C105" s="133"/>
    </row>
    <row r="106" spans="1:3" s="71" customFormat="1" ht="15.75" customHeight="1" x14ac:dyDescent="0.25">
      <c r="A106" s="132"/>
      <c r="B106" s="133"/>
      <c r="C106" s="133"/>
    </row>
    <row r="107" spans="1:3" s="71" customFormat="1" ht="15.75" customHeight="1" x14ac:dyDescent="0.25">
      <c r="A107" s="132"/>
      <c r="B107" s="133"/>
      <c r="C107" s="133"/>
    </row>
    <row r="108" spans="1:3" s="71" customFormat="1" ht="15.75" customHeight="1" x14ac:dyDescent="0.25">
      <c r="A108" s="132"/>
      <c r="B108" s="133"/>
      <c r="C108" s="133"/>
    </row>
    <row r="109" spans="1:3" s="71" customFormat="1" ht="15.75" customHeight="1" x14ac:dyDescent="0.25">
      <c r="A109" s="132"/>
      <c r="B109" s="133"/>
      <c r="C109" s="133"/>
    </row>
    <row r="110" spans="1:3" s="71" customFormat="1" ht="15.75" customHeight="1" x14ac:dyDescent="0.25">
      <c r="A110" s="132"/>
      <c r="B110" s="133"/>
      <c r="C110" s="133"/>
    </row>
    <row r="111" spans="1:3" s="71" customFormat="1" ht="15.75" customHeight="1" x14ac:dyDescent="0.25">
      <c r="A111" s="132"/>
      <c r="B111" s="133"/>
      <c r="C111" s="133"/>
    </row>
    <row r="112" spans="1:3" s="71" customFormat="1" ht="15.75" customHeight="1" x14ac:dyDescent="0.25">
      <c r="A112" s="132"/>
      <c r="B112" s="133"/>
      <c r="C112" s="133"/>
    </row>
    <row r="113" spans="1:3" s="71" customFormat="1" ht="15.75" customHeight="1" x14ac:dyDescent="0.25">
      <c r="A113" s="132"/>
      <c r="B113" s="133"/>
      <c r="C113" s="133"/>
    </row>
    <row r="114" spans="1:3" s="71" customFormat="1" ht="15.75" customHeight="1" x14ac:dyDescent="0.25">
      <c r="A114" s="132"/>
      <c r="B114" s="133"/>
      <c r="C114" s="133"/>
    </row>
    <row r="115" spans="1:3" s="71" customFormat="1" ht="15.75" customHeight="1" x14ac:dyDescent="0.25">
      <c r="A115" s="132"/>
      <c r="B115" s="133"/>
      <c r="C115" s="133"/>
    </row>
    <row r="116" spans="1:3" s="71" customFormat="1" ht="15.75" customHeight="1" x14ac:dyDescent="0.25">
      <c r="A116" s="132"/>
      <c r="B116" s="133"/>
      <c r="C116" s="133"/>
    </row>
    <row r="117" spans="1:3" s="71" customFormat="1" ht="15.75" customHeight="1" x14ac:dyDescent="0.25">
      <c r="A117" s="132"/>
      <c r="B117" s="133"/>
      <c r="C117" s="133"/>
    </row>
    <row r="118" spans="1:3" s="71" customFormat="1" ht="15.75" customHeight="1" x14ac:dyDescent="0.25">
      <c r="A118" s="132"/>
      <c r="B118" s="133"/>
      <c r="C118" s="133"/>
    </row>
    <row r="119" spans="1:3" s="71" customFormat="1" ht="15.75" customHeight="1" x14ac:dyDescent="0.25">
      <c r="A119" s="132"/>
      <c r="B119" s="133"/>
      <c r="C119" s="133"/>
    </row>
    <row r="120" spans="1:3" s="71" customFormat="1" ht="15.75" customHeight="1" x14ac:dyDescent="0.25">
      <c r="A120" s="132"/>
      <c r="B120" s="133"/>
      <c r="C120" s="133"/>
    </row>
    <row r="121" spans="1:3" s="71" customFormat="1" ht="15.75" customHeight="1" x14ac:dyDescent="0.25">
      <c r="A121" s="132"/>
      <c r="B121" s="133"/>
      <c r="C121" s="133"/>
    </row>
    <row r="122" spans="1:3" s="71" customFormat="1" ht="15.75" customHeight="1" x14ac:dyDescent="0.25">
      <c r="A122" s="132"/>
      <c r="B122" s="133"/>
      <c r="C122" s="133"/>
    </row>
    <row r="123" spans="1:3" s="71" customFormat="1" ht="15.75" customHeight="1" x14ac:dyDescent="0.25">
      <c r="A123" s="132"/>
      <c r="B123" s="133"/>
      <c r="C123" s="133"/>
    </row>
    <row r="124" spans="1:3" s="71" customFormat="1" ht="15.75" customHeight="1" x14ac:dyDescent="0.25">
      <c r="A124" s="132"/>
      <c r="B124" s="133"/>
      <c r="C124" s="133"/>
    </row>
    <row r="125" spans="1:3" s="71" customFormat="1" ht="15.75" customHeight="1" x14ac:dyDescent="0.25">
      <c r="A125" s="132"/>
      <c r="B125" s="133"/>
      <c r="C125" s="133"/>
    </row>
    <row r="126" spans="1:3" s="71" customFormat="1" ht="15.75" customHeight="1" x14ac:dyDescent="0.25">
      <c r="A126" s="132"/>
      <c r="B126" s="133"/>
      <c r="C126" s="133"/>
    </row>
    <row r="127" spans="1:3" s="71" customFormat="1" ht="15.75" customHeight="1" x14ac:dyDescent="0.25">
      <c r="A127" s="132"/>
      <c r="B127" s="133"/>
      <c r="C127" s="133"/>
    </row>
    <row r="128" spans="1:3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133"/>
      <c r="C146" s="133"/>
    </row>
    <row r="147" spans="1:45" s="71" customFormat="1" ht="15.75" customHeight="1" x14ac:dyDescent="0.25">
      <c r="A147" s="132"/>
      <c r="B147" s="69"/>
      <c r="C147" s="69"/>
    </row>
    <row r="148" spans="1:45" s="71" customFormat="1" ht="15.75" customHeight="1" x14ac:dyDescent="0.25">
      <c r="A148" s="132"/>
      <c r="B148" s="69"/>
      <c r="C148" s="69"/>
    </row>
    <row r="149" spans="1:45" s="71" customFormat="1" ht="15.75" customHeight="1" x14ac:dyDescent="0.25">
      <c r="A149" s="132"/>
      <c r="B149" s="69"/>
      <c r="C149" s="69"/>
    </row>
    <row r="150" spans="1:45" s="71" customFormat="1" ht="15.75" customHeight="1" x14ac:dyDescent="0.25">
      <c r="A150" s="132"/>
      <c r="B150" s="69"/>
      <c r="C150" s="69"/>
    </row>
    <row r="151" spans="1:45" s="71" customFormat="1" ht="15.75" customHeight="1" x14ac:dyDescent="0.25">
      <c r="A151" s="132"/>
      <c r="B151" s="69"/>
      <c r="C151" s="69"/>
    </row>
    <row r="152" spans="1:45" s="71" customFormat="1" ht="15.75" customHeight="1" x14ac:dyDescent="0.25">
      <c r="A152" s="132"/>
      <c r="B152" s="69"/>
      <c r="C152" s="69"/>
    </row>
    <row r="153" spans="1:45" s="71" customFormat="1" ht="15.75" customHeight="1" x14ac:dyDescent="0.25">
      <c r="A153" s="132"/>
      <c r="B153" s="69"/>
      <c r="C153" s="69"/>
    </row>
    <row r="154" spans="1:45" ht="15.75" customHeight="1" x14ac:dyDescent="0.25">
      <c r="A154" s="132"/>
      <c r="B154" s="69"/>
      <c r="C154" s="69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:45" ht="15.75" customHeight="1" x14ac:dyDescent="0.25">
      <c r="A155" s="132"/>
      <c r="B155" s="69"/>
      <c r="C155" s="69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:45" ht="15.75" customHeight="1" x14ac:dyDescent="0.25">
      <c r="A156" s="134"/>
      <c r="B156" s="67"/>
      <c r="C156" s="67"/>
    </row>
    <row r="157" spans="1:45" ht="15.75" customHeight="1" x14ac:dyDescent="0.25">
      <c r="A157" s="134"/>
      <c r="B157" s="67"/>
      <c r="C157" s="67"/>
    </row>
    <row r="158" spans="1:45" ht="15.75" customHeight="1" x14ac:dyDescent="0.25">
      <c r="A158" s="134"/>
      <c r="B158" s="67"/>
      <c r="C158" s="67"/>
    </row>
    <row r="159" spans="1:45" ht="15.75" customHeight="1" x14ac:dyDescent="0.25">
      <c r="A159" s="134"/>
      <c r="B159" s="67"/>
      <c r="C159" s="67"/>
    </row>
    <row r="160" spans="1:45" ht="15.75" customHeight="1" x14ac:dyDescent="0.25">
      <c r="A160" s="134"/>
      <c r="B160" s="67"/>
      <c r="C160" s="67"/>
    </row>
    <row r="161" spans="1:3" ht="15.75" customHeight="1" x14ac:dyDescent="0.25">
      <c r="A161" s="134"/>
      <c r="B161" s="67"/>
      <c r="C161" s="67"/>
    </row>
    <row r="162" spans="1:3" ht="15.75" customHeight="1" x14ac:dyDescent="0.25">
      <c r="A162" s="134"/>
      <c r="B162" s="67"/>
      <c r="C162" s="67"/>
    </row>
    <row r="163" spans="1:3" ht="15.75" customHeight="1" x14ac:dyDescent="0.25">
      <c r="A163" s="134"/>
      <c r="B163" s="67"/>
      <c r="C163" s="67"/>
    </row>
    <row r="164" spans="1:3" ht="15.75" customHeight="1" x14ac:dyDescent="0.25">
      <c r="A164" s="134"/>
      <c r="B164" s="67"/>
      <c r="C164" s="67"/>
    </row>
    <row r="165" spans="1:3" ht="15.75" customHeight="1" x14ac:dyDescent="0.25">
      <c r="A165" s="134"/>
      <c r="B165" s="67"/>
      <c r="C165" s="67"/>
    </row>
    <row r="166" spans="1:3" ht="15.75" customHeight="1" x14ac:dyDescent="0.25">
      <c r="A166" s="134"/>
      <c r="B166" s="67"/>
      <c r="C166" s="67"/>
    </row>
    <row r="167" spans="1:3" ht="15.75" customHeight="1" x14ac:dyDescent="0.25">
      <c r="A167" s="134"/>
      <c r="B167" s="67"/>
      <c r="C167" s="67"/>
    </row>
    <row r="168" spans="1:3" ht="15.75" customHeight="1" x14ac:dyDescent="0.25">
      <c r="A168" s="134"/>
      <c r="B168" s="67"/>
      <c r="C168" s="67"/>
    </row>
    <row r="169" spans="1:3" ht="15.75" customHeight="1" x14ac:dyDescent="0.25">
      <c r="A169" s="134"/>
      <c r="B169" s="67"/>
      <c r="C169" s="67"/>
    </row>
    <row r="170" spans="1:3" ht="15.75" customHeight="1" x14ac:dyDescent="0.25">
      <c r="A170" s="134"/>
      <c r="B170" s="67"/>
      <c r="C170" s="67"/>
    </row>
    <row r="171" spans="1:3" ht="15.75" customHeight="1" x14ac:dyDescent="0.25">
      <c r="A171" s="134"/>
      <c r="B171" s="67"/>
      <c r="C171" s="67"/>
    </row>
    <row r="172" spans="1:3" ht="15.75" customHeight="1" x14ac:dyDescent="0.25">
      <c r="A172" s="134"/>
      <c r="B172" s="67"/>
      <c r="C172" s="67"/>
    </row>
    <row r="173" spans="1:3" ht="15.75" customHeight="1" x14ac:dyDescent="0.25">
      <c r="A173" s="134"/>
      <c r="B173" s="67"/>
      <c r="C173" s="67"/>
    </row>
    <row r="174" spans="1:3" ht="15.75" customHeight="1" x14ac:dyDescent="0.25">
      <c r="A174" s="134"/>
      <c r="B174" s="67"/>
      <c r="C174" s="67"/>
    </row>
    <row r="175" spans="1:3" ht="15.75" customHeight="1" x14ac:dyDescent="0.25">
      <c r="A175" s="134"/>
      <c r="B175" s="67"/>
      <c r="C175" s="67"/>
    </row>
    <row r="176" spans="1:3" ht="15.75" customHeight="1" x14ac:dyDescent="0.25">
      <c r="A176" s="134"/>
      <c r="B176" s="67"/>
      <c r="C176" s="67"/>
    </row>
    <row r="177" spans="1:3" ht="15.75" customHeight="1" x14ac:dyDescent="0.25">
      <c r="A177" s="134"/>
      <c r="B177" s="67"/>
      <c r="C177" s="67"/>
    </row>
    <row r="178" spans="1:3" ht="15.75" customHeight="1" x14ac:dyDescent="0.25">
      <c r="A178" s="134"/>
      <c r="B178" s="67"/>
      <c r="C178" s="67"/>
    </row>
    <row r="179" spans="1:3" ht="15.75" customHeight="1" x14ac:dyDescent="0.25">
      <c r="A179" s="134"/>
      <c r="B179" s="67"/>
      <c r="C179" s="67"/>
    </row>
    <row r="180" spans="1:3" ht="15.75" customHeight="1" x14ac:dyDescent="0.25">
      <c r="A180" s="134"/>
      <c r="B180" s="67"/>
      <c r="C180" s="67"/>
    </row>
    <row r="181" spans="1:3" ht="15.75" customHeight="1" x14ac:dyDescent="0.25">
      <c r="A181" s="134"/>
      <c r="B181" s="67"/>
      <c r="C181" s="67"/>
    </row>
    <row r="182" spans="1:3" ht="15.75" customHeight="1" x14ac:dyDescent="0.25">
      <c r="A182" s="134"/>
      <c r="B182" s="67"/>
      <c r="C182" s="67"/>
    </row>
    <row r="183" spans="1:3" ht="15.75" customHeight="1" x14ac:dyDescent="0.25">
      <c r="A183" s="134"/>
      <c r="B183" s="67"/>
      <c r="C183" s="67"/>
    </row>
    <row r="184" spans="1:3" ht="15.75" customHeight="1" x14ac:dyDescent="0.25">
      <c r="A184" s="134"/>
      <c r="B184" s="67"/>
      <c r="C184" s="67"/>
    </row>
    <row r="185" spans="1:3" ht="15.75" customHeight="1" x14ac:dyDescent="0.25">
      <c r="A185" s="134"/>
      <c r="B185" s="67"/>
      <c r="C185" s="67"/>
    </row>
    <row r="186" spans="1:3" ht="15.75" customHeight="1" x14ac:dyDescent="0.25">
      <c r="A186" s="134"/>
      <c r="B186" s="67"/>
      <c r="C186" s="67"/>
    </row>
    <row r="187" spans="1:3" ht="15.75" customHeight="1" x14ac:dyDescent="0.25">
      <c r="A187" s="134"/>
      <c r="B187" s="67"/>
      <c r="C187" s="67"/>
    </row>
    <row r="188" spans="1:3" x14ac:dyDescent="0.25">
      <c r="A188" s="134"/>
      <c r="B188" s="67"/>
      <c r="C188" s="67"/>
    </row>
    <row r="189" spans="1:3" x14ac:dyDescent="0.25">
      <c r="A189" s="134"/>
      <c r="B189" s="67"/>
      <c r="C189" s="67"/>
    </row>
    <row r="190" spans="1:3" x14ac:dyDescent="0.25">
      <c r="A190" s="134"/>
      <c r="B190" s="67"/>
      <c r="C190" s="67"/>
    </row>
    <row r="191" spans="1:3" x14ac:dyDescent="0.25">
      <c r="A191" s="134"/>
      <c r="B191" s="67"/>
      <c r="C191" s="67"/>
    </row>
    <row r="192" spans="1:3" x14ac:dyDescent="0.25">
      <c r="A192" s="134"/>
      <c r="B192" s="67"/>
      <c r="C192" s="67"/>
    </row>
    <row r="193" spans="1:3" x14ac:dyDescent="0.25">
      <c r="A193" s="134"/>
      <c r="B193" s="67"/>
      <c r="C193" s="67"/>
    </row>
    <row r="194" spans="1:3" x14ac:dyDescent="0.25">
      <c r="A194" s="134"/>
      <c r="B194" s="67"/>
      <c r="C194" s="67"/>
    </row>
    <row r="195" spans="1:3" x14ac:dyDescent="0.25">
      <c r="A195" s="134"/>
      <c r="B195" s="67"/>
      <c r="C195" s="67"/>
    </row>
    <row r="196" spans="1:3" x14ac:dyDescent="0.25">
      <c r="A196" s="134"/>
      <c r="B196" s="67"/>
      <c r="C196" s="67"/>
    </row>
    <row r="197" spans="1:3" x14ac:dyDescent="0.25">
      <c r="A197" s="134"/>
      <c r="B197" s="67"/>
      <c r="C197" s="67"/>
    </row>
    <row r="198" spans="1:3" x14ac:dyDescent="0.25">
      <c r="A198" s="134"/>
      <c r="B198" s="67"/>
      <c r="C198" s="67"/>
    </row>
    <row r="199" spans="1:3" x14ac:dyDescent="0.25">
      <c r="A199" s="134"/>
      <c r="B199" s="67"/>
      <c r="C199" s="67"/>
    </row>
    <row r="200" spans="1:3" x14ac:dyDescent="0.25">
      <c r="A200" s="134"/>
      <c r="B200" s="67"/>
      <c r="C200" s="67"/>
    </row>
    <row r="201" spans="1:3" x14ac:dyDescent="0.25">
      <c r="A201" s="134"/>
      <c r="B201" s="67"/>
      <c r="C201" s="67"/>
    </row>
    <row r="202" spans="1:3" x14ac:dyDescent="0.25">
      <c r="A202" s="134"/>
      <c r="B202" s="67"/>
      <c r="C202" s="67"/>
    </row>
    <row r="203" spans="1:3" x14ac:dyDescent="0.25">
      <c r="A203" s="134"/>
      <c r="B203" s="67"/>
      <c r="C203" s="67"/>
    </row>
    <row r="204" spans="1:3" x14ac:dyDescent="0.25">
      <c r="A204" s="134"/>
      <c r="B204" s="67"/>
      <c r="C204" s="67"/>
    </row>
    <row r="205" spans="1:3" x14ac:dyDescent="0.25">
      <c r="A205" s="134"/>
      <c r="B205" s="67"/>
      <c r="C205" s="67"/>
    </row>
    <row r="206" spans="1:3" x14ac:dyDescent="0.25">
      <c r="A206" s="134"/>
      <c r="B206" s="67"/>
      <c r="C206" s="67"/>
    </row>
    <row r="207" spans="1:3" x14ac:dyDescent="0.25">
      <c r="A207" s="134"/>
      <c r="B207" s="67"/>
      <c r="C207" s="67"/>
    </row>
    <row r="208" spans="1:3" x14ac:dyDescent="0.25">
      <c r="A208" s="134"/>
      <c r="B208" s="67"/>
      <c r="C208" s="67"/>
    </row>
    <row r="209" spans="1:3" x14ac:dyDescent="0.25">
      <c r="A209" s="134"/>
      <c r="B209" s="67"/>
      <c r="C209" s="67"/>
    </row>
    <row r="210" spans="1:3" x14ac:dyDescent="0.25">
      <c r="A210" s="134"/>
      <c r="B210" s="67"/>
      <c r="C210" s="67"/>
    </row>
    <row r="211" spans="1:3" x14ac:dyDescent="0.25">
      <c r="A211" s="134"/>
      <c r="B211" s="67"/>
      <c r="C211" s="67"/>
    </row>
    <row r="212" spans="1:3" x14ac:dyDescent="0.25">
      <c r="A212" s="134"/>
      <c r="B212" s="67"/>
      <c r="C212" s="67"/>
    </row>
    <row r="213" spans="1:3" x14ac:dyDescent="0.25">
      <c r="A213" s="134"/>
      <c r="B213" s="67"/>
      <c r="C213" s="67"/>
    </row>
    <row r="214" spans="1:3" x14ac:dyDescent="0.25">
      <c r="A214" s="134"/>
      <c r="B214" s="67"/>
      <c r="C214" s="67"/>
    </row>
    <row r="215" spans="1:3" x14ac:dyDescent="0.25">
      <c r="A215" s="134"/>
      <c r="B215" s="67"/>
      <c r="C215" s="67"/>
    </row>
    <row r="216" spans="1:3" x14ac:dyDescent="0.25">
      <c r="A216" s="134"/>
      <c r="B216" s="67"/>
      <c r="C216" s="67"/>
    </row>
    <row r="217" spans="1:3" x14ac:dyDescent="0.25">
      <c r="A217" s="134"/>
      <c r="B217" s="67"/>
      <c r="C217" s="67"/>
    </row>
    <row r="218" spans="1:3" x14ac:dyDescent="0.25">
      <c r="A218" s="134"/>
      <c r="B218" s="67"/>
      <c r="C218" s="67"/>
    </row>
    <row r="219" spans="1:3" x14ac:dyDescent="0.25">
      <c r="A219" s="134"/>
      <c r="B219" s="67"/>
      <c r="C219" s="67"/>
    </row>
    <row r="220" spans="1:3" x14ac:dyDescent="0.25">
      <c r="A220" s="134"/>
      <c r="B220" s="67"/>
      <c r="C220" s="67"/>
    </row>
    <row r="221" spans="1:3" x14ac:dyDescent="0.25">
      <c r="A221" s="134"/>
      <c r="B221" s="67"/>
      <c r="C221" s="67"/>
    </row>
    <row r="222" spans="1:3" x14ac:dyDescent="0.25">
      <c r="A222" s="134"/>
      <c r="B222" s="67"/>
      <c r="C222" s="67"/>
    </row>
    <row r="223" spans="1:3" x14ac:dyDescent="0.25">
      <c r="A223" s="134"/>
      <c r="B223" s="67"/>
      <c r="C223" s="67"/>
    </row>
    <row r="224" spans="1:3" x14ac:dyDescent="0.25">
      <c r="A224" s="134"/>
      <c r="B224" s="67"/>
      <c r="C224" s="67"/>
    </row>
    <row r="225" spans="1:3" x14ac:dyDescent="0.25">
      <c r="A225" s="134"/>
      <c r="B225" s="67"/>
      <c r="C225" s="67"/>
    </row>
    <row r="226" spans="1:3" x14ac:dyDescent="0.25">
      <c r="A226" s="134"/>
      <c r="B226" s="67"/>
      <c r="C226" s="67"/>
    </row>
    <row r="227" spans="1:3" x14ac:dyDescent="0.25">
      <c r="A227" s="134"/>
      <c r="B227" s="67"/>
      <c r="C227" s="67"/>
    </row>
    <row r="228" spans="1:3" x14ac:dyDescent="0.25">
      <c r="A228" s="134"/>
      <c r="B228" s="67"/>
      <c r="C228" s="67"/>
    </row>
    <row r="229" spans="1:3" x14ac:dyDescent="0.25">
      <c r="A229" s="134"/>
      <c r="B229" s="67"/>
      <c r="C229" s="67"/>
    </row>
    <row r="230" spans="1:3" x14ac:dyDescent="0.25">
      <c r="A230" s="134"/>
      <c r="B230" s="67"/>
      <c r="C230" s="67"/>
    </row>
    <row r="231" spans="1:3" x14ac:dyDescent="0.25">
      <c r="A231" s="134"/>
      <c r="B231" s="67"/>
      <c r="C231" s="67"/>
    </row>
    <row r="232" spans="1:3" x14ac:dyDescent="0.25">
      <c r="A232" s="134"/>
      <c r="B232" s="67"/>
      <c r="C232" s="67"/>
    </row>
    <row r="233" spans="1:3" x14ac:dyDescent="0.25">
      <c r="A233" s="134"/>
      <c r="B233" s="67"/>
      <c r="C233" s="67"/>
    </row>
    <row r="234" spans="1:3" x14ac:dyDescent="0.25">
      <c r="A234" s="134"/>
      <c r="B234" s="67"/>
      <c r="C234" s="67"/>
    </row>
    <row r="235" spans="1:3" x14ac:dyDescent="0.25">
      <c r="A235" s="134"/>
      <c r="B235" s="67"/>
      <c r="C235" s="67"/>
    </row>
    <row r="236" spans="1:3" x14ac:dyDescent="0.25">
      <c r="A236" s="134"/>
      <c r="B236" s="67"/>
      <c r="C236" s="67"/>
    </row>
    <row r="237" spans="1:3" x14ac:dyDescent="0.25">
      <c r="A237" s="134"/>
      <c r="B237" s="67"/>
      <c r="C237" s="67"/>
    </row>
    <row r="238" spans="1:3" x14ac:dyDescent="0.25">
      <c r="A238" s="134"/>
      <c r="B238" s="67"/>
      <c r="C238" s="67"/>
    </row>
    <row r="239" spans="1:3" x14ac:dyDescent="0.25">
      <c r="A239" s="134"/>
      <c r="B239" s="67"/>
      <c r="C239" s="67"/>
    </row>
    <row r="240" spans="1:3" x14ac:dyDescent="0.25">
      <c r="A240" s="134"/>
      <c r="B240" s="67"/>
      <c r="C240" s="67"/>
    </row>
    <row r="241" spans="1:3" x14ac:dyDescent="0.25">
      <c r="A241" s="134"/>
      <c r="B241" s="67"/>
      <c r="C241" s="67"/>
    </row>
    <row r="242" spans="1:3" x14ac:dyDescent="0.25">
      <c r="A242" s="134"/>
      <c r="B242" s="67"/>
      <c r="C242" s="67"/>
    </row>
    <row r="243" spans="1:3" x14ac:dyDescent="0.25">
      <c r="A243" s="134"/>
      <c r="B243" s="67"/>
      <c r="C243" s="67"/>
    </row>
    <row r="244" spans="1:3" x14ac:dyDescent="0.25">
      <c r="A244" s="134"/>
      <c r="B244" s="67"/>
      <c r="C244" s="67"/>
    </row>
    <row r="245" spans="1:3" x14ac:dyDescent="0.25">
      <c r="A245" s="134"/>
      <c r="B245" s="67"/>
      <c r="C245" s="67"/>
    </row>
    <row r="246" spans="1:3" x14ac:dyDescent="0.25">
      <c r="A246" s="134"/>
      <c r="B246" s="67"/>
      <c r="C246" s="67"/>
    </row>
    <row r="247" spans="1:3" x14ac:dyDescent="0.25">
      <c r="A247" s="134"/>
      <c r="B247" s="67"/>
      <c r="C247" s="67"/>
    </row>
    <row r="248" spans="1:3" x14ac:dyDescent="0.25">
      <c r="A248" s="134"/>
      <c r="B248" s="67"/>
      <c r="C248" s="67"/>
    </row>
    <row r="249" spans="1:3" x14ac:dyDescent="0.25">
      <c r="A249" s="134"/>
      <c r="B249" s="67"/>
      <c r="C249" s="67"/>
    </row>
    <row r="250" spans="1:3" x14ac:dyDescent="0.25">
      <c r="A250" s="134"/>
      <c r="B250" s="67"/>
      <c r="C250" s="67"/>
    </row>
    <row r="251" spans="1:3" x14ac:dyDescent="0.25">
      <c r="A251" s="134"/>
      <c r="B251" s="67"/>
      <c r="C251" s="67"/>
    </row>
    <row r="252" spans="1:3" x14ac:dyDescent="0.25">
      <c r="A252" s="134"/>
      <c r="B252" s="67"/>
      <c r="C252" s="67"/>
    </row>
  </sheetData>
  <sheetProtection password="CF87" sheet="1" objects="1" scenarios="1" selectLockedCells="1" selectUnlockedCells="1"/>
  <protectedRanges>
    <protectedRange sqref="C68" name="Tartomány4"/>
    <protectedRange sqref="C80:C81" name="Tartomány4_1"/>
    <protectedRange sqref="C26:C27" name="Tartomány1_2_1_1_1_3_1"/>
    <protectedRange sqref="C45" name="Tartomány1_2_1_1_2_3_1"/>
    <protectedRange sqref="C46:C47" name="Tartomány1_2_1_1_4_2_1"/>
    <protectedRange sqref="C48" name="Tartomány1_2_1_1_5_2_1"/>
    <protectedRange sqref="C49" name="Tartomány1_2_1_1_6_2_1"/>
    <protectedRange sqref="C50" name="Tartomány1_2_1_1_7_2_1"/>
    <protectedRange sqref="C51:C52" name="Tartomány1_2_1_1_8_2_1"/>
    <protectedRange sqref="C53:C55" name="Tartomány1_2_1_1_9_2_1"/>
    <protectedRange sqref="C12" name="Tartomány1_2_1_1"/>
    <protectedRange sqref="C59" name="Tartomány1_2_1_1_1_1_2"/>
  </protectedRanges>
  <mergeCells count="55">
    <mergeCell ref="D63:AA63"/>
    <mergeCell ref="AB63:AM63"/>
    <mergeCell ref="AN63:AS63"/>
    <mergeCell ref="A67:AA67"/>
    <mergeCell ref="A68:AA68"/>
    <mergeCell ref="AP8:AQ8"/>
    <mergeCell ref="AR8:AR9"/>
    <mergeCell ref="AS8:AS9"/>
    <mergeCell ref="D58:AA58"/>
    <mergeCell ref="AB58:AM58"/>
    <mergeCell ref="AN58:AS58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4"/>
  <sheetViews>
    <sheetView topLeftCell="A40" zoomScale="77" zoomScaleNormal="77" zoomScaleSheetLayoutView="40" workbookViewId="0">
      <selection activeCell="A76" sqref="A76:C78"/>
    </sheetView>
  </sheetViews>
  <sheetFormatPr defaultColWidth="10.6640625" defaultRowHeight="15.75" x14ac:dyDescent="0.25"/>
  <cols>
    <col min="1" max="1" width="17.1640625" style="135" customWidth="1"/>
    <col min="2" max="2" width="7.1640625" style="1035" customWidth="1"/>
    <col min="3" max="3" width="60.33203125" style="1035" customWidth="1"/>
    <col min="4" max="4" width="5.5" style="193" customWidth="1"/>
    <col min="5" max="5" width="6.83203125" style="193" customWidth="1"/>
    <col min="6" max="6" width="5.5" style="193" customWidth="1"/>
    <col min="7" max="7" width="6.83203125" style="193" customWidth="1"/>
    <col min="8" max="8" width="5.5" style="193" customWidth="1"/>
    <col min="9" max="9" width="5.6640625" style="193" bestFit="1" customWidth="1"/>
    <col min="10" max="10" width="5.5" style="193" customWidth="1"/>
    <col min="11" max="11" width="6.83203125" style="193" customWidth="1"/>
    <col min="12" max="12" width="5.5" style="193" customWidth="1"/>
    <col min="13" max="13" width="6.83203125" style="193" customWidth="1"/>
    <col min="14" max="14" width="5.5" style="193" customWidth="1"/>
    <col min="15" max="15" width="5.6640625" style="193" bestFit="1" customWidth="1"/>
    <col min="16" max="16" width="5.5" style="193" bestFit="1" customWidth="1"/>
    <col min="17" max="17" width="6.83203125" style="193" customWidth="1"/>
    <col min="18" max="18" width="5.5" style="193" bestFit="1" customWidth="1"/>
    <col min="19" max="19" width="6.83203125" style="193" customWidth="1"/>
    <col min="20" max="20" width="5.5" style="193" customWidth="1"/>
    <col min="21" max="21" width="8.83203125" style="193" customWidth="1"/>
    <col min="22" max="22" width="5.5" style="193" bestFit="1" customWidth="1"/>
    <col min="23" max="23" width="6.83203125" style="193" customWidth="1"/>
    <col min="24" max="24" width="5.5" style="193" bestFit="1" customWidth="1"/>
    <col min="25" max="25" width="6.83203125" style="193" customWidth="1"/>
    <col min="26" max="26" width="5.5" style="193" customWidth="1"/>
    <col min="27" max="27" width="5.6640625" style="193" bestFit="1" customWidth="1"/>
    <col min="28" max="28" width="5.5" style="193" customWidth="1"/>
    <col min="29" max="29" width="6.83203125" style="193" customWidth="1"/>
    <col min="30" max="30" width="5.5" style="193" customWidth="1"/>
    <col min="31" max="31" width="6.83203125" style="193" customWidth="1"/>
    <col min="32" max="32" width="5.5" style="193" customWidth="1"/>
    <col min="33" max="33" width="8.33203125" style="193" customWidth="1"/>
    <col min="34" max="34" width="5.5" style="193" customWidth="1"/>
    <col min="35" max="35" width="6.83203125" style="193" customWidth="1"/>
    <col min="36" max="36" width="5.5" style="193" customWidth="1"/>
    <col min="37" max="37" width="6.83203125" style="193" customWidth="1"/>
    <col min="38" max="38" width="5.5" style="193" customWidth="1"/>
    <col min="39" max="39" width="9.5" style="193" customWidth="1"/>
    <col min="40" max="40" width="6.83203125" style="193" bestFit="1" customWidth="1"/>
    <col min="41" max="41" width="8.1640625" style="193" customWidth="1"/>
    <col min="42" max="42" width="6.83203125" style="193" bestFit="1" customWidth="1"/>
    <col min="43" max="43" width="8.1640625" style="193" bestFit="1" customWidth="1"/>
    <col min="44" max="44" width="6.83203125" style="193" bestFit="1" customWidth="1"/>
    <col min="45" max="45" width="9" style="193" customWidth="1"/>
    <col min="46" max="46" width="44" style="193" bestFit="1" customWidth="1"/>
    <col min="47" max="47" width="39" style="193" customWidth="1"/>
    <col min="48" max="16384" width="10.6640625" style="193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3.25" x14ac:dyDescent="0.2">
      <c r="A3" s="1418" t="s">
        <v>609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s="70" customFormat="1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ht="24" customHeight="1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93" t="s">
        <v>37</v>
      </c>
      <c r="AB8" s="1494" t="s">
        <v>12</v>
      </c>
      <c r="AC8" s="1456"/>
      <c r="AD8" s="1457" t="s">
        <v>13</v>
      </c>
      <c r="AE8" s="1456"/>
      <c r="AF8" s="1451" t="s">
        <v>14</v>
      </c>
      <c r="AG8" s="1493" t="s">
        <v>37</v>
      </c>
      <c r="AH8" s="1494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95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59"/>
      <c r="AB9" s="75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5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352" t="s">
        <v>17</v>
      </c>
      <c r="AB10" s="351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352" t="s">
        <v>17</v>
      </c>
      <c r="AH10" s="351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353"/>
      <c r="J11" s="86"/>
      <c r="K11" s="85"/>
      <c r="L11" s="86"/>
      <c r="M11" s="85"/>
      <c r="N11" s="86"/>
      <c r="O11" s="354"/>
      <c r="P11" s="86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1311"/>
      <c r="AB11" s="86"/>
      <c r="AC11" s="85"/>
      <c r="AD11" s="86"/>
      <c r="AE11" s="85"/>
      <c r="AF11" s="86"/>
      <c r="AG11" s="354"/>
      <c r="AH11" s="86"/>
      <c r="AI11" s="85"/>
      <c r="AJ11" s="86"/>
      <c r="AK11" s="85"/>
      <c r="AL11" s="86"/>
      <c r="AM11" s="357"/>
      <c r="AN11" s="89"/>
      <c r="AO11" s="89"/>
      <c r="AP11" s="89"/>
      <c r="AQ11" s="89"/>
      <c r="AR11" s="89"/>
      <c r="AS11" s="90"/>
      <c r="AT11" s="152"/>
      <c r="AU11" s="152"/>
    </row>
    <row r="12" spans="1:47" ht="15.75" customHeight="1" x14ac:dyDescent="0.25">
      <c r="A12" s="909" t="s">
        <v>65</v>
      </c>
      <c r="B12" s="915" t="s">
        <v>34</v>
      </c>
      <c r="C12" s="910" t="s">
        <v>66</v>
      </c>
      <c r="D12" s="853">
        <v>2</v>
      </c>
      <c r="E12" s="876">
        <v>36</v>
      </c>
      <c r="F12" s="853">
        <v>2</v>
      </c>
      <c r="G12" s="876">
        <v>24</v>
      </c>
      <c r="H12" s="853">
        <v>2</v>
      </c>
      <c r="I12" s="866" t="s">
        <v>67</v>
      </c>
      <c r="J12" s="911"/>
      <c r="K12" s="876" t="s">
        <v>68</v>
      </c>
      <c r="L12" s="853"/>
      <c r="M12" s="876" t="s">
        <v>68</v>
      </c>
      <c r="N12" s="853"/>
      <c r="O12" s="912"/>
      <c r="P12" s="853"/>
      <c r="Q12" s="876" t="s">
        <v>68</v>
      </c>
      <c r="R12" s="853"/>
      <c r="S12" s="876" t="s">
        <v>68</v>
      </c>
      <c r="T12" s="853"/>
      <c r="U12" s="866"/>
      <c r="V12" s="1054"/>
      <c r="W12" s="880" t="s">
        <v>68</v>
      </c>
      <c r="X12" s="873"/>
      <c r="Y12" s="880" t="s">
        <v>68</v>
      </c>
      <c r="Z12" s="873"/>
      <c r="AA12" s="885"/>
      <c r="AB12" s="853"/>
      <c r="AC12" s="876" t="s">
        <v>68</v>
      </c>
      <c r="AD12" s="933"/>
      <c r="AE12" s="876" t="s">
        <v>68</v>
      </c>
      <c r="AF12" s="933"/>
      <c r="AG12" s="857"/>
      <c r="AH12" s="853"/>
      <c r="AI12" s="876" t="s">
        <v>68</v>
      </c>
      <c r="AJ12" s="853"/>
      <c r="AK12" s="876" t="s">
        <v>68</v>
      </c>
      <c r="AL12" s="853"/>
      <c r="AM12" s="853"/>
      <c r="AN12" s="736">
        <f t="shared" ref="AN12:AN18" si="0">IF(D12+J12+P12+V12+AB12+AH12=0,"",D12+J12+P12+V12+AB12+AH12)</f>
        <v>2</v>
      </c>
      <c r="AO12" s="735">
        <f t="shared" ref="AO12:AO18" si="1">IF((D12+J12+P12+V12+AB12+AH12)*14=0,"",(D12+J12+P12+V12+AB12+AH12)*14)</f>
        <v>28</v>
      </c>
      <c r="AP12" s="737">
        <f t="shared" ref="AP12:AP18" si="2">IF(F12+L12+R12+X12+AD12+AJ12=0,"",F12+L12+R12+X12+AD12+AJ12)</f>
        <v>2</v>
      </c>
      <c r="AQ12" s="735">
        <f t="shared" ref="AQ12:AQ18" si="3">IF((L12+F12+R12+X12+AD12+AJ12)*14=0,"",(L12+F12+R12+X12+AD12+AJ12)*14)</f>
        <v>28</v>
      </c>
      <c r="AR12" s="737">
        <f t="shared" ref="AR12:AR18" si="4">IF(N12+H12+T12+Z12+AF12+AL12=0,"",N12+H12+T12+Z12+AF12+AL12)</f>
        <v>2</v>
      </c>
      <c r="AS12" s="738">
        <f t="shared" ref="AS12:AS18" si="5">IF(D12+F12+L12+J12+P12+R12+V12+X12+AB12+AD12+AH12+AJ12=0,"",D12+F12+L12+J12+P12+R12+V12+X12+AB12+AD12+AH12+AJ12)</f>
        <v>4</v>
      </c>
      <c r="AT12" s="1101" t="s">
        <v>807</v>
      </c>
      <c r="AU12" s="1029" t="s">
        <v>808</v>
      </c>
    </row>
    <row r="13" spans="1:47" ht="15.75" customHeight="1" x14ac:dyDescent="0.25">
      <c r="A13" s="742" t="s">
        <v>158</v>
      </c>
      <c r="B13" s="741" t="s">
        <v>34</v>
      </c>
      <c r="C13" s="745" t="s">
        <v>159</v>
      </c>
      <c r="D13" s="853">
        <v>2</v>
      </c>
      <c r="E13" s="876">
        <v>24</v>
      </c>
      <c r="F13" s="853"/>
      <c r="G13" s="876">
        <v>6</v>
      </c>
      <c r="H13" s="853">
        <v>2</v>
      </c>
      <c r="I13" s="866" t="s">
        <v>67</v>
      </c>
      <c r="J13" s="911"/>
      <c r="K13" s="876" t="s">
        <v>68</v>
      </c>
      <c r="L13" s="853"/>
      <c r="M13" s="876" t="s">
        <v>68</v>
      </c>
      <c r="N13" s="853"/>
      <c r="O13" s="912"/>
      <c r="P13" s="853"/>
      <c r="Q13" s="876" t="s">
        <v>68</v>
      </c>
      <c r="R13" s="853"/>
      <c r="S13" s="876" t="s">
        <v>68</v>
      </c>
      <c r="T13" s="853"/>
      <c r="U13" s="866"/>
      <c r="V13" s="1054"/>
      <c r="W13" s="880" t="s">
        <v>68</v>
      </c>
      <c r="X13" s="873"/>
      <c r="Y13" s="880" t="s">
        <v>68</v>
      </c>
      <c r="Z13" s="873"/>
      <c r="AA13" s="885"/>
      <c r="AB13" s="853"/>
      <c r="AC13" s="876" t="s">
        <v>68</v>
      </c>
      <c r="AD13" s="933"/>
      <c r="AE13" s="876" t="s">
        <v>68</v>
      </c>
      <c r="AF13" s="933"/>
      <c r="AG13" s="934"/>
      <c r="AH13" s="853"/>
      <c r="AI13" s="876" t="s">
        <v>68</v>
      </c>
      <c r="AJ13" s="853"/>
      <c r="AK13" s="876" t="s">
        <v>68</v>
      </c>
      <c r="AL13" s="853"/>
      <c r="AM13" s="853"/>
      <c r="AN13" s="736">
        <f t="shared" si="0"/>
        <v>2</v>
      </c>
      <c r="AO13" s="735">
        <f t="shared" si="1"/>
        <v>28</v>
      </c>
      <c r="AP13" s="737" t="str">
        <f t="shared" si="2"/>
        <v/>
      </c>
      <c r="AQ13" s="735" t="str">
        <f t="shared" si="3"/>
        <v/>
      </c>
      <c r="AR13" s="737">
        <f t="shared" si="4"/>
        <v>2</v>
      </c>
      <c r="AS13" s="738">
        <f t="shared" si="5"/>
        <v>2</v>
      </c>
      <c r="AT13" s="1029" t="s">
        <v>749</v>
      </c>
      <c r="AU13" s="1029" t="s">
        <v>810</v>
      </c>
    </row>
    <row r="14" spans="1:47" ht="15.75" customHeight="1" x14ac:dyDescent="0.25">
      <c r="A14" s="742" t="s">
        <v>69</v>
      </c>
      <c r="B14" s="741" t="s">
        <v>34</v>
      </c>
      <c r="C14" s="745" t="s">
        <v>70</v>
      </c>
      <c r="D14" s="853">
        <v>1</v>
      </c>
      <c r="E14" s="876">
        <v>16</v>
      </c>
      <c r="F14" s="853">
        <v>1</v>
      </c>
      <c r="G14" s="876">
        <v>36</v>
      </c>
      <c r="H14" s="853">
        <v>2</v>
      </c>
      <c r="I14" s="866" t="s">
        <v>71</v>
      </c>
      <c r="J14" s="911"/>
      <c r="K14" s="876" t="s">
        <v>68</v>
      </c>
      <c r="L14" s="853"/>
      <c r="M14" s="876" t="s">
        <v>68</v>
      </c>
      <c r="N14" s="853"/>
      <c r="O14" s="912"/>
      <c r="P14" s="853"/>
      <c r="Q14" s="876" t="s">
        <v>68</v>
      </c>
      <c r="R14" s="853"/>
      <c r="S14" s="876" t="s">
        <v>68</v>
      </c>
      <c r="T14" s="853"/>
      <c r="U14" s="866"/>
      <c r="V14" s="1054"/>
      <c r="W14" s="880" t="s">
        <v>68</v>
      </c>
      <c r="X14" s="873"/>
      <c r="Y14" s="880" t="s">
        <v>68</v>
      </c>
      <c r="Z14" s="873"/>
      <c r="AA14" s="968"/>
      <c r="AB14" s="911"/>
      <c r="AC14" s="876" t="s">
        <v>68</v>
      </c>
      <c r="AD14" s="933"/>
      <c r="AE14" s="876" t="s">
        <v>68</v>
      </c>
      <c r="AF14" s="933"/>
      <c r="AG14" s="934"/>
      <c r="AH14" s="853"/>
      <c r="AI14" s="876" t="s">
        <v>68</v>
      </c>
      <c r="AJ14" s="853"/>
      <c r="AK14" s="876" t="s">
        <v>68</v>
      </c>
      <c r="AL14" s="853"/>
      <c r="AM14" s="853"/>
      <c r="AN14" s="736">
        <f t="shared" si="0"/>
        <v>1</v>
      </c>
      <c r="AO14" s="735">
        <f t="shared" si="1"/>
        <v>14</v>
      </c>
      <c r="AP14" s="737">
        <f t="shared" si="2"/>
        <v>1</v>
      </c>
      <c r="AQ14" s="735">
        <f t="shared" si="3"/>
        <v>14</v>
      </c>
      <c r="AR14" s="737">
        <f t="shared" si="4"/>
        <v>2</v>
      </c>
      <c r="AS14" s="738">
        <f t="shared" si="5"/>
        <v>2</v>
      </c>
      <c r="AT14" s="1101" t="s">
        <v>807</v>
      </c>
      <c r="AU14" s="1029" t="s">
        <v>694</v>
      </c>
    </row>
    <row r="15" spans="1:47" ht="15.75" customHeight="1" x14ac:dyDescent="0.25">
      <c r="A15" s="742" t="s">
        <v>72</v>
      </c>
      <c r="B15" s="741" t="s">
        <v>34</v>
      </c>
      <c r="C15" s="745" t="s">
        <v>73</v>
      </c>
      <c r="D15" s="853"/>
      <c r="E15" s="876" t="s">
        <v>68</v>
      </c>
      <c r="F15" s="853">
        <v>4</v>
      </c>
      <c r="G15" s="876">
        <v>54</v>
      </c>
      <c r="H15" s="853">
        <v>2</v>
      </c>
      <c r="I15" s="866" t="s">
        <v>71</v>
      </c>
      <c r="J15" s="911"/>
      <c r="K15" s="876" t="s">
        <v>68</v>
      </c>
      <c r="L15" s="853"/>
      <c r="M15" s="876" t="s">
        <v>68</v>
      </c>
      <c r="N15" s="853"/>
      <c r="O15" s="912"/>
      <c r="P15" s="853"/>
      <c r="Q15" s="876" t="s">
        <v>68</v>
      </c>
      <c r="R15" s="853"/>
      <c r="S15" s="876" t="s">
        <v>68</v>
      </c>
      <c r="T15" s="853"/>
      <c r="U15" s="866"/>
      <c r="V15" s="1054"/>
      <c r="W15" s="880" t="s">
        <v>68</v>
      </c>
      <c r="X15" s="873"/>
      <c r="Y15" s="880" t="s">
        <v>68</v>
      </c>
      <c r="Z15" s="873"/>
      <c r="AA15" s="968"/>
      <c r="AB15" s="911"/>
      <c r="AC15" s="876" t="s">
        <v>68</v>
      </c>
      <c r="AD15" s="933"/>
      <c r="AE15" s="876" t="s">
        <v>68</v>
      </c>
      <c r="AF15" s="933"/>
      <c r="AG15" s="934"/>
      <c r="AH15" s="853"/>
      <c r="AI15" s="876" t="s">
        <v>68</v>
      </c>
      <c r="AJ15" s="853"/>
      <c r="AK15" s="876" t="s">
        <v>68</v>
      </c>
      <c r="AL15" s="853"/>
      <c r="AM15" s="853"/>
      <c r="AN15" s="736" t="str">
        <f t="shared" si="0"/>
        <v/>
      </c>
      <c r="AO15" s="735" t="str">
        <f t="shared" si="1"/>
        <v/>
      </c>
      <c r="AP15" s="737">
        <f t="shared" si="2"/>
        <v>4</v>
      </c>
      <c r="AQ15" s="735">
        <f t="shared" si="3"/>
        <v>56</v>
      </c>
      <c r="AR15" s="737">
        <f t="shared" si="4"/>
        <v>2</v>
      </c>
      <c r="AS15" s="738">
        <f t="shared" si="5"/>
        <v>4</v>
      </c>
      <c r="AT15" s="1101" t="s">
        <v>713</v>
      </c>
      <c r="AU15" s="1029" t="s">
        <v>809</v>
      </c>
    </row>
    <row r="16" spans="1:47" s="462" customFormat="1" ht="15.75" customHeight="1" x14ac:dyDescent="0.25">
      <c r="A16" s="909" t="s">
        <v>920</v>
      </c>
      <c r="B16" s="741" t="s">
        <v>15</v>
      </c>
      <c r="C16" s="745" t="s">
        <v>378</v>
      </c>
      <c r="D16" s="853"/>
      <c r="E16" s="876" t="s">
        <v>68</v>
      </c>
      <c r="F16" s="853"/>
      <c r="G16" s="876" t="s">
        <v>68</v>
      </c>
      <c r="H16" s="853"/>
      <c r="I16" s="866"/>
      <c r="J16" s="911"/>
      <c r="K16" s="876" t="s">
        <v>68</v>
      </c>
      <c r="L16" s="853"/>
      <c r="M16" s="876" t="s">
        <v>68</v>
      </c>
      <c r="N16" s="853"/>
      <c r="O16" s="912"/>
      <c r="P16" s="853">
        <v>2</v>
      </c>
      <c r="Q16" s="876">
        <v>28</v>
      </c>
      <c r="R16" s="853">
        <v>1</v>
      </c>
      <c r="S16" s="876">
        <v>14</v>
      </c>
      <c r="T16" s="853">
        <v>3</v>
      </c>
      <c r="U16" s="866" t="s">
        <v>15</v>
      </c>
      <c r="V16" s="1054"/>
      <c r="W16" s="880" t="s">
        <v>68</v>
      </c>
      <c r="X16" s="873"/>
      <c r="Y16" s="880" t="s">
        <v>68</v>
      </c>
      <c r="Z16" s="873"/>
      <c r="AA16" s="968"/>
      <c r="AB16" s="911"/>
      <c r="AC16" s="876" t="s">
        <v>68</v>
      </c>
      <c r="AD16" s="933"/>
      <c r="AE16" s="876" t="s">
        <v>68</v>
      </c>
      <c r="AF16" s="933"/>
      <c r="AG16" s="934"/>
      <c r="AH16" s="853"/>
      <c r="AI16" s="876" t="s">
        <v>68</v>
      </c>
      <c r="AJ16" s="853"/>
      <c r="AK16" s="876" t="s">
        <v>68</v>
      </c>
      <c r="AL16" s="853"/>
      <c r="AM16" s="853"/>
      <c r="AN16" s="736">
        <f t="shared" si="0"/>
        <v>2</v>
      </c>
      <c r="AO16" s="735">
        <f t="shared" si="1"/>
        <v>28</v>
      </c>
      <c r="AP16" s="737">
        <f t="shared" si="2"/>
        <v>1</v>
      </c>
      <c r="AQ16" s="735">
        <f t="shared" si="3"/>
        <v>14</v>
      </c>
      <c r="AR16" s="737">
        <f t="shared" si="4"/>
        <v>3</v>
      </c>
      <c r="AS16" s="738">
        <f t="shared" si="5"/>
        <v>3</v>
      </c>
      <c r="AT16" s="1127" t="s">
        <v>711</v>
      </c>
      <c r="AU16" s="1128" t="s">
        <v>922</v>
      </c>
    </row>
    <row r="17" spans="1:47" ht="15.75" customHeight="1" x14ac:dyDescent="0.25">
      <c r="A17" s="909" t="s">
        <v>921</v>
      </c>
      <c r="B17" s="741" t="s">
        <v>15</v>
      </c>
      <c r="C17" s="745" t="s">
        <v>379</v>
      </c>
      <c r="D17" s="853"/>
      <c r="E17" s="876" t="s">
        <v>68</v>
      </c>
      <c r="F17" s="853"/>
      <c r="G17" s="876" t="s">
        <v>68</v>
      </c>
      <c r="H17" s="853"/>
      <c r="I17" s="866"/>
      <c r="J17" s="911"/>
      <c r="K17" s="876" t="s">
        <v>68</v>
      </c>
      <c r="L17" s="853"/>
      <c r="M17" s="876" t="s">
        <v>68</v>
      </c>
      <c r="N17" s="853"/>
      <c r="O17" s="912"/>
      <c r="P17" s="853"/>
      <c r="Q17" s="876" t="s">
        <v>68</v>
      </c>
      <c r="R17" s="853"/>
      <c r="S17" s="876" t="s">
        <v>68</v>
      </c>
      <c r="T17" s="853"/>
      <c r="U17" s="866"/>
      <c r="V17" s="1054">
        <v>2</v>
      </c>
      <c r="W17" s="880">
        <v>28</v>
      </c>
      <c r="X17" s="873">
        <v>1</v>
      </c>
      <c r="Y17" s="880">
        <v>14</v>
      </c>
      <c r="Z17" s="873">
        <v>3</v>
      </c>
      <c r="AA17" s="968" t="s">
        <v>15</v>
      </c>
      <c r="AB17" s="911"/>
      <c r="AC17" s="876" t="s">
        <v>68</v>
      </c>
      <c r="AD17" s="933"/>
      <c r="AE17" s="876" t="s">
        <v>68</v>
      </c>
      <c r="AF17" s="933"/>
      <c r="AG17" s="934"/>
      <c r="AH17" s="853"/>
      <c r="AI17" s="876" t="s">
        <v>68</v>
      </c>
      <c r="AJ17" s="853"/>
      <c r="AK17" s="876" t="s">
        <v>68</v>
      </c>
      <c r="AL17" s="853"/>
      <c r="AM17" s="853"/>
      <c r="AN17" s="736">
        <f t="shared" si="0"/>
        <v>2</v>
      </c>
      <c r="AO17" s="735">
        <f t="shared" si="1"/>
        <v>28</v>
      </c>
      <c r="AP17" s="737">
        <f t="shared" si="2"/>
        <v>1</v>
      </c>
      <c r="AQ17" s="735">
        <f t="shared" si="3"/>
        <v>14</v>
      </c>
      <c r="AR17" s="737">
        <f t="shared" si="4"/>
        <v>3</v>
      </c>
      <c r="AS17" s="738">
        <f t="shared" si="5"/>
        <v>3</v>
      </c>
      <c r="AT17" s="1128" t="s">
        <v>711</v>
      </c>
      <c r="AU17" s="1128" t="s">
        <v>922</v>
      </c>
    </row>
    <row r="18" spans="1:47" s="462" customFormat="1" ht="15.75" customHeight="1" x14ac:dyDescent="0.25">
      <c r="A18" s="742" t="s">
        <v>380</v>
      </c>
      <c r="B18" s="741" t="s">
        <v>15</v>
      </c>
      <c r="C18" s="745" t="s">
        <v>381</v>
      </c>
      <c r="D18" s="853"/>
      <c r="E18" s="876" t="s">
        <v>68</v>
      </c>
      <c r="F18" s="853"/>
      <c r="G18" s="876" t="s">
        <v>68</v>
      </c>
      <c r="H18" s="853"/>
      <c r="I18" s="866"/>
      <c r="J18" s="911"/>
      <c r="K18" s="876" t="s">
        <v>68</v>
      </c>
      <c r="L18" s="853"/>
      <c r="M18" s="876" t="s">
        <v>68</v>
      </c>
      <c r="N18" s="853"/>
      <c r="O18" s="912"/>
      <c r="P18" s="853">
        <v>1</v>
      </c>
      <c r="Q18" s="876">
        <v>14</v>
      </c>
      <c r="R18" s="853">
        <v>2</v>
      </c>
      <c r="S18" s="876">
        <v>28</v>
      </c>
      <c r="T18" s="853">
        <v>3</v>
      </c>
      <c r="U18" s="866" t="s">
        <v>15</v>
      </c>
      <c r="V18" s="1054"/>
      <c r="W18" s="880" t="s">
        <v>68</v>
      </c>
      <c r="X18" s="873"/>
      <c r="Y18" s="880" t="s">
        <v>68</v>
      </c>
      <c r="Z18" s="873"/>
      <c r="AA18" s="968"/>
      <c r="AB18" s="911"/>
      <c r="AC18" s="876" t="s">
        <v>68</v>
      </c>
      <c r="AD18" s="933"/>
      <c r="AE18" s="876" t="s">
        <v>68</v>
      </c>
      <c r="AF18" s="933"/>
      <c r="AG18" s="934"/>
      <c r="AH18" s="853"/>
      <c r="AI18" s="876" t="s">
        <v>68</v>
      </c>
      <c r="AJ18" s="853"/>
      <c r="AK18" s="876" t="s">
        <v>68</v>
      </c>
      <c r="AL18" s="853"/>
      <c r="AM18" s="853"/>
      <c r="AN18" s="736">
        <f t="shared" si="0"/>
        <v>1</v>
      </c>
      <c r="AO18" s="735">
        <f t="shared" si="1"/>
        <v>14</v>
      </c>
      <c r="AP18" s="737">
        <f t="shared" si="2"/>
        <v>2</v>
      </c>
      <c r="AQ18" s="735">
        <f t="shared" si="3"/>
        <v>28</v>
      </c>
      <c r="AR18" s="737">
        <f t="shared" si="4"/>
        <v>3</v>
      </c>
      <c r="AS18" s="738">
        <f t="shared" si="5"/>
        <v>3</v>
      </c>
      <c r="AT18" s="1127" t="s">
        <v>790</v>
      </c>
      <c r="AU18" s="1128" t="s">
        <v>743</v>
      </c>
    </row>
    <row r="19" spans="1:47" s="420" customFormat="1" ht="15.75" customHeight="1" x14ac:dyDescent="0.25">
      <c r="A19" s="742" t="s">
        <v>923</v>
      </c>
      <c r="B19" s="741" t="s">
        <v>15</v>
      </c>
      <c r="C19" s="745" t="s">
        <v>382</v>
      </c>
      <c r="D19" s="853"/>
      <c r="E19" s="876" t="s">
        <v>68</v>
      </c>
      <c r="F19" s="853"/>
      <c r="G19" s="876" t="s">
        <v>68</v>
      </c>
      <c r="H19" s="853"/>
      <c r="I19" s="866"/>
      <c r="J19" s="911"/>
      <c r="K19" s="876" t="s">
        <v>68</v>
      </c>
      <c r="L19" s="853"/>
      <c r="M19" s="876" t="s">
        <v>68</v>
      </c>
      <c r="N19" s="853"/>
      <c r="O19" s="912"/>
      <c r="P19" s="853"/>
      <c r="Q19" s="876" t="s">
        <v>68</v>
      </c>
      <c r="R19" s="853"/>
      <c r="S19" s="876" t="s">
        <v>68</v>
      </c>
      <c r="T19" s="853"/>
      <c r="U19" s="866"/>
      <c r="V19" s="1054">
        <v>1</v>
      </c>
      <c r="W19" s="880">
        <v>14</v>
      </c>
      <c r="X19" s="873">
        <v>1</v>
      </c>
      <c r="Y19" s="880">
        <v>14</v>
      </c>
      <c r="Z19" s="873">
        <v>2</v>
      </c>
      <c r="AA19" s="968" t="s">
        <v>15</v>
      </c>
      <c r="AB19" s="911"/>
      <c r="AC19" s="876" t="s">
        <v>68</v>
      </c>
      <c r="AD19" s="933"/>
      <c r="AE19" s="876" t="s">
        <v>68</v>
      </c>
      <c r="AF19" s="933"/>
      <c r="AG19" s="934"/>
      <c r="AH19" s="853"/>
      <c r="AI19" s="876" t="s">
        <v>68</v>
      </c>
      <c r="AJ19" s="853"/>
      <c r="AK19" s="876" t="s">
        <v>68</v>
      </c>
      <c r="AL19" s="853"/>
      <c r="AM19" s="853"/>
      <c r="AN19" s="769">
        <f t="shared" ref="AN19:AN22" si="6">IF(D19+J19+P19+V19+AB19+AH19=0,"",D19+J19+P19+V19+AB19+AH19)</f>
        <v>1</v>
      </c>
      <c r="AO19" s="768">
        <f t="shared" ref="AO19:AO22" si="7">IF((D19+J19+P19+V19+AB19+AH19)*14=0,"",(D19+J19+P19+V19+AB19+AH19)*14)</f>
        <v>14</v>
      </c>
      <c r="AP19" s="770">
        <f t="shared" ref="AP19:AP22" si="8">IF(F19+L19+R19+X19+AD19+AJ19=0,"",F19+L19+R19+X19+AD19+AJ19)</f>
        <v>1</v>
      </c>
      <c r="AQ19" s="768">
        <f t="shared" ref="AQ19:AQ22" si="9">IF((L19+F19+R19+X19+AD19+AJ19)*14=0,"",(L19+F19+R19+X19+AD19+AJ19)*14)</f>
        <v>14</v>
      </c>
      <c r="AR19" s="770">
        <f t="shared" ref="AR19:AR22" si="10">IF(N19+H19+T19+Z19+AF19+AL19=0,"",N19+H19+T19+Z19+AF19+AL19)</f>
        <v>2</v>
      </c>
      <c r="AS19" s="771">
        <f t="shared" ref="AS19:AS22" si="11">IF(D19+F19+L19+J19+P19+R19+V19+X19+AB19+AD19+AH19+AJ19=0,"",D19+F19+L19+J19+P19+R19+V19+X19+AB19+AD19+AH19+AJ19)</f>
        <v>2</v>
      </c>
      <c r="AT19" s="1127" t="s">
        <v>790</v>
      </c>
      <c r="AU19" s="1128" t="s">
        <v>743</v>
      </c>
    </row>
    <row r="20" spans="1:47" s="420" customFormat="1" ht="15.75" customHeight="1" x14ac:dyDescent="0.25">
      <c r="A20" s="742" t="s">
        <v>132</v>
      </c>
      <c r="B20" s="741" t="s">
        <v>15</v>
      </c>
      <c r="C20" s="743" t="s">
        <v>133</v>
      </c>
      <c r="D20" s="853"/>
      <c r="E20" s="876" t="s">
        <v>68</v>
      </c>
      <c r="F20" s="853"/>
      <c r="G20" s="876" t="s">
        <v>68</v>
      </c>
      <c r="H20" s="853"/>
      <c r="I20" s="866"/>
      <c r="J20" s="911"/>
      <c r="K20" s="876" t="s">
        <v>68</v>
      </c>
      <c r="L20" s="853"/>
      <c r="M20" s="876" t="s">
        <v>68</v>
      </c>
      <c r="N20" s="853"/>
      <c r="O20" s="912"/>
      <c r="P20" s="853"/>
      <c r="Q20" s="876" t="s">
        <v>68</v>
      </c>
      <c r="R20" s="853"/>
      <c r="S20" s="876" t="s">
        <v>68</v>
      </c>
      <c r="T20" s="853"/>
      <c r="U20" s="866"/>
      <c r="V20" s="1054">
        <v>1</v>
      </c>
      <c r="W20" s="880">
        <v>14</v>
      </c>
      <c r="X20" s="873">
        <v>1</v>
      </c>
      <c r="Y20" s="880">
        <v>14</v>
      </c>
      <c r="Z20" s="873">
        <v>2</v>
      </c>
      <c r="AA20" s="968" t="s">
        <v>15</v>
      </c>
      <c r="AB20" s="911"/>
      <c r="AC20" s="876" t="s">
        <v>68</v>
      </c>
      <c r="AD20" s="933"/>
      <c r="AE20" s="876" t="s">
        <v>68</v>
      </c>
      <c r="AF20" s="933"/>
      <c r="AG20" s="934"/>
      <c r="AH20" s="853"/>
      <c r="AI20" s="876" t="s">
        <v>68</v>
      </c>
      <c r="AJ20" s="853"/>
      <c r="AK20" s="876" t="s">
        <v>68</v>
      </c>
      <c r="AL20" s="853"/>
      <c r="AM20" s="853"/>
      <c r="AN20" s="769">
        <f t="shared" si="6"/>
        <v>1</v>
      </c>
      <c r="AO20" s="768">
        <f t="shared" si="7"/>
        <v>14</v>
      </c>
      <c r="AP20" s="770">
        <f t="shared" si="8"/>
        <v>1</v>
      </c>
      <c r="AQ20" s="768">
        <f t="shared" si="9"/>
        <v>14</v>
      </c>
      <c r="AR20" s="770">
        <f t="shared" si="10"/>
        <v>2</v>
      </c>
      <c r="AS20" s="771">
        <f t="shared" si="11"/>
        <v>2</v>
      </c>
      <c r="AT20" s="1101" t="s">
        <v>729</v>
      </c>
      <c r="AU20" s="1029" t="s">
        <v>731</v>
      </c>
    </row>
    <row r="21" spans="1:47" s="420" customFormat="1" ht="15.75" customHeight="1" x14ac:dyDescent="0.25">
      <c r="A21" s="742" t="s">
        <v>134</v>
      </c>
      <c r="B21" s="741" t="s">
        <v>15</v>
      </c>
      <c r="C21" s="743" t="s">
        <v>135</v>
      </c>
      <c r="D21" s="853"/>
      <c r="E21" s="876" t="s">
        <v>68</v>
      </c>
      <c r="F21" s="853"/>
      <c r="G21" s="876" t="s">
        <v>68</v>
      </c>
      <c r="H21" s="853"/>
      <c r="I21" s="866"/>
      <c r="J21" s="911"/>
      <c r="K21" s="876" t="s">
        <v>68</v>
      </c>
      <c r="L21" s="853"/>
      <c r="M21" s="876" t="s">
        <v>68</v>
      </c>
      <c r="N21" s="853"/>
      <c r="O21" s="912"/>
      <c r="P21" s="853"/>
      <c r="Q21" s="876" t="s">
        <v>68</v>
      </c>
      <c r="R21" s="853"/>
      <c r="S21" s="876" t="s">
        <v>68</v>
      </c>
      <c r="T21" s="853"/>
      <c r="U21" s="866"/>
      <c r="V21" s="1054"/>
      <c r="W21" s="880" t="s">
        <v>68</v>
      </c>
      <c r="X21" s="873"/>
      <c r="Y21" s="880" t="s">
        <v>68</v>
      </c>
      <c r="Z21" s="873"/>
      <c r="AA21" s="968"/>
      <c r="AB21" s="911">
        <v>1</v>
      </c>
      <c r="AC21" s="876">
        <v>14</v>
      </c>
      <c r="AD21" s="933">
        <v>1</v>
      </c>
      <c r="AE21" s="876">
        <v>14</v>
      </c>
      <c r="AF21" s="933">
        <v>2</v>
      </c>
      <c r="AG21" s="934" t="s">
        <v>15</v>
      </c>
      <c r="AH21" s="853"/>
      <c r="AI21" s="876" t="s">
        <v>68</v>
      </c>
      <c r="AJ21" s="853"/>
      <c r="AK21" s="876" t="s">
        <v>68</v>
      </c>
      <c r="AL21" s="853"/>
      <c r="AM21" s="853"/>
      <c r="AN21" s="769">
        <f t="shared" si="6"/>
        <v>1</v>
      </c>
      <c r="AO21" s="768">
        <f t="shared" si="7"/>
        <v>14</v>
      </c>
      <c r="AP21" s="770">
        <f t="shared" si="8"/>
        <v>1</v>
      </c>
      <c r="AQ21" s="768">
        <f t="shared" si="9"/>
        <v>14</v>
      </c>
      <c r="AR21" s="770">
        <f t="shared" si="10"/>
        <v>2</v>
      </c>
      <c r="AS21" s="771">
        <f t="shared" si="11"/>
        <v>2</v>
      </c>
      <c r="AT21" s="1101" t="s">
        <v>729</v>
      </c>
      <c r="AU21" s="1029" t="s">
        <v>731</v>
      </c>
    </row>
    <row r="22" spans="1:47" s="420" customFormat="1" ht="15.75" customHeight="1" x14ac:dyDescent="0.25">
      <c r="A22" s="742" t="s">
        <v>314</v>
      </c>
      <c r="B22" s="741" t="s">
        <v>15</v>
      </c>
      <c r="C22" s="745" t="s">
        <v>315</v>
      </c>
      <c r="D22" s="853"/>
      <c r="E22" s="876" t="s">
        <v>68</v>
      </c>
      <c r="F22" s="853"/>
      <c r="G22" s="876" t="s">
        <v>68</v>
      </c>
      <c r="H22" s="853"/>
      <c r="I22" s="866"/>
      <c r="J22" s="911"/>
      <c r="K22" s="876" t="s">
        <v>68</v>
      </c>
      <c r="L22" s="853"/>
      <c r="M22" s="876" t="s">
        <v>68</v>
      </c>
      <c r="N22" s="853"/>
      <c r="O22" s="912"/>
      <c r="P22" s="853"/>
      <c r="Q22" s="876" t="s">
        <v>68</v>
      </c>
      <c r="R22" s="853"/>
      <c r="S22" s="876" t="s">
        <v>68</v>
      </c>
      <c r="T22" s="853"/>
      <c r="U22" s="866"/>
      <c r="V22" s="1054">
        <v>1</v>
      </c>
      <c r="W22" s="880">
        <v>14</v>
      </c>
      <c r="X22" s="873">
        <v>1</v>
      </c>
      <c r="Y22" s="880">
        <v>14</v>
      </c>
      <c r="Z22" s="873">
        <v>3</v>
      </c>
      <c r="AA22" s="968" t="s">
        <v>83</v>
      </c>
      <c r="AB22" s="911"/>
      <c r="AC22" s="876" t="s">
        <v>68</v>
      </c>
      <c r="AD22" s="933"/>
      <c r="AE22" s="876" t="s">
        <v>68</v>
      </c>
      <c r="AF22" s="933"/>
      <c r="AG22" s="934"/>
      <c r="AH22" s="853"/>
      <c r="AI22" s="876" t="s">
        <v>68</v>
      </c>
      <c r="AJ22" s="853"/>
      <c r="AK22" s="876" t="s">
        <v>68</v>
      </c>
      <c r="AL22" s="853"/>
      <c r="AM22" s="853"/>
      <c r="AN22" s="769">
        <f t="shared" si="6"/>
        <v>1</v>
      </c>
      <c r="AO22" s="768">
        <f t="shared" si="7"/>
        <v>14</v>
      </c>
      <c r="AP22" s="770">
        <f t="shared" si="8"/>
        <v>1</v>
      </c>
      <c r="AQ22" s="768">
        <f t="shared" si="9"/>
        <v>14</v>
      </c>
      <c r="AR22" s="770">
        <f t="shared" si="10"/>
        <v>3</v>
      </c>
      <c r="AS22" s="771">
        <f t="shared" si="11"/>
        <v>2</v>
      </c>
      <c r="AT22" s="1103" t="s">
        <v>764</v>
      </c>
      <c r="AU22" s="1104" t="s">
        <v>941</v>
      </c>
    </row>
    <row r="23" spans="1:47" s="705" customFormat="1" ht="15.75" customHeight="1" x14ac:dyDescent="0.25">
      <c r="A23" s="742" t="s">
        <v>105</v>
      </c>
      <c r="B23" s="741" t="s">
        <v>15</v>
      </c>
      <c r="C23" s="745" t="s">
        <v>106</v>
      </c>
      <c r="D23" s="853"/>
      <c r="E23" s="876" t="s">
        <v>68</v>
      </c>
      <c r="F23" s="853"/>
      <c r="G23" s="876" t="s">
        <v>68</v>
      </c>
      <c r="H23" s="853"/>
      <c r="I23" s="866"/>
      <c r="J23" s="911"/>
      <c r="K23" s="876" t="s">
        <v>68</v>
      </c>
      <c r="L23" s="853"/>
      <c r="M23" s="876" t="s">
        <v>68</v>
      </c>
      <c r="N23" s="853"/>
      <c r="O23" s="912"/>
      <c r="P23" s="911"/>
      <c r="Q23" s="876"/>
      <c r="R23" s="933"/>
      <c r="S23" s="876" t="s">
        <v>68</v>
      </c>
      <c r="T23" s="933"/>
      <c r="U23" s="912"/>
      <c r="V23" s="746"/>
      <c r="W23" s="880"/>
      <c r="X23" s="746"/>
      <c r="Y23" s="880"/>
      <c r="Z23" s="746"/>
      <c r="AA23" s="1310"/>
      <c r="AB23" s="940">
        <v>2</v>
      </c>
      <c r="AC23" s="876">
        <v>28</v>
      </c>
      <c r="AD23" s="836"/>
      <c r="AE23" s="876"/>
      <c r="AF23" s="853">
        <v>2</v>
      </c>
      <c r="AG23" s="934" t="s">
        <v>15</v>
      </c>
      <c r="AH23" s="940"/>
      <c r="AI23" s="876"/>
      <c r="AJ23" s="836"/>
      <c r="AK23" s="876"/>
      <c r="AL23" s="853"/>
      <c r="AM23" s="934"/>
      <c r="AN23" s="769">
        <f t="shared" ref="AN23:AN64" si="12">IF(D23+J23+P23+V23+AB23+AH23=0,"",D23+J23+P23+V23+AB23+AH23)</f>
        <v>2</v>
      </c>
      <c r="AO23" s="768">
        <f t="shared" ref="AO23:AO64" si="13">IF((D23+J23+P23+V23+AB23+AH23)*14=0,"",(D23+J23+P23+V23+AB23+AH23)*14)</f>
        <v>28</v>
      </c>
      <c r="AP23" s="770" t="str">
        <f t="shared" ref="AP23:AP64" si="14">IF(F23+L23+R23+X23+AD23+AJ23=0,"",F23+L23+R23+X23+AD23+AJ23)</f>
        <v/>
      </c>
      <c r="AQ23" s="768" t="str">
        <f t="shared" ref="AQ23:AQ64" si="15">IF((L23+F23+R23+X23+AD23+AJ23)*14=0,"",(L23+F23+R23+X23+AD23+AJ23)*14)</f>
        <v/>
      </c>
      <c r="AR23" s="770">
        <f t="shared" ref="AR23:AR64" si="16">IF(N23+H23+T23+Z23+AF23+AL23=0,"",N23+H23+T23+Z23+AF23+AL23)</f>
        <v>2</v>
      </c>
      <c r="AS23" s="771">
        <f t="shared" ref="AS23:AS64" si="17">IF(D23+F23+L23+J23+P23+R23+V23+X23+AB23+AD23+AH23+AJ23=0,"",D23+F23+L23+J23+P23+R23+V23+X23+AB23+AD23+AH23+AJ23)</f>
        <v>2</v>
      </c>
      <c r="AT23" s="1127" t="s">
        <v>768</v>
      </c>
      <c r="AU23" s="1128" t="s">
        <v>789</v>
      </c>
    </row>
    <row r="24" spans="1:47" s="420" customFormat="1" ht="15.75" customHeight="1" x14ac:dyDescent="0.25">
      <c r="A24" s="740" t="s">
        <v>383</v>
      </c>
      <c r="B24" s="741" t="s">
        <v>15</v>
      </c>
      <c r="C24" s="743" t="s">
        <v>384</v>
      </c>
      <c r="D24" s="853"/>
      <c r="E24" s="876"/>
      <c r="F24" s="853"/>
      <c r="G24" s="876"/>
      <c r="H24" s="853"/>
      <c r="I24" s="866"/>
      <c r="J24" s="911"/>
      <c r="K24" s="876"/>
      <c r="L24" s="853">
        <v>2</v>
      </c>
      <c r="M24" s="876">
        <v>28</v>
      </c>
      <c r="N24" s="853">
        <v>2</v>
      </c>
      <c r="O24" s="912" t="s">
        <v>71</v>
      </c>
      <c r="P24" s="853"/>
      <c r="Q24" s="876"/>
      <c r="R24" s="853"/>
      <c r="S24" s="876"/>
      <c r="T24" s="853"/>
      <c r="U24" s="866"/>
      <c r="V24" s="1054"/>
      <c r="W24" s="880"/>
      <c r="X24" s="873"/>
      <c r="Y24" s="880"/>
      <c r="Z24" s="873"/>
      <c r="AA24" s="968"/>
      <c r="AB24" s="911"/>
      <c r="AC24" s="876"/>
      <c r="AD24" s="933"/>
      <c r="AE24" s="876"/>
      <c r="AF24" s="933"/>
      <c r="AG24" s="934"/>
      <c r="AH24" s="853"/>
      <c r="AI24" s="876"/>
      <c r="AJ24" s="853"/>
      <c r="AK24" s="876"/>
      <c r="AL24" s="853"/>
      <c r="AM24" s="853"/>
      <c r="AN24" s="830" t="str">
        <f t="shared" si="12"/>
        <v/>
      </c>
      <c r="AO24" s="824" t="str">
        <f t="shared" si="13"/>
        <v/>
      </c>
      <c r="AP24" s="831">
        <f t="shared" si="14"/>
        <v>2</v>
      </c>
      <c r="AQ24" s="824">
        <f t="shared" si="15"/>
        <v>28</v>
      </c>
      <c r="AR24" s="831">
        <f t="shared" si="16"/>
        <v>2</v>
      </c>
      <c r="AS24" s="832">
        <f t="shared" si="17"/>
        <v>2</v>
      </c>
      <c r="AT24" s="1127" t="s">
        <v>713</v>
      </c>
      <c r="AU24" s="1128" t="s">
        <v>888</v>
      </c>
    </row>
    <row r="25" spans="1:47" s="420" customFormat="1" ht="15.75" customHeight="1" x14ac:dyDescent="0.25">
      <c r="A25" s="740" t="s">
        <v>385</v>
      </c>
      <c r="B25" s="741" t="s">
        <v>15</v>
      </c>
      <c r="C25" s="743" t="s">
        <v>386</v>
      </c>
      <c r="D25" s="853"/>
      <c r="E25" s="876"/>
      <c r="F25" s="853"/>
      <c r="G25" s="876"/>
      <c r="H25" s="853"/>
      <c r="I25" s="866"/>
      <c r="J25" s="911"/>
      <c r="K25" s="876"/>
      <c r="L25" s="853"/>
      <c r="M25" s="876"/>
      <c r="N25" s="853"/>
      <c r="O25" s="912"/>
      <c r="P25" s="853"/>
      <c r="Q25" s="876"/>
      <c r="R25" s="853">
        <v>2</v>
      </c>
      <c r="S25" s="876">
        <v>28</v>
      </c>
      <c r="T25" s="853">
        <v>2</v>
      </c>
      <c r="U25" s="866" t="s">
        <v>71</v>
      </c>
      <c r="V25" s="1054"/>
      <c r="W25" s="880"/>
      <c r="X25" s="873"/>
      <c r="Y25" s="880"/>
      <c r="Z25" s="873"/>
      <c r="AA25" s="968"/>
      <c r="AB25" s="911"/>
      <c r="AC25" s="876"/>
      <c r="AD25" s="933"/>
      <c r="AE25" s="876"/>
      <c r="AF25" s="933"/>
      <c r="AG25" s="934"/>
      <c r="AH25" s="853"/>
      <c r="AI25" s="876"/>
      <c r="AJ25" s="853"/>
      <c r="AK25" s="876"/>
      <c r="AL25" s="853"/>
      <c r="AM25" s="853"/>
      <c r="AN25" s="830" t="str">
        <f t="shared" si="12"/>
        <v/>
      </c>
      <c r="AO25" s="824" t="str">
        <f t="shared" si="13"/>
        <v/>
      </c>
      <c r="AP25" s="831">
        <f t="shared" si="14"/>
        <v>2</v>
      </c>
      <c r="AQ25" s="824">
        <f t="shared" si="15"/>
        <v>28</v>
      </c>
      <c r="AR25" s="831">
        <f t="shared" si="16"/>
        <v>2</v>
      </c>
      <c r="AS25" s="832">
        <f t="shared" si="17"/>
        <v>2</v>
      </c>
      <c r="AT25" s="1127" t="s">
        <v>713</v>
      </c>
      <c r="AU25" s="1128" t="s">
        <v>888</v>
      </c>
    </row>
    <row r="26" spans="1:47" s="420" customFormat="1" ht="15.75" customHeight="1" x14ac:dyDescent="0.25">
      <c r="A26" s="740" t="s">
        <v>387</v>
      </c>
      <c r="B26" s="741" t="s">
        <v>15</v>
      </c>
      <c r="C26" s="743" t="s">
        <v>388</v>
      </c>
      <c r="D26" s="853"/>
      <c r="E26" s="876"/>
      <c r="F26" s="853"/>
      <c r="G26" s="876"/>
      <c r="H26" s="853"/>
      <c r="I26" s="866"/>
      <c r="J26" s="911"/>
      <c r="K26" s="876"/>
      <c r="L26" s="853"/>
      <c r="M26" s="876"/>
      <c r="N26" s="853"/>
      <c r="O26" s="912"/>
      <c r="P26" s="853"/>
      <c r="Q26" s="876"/>
      <c r="R26" s="853"/>
      <c r="S26" s="876"/>
      <c r="T26" s="853"/>
      <c r="U26" s="866"/>
      <c r="V26" s="1054"/>
      <c r="W26" s="880"/>
      <c r="X26" s="873">
        <v>2</v>
      </c>
      <c r="Y26" s="880">
        <v>28</v>
      </c>
      <c r="Z26" s="873">
        <v>2</v>
      </c>
      <c r="AA26" s="968" t="s">
        <v>71</v>
      </c>
      <c r="AB26" s="911"/>
      <c r="AC26" s="876"/>
      <c r="AD26" s="933"/>
      <c r="AE26" s="876"/>
      <c r="AF26" s="933"/>
      <c r="AG26" s="934"/>
      <c r="AH26" s="853"/>
      <c r="AI26" s="876"/>
      <c r="AJ26" s="853"/>
      <c r="AK26" s="876"/>
      <c r="AL26" s="853"/>
      <c r="AM26" s="853"/>
      <c r="AN26" s="830" t="str">
        <f t="shared" si="12"/>
        <v/>
      </c>
      <c r="AO26" s="824" t="str">
        <f t="shared" si="13"/>
        <v/>
      </c>
      <c r="AP26" s="831">
        <f t="shared" si="14"/>
        <v>2</v>
      </c>
      <c r="AQ26" s="824">
        <f t="shared" si="15"/>
        <v>28</v>
      </c>
      <c r="AR26" s="831">
        <f t="shared" si="16"/>
        <v>2</v>
      </c>
      <c r="AS26" s="832">
        <f t="shared" si="17"/>
        <v>2</v>
      </c>
      <c r="AT26" s="1127" t="s">
        <v>713</v>
      </c>
      <c r="AU26" s="1128" t="s">
        <v>885</v>
      </c>
    </row>
    <row r="27" spans="1:47" s="420" customFormat="1" ht="15.75" customHeight="1" x14ac:dyDescent="0.25">
      <c r="A27" s="740" t="s">
        <v>389</v>
      </c>
      <c r="B27" s="741" t="s">
        <v>15</v>
      </c>
      <c r="C27" s="743" t="s">
        <v>390</v>
      </c>
      <c r="D27" s="853"/>
      <c r="E27" s="876"/>
      <c r="F27" s="853"/>
      <c r="G27" s="876"/>
      <c r="H27" s="853"/>
      <c r="I27" s="866"/>
      <c r="J27" s="911"/>
      <c r="K27" s="880"/>
      <c r="L27" s="853"/>
      <c r="M27" s="876"/>
      <c r="N27" s="853"/>
      <c r="O27" s="912"/>
      <c r="P27" s="853"/>
      <c r="Q27" s="876"/>
      <c r="R27" s="853"/>
      <c r="S27" s="876"/>
      <c r="T27" s="853"/>
      <c r="U27" s="866"/>
      <c r="V27" s="1054"/>
      <c r="W27" s="880"/>
      <c r="X27" s="873"/>
      <c r="Y27" s="880"/>
      <c r="Z27" s="873"/>
      <c r="AA27" s="968"/>
      <c r="AB27" s="911"/>
      <c r="AC27" s="876"/>
      <c r="AD27" s="933">
        <v>2</v>
      </c>
      <c r="AE27" s="876">
        <v>28</v>
      </c>
      <c r="AF27" s="933">
        <v>2</v>
      </c>
      <c r="AG27" s="934" t="s">
        <v>71</v>
      </c>
      <c r="AH27" s="853"/>
      <c r="AI27" s="876"/>
      <c r="AJ27" s="853"/>
      <c r="AK27" s="876"/>
      <c r="AL27" s="853"/>
      <c r="AM27" s="853"/>
      <c r="AN27" s="830" t="str">
        <f t="shared" si="12"/>
        <v/>
      </c>
      <c r="AO27" s="824" t="str">
        <f t="shared" si="13"/>
        <v/>
      </c>
      <c r="AP27" s="831">
        <f t="shared" si="14"/>
        <v>2</v>
      </c>
      <c r="AQ27" s="824">
        <f t="shared" si="15"/>
        <v>28</v>
      </c>
      <c r="AR27" s="831">
        <f t="shared" si="16"/>
        <v>2</v>
      </c>
      <c r="AS27" s="832">
        <f t="shared" si="17"/>
        <v>2</v>
      </c>
      <c r="AT27" s="1127" t="s">
        <v>713</v>
      </c>
      <c r="AU27" s="1128" t="s">
        <v>885</v>
      </c>
    </row>
    <row r="28" spans="1:47" s="420" customFormat="1" ht="15.75" customHeight="1" x14ac:dyDescent="0.25">
      <c r="A28" s="740" t="s">
        <v>391</v>
      </c>
      <c r="B28" s="741" t="s">
        <v>15</v>
      </c>
      <c r="C28" s="743" t="s">
        <v>392</v>
      </c>
      <c r="D28" s="853"/>
      <c r="E28" s="876"/>
      <c r="F28" s="853"/>
      <c r="G28" s="876"/>
      <c r="H28" s="853"/>
      <c r="I28" s="866"/>
      <c r="J28" s="911"/>
      <c r="K28" s="876"/>
      <c r="L28" s="853"/>
      <c r="M28" s="876"/>
      <c r="N28" s="853"/>
      <c r="O28" s="912"/>
      <c r="P28" s="853"/>
      <c r="Q28" s="876"/>
      <c r="R28" s="853"/>
      <c r="S28" s="876"/>
      <c r="T28" s="853"/>
      <c r="U28" s="866"/>
      <c r="V28" s="1054"/>
      <c r="W28" s="880"/>
      <c r="X28" s="873"/>
      <c r="Y28" s="880"/>
      <c r="Z28" s="873"/>
      <c r="AA28" s="968"/>
      <c r="AB28" s="911"/>
      <c r="AC28" s="876"/>
      <c r="AD28" s="933"/>
      <c r="AE28" s="876"/>
      <c r="AF28" s="933"/>
      <c r="AG28" s="934"/>
      <c r="AH28" s="853"/>
      <c r="AI28" s="876"/>
      <c r="AJ28" s="853">
        <v>2</v>
      </c>
      <c r="AK28" s="876">
        <v>20</v>
      </c>
      <c r="AL28" s="853">
        <v>2</v>
      </c>
      <c r="AM28" s="853" t="s">
        <v>71</v>
      </c>
      <c r="AN28" s="830" t="str">
        <f t="shared" si="12"/>
        <v/>
      </c>
      <c r="AO28" s="824" t="str">
        <f t="shared" si="13"/>
        <v/>
      </c>
      <c r="AP28" s="831">
        <f t="shared" si="14"/>
        <v>2</v>
      </c>
      <c r="AQ28" s="824">
        <v>30</v>
      </c>
      <c r="AR28" s="831">
        <f t="shared" si="16"/>
        <v>2</v>
      </c>
      <c r="AS28" s="832">
        <f t="shared" si="17"/>
        <v>2</v>
      </c>
      <c r="AT28" s="1127" t="s">
        <v>713</v>
      </c>
      <c r="AU28" s="1128" t="s">
        <v>885</v>
      </c>
    </row>
    <row r="29" spans="1:47" s="420" customFormat="1" ht="15.75" customHeight="1" x14ac:dyDescent="0.25">
      <c r="A29" s="742" t="s">
        <v>536</v>
      </c>
      <c r="B29" s="741" t="s">
        <v>34</v>
      </c>
      <c r="C29" s="745" t="s">
        <v>537</v>
      </c>
      <c r="D29" s="853"/>
      <c r="E29" s="876"/>
      <c r="F29" s="853"/>
      <c r="G29" s="876"/>
      <c r="H29" s="853"/>
      <c r="I29" s="866"/>
      <c r="J29" s="1054">
        <v>1</v>
      </c>
      <c r="K29" s="880">
        <v>14</v>
      </c>
      <c r="L29" s="873"/>
      <c r="M29" s="880"/>
      <c r="N29" s="873">
        <v>1</v>
      </c>
      <c r="O29" s="968" t="s">
        <v>83</v>
      </c>
      <c r="P29" s="911"/>
      <c r="Q29" s="876"/>
      <c r="R29" s="853"/>
      <c r="S29" s="876"/>
      <c r="T29" s="853"/>
      <c r="U29" s="912"/>
      <c r="V29" s="1054"/>
      <c r="W29" s="880"/>
      <c r="X29" s="873"/>
      <c r="Y29" s="880"/>
      <c r="Z29" s="873"/>
      <c r="AA29" s="968"/>
      <c r="AB29" s="911"/>
      <c r="AC29" s="876"/>
      <c r="AD29" s="853"/>
      <c r="AE29" s="876"/>
      <c r="AF29" s="853"/>
      <c r="AG29" s="912"/>
      <c r="AH29" s="853"/>
      <c r="AI29" s="876"/>
      <c r="AJ29" s="853"/>
      <c r="AK29" s="876"/>
      <c r="AL29" s="853"/>
      <c r="AM29" s="853"/>
      <c r="AN29" s="830">
        <f t="shared" si="12"/>
        <v>1</v>
      </c>
      <c r="AO29" s="824">
        <f t="shared" si="13"/>
        <v>14</v>
      </c>
      <c r="AP29" s="831" t="str">
        <f t="shared" si="14"/>
        <v/>
      </c>
      <c r="AQ29" s="824" t="str">
        <f t="shared" si="15"/>
        <v/>
      </c>
      <c r="AR29" s="831">
        <f t="shared" si="16"/>
        <v>1</v>
      </c>
      <c r="AS29" s="832">
        <f t="shared" si="17"/>
        <v>1</v>
      </c>
      <c r="AT29" s="1127" t="s">
        <v>779</v>
      </c>
      <c r="AU29" s="1128" t="s">
        <v>875</v>
      </c>
    </row>
    <row r="30" spans="1:47" s="420" customFormat="1" ht="15.75" customHeight="1" x14ac:dyDescent="0.25">
      <c r="A30" s="742" t="s">
        <v>538</v>
      </c>
      <c r="B30" s="741" t="s">
        <v>34</v>
      </c>
      <c r="C30" s="745" t="s">
        <v>539</v>
      </c>
      <c r="D30" s="853"/>
      <c r="E30" s="876"/>
      <c r="F30" s="853"/>
      <c r="G30" s="876"/>
      <c r="H30" s="853"/>
      <c r="I30" s="866"/>
      <c r="J30" s="911"/>
      <c r="K30" s="876"/>
      <c r="L30" s="853"/>
      <c r="M30" s="876"/>
      <c r="N30" s="853"/>
      <c r="O30" s="912"/>
      <c r="P30" s="1054">
        <v>1</v>
      </c>
      <c r="Q30" s="880">
        <v>14</v>
      </c>
      <c r="R30" s="873"/>
      <c r="S30" s="880"/>
      <c r="T30" s="873">
        <v>1</v>
      </c>
      <c r="U30" s="968" t="s">
        <v>83</v>
      </c>
      <c r="V30" s="1054"/>
      <c r="W30" s="880"/>
      <c r="X30" s="873"/>
      <c r="Y30" s="880"/>
      <c r="Z30" s="873"/>
      <c r="AA30" s="968"/>
      <c r="AB30" s="1054"/>
      <c r="AC30" s="880"/>
      <c r="AD30" s="873"/>
      <c r="AE30" s="880"/>
      <c r="AF30" s="873"/>
      <c r="AG30" s="968"/>
      <c r="AH30" s="853"/>
      <c r="AI30" s="876"/>
      <c r="AJ30" s="853"/>
      <c r="AK30" s="876"/>
      <c r="AL30" s="853"/>
      <c r="AM30" s="853"/>
      <c r="AN30" s="830">
        <f t="shared" si="12"/>
        <v>1</v>
      </c>
      <c r="AO30" s="824">
        <f t="shared" si="13"/>
        <v>14</v>
      </c>
      <c r="AP30" s="831" t="str">
        <f t="shared" si="14"/>
        <v/>
      </c>
      <c r="AQ30" s="824" t="str">
        <f t="shared" si="15"/>
        <v/>
      </c>
      <c r="AR30" s="831">
        <f t="shared" si="16"/>
        <v>1</v>
      </c>
      <c r="AS30" s="832">
        <f t="shared" si="17"/>
        <v>1</v>
      </c>
      <c r="AT30" s="1127" t="s">
        <v>779</v>
      </c>
      <c r="AU30" s="1128" t="s">
        <v>875</v>
      </c>
    </row>
    <row r="31" spans="1:47" s="420" customFormat="1" ht="15.75" customHeight="1" x14ac:dyDescent="0.25">
      <c r="A31" s="742" t="s">
        <v>540</v>
      </c>
      <c r="B31" s="741" t="s">
        <v>34</v>
      </c>
      <c r="C31" s="745" t="s">
        <v>541</v>
      </c>
      <c r="D31" s="853"/>
      <c r="E31" s="876"/>
      <c r="F31" s="853"/>
      <c r="G31" s="876"/>
      <c r="H31" s="853"/>
      <c r="I31" s="866"/>
      <c r="J31" s="911"/>
      <c r="K31" s="876"/>
      <c r="L31" s="853"/>
      <c r="M31" s="876"/>
      <c r="N31" s="853"/>
      <c r="O31" s="912"/>
      <c r="P31" s="911"/>
      <c r="Q31" s="876"/>
      <c r="R31" s="853"/>
      <c r="S31" s="876"/>
      <c r="T31" s="853"/>
      <c r="U31" s="912"/>
      <c r="V31" s="1054"/>
      <c r="W31" s="880"/>
      <c r="X31" s="873"/>
      <c r="Y31" s="880"/>
      <c r="Z31" s="873"/>
      <c r="AA31" s="968"/>
      <c r="AB31" s="911"/>
      <c r="AC31" s="876"/>
      <c r="AD31" s="853"/>
      <c r="AE31" s="880"/>
      <c r="AF31" s="853"/>
      <c r="AG31" s="912"/>
      <c r="AH31" s="911">
        <v>1</v>
      </c>
      <c r="AI31" s="876">
        <v>10</v>
      </c>
      <c r="AJ31" s="853"/>
      <c r="AK31" s="876"/>
      <c r="AL31" s="853">
        <v>1</v>
      </c>
      <c r="AM31" s="912" t="s">
        <v>83</v>
      </c>
      <c r="AN31" s="830">
        <f t="shared" si="12"/>
        <v>1</v>
      </c>
      <c r="AO31" s="824">
        <v>10</v>
      </c>
      <c r="AP31" s="831" t="str">
        <f t="shared" si="14"/>
        <v/>
      </c>
      <c r="AQ31" s="824" t="str">
        <f t="shared" si="15"/>
        <v/>
      </c>
      <c r="AR31" s="831">
        <f t="shared" si="16"/>
        <v>1</v>
      </c>
      <c r="AS31" s="832">
        <f t="shared" si="17"/>
        <v>1</v>
      </c>
      <c r="AT31" s="1127" t="s">
        <v>779</v>
      </c>
      <c r="AU31" s="1128" t="s">
        <v>875</v>
      </c>
    </row>
    <row r="32" spans="1:47" s="420" customFormat="1" ht="15.75" customHeight="1" x14ac:dyDescent="0.25">
      <c r="A32" s="742" t="s">
        <v>393</v>
      </c>
      <c r="B32" s="741" t="s">
        <v>34</v>
      </c>
      <c r="C32" s="1149" t="s">
        <v>394</v>
      </c>
      <c r="D32" s="853"/>
      <c r="E32" s="876"/>
      <c r="F32" s="853"/>
      <c r="G32" s="876"/>
      <c r="H32" s="853"/>
      <c r="I32" s="866"/>
      <c r="J32" s="911"/>
      <c r="K32" s="876"/>
      <c r="L32" s="853"/>
      <c r="M32" s="876"/>
      <c r="N32" s="853"/>
      <c r="O32" s="912"/>
      <c r="P32" s="1054">
        <v>1</v>
      </c>
      <c r="Q32" s="880">
        <v>14</v>
      </c>
      <c r="R32" s="873"/>
      <c r="S32" s="880"/>
      <c r="T32" s="873">
        <v>1</v>
      </c>
      <c r="U32" s="968" t="s">
        <v>67</v>
      </c>
      <c r="V32" s="1054"/>
      <c r="W32" s="880"/>
      <c r="X32" s="873"/>
      <c r="Y32" s="880"/>
      <c r="Z32" s="873"/>
      <c r="AA32" s="968"/>
      <c r="AB32" s="911"/>
      <c r="AC32" s="876"/>
      <c r="AD32" s="853"/>
      <c r="AE32" s="880"/>
      <c r="AF32" s="853"/>
      <c r="AG32" s="912"/>
      <c r="AH32" s="853"/>
      <c r="AI32" s="876"/>
      <c r="AJ32" s="853"/>
      <c r="AK32" s="876"/>
      <c r="AL32" s="853"/>
      <c r="AM32" s="853"/>
      <c r="AN32" s="830">
        <f t="shared" si="12"/>
        <v>1</v>
      </c>
      <c r="AO32" s="824">
        <f t="shared" si="13"/>
        <v>14</v>
      </c>
      <c r="AP32" s="831" t="str">
        <f t="shared" si="14"/>
        <v/>
      </c>
      <c r="AQ32" s="824" t="str">
        <f t="shared" si="15"/>
        <v/>
      </c>
      <c r="AR32" s="831">
        <f t="shared" si="16"/>
        <v>1</v>
      </c>
      <c r="AS32" s="832">
        <f t="shared" si="17"/>
        <v>1</v>
      </c>
      <c r="AT32" s="1127" t="s">
        <v>779</v>
      </c>
      <c r="AU32" s="1128" t="s">
        <v>874</v>
      </c>
    </row>
    <row r="33" spans="1:47" s="462" customFormat="1" ht="15.75" customHeight="1" x14ac:dyDescent="0.25">
      <c r="A33" s="742" t="s">
        <v>395</v>
      </c>
      <c r="B33" s="741" t="s">
        <v>34</v>
      </c>
      <c r="C33" s="1149" t="s">
        <v>396</v>
      </c>
      <c r="D33" s="853"/>
      <c r="E33" s="876"/>
      <c r="F33" s="853"/>
      <c r="G33" s="876"/>
      <c r="H33" s="853"/>
      <c r="I33" s="866"/>
      <c r="J33" s="911"/>
      <c r="K33" s="876"/>
      <c r="L33" s="853"/>
      <c r="M33" s="876"/>
      <c r="N33" s="853"/>
      <c r="O33" s="912"/>
      <c r="P33" s="911"/>
      <c r="Q33" s="876"/>
      <c r="R33" s="853"/>
      <c r="S33" s="876"/>
      <c r="T33" s="853"/>
      <c r="U33" s="912"/>
      <c r="V33" s="911">
        <v>1</v>
      </c>
      <c r="W33" s="876">
        <v>14</v>
      </c>
      <c r="X33" s="853"/>
      <c r="Y33" s="880"/>
      <c r="Z33" s="853">
        <v>1</v>
      </c>
      <c r="AA33" s="912" t="s">
        <v>83</v>
      </c>
      <c r="AB33" s="911"/>
      <c r="AC33" s="876"/>
      <c r="AD33" s="853"/>
      <c r="AE33" s="880"/>
      <c r="AF33" s="853"/>
      <c r="AG33" s="912"/>
      <c r="AH33" s="853"/>
      <c r="AI33" s="876"/>
      <c r="AJ33" s="853"/>
      <c r="AK33" s="876"/>
      <c r="AL33" s="853"/>
      <c r="AM33" s="853"/>
      <c r="AN33" s="830">
        <f t="shared" si="12"/>
        <v>1</v>
      </c>
      <c r="AO33" s="824">
        <f t="shared" si="13"/>
        <v>14</v>
      </c>
      <c r="AP33" s="831" t="str">
        <f t="shared" si="14"/>
        <v/>
      </c>
      <c r="AQ33" s="824" t="str">
        <f t="shared" si="15"/>
        <v/>
      </c>
      <c r="AR33" s="831">
        <f t="shared" si="16"/>
        <v>1</v>
      </c>
      <c r="AS33" s="832">
        <f t="shared" si="17"/>
        <v>1</v>
      </c>
      <c r="AT33" s="1127" t="s">
        <v>779</v>
      </c>
      <c r="AU33" s="1128" t="s">
        <v>874</v>
      </c>
    </row>
    <row r="34" spans="1:47" s="1035" customFormat="1" ht="15.75" customHeight="1" x14ac:dyDescent="0.25">
      <c r="A34" s="742" t="s">
        <v>697</v>
      </c>
      <c r="B34" s="741" t="s">
        <v>34</v>
      </c>
      <c r="C34" s="1149" t="s">
        <v>397</v>
      </c>
      <c r="D34" s="940"/>
      <c r="E34" s="876"/>
      <c r="F34" s="940"/>
      <c r="G34" s="876"/>
      <c r="H34" s="940"/>
      <c r="I34" s="941"/>
      <c r="J34" s="942"/>
      <c r="K34" s="876"/>
      <c r="L34" s="940"/>
      <c r="M34" s="876"/>
      <c r="N34" s="940"/>
      <c r="O34" s="943"/>
      <c r="P34" s="942"/>
      <c r="Q34" s="876"/>
      <c r="R34" s="940"/>
      <c r="S34" s="876"/>
      <c r="T34" s="940"/>
      <c r="U34" s="943"/>
      <c r="V34" s="1055"/>
      <c r="W34" s="880"/>
      <c r="X34" s="1056"/>
      <c r="Y34" s="880"/>
      <c r="Z34" s="1056"/>
      <c r="AA34" s="1057"/>
      <c r="AB34" s="942"/>
      <c r="AC34" s="876"/>
      <c r="AD34" s="940"/>
      <c r="AE34" s="880"/>
      <c r="AF34" s="940"/>
      <c r="AG34" s="943"/>
      <c r="AH34" s="1056">
        <v>2</v>
      </c>
      <c r="AI34" s="881">
        <v>20</v>
      </c>
      <c r="AJ34" s="1056"/>
      <c r="AK34" s="881"/>
      <c r="AL34" s="1056">
        <v>1</v>
      </c>
      <c r="AM34" s="1056" t="s">
        <v>15</v>
      </c>
      <c r="AN34" s="830">
        <f t="shared" si="12"/>
        <v>2</v>
      </c>
      <c r="AO34" s="824">
        <v>20</v>
      </c>
      <c r="AP34" s="831" t="str">
        <f t="shared" si="14"/>
        <v/>
      </c>
      <c r="AQ34" s="824" t="str">
        <f t="shared" si="15"/>
        <v/>
      </c>
      <c r="AR34" s="831">
        <f t="shared" si="16"/>
        <v>1</v>
      </c>
      <c r="AS34" s="832">
        <f t="shared" si="17"/>
        <v>2</v>
      </c>
      <c r="AT34" s="1127" t="s">
        <v>779</v>
      </c>
      <c r="AU34" s="1128" t="s">
        <v>874</v>
      </c>
    </row>
    <row r="35" spans="1:47" ht="15.75" customHeight="1" x14ac:dyDescent="0.25">
      <c r="A35" s="742" t="s">
        <v>398</v>
      </c>
      <c r="B35" s="741" t="s">
        <v>34</v>
      </c>
      <c r="C35" s="745" t="s">
        <v>399</v>
      </c>
      <c r="D35" s="853"/>
      <c r="E35" s="876"/>
      <c r="F35" s="853"/>
      <c r="G35" s="876"/>
      <c r="H35" s="853"/>
      <c r="I35" s="866"/>
      <c r="J35" s="911">
        <v>2</v>
      </c>
      <c r="K35" s="876">
        <v>28</v>
      </c>
      <c r="L35" s="853"/>
      <c r="M35" s="876"/>
      <c r="N35" s="853">
        <v>3</v>
      </c>
      <c r="O35" s="912" t="s">
        <v>131</v>
      </c>
      <c r="P35" s="911"/>
      <c r="Q35" s="876"/>
      <c r="R35" s="853"/>
      <c r="S35" s="876"/>
      <c r="T35" s="853"/>
      <c r="U35" s="912"/>
      <c r="V35" s="1054"/>
      <c r="W35" s="880"/>
      <c r="X35" s="873"/>
      <c r="Y35" s="880"/>
      <c r="Z35" s="873"/>
      <c r="AA35" s="968"/>
      <c r="AB35" s="911"/>
      <c r="AC35" s="876"/>
      <c r="AD35" s="853"/>
      <c r="AE35" s="880"/>
      <c r="AF35" s="853"/>
      <c r="AG35" s="912"/>
      <c r="AH35" s="853"/>
      <c r="AI35" s="876"/>
      <c r="AJ35" s="853"/>
      <c r="AK35" s="876"/>
      <c r="AL35" s="853"/>
      <c r="AM35" s="853"/>
      <c r="AN35" s="830">
        <f t="shared" si="12"/>
        <v>2</v>
      </c>
      <c r="AO35" s="824">
        <f t="shared" si="13"/>
        <v>28</v>
      </c>
      <c r="AP35" s="831" t="str">
        <f t="shared" si="14"/>
        <v/>
      </c>
      <c r="AQ35" s="824" t="str">
        <f t="shared" si="15"/>
        <v/>
      </c>
      <c r="AR35" s="831">
        <f t="shared" si="16"/>
        <v>3</v>
      </c>
      <c r="AS35" s="832">
        <f t="shared" si="17"/>
        <v>2</v>
      </c>
      <c r="AT35" s="1127" t="s">
        <v>779</v>
      </c>
      <c r="AU35" s="1128" t="s">
        <v>812</v>
      </c>
    </row>
    <row r="36" spans="1:47" ht="15.75" customHeight="1" x14ac:dyDescent="0.25">
      <c r="A36" s="742" t="s">
        <v>400</v>
      </c>
      <c r="B36" s="741" t="s">
        <v>34</v>
      </c>
      <c r="C36" s="745" t="s">
        <v>401</v>
      </c>
      <c r="D36" s="853"/>
      <c r="E36" s="876"/>
      <c r="F36" s="853"/>
      <c r="G36" s="876"/>
      <c r="H36" s="853"/>
      <c r="I36" s="866"/>
      <c r="J36" s="911"/>
      <c r="K36" s="876"/>
      <c r="L36" s="853"/>
      <c r="M36" s="876"/>
      <c r="N36" s="853"/>
      <c r="O36" s="912"/>
      <c r="P36" s="911">
        <v>1</v>
      </c>
      <c r="Q36" s="876">
        <v>14</v>
      </c>
      <c r="R36" s="853">
        <v>1</v>
      </c>
      <c r="S36" s="876">
        <v>14</v>
      </c>
      <c r="T36" s="853">
        <v>3</v>
      </c>
      <c r="U36" s="912" t="s">
        <v>131</v>
      </c>
      <c r="V36" s="1054"/>
      <c r="W36" s="880"/>
      <c r="X36" s="873"/>
      <c r="Y36" s="880"/>
      <c r="Z36" s="873"/>
      <c r="AA36" s="968"/>
      <c r="AB36" s="911"/>
      <c r="AC36" s="876"/>
      <c r="AD36" s="853"/>
      <c r="AE36" s="880"/>
      <c r="AF36" s="853"/>
      <c r="AG36" s="912"/>
      <c r="AH36" s="853"/>
      <c r="AI36" s="876"/>
      <c r="AJ36" s="853"/>
      <c r="AK36" s="876"/>
      <c r="AL36" s="853"/>
      <c r="AM36" s="853"/>
      <c r="AN36" s="830">
        <f t="shared" si="12"/>
        <v>1</v>
      </c>
      <c r="AO36" s="824">
        <f t="shared" si="13"/>
        <v>14</v>
      </c>
      <c r="AP36" s="831">
        <f t="shared" si="14"/>
        <v>1</v>
      </c>
      <c r="AQ36" s="824">
        <f t="shared" si="15"/>
        <v>14</v>
      </c>
      <c r="AR36" s="831">
        <f t="shared" si="16"/>
        <v>3</v>
      </c>
      <c r="AS36" s="832">
        <f t="shared" si="17"/>
        <v>2</v>
      </c>
      <c r="AT36" s="1127" t="s">
        <v>779</v>
      </c>
      <c r="AU36" s="1128" t="s">
        <v>812</v>
      </c>
    </row>
    <row r="37" spans="1:47" ht="15.75" customHeight="1" x14ac:dyDescent="0.25">
      <c r="A37" s="742" t="s">
        <v>402</v>
      </c>
      <c r="B37" s="741" t="s">
        <v>34</v>
      </c>
      <c r="C37" s="745" t="s">
        <v>403</v>
      </c>
      <c r="D37" s="853"/>
      <c r="E37" s="876"/>
      <c r="F37" s="853"/>
      <c r="G37" s="876"/>
      <c r="H37" s="853"/>
      <c r="I37" s="866"/>
      <c r="J37" s="911"/>
      <c r="K37" s="876"/>
      <c r="L37" s="853"/>
      <c r="M37" s="876"/>
      <c r="N37" s="853"/>
      <c r="O37" s="912"/>
      <c r="P37" s="911"/>
      <c r="Q37" s="876"/>
      <c r="R37" s="853"/>
      <c r="S37" s="876"/>
      <c r="T37" s="853"/>
      <c r="U37" s="912"/>
      <c r="V37" s="1054">
        <v>1</v>
      </c>
      <c r="W37" s="880">
        <v>14</v>
      </c>
      <c r="X37" s="873">
        <v>1</v>
      </c>
      <c r="Y37" s="880">
        <v>14</v>
      </c>
      <c r="Z37" s="873">
        <v>2</v>
      </c>
      <c r="AA37" s="968" t="s">
        <v>131</v>
      </c>
      <c r="AB37" s="911"/>
      <c r="AC37" s="876"/>
      <c r="AD37" s="853"/>
      <c r="AE37" s="880"/>
      <c r="AF37" s="853"/>
      <c r="AG37" s="912"/>
      <c r="AH37" s="853"/>
      <c r="AI37" s="876"/>
      <c r="AJ37" s="853"/>
      <c r="AK37" s="876"/>
      <c r="AL37" s="853"/>
      <c r="AM37" s="853"/>
      <c r="AN37" s="830">
        <f t="shared" si="12"/>
        <v>1</v>
      </c>
      <c r="AO37" s="824">
        <f t="shared" si="13"/>
        <v>14</v>
      </c>
      <c r="AP37" s="831">
        <f t="shared" si="14"/>
        <v>1</v>
      </c>
      <c r="AQ37" s="824">
        <f t="shared" si="15"/>
        <v>14</v>
      </c>
      <c r="AR37" s="831">
        <f t="shared" si="16"/>
        <v>2</v>
      </c>
      <c r="AS37" s="832">
        <f t="shared" si="17"/>
        <v>2</v>
      </c>
      <c r="AT37" s="1127" t="s">
        <v>779</v>
      </c>
      <c r="AU37" s="1128" t="s">
        <v>812</v>
      </c>
    </row>
    <row r="38" spans="1:47" s="1035" customFormat="1" x14ac:dyDescent="0.25">
      <c r="A38" s="742" t="s">
        <v>698</v>
      </c>
      <c r="B38" s="741" t="s">
        <v>34</v>
      </c>
      <c r="C38" s="745" t="s">
        <v>404</v>
      </c>
      <c r="D38" s="853"/>
      <c r="E38" s="876"/>
      <c r="F38" s="853"/>
      <c r="G38" s="876"/>
      <c r="H38" s="853"/>
      <c r="I38" s="866"/>
      <c r="J38" s="911"/>
      <c r="K38" s="876"/>
      <c r="L38" s="853"/>
      <c r="M38" s="876"/>
      <c r="N38" s="853"/>
      <c r="O38" s="912"/>
      <c r="P38" s="911"/>
      <c r="Q38" s="876"/>
      <c r="R38" s="853"/>
      <c r="S38" s="876"/>
      <c r="T38" s="853"/>
      <c r="U38" s="912"/>
      <c r="V38" s="1054"/>
      <c r="W38" s="880"/>
      <c r="X38" s="873"/>
      <c r="Y38" s="880"/>
      <c r="Z38" s="873"/>
      <c r="AA38" s="968"/>
      <c r="AB38" s="1054">
        <v>1</v>
      </c>
      <c r="AC38" s="880">
        <v>14</v>
      </c>
      <c r="AD38" s="873">
        <v>1</v>
      </c>
      <c r="AE38" s="880">
        <v>14</v>
      </c>
      <c r="AF38" s="873">
        <v>2</v>
      </c>
      <c r="AG38" s="968" t="s">
        <v>131</v>
      </c>
      <c r="AH38" s="853"/>
      <c r="AI38" s="876"/>
      <c r="AJ38" s="853"/>
      <c r="AK38" s="876"/>
      <c r="AL38" s="853"/>
      <c r="AM38" s="853"/>
      <c r="AN38" s="830">
        <f t="shared" si="12"/>
        <v>1</v>
      </c>
      <c r="AO38" s="824">
        <f t="shared" si="13"/>
        <v>14</v>
      </c>
      <c r="AP38" s="831">
        <f t="shared" si="14"/>
        <v>1</v>
      </c>
      <c r="AQ38" s="824">
        <f t="shared" si="15"/>
        <v>14</v>
      </c>
      <c r="AR38" s="831">
        <f t="shared" si="16"/>
        <v>2</v>
      </c>
      <c r="AS38" s="832">
        <f t="shared" si="17"/>
        <v>2</v>
      </c>
      <c r="AT38" s="1127" t="s">
        <v>779</v>
      </c>
      <c r="AU38" s="1128" t="s">
        <v>812</v>
      </c>
    </row>
    <row r="39" spans="1:47" s="1035" customFormat="1" x14ac:dyDescent="0.25">
      <c r="A39" s="742" t="s">
        <v>405</v>
      </c>
      <c r="B39" s="741" t="s">
        <v>34</v>
      </c>
      <c r="C39" s="745" t="s">
        <v>406</v>
      </c>
      <c r="D39" s="853"/>
      <c r="E39" s="876"/>
      <c r="F39" s="853"/>
      <c r="G39" s="876"/>
      <c r="H39" s="853"/>
      <c r="I39" s="866"/>
      <c r="J39" s="911"/>
      <c r="K39" s="876"/>
      <c r="L39" s="853"/>
      <c r="M39" s="876"/>
      <c r="N39" s="853"/>
      <c r="O39" s="912"/>
      <c r="P39" s="911"/>
      <c r="Q39" s="876"/>
      <c r="R39" s="853"/>
      <c r="S39" s="876"/>
      <c r="T39" s="853"/>
      <c r="U39" s="912"/>
      <c r="V39" s="1054"/>
      <c r="W39" s="880"/>
      <c r="X39" s="873"/>
      <c r="Y39" s="880"/>
      <c r="Z39" s="873"/>
      <c r="AA39" s="968"/>
      <c r="AB39" s="911"/>
      <c r="AC39" s="876"/>
      <c r="AD39" s="853"/>
      <c r="AE39" s="880"/>
      <c r="AF39" s="853"/>
      <c r="AG39" s="912"/>
      <c r="AH39" s="965">
        <v>2</v>
      </c>
      <c r="AI39" s="880">
        <v>20</v>
      </c>
      <c r="AJ39" s="965"/>
      <c r="AK39" s="1058"/>
      <c r="AL39" s="965">
        <v>3</v>
      </c>
      <c r="AM39" s="965" t="s">
        <v>131</v>
      </c>
      <c r="AN39" s="830">
        <f t="shared" si="12"/>
        <v>2</v>
      </c>
      <c r="AO39" s="824">
        <v>20</v>
      </c>
      <c r="AP39" s="831" t="str">
        <f t="shared" si="14"/>
        <v/>
      </c>
      <c r="AQ39" s="824" t="str">
        <f t="shared" si="15"/>
        <v/>
      </c>
      <c r="AR39" s="831">
        <f t="shared" si="16"/>
        <v>3</v>
      </c>
      <c r="AS39" s="832">
        <f t="shared" si="17"/>
        <v>2</v>
      </c>
      <c r="AT39" s="1127" t="s">
        <v>779</v>
      </c>
      <c r="AU39" s="1128" t="s">
        <v>812</v>
      </c>
    </row>
    <row r="40" spans="1:47" s="420" customFormat="1" ht="15.75" customHeight="1" x14ac:dyDescent="0.25">
      <c r="A40" s="742" t="s">
        <v>407</v>
      </c>
      <c r="B40" s="741" t="s">
        <v>34</v>
      </c>
      <c r="C40" s="745" t="s">
        <v>408</v>
      </c>
      <c r="D40" s="853">
        <v>3</v>
      </c>
      <c r="E40" s="876">
        <v>30</v>
      </c>
      <c r="F40" s="853">
        <v>1</v>
      </c>
      <c r="G40" s="876">
        <v>10</v>
      </c>
      <c r="H40" s="853">
        <v>3</v>
      </c>
      <c r="I40" s="866" t="s">
        <v>187</v>
      </c>
      <c r="J40" s="911"/>
      <c r="K40" s="876"/>
      <c r="L40" s="853"/>
      <c r="M40" s="876"/>
      <c r="N40" s="853"/>
      <c r="O40" s="912"/>
      <c r="P40" s="911"/>
      <c r="Q40" s="876"/>
      <c r="R40" s="853"/>
      <c r="S40" s="876"/>
      <c r="T40" s="853"/>
      <c r="U40" s="912"/>
      <c r="V40" s="1054"/>
      <c r="W40" s="880"/>
      <c r="X40" s="873"/>
      <c r="Y40" s="880"/>
      <c r="Z40" s="873"/>
      <c r="AA40" s="968"/>
      <c r="AB40" s="911"/>
      <c r="AC40" s="876"/>
      <c r="AD40" s="853"/>
      <c r="AE40" s="876"/>
      <c r="AF40" s="853"/>
      <c r="AG40" s="912"/>
      <c r="AH40" s="853"/>
      <c r="AI40" s="876"/>
      <c r="AJ40" s="853"/>
      <c r="AK40" s="876"/>
      <c r="AL40" s="853"/>
      <c r="AM40" s="853"/>
      <c r="AN40" s="830">
        <f t="shared" si="12"/>
        <v>3</v>
      </c>
      <c r="AO40" s="824">
        <f t="shared" si="13"/>
        <v>42</v>
      </c>
      <c r="AP40" s="831">
        <f t="shared" si="14"/>
        <v>1</v>
      </c>
      <c r="AQ40" s="824">
        <f t="shared" si="15"/>
        <v>14</v>
      </c>
      <c r="AR40" s="831">
        <f t="shared" si="16"/>
        <v>3</v>
      </c>
      <c r="AS40" s="832">
        <f t="shared" si="17"/>
        <v>4</v>
      </c>
      <c r="AT40" s="1127" t="s">
        <v>779</v>
      </c>
      <c r="AU40" s="1128" t="s">
        <v>813</v>
      </c>
    </row>
    <row r="41" spans="1:47" s="755" customFormat="1" ht="15.75" customHeight="1" x14ac:dyDescent="0.25">
      <c r="A41" s="742" t="s">
        <v>409</v>
      </c>
      <c r="B41" s="741" t="s">
        <v>34</v>
      </c>
      <c r="C41" s="745" t="s">
        <v>410</v>
      </c>
      <c r="D41" s="853"/>
      <c r="E41" s="876"/>
      <c r="F41" s="853"/>
      <c r="G41" s="876"/>
      <c r="H41" s="853"/>
      <c r="I41" s="866"/>
      <c r="J41" s="911">
        <v>1</v>
      </c>
      <c r="K41" s="876">
        <v>28</v>
      </c>
      <c r="L41" s="853">
        <v>1</v>
      </c>
      <c r="M41" s="876">
        <v>14</v>
      </c>
      <c r="N41" s="853">
        <v>3</v>
      </c>
      <c r="O41" s="912" t="s">
        <v>187</v>
      </c>
      <c r="P41" s="911"/>
      <c r="Q41" s="876"/>
      <c r="R41" s="853"/>
      <c r="S41" s="876"/>
      <c r="T41" s="853"/>
      <c r="U41" s="912"/>
      <c r="V41" s="1054"/>
      <c r="W41" s="880"/>
      <c r="X41" s="873"/>
      <c r="Y41" s="880"/>
      <c r="Z41" s="873"/>
      <c r="AA41" s="968"/>
      <c r="AB41" s="911"/>
      <c r="AC41" s="876"/>
      <c r="AD41" s="853"/>
      <c r="AE41" s="876"/>
      <c r="AF41" s="853"/>
      <c r="AG41" s="912"/>
      <c r="AH41" s="853"/>
      <c r="AI41" s="876"/>
      <c r="AJ41" s="853"/>
      <c r="AK41" s="876"/>
      <c r="AL41" s="853"/>
      <c r="AM41" s="853"/>
      <c r="AN41" s="830">
        <f t="shared" si="12"/>
        <v>1</v>
      </c>
      <c r="AO41" s="824">
        <f t="shared" si="13"/>
        <v>14</v>
      </c>
      <c r="AP41" s="831">
        <f t="shared" si="14"/>
        <v>1</v>
      </c>
      <c r="AQ41" s="824">
        <f t="shared" si="15"/>
        <v>14</v>
      </c>
      <c r="AR41" s="831">
        <f t="shared" si="16"/>
        <v>3</v>
      </c>
      <c r="AS41" s="832">
        <f t="shared" si="17"/>
        <v>2</v>
      </c>
      <c r="AT41" s="1127" t="s">
        <v>779</v>
      </c>
      <c r="AU41" s="1128" t="s">
        <v>813</v>
      </c>
    </row>
    <row r="42" spans="1:47" s="755" customFormat="1" ht="15.75" customHeight="1" x14ac:dyDescent="0.25">
      <c r="A42" s="742" t="s">
        <v>411</v>
      </c>
      <c r="B42" s="741" t="s">
        <v>34</v>
      </c>
      <c r="C42" s="745" t="s">
        <v>412</v>
      </c>
      <c r="D42" s="853"/>
      <c r="E42" s="876"/>
      <c r="F42" s="853"/>
      <c r="G42" s="876"/>
      <c r="H42" s="853"/>
      <c r="I42" s="866"/>
      <c r="J42" s="911"/>
      <c r="K42" s="876"/>
      <c r="L42" s="853"/>
      <c r="M42" s="876"/>
      <c r="N42" s="853"/>
      <c r="O42" s="912"/>
      <c r="P42" s="1054">
        <v>2</v>
      </c>
      <c r="Q42" s="880">
        <v>28</v>
      </c>
      <c r="R42" s="873">
        <v>1</v>
      </c>
      <c r="S42" s="880">
        <v>14</v>
      </c>
      <c r="T42" s="873">
        <v>2</v>
      </c>
      <c r="U42" s="968" t="s">
        <v>187</v>
      </c>
      <c r="V42" s="1054"/>
      <c r="W42" s="880"/>
      <c r="X42" s="873"/>
      <c r="Y42" s="880"/>
      <c r="Z42" s="873"/>
      <c r="AA42" s="968"/>
      <c r="AB42" s="911"/>
      <c r="AC42" s="876"/>
      <c r="AD42" s="853"/>
      <c r="AE42" s="876"/>
      <c r="AF42" s="853"/>
      <c r="AG42" s="912"/>
      <c r="AH42" s="853"/>
      <c r="AI42" s="876"/>
      <c r="AJ42" s="853"/>
      <c r="AK42" s="876"/>
      <c r="AL42" s="853"/>
      <c r="AM42" s="853"/>
      <c r="AN42" s="830">
        <f t="shared" si="12"/>
        <v>2</v>
      </c>
      <c r="AO42" s="824">
        <f t="shared" si="13"/>
        <v>28</v>
      </c>
      <c r="AP42" s="831">
        <f t="shared" si="14"/>
        <v>1</v>
      </c>
      <c r="AQ42" s="824">
        <f t="shared" si="15"/>
        <v>14</v>
      </c>
      <c r="AR42" s="831">
        <f t="shared" si="16"/>
        <v>2</v>
      </c>
      <c r="AS42" s="832">
        <f t="shared" si="17"/>
        <v>3</v>
      </c>
      <c r="AT42" s="1127" t="s">
        <v>779</v>
      </c>
      <c r="AU42" s="1128" t="s">
        <v>813</v>
      </c>
    </row>
    <row r="43" spans="1:47" s="420" customFormat="1" ht="15.75" customHeight="1" x14ac:dyDescent="0.25">
      <c r="A43" s="742" t="s">
        <v>413</v>
      </c>
      <c r="B43" s="741" t="s">
        <v>34</v>
      </c>
      <c r="C43" s="745" t="s">
        <v>414</v>
      </c>
      <c r="D43" s="853"/>
      <c r="E43" s="876"/>
      <c r="F43" s="853"/>
      <c r="G43" s="876"/>
      <c r="H43" s="853"/>
      <c r="I43" s="866"/>
      <c r="J43" s="911"/>
      <c r="K43" s="876"/>
      <c r="L43" s="853"/>
      <c r="M43" s="876"/>
      <c r="N43" s="853"/>
      <c r="O43" s="912"/>
      <c r="P43" s="911"/>
      <c r="Q43" s="876"/>
      <c r="R43" s="853"/>
      <c r="S43" s="876"/>
      <c r="T43" s="853"/>
      <c r="U43" s="912"/>
      <c r="V43" s="1054">
        <v>1</v>
      </c>
      <c r="W43" s="880">
        <v>14</v>
      </c>
      <c r="X43" s="873">
        <v>1</v>
      </c>
      <c r="Y43" s="880">
        <v>14</v>
      </c>
      <c r="Z43" s="873">
        <v>2</v>
      </c>
      <c r="AA43" s="968" t="s">
        <v>187</v>
      </c>
      <c r="AB43" s="911"/>
      <c r="AC43" s="876"/>
      <c r="AD43" s="853"/>
      <c r="AE43" s="876"/>
      <c r="AF43" s="853"/>
      <c r="AG43" s="912"/>
      <c r="AH43" s="853"/>
      <c r="AI43" s="876"/>
      <c r="AJ43" s="853"/>
      <c r="AK43" s="876"/>
      <c r="AL43" s="853"/>
      <c r="AM43" s="853"/>
      <c r="AN43" s="830">
        <f t="shared" si="12"/>
        <v>1</v>
      </c>
      <c r="AO43" s="824">
        <f t="shared" si="13"/>
        <v>14</v>
      </c>
      <c r="AP43" s="831">
        <f t="shared" si="14"/>
        <v>1</v>
      </c>
      <c r="AQ43" s="824">
        <f t="shared" si="15"/>
        <v>14</v>
      </c>
      <c r="AR43" s="831">
        <f t="shared" si="16"/>
        <v>2</v>
      </c>
      <c r="AS43" s="832">
        <f t="shared" si="17"/>
        <v>2</v>
      </c>
      <c r="AT43" s="1127" t="s">
        <v>779</v>
      </c>
      <c r="AU43" s="1128" t="s">
        <v>813</v>
      </c>
    </row>
    <row r="44" spans="1:47" s="420" customFormat="1" ht="15.75" customHeight="1" x14ac:dyDescent="0.25">
      <c r="A44" s="742" t="s">
        <v>415</v>
      </c>
      <c r="B44" s="741" t="s">
        <v>34</v>
      </c>
      <c r="C44" s="745" t="s">
        <v>416</v>
      </c>
      <c r="D44" s="853"/>
      <c r="E44" s="876"/>
      <c r="F44" s="853"/>
      <c r="G44" s="876"/>
      <c r="H44" s="853"/>
      <c r="I44" s="866"/>
      <c r="J44" s="911"/>
      <c r="K44" s="876"/>
      <c r="L44" s="853"/>
      <c r="M44" s="876"/>
      <c r="N44" s="853"/>
      <c r="O44" s="912"/>
      <c r="P44" s="911"/>
      <c r="Q44" s="876"/>
      <c r="R44" s="853"/>
      <c r="S44" s="876"/>
      <c r="T44" s="853"/>
      <c r="U44" s="912"/>
      <c r="V44" s="1054"/>
      <c r="W44" s="880"/>
      <c r="X44" s="873"/>
      <c r="Y44" s="880"/>
      <c r="Z44" s="873"/>
      <c r="AA44" s="968"/>
      <c r="AB44" s="911">
        <v>2</v>
      </c>
      <c r="AC44" s="876">
        <v>28</v>
      </c>
      <c r="AD44" s="853">
        <v>1</v>
      </c>
      <c r="AE44" s="876">
        <v>14</v>
      </c>
      <c r="AF44" s="873">
        <v>3</v>
      </c>
      <c r="AG44" s="912" t="s">
        <v>187</v>
      </c>
      <c r="AH44" s="853"/>
      <c r="AI44" s="876"/>
      <c r="AJ44" s="853"/>
      <c r="AK44" s="876"/>
      <c r="AL44" s="853"/>
      <c r="AM44" s="853"/>
      <c r="AN44" s="830">
        <f t="shared" si="12"/>
        <v>2</v>
      </c>
      <c r="AO44" s="824">
        <f t="shared" si="13"/>
        <v>28</v>
      </c>
      <c r="AP44" s="831">
        <f t="shared" si="14"/>
        <v>1</v>
      </c>
      <c r="AQ44" s="824">
        <f t="shared" si="15"/>
        <v>14</v>
      </c>
      <c r="AR44" s="831">
        <f t="shared" si="16"/>
        <v>3</v>
      </c>
      <c r="AS44" s="832">
        <f t="shared" si="17"/>
        <v>3</v>
      </c>
      <c r="AT44" s="1127" t="s">
        <v>779</v>
      </c>
      <c r="AU44" s="1128" t="s">
        <v>813</v>
      </c>
    </row>
    <row r="45" spans="1:47" s="755" customFormat="1" ht="15.75" customHeight="1" x14ac:dyDescent="0.25">
      <c r="A45" s="742" t="s">
        <v>699</v>
      </c>
      <c r="B45" s="741" t="s">
        <v>34</v>
      </c>
      <c r="C45" s="745" t="s">
        <v>417</v>
      </c>
      <c r="D45" s="853"/>
      <c r="E45" s="876"/>
      <c r="F45" s="853"/>
      <c r="G45" s="876"/>
      <c r="H45" s="853"/>
      <c r="I45" s="866"/>
      <c r="J45" s="911"/>
      <c r="K45" s="876"/>
      <c r="L45" s="853"/>
      <c r="M45" s="876"/>
      <c r="N45" s="853"/>
      <c r="O45" s="912"/>
      <c r="P45" s="911"/>
      <c r="Q45" s="876"/>
      <c r="R45" s="853"/>
      <c r="S45" s="876"/>
      <c r="T45" s="853"/>
      <c r="U45" s="912"/>
      <c r="V45" s="1054"/>
      <c r="W45" s="880"/>
      <c r="X45" s="873"/>
      <c r="Y45" s="880"/>
      <c r="Z45" s="873"/>
      <c r="AA45" s="968"/>
      <c r="AB45" s="911"/>
      <c r="AC45" s="876"/>
      <c r="AD45" s="853"/>
      <c r="AE45" s="876"/>
      <c r="AF45" s="853"/>
      <c r="AG45" s="912"/>
      <c r="AH45" s="873"/>
      <c r="AI45" s="880"/>
      <c r="AJ45" s="873">
        <v>2</v>
      </c>
      <c r="AK45" s="880">
        <v>20</v>
      </c>
      <c r="AL45" s="873">
        <v>1</v>
      </c>
      <c r="AM45" s="873" t="s">
        <v>535</v>
      </c>
      <c r="AN45" s="830" t="str">
        <f t="shared" si="12"/>
        <v/>
      </c>
      <c r="AO45" s="824" t="str">
        <f t="shared" si="13"/>
        <v/>
      </c>
      <c r="AP45" s="831">
        <f t="shared" si="14"/>
        <v>2</v>
      </c>
      <c r="AQ45" s="824">
        <v>20</v>
      </c>
      <c r="AR45" s="831">
        <f t="shared" si="16"/>
        <v>1</v>
      </c>
      <c r="AS45" s="832">
        <f t="shared" si="17"/>
        <v>2</v>
      </c>
      <c r="AT45" s="1127" t="s">
        <v>779</v>
      </c>
      <c r="AU45" s="1128" t="s">
        <v>813</v>
      </c>
    </row>
    <row r="46" spans="1:47" s="755" customFormat="1" ht="15.75" customHeight="1" x14ac:dyDescent="0.25">
      <c r="A46" s="742" t="s">
        <v>542</v>
      </c>
      <c r="B46" s="741" t="s">
        <v>34</v>
      </c>
      <c r="C46" s="745" t="s">
        <v>543</v>
      </c>
      <c r="D46" s="853"/>
      <c r="E46" s="876"/>
      <c r="F46" s="853"/>
      <c r="G46" s="876"/>
      <c r="H46" s="853"/>
      <c r="I46" s="866"/>
      <c r="J46" s="911"/>
      <c r="K46" s="876"/>
      <c r="L46" s="853"/>
      <c r="M46" s="876"/>
      <c r="N46" s="853"/>
      <c r="O46" s="912"/>
      <c r="P46" s="911">
        <v>1</v>
      </c>
      <c r="Q46" s="876">
        <v>14</v>
      </c>
      <c r="R46" s="853">
        <v>1</v>
      </c>
      <c r="S46" s="876">
        <v>14</v>
      </c>
      <c r="T46" s="853">
        <v>2</v>
      </c>
      <c r="U46" s="912" t="s">
        <v>187</v>
      </c>
      <c r="V46" s="1054"/>
      <c r="W46" s="880"/>
      <c r="X46" s="873"/>
      <c r="Y46" s="880"/>
      <c r="Z46" s="873"/>
      <c r="AA46" s="968"/>
      <c r="AB46" s="911"/>
      <c r="AC46" s="876"/>
      <c r="AD46" s="853"/>
      <c r="AE46" s="876"/>
      <c r="AF46" s="853"/>
      <c r="AG46" s="912"/>
      <c r="AH46" s="853"/>
      <c r="AI46" s="876"/>
      <c r="AJ46" s="853"/>
      <c r="AK46" s="876"/>
      <c r="AL46" s="853"/>
      <c r="AM46" s="853"/>
      <c r="AN46" s="830">
        <f t="shared" si="12"/>
        <v>1</v>
      </c>
      <c r="AO46" s="824">
        <f t="shared" si="13"/>
        <v>14</v>
      </c>
      <c r="AP46" s="831">
        <f t="shared" si="14"/>
        <v>1</v>
      </c>
      <c r="AQ46" s="824">
        <f t="shared" si="15"/>
        <v>14</v>
      </c>
      <c r="AR46" s="831">
        <f t="shared" si="16"/>
        <v>2</v>
      </c>
      <c r="AS46" s="832">
        <f t="shared" si="17"/>
        <v>2</v>
      </c>
      <c r="AT46" s="1127" t="s">
        <v>779</v>
      </c>
      <c r="AU46" s="1128" t="s">
        <v>876</v>
      </c>
    </row>
    <row r="47" spans="1:47" s="755" customFormat="1" ht="15.75" customHeight="1" x14ac:dyDescent="0.25">
      <c r="A47" s="742" t="s">
        <v>544</v>
      </c>
      <c r="B47" s="741" t="s">
        <v>34</v>
      </c>
      <c r="C47" s="745" t="s">
        <v>545</v>
      </c>
      <c r="D47" s="853"/>
      <c r="E47" s="876"/>
      <c r="F47" s="853"/>
      <c r="G47" s="876"/>
      <c r="H47" s="853"/>
      <c r="I47" s="866"/>
      <c r="J47" s="911"/>
      <c r="K47" s="876"/>
      <c r="L47" s="853"/>
      <c r="M47" s="876"/>
      <c r="N47" s="853"/>
      <c r="O47" s="912"/>
      <c r="P47" s="911"/>
      <c r="Q47" s="876"/>
      <c r="R47" s="853"/>
      <c r="S47" s="876"/>
      <c r="T47" s="853"/>
      <c r="U47" s="912"/>
      <c r="V47" s="1054">
        <v>1</v>
      </c>
      <c r="W47" s="880">
        <v>14</v>
      </c>
      <c r="X47" s="873">
        <v>1</v>
      </c>
      <c r="Y47" s="880">
        <v>14</v>
      </c>
      <c r="Z47" s="873">
        <v>2</v>
      </c>
      <c r="AA47" s="968" t="s">
        <v>131</v>
      </c>
      <c r="AB47" s="911"/>
      <c r="AC47" s="876"/>
      <c r="AD47" s="853"/>
      <c r="AE47" s="876"/>
      <c r="AF47" s="853"/>
      <c r="AG47" s="912"/>
      <c r="AH47" s="853"/>
      <c r="AI47" s="876"/>
      <c r="AJ47" s="853"/>
      <c r="AK47" s="876"/>
      <c r="AL47" s="853"/>
      <c r="AM47" s="853"/>
      <c r="AN47" s="830">
        <f t="shared" si="12"/>
        <v>1</v>
      </c>
      <c r="AO47" s="824">
        <f t="shared" si="13"/>
        <v>14</v>
      </c>
      <c r="AP47" s="831">
        <f t="shared" si="14"/>
        <v>1</v>
      </c>
      <c r="AQ47" s="824">
        <f t="shared" si="15"/>
        <v>14</v>
      </c>
      <c r="AR47" s="831">
        <f t="shared" si="16"/>
        <v>2</v>
      </c>
      <c r="AS47" s="832">
        <f t="shared" si="17"/>
        <v>2</v>
      </c>
      <c r="AT47" s="1127" t="s">
        <v>779</v>
      </c>
      <c r="AU47" s="1128" t="s">
        <v>876</v>
      </c>
    </row>
    <row r="48" spans="1:47" s="755" customFormat="1" ht="15.75" customHeight="1" x14ac:dyDescent="0.25">
      <c r="A48" s="742" t="s">
        <v>546</v>
      </c>
      <c r="B48" s="741" t="s">
        <v>34</v>
      </c>
      <c r="C48" s="745" t="s">
        <v>547</v>
      </c>
      <c r="D48" s="853"/>
      <c r="E48" s="876"/>
      <c r="F48" s="853"/>
      <c r="G48" s="876"/>
      <c r="H48" s="853"/>
      <c r="I48" s="866"/>
      <c r="J48" s="911"/>
      <c r="K48" s="876"/>
      <c r="L48" s="853"/>
      <c r="M48" s="876"/>
      <c r="N48" s="853"/>
      <c r="O48" s="912"/>
      <c r="P48" s="911"/>
      <c r="Q48" s="876"/>
      <c r="R48" s="853"/>
      <c r="S48" s="876"/>
      <c r="T48" s="853"/>
      <c r="U48" s="912"/>
      <c r="V48" s="1054"/>
      <c r="W48" s="880"/>
      <c r="X48" s="873"/>
      <c r="Y48" s="880"/>
      <c r="Z48" s="873"/>
      <c r="AA48" s="968"/>
      <c r="AB48" s="911">
        <v>1</v>
      </c>
      <c r="AC48" s="876">
        <v>14</v>
      </c>
      <c r="AD48" s="853">
        <v>1</v>
      </c>
      <c r="AE48" s="876">
        <v>14</v>
      </c>
      <c r="AF48" s="873">
        <v>2</v>
      </c>
      <c r="AG48" s="968" t="s">
        <v>131</v>
      </c>
      <c r="AH48" s="853"/>
      <c r="AI48" s="876"/>
      <c r="AJ48" s="853"/>
      <c r="AK48" s="876"/>
      <c r="AL48" s="853"/>
      <c r="AM48" s="853"/>
      <c r="AN48" s="830">
        <f t="shared" si="12"/>
        <v>1</v>
      </c>
      <c r="AO48" s="824">
        <f t="shared" si="13"/>
        <v>14</v>
      </c>
      <c r="AP48" s="831">
        <f t="shared" si="14"/>
        <v>1</v>
      </c>
      <c r="AQ48" s="824">
        <f t="shared" si="15"/>
        <v>14</v>
      </c>
      <c r="AR48" s="831">
        <f t="shared" si="16"/>
        <v>2</v>
      </c>
      <c r="AS48" s="832">
        <f t="shared" si="17"/>
        <v>2</v>
      </c>
      <c r="AT48" s="1127" t="s">
        <v>779</v>
      </c>
      <c r="AU48" s="1128" t="s">
        <v>876</v>
      </c>
    </row>
    <row r="49" spans="1:47" s="755" customFormat="1" ht="15.75" customHeight="1" x14ac:dyDescent="0.25">
      <c r="A49" s="742" t="s">
        <v>548</v>
      </c>
      <c r="B49" s="741" t="s">
        <v>34</v>
      </c>
      <c r="C49" s="745" t="s">
        <v>549</v>
      </c>
      <c r="D49" s="853"/>
      <c r="E49" s="876"/>
      <c r="F49" s="853"/>
      <c r="G49" s="876"/>
      <c r="H49" s="853"/>
      <c r="I49" s="866"/>
      <c r="J49" s="911"/>
      <c r="K49" s="876"/>
      <c r="L49" s="853"/>
      <c r="M49" s="876"/>
      <c r="N49" s="853"/>
      <c r="O49" s="912"/>
      <c r="P49" s="911"/>
      <c r="Q49" s="876"/>
      <c r="R49" s="853"/>
      <c r="S49" s="876"/>
      <c r="T49" s="853"/>
      <c r="U49" s="912"/>
      <c r="V49" s="1054"/>
      <c r="W49" s="880"/>
      <c r="X49" s="873"/>
      <c r="Y49" s="880"/>
      <c r="Z49" s="873"/>
      <c r="AA49" s="968"/>
      <c r="AB49" s="911"/>
      <c r="AC49" s="876"/>
      <c r="AD49" s="853"/>
      <c r="AE49" s="876"/>
      <c r="AF49" s="873"/>
      <c r="AG49" s="968"/>
      <c r="AH49" s="853">
        <v>2</v>
      </c>
      <c r="AI49" s="876">
        <v>20</v>
      </c>
      <c r="AJ49" s="853"/>
      <c r="AK49" s="876"/>
      <c r="AL49" s="853">
        <v>2</v>
      </c>
      <c r="AM49" s="873" t="s">
        <v>187</v>
      </c>
      <c r="AN49" s="830">
        <f t="shared" si="12"/>
        <v>2</v>
      </c>
      <c r="AO49" s="824">
        <v>10</v>
      </c>
      <c r="AP49" s="831" t="str">
        <f t="shared" si="14"/>
        <v/>
      </c>
      <c r="AQ49" s="824" t="str">
        <f t="shared" si="15"/>
        <v/>
      </c>
      <c r="AR49" s="831">
        <f t="shared" si="16"/>
        <v>2</v>
      </c>
      <c r="AS49" s="832">
        <f t="shared" si="17"/>
        <v>2</v>
      </c>
      <c r="AT49" s="1127" t="s">
        <v>779</v>
      </c>
      <c r="AU49" s="1128" t="s">
        <v>876</v>
      </c>
    </row>
    <row r="50" spans="1:47" s="420" customFormat="1" ht="15.75" customHeight="1" x14ac:dyDescent="0.25">
      <c r="A50" s="742" t="s">
        <v>550</v>
      </c>
      <c r="B50" s="741" t="s">
        <v>34</v>
      </c>
      <c r="C50" s="745" t="s">
        <v>551</v>
      </c>
      <c r="D50" s="853"/>
      <c r="E50" s="876"/>
      <c r="F50" s="853"/>
      <c r="G50" s="876"/>
      <c r="H50" s="853"/>
      <c r="I50" s="866"/>
      <c r="J50" s="911"/>
      <c r="K50" s="876"/>
      <c r="L50" s="853"/>
      <c r="M50" s="876"/>
      <c r="N50" s="853"/>
      <c r="O50" s="912"/>
      <c r="P50" s="911"/>
      <c r="Q50" s="876"/>
      <c r="R50" s="853"/>
      <c r="S50" s="876"/>
      <c r="T50" s="853"/>
      <c r="U50" s="912"/>
      <c r="V50" s="1054"/>
      <c r="W50" s="880"/>
      <c r="X50" s="873"/>
      <c r="Y50" s="880"/>
      <c r="Z50" s="873"/>
      <c r="AA50" s="968"/>
      <c r="AB50" s="911"/>
      <c r="AC50" s="876"/>
      <c r="AD50" s="853">
        <v>1</v>
      </c>
      <c r="AE50" s="876">
        <v>14</v>
      </c>
      <c r="AF50" s="873">
        <v>1</v>
      </c>
      <c r="AG50" s="1312" t="s">
        <v>71</v>
      </c>
      <c r="AH50" s="853"/>
      <c r="AI50" s="876"/>
      <c r="AJ50" s="853"/>
      <c r="AK50" s="876"/>
      <c r="AL50" s="853"/>
      <c r="AM50" s="873"/>
      <c r="AN50" s="830" t="str">
        <f t="shared" si="12"/>
        <v/>
      </c>
      <c r="AO50" s="824" t="str">
        <f t="shared" si="13"/>
        <v/>
      </c>
      <c r="AP50" s="831">
        <f t="shared" si="14"/>
        <v>1</v>
      </c>
      <c r="AQ50" s="824">
        <f t="shared" si="15"/>
        <v>14</v>
      </c>
      <c r="AR50" s="831">
        <f t="shared" si="16"/>
        <v>1</v>
      </c>
      <c r="AS50" s="832">
        <f t="shared" si="17"/>
        <v>1</v>
      </c>
      <c r="AT50" s="1127" t="s">
        <v>779</v>
      </c>
      <c r="AU50" s="1128" t="s">
        <v>876</v>
      </c>
    </row>
    <row r="51" spans="1:47" x14ac:dyDescent="0.25">
      <c r="A51" s="742" t="s">
        <v>552</v>
      </c>
      <c r="B51" s="741" t="s">
        <v>34</v>
      </c>
      <c r="C51" s="745" t="s">
        <v>553</v>
      </c>
      <c r="D51" s="853"/>
      <c r="E51" s="876"/>
      <c r="F51" s="853"/>
      <c r="G51" s="876"/>
      <c r="H51" s="853"/>
      <c r="I51" s="866"/>
      <c r="J51" s="911"/>
      <c r="K51" s="876"/>
      <c r="L51" s="853"/>
      <c r="M51" s="876"/>
      <c r="N51" s="853"/>
      <c r="O51" s="912"/>
      <c r="P51" s="911"/>
      <c r="Q51" s="876"/>
      <c r="R51" s="853"/>
      <c r="S51" s="876"/>
      <c r="T51" s="853"/>
      <c r="U51" s="912"/>
      <c r="V51" s="1054"/>
      <c r="W51" s="880"/>
      <c r="X51" s="873"/>
      <c r="Y51" s="880"/>
      <c r="Z51" s="873"/>
      <c r="AA51" s="968"/>
      <c r="AB51" s="911"/>
      <c r="AC51" s="876"/>
      <c r="AD51" s="853"/>
      <c r="AE51" s="876"/>
      <c r="AF51" s="853"/>
      <c r="AG51" s="912"/>
      <c r="AH51" s="853"/>
      <c r="AI51" s="876"/>
      <c r="AJ51" s="853">
        <v>1</v>
      </c>
      <c r="AK51" s="876">
        <v>10</v>
      </c>
      <c r="AL51" s="853">
        <v>1</v>
      </c>
      <c r="AM51" s="873" t="s">
        <v>71</v>
      </c>
      <c r="AN51" s="830" t="str">
        <f t="shared" si="12"/>
        <v/>
      </c>
      <c r="AO51" s="824" t="str">
        <f t="shared" si="13"/>
        <v/>
      </c>
      <c r="AP51" s="831">
        <f t="shared" si="14"/>
        <v>1</v>
      </c>
      <c r="AQ51" s="824">
        <v>10</v>
      </c>
      <c r="AR51" s="831">
        <f t="shared" si="16"/>
        <v>1</v>
      </c>
      <c r="AS51" s="832">
        <f t="shared" si="17"/>
        <v>1</v>
      </c>
      <c r="AT51" s="1127" t="s">
        <v>779</v>
      </c>
      <c r="AU51" s="1128" t="s">
        <v>876</v>
      </c>
    </row>
    <row r="52" spans="1:47" s="1035" customFormat="1" x14ac:dyDescent="0.25">
      <c r="A52" s="742" t="s">
        <v>418</v>
      </c>
      <c r="B52" s="741" t="s">
        <v>34</v>
      </c>
      <c r="C52" s="745" t="s">
        <v>419</v>
      </c>
      <c r="D52" s="853">
        <v>2</v>
      </c>
      <c r="E52" s="876">
        <v>20</v>
      </c>
      <c r="F52" s="853"/>
      <c r="G52" s="876"/>
      <c r="H52" s="873">
        <v>2</v>
      </c>
      <c r="I52" s="866" t="s">
        <v>323</v>
      </c>
      <c r="J52" s="911"/>
      <c r="K52" s="876"/>
      <c r="L52" s="853"/>
      <c r="M52" s="876"/>
      <c r="N52" s="853"/>
      <c r="O52" s="912"/>
      <c r="P52" s="911"/>
      <c r="Q52" s="876"/>
      <c r="R52" s="853"/>
      <c r="S52" s="876"/>
      <c r="T52" s="853"/>
      <c r="U52" s="912"/>
      <c r="V52" s="1054"/>
      <c r="W52" s="880"/>
      <c r="X52" s="873"/>
      <c r="Y52" s="880"/>
      <c r="Z52" s="873"/>
      <c r="AA52" s="968"/>
      <c r="AB52" s="911"/>
      <c r="AC52" s="876"/>
      <c r="AD52" s="853"/>
      <c r="AE52" s="876"/>
      <c r="AF52" s="853"/>
      <c r="AG52" s="912"/>
      <c r="AH52" s="853"/>
      <c r="AI52" s="876"/>
      <c r="AJ52" s="853"/>
      <c r="AK52" s="876"/>
      <c r="AL52" s="853"/>
      <c r="AM52" s="853"/>
      <c r="AN52" s="830">
        <f t="shared" si="12"/>
        <v>2</v>
      </c>
      <c r="AO52" s="824">
        <f t="shared" si="13"/>
        <v>28</v>
      </c>
      <c r="AP52" s="831" t="str">
        <f t="shared" si="14"/>
        <v/>
      </c>
      <c r="AQ52" s="824" t="str">
        <f t="shared" si="15"/>
        <v/>
      </c>
      <c r="AR52" s="831">
        <f t="shared" si="16"/>
        <v>2</v>
      </c>
      <c r="AS52" s="832">
        <f t="shared" si="17"/>
        <v>2</v>
      </c>
      <c r="AT52" s="1127" t="s">
        <v>779</v>
      </c>
      <c r="AU52" s="1128" t="s">
        <v>780</v>
      </c>
    </row>
    <row r="53" spans="1:47" s="1035" customFormat="1" x14ac:dyDescent="0.25">
      <c r="A53" s="742" t="s">
        <v>420</v>
      </c>
      <c r="B53" s="741" t="s">
        <v>34</v>
      </c>
      <c r="C53" s="745" t="s">
        <v>421</v>
      </c>
      <c r="D53" s="853"/>
      <c r="E53" s="876"/>
      <c r="F53" s="853"/>
      <c r="G53" s="876"/>
      <c r="H53" s="853"/>
      <c r="I53" s="866"/>
      <c r="J53" s="911">
        <v>2</v>
      </c>
      <c r="K53" s="876">
        <v>28</v>
      </c>
      <c r="L53" s="853"/>
      <c r="M53" s="876"/>
      <c r="N53" s="873">
        <v>2</v>
      </c>
      <c r="O53" s="912" t="s">
        <v>131</v>
      </c>
      <c r="P53" s="911"/>
      <c r="Q53" s="876"/>
      <c r="R53" s="853"/>
      <c r="S53" s="876"/>
      <c r="T53" s="853"/>
      <c r="U53" s="912"/>
      <c r="V53" s="1054"/>
      <c r="W53" s="880"/>
      <c r="X53" s="873"/>
      <c r="Y53" s="880"/>
      <c r="Z53" s="873"/>
      <c r="AA53" s="968"/>
      <c r="AB53" s="911"/>
      <c r="AC53" s="876"/>
      <c r="AD53" s="853"/>
      <c r="AE53" s="876"/>
      <c r="AF53" s="853"/>
      <c r="AG53" s="912"/>
      <c r="AH53" s="853"/>
      <c r="AI53" s="876"/>
      <c r="AJ53" s="853"/>
      <c r="AK53" s="876"/>
      <c r="AL53" s="853"/>
      <c r="AM53" s="853"/>
      <c r="AN53" s="830">
        <f t="shared" si="12"/>
        <v>2</v>
      </c>
      <c r="AO53" s="824">
        <f t="shared" si="13"/>
        <v>28</v>
      </c>
      <c r="AP53" s="831" t="str">
        <f t="shared" si="14"/>
        <v/>
      </c>
      <c r="AQ53" s="824" t="str">
        <f t="shared" si="15"/>
        <v/>
      </c>
      <c r="AR53" s="831">
        <f t="shared" si="16"/>
        <v>2</v>
      </c>
      <c r="AS53" s="832">
        <f t="shared" si="17"/>
        <v>2</v>
      </c>
      <c r="AT53" s="1127" t="s">
        <v>779</v>
      </c>
      <c r="AU53" s="1128" t="s">
        <v>780</v>
      </c>
    </row>
    <row r="54" spans="1:47" s="1035" customFormat="1" x14ac:dyDescent="0.25">
      <c r="A54" s="742" t="s">
        <v>700</v>
      </c>
      <c r="B54" s="741" t="s">
        <v>34</v>
      </c>
      <c r="C54" s="745" t="s">
        <v>422</v>
      </c>
      <c r="D54" s="873">
        <v>1</v>
      </c>
      <c r="E54" s="880">
        <v>10</v>
      </c>
      <c r="F54" s="873">
        <v>1</v>
      </c>
      <c r="G54" s="880">
        <v>10</v>
      </c>
      <c r="H54" s="873">
        <v>2</v>
      </c>
      <c r="I54" s="869" t="s">
        <v>187</v>
      </c>
      <c r="J54" s="1054"/>
      <c r="K54" s="876"/>
      <c r="L54" s="853"/>
      <c r="M54" s="876"/>
      <c r="N54" s="853"/>
      <c r="O54" s="912"/>
      <c r="P54" s="911"/>
      <c r="Q54" s="876"/>
      <c r="R54" s="853"/>
      <c r="S54" s="876"/>
      <c r="T54" s="853"/>
      <c r="U54" s="912"/>
      <c r="V54" s="1054"/>
      <c r="W54" s="880"/>
      <c r="X54" s="873"/>
      <c r="Y54" s="880"/>
      <c r="Z54" s="873"/>
      <c r="AA54" s="968"/>
      <c r="AB54" s="911"/>
      <c r="AC54" s="876"/>
      <c r="AD54" s="853"/>
      <c r="AE54" s="876"/>
      <c r="AF54" s="853"/>
      <c r="AG54" s="912"/>
      <c r="AH54" s="853"/>
      <c r="AI54" s="876"/>
      <c r="AJ54" s="853"/>
      <c r="AK54" s="876"/>
      <c r="AL54" s="853"/>
      <c r="AM54" s="853"/>
      <c r="AN54" s="830">
        <f t="shared" si="12"/>
        <v>1</v>
      </c>
      <c r="AO54" s="824">
        <f t="shared" si="13"/>
        <v>14</v>
      </c>
      <c r="AP54" s="831">
        <f t="shared" si="14"/>
        <v>1</v>
      </c>
      <c r="AQ54" s="824">
        <f t="shared" si="15"/>
        <v>14</v>
      </c>
      <c r="AR54" s="831">
        <f t="shared" si="16"/>
        <v>2</v>
      </c>
      <c r="AS54" s="832">
        <f t="shared" si="17"/>
        <v>2</v>
      </c>
      <c r="AT54" s="1127" t="s">
        <v>779</v>
      </c>
      <c r="AU54" s="1128" t="s">
        <v>782</v>
      </c>
    </row>
    <row r="55" spans="1:47" s="1035" customFormat="1" x14ac:dyDescent="0.25">
      <c r="A55" s="742" t="s">
        <v>848</v>
      </c>
      <c r="B55" s="741" t="s">
        <v>34</v>
      </c>
      <c r="C55" s="745" t="s">
        <v>423</v>
      </c>
      <c r="D55" s="853"/>
      <c r="E55" s="876"/>
      <c r="F55" s="853"/>
      <c r="G55" s="876"/>
      <c r="H55" s="873"/>
      <c r="I55" s="869"/>
      <c r="J55" s="1054">
        <v>1</v>
      </c>
      <c r="K55" s="876">
        <v>14</v>
      </c>
      <c r="L55" s="853">
        <v>1</v>
      </c>
      <c r="M55" s="876">
        <v>14</v>
      </c>
      <c r="N55" s="853">
        <v>2</v>
      </c>
      <c r="O55" s="912" t="s">
        <v>131</v>
      </c>
      <c r="P55" s="911"/>
      <c r="Q55" s="876"/>
      <c r="R55" s="853"/>
      <c r="S55" s="876"/>
      <c r="T55" s="853"/>
      <c r="U55" s="912"/>
      <c r="V55" s="1054"/>
      <c r="W55" s="880"/>
      <c r="X55" s="873"/>
      <c r="Y55" s="880"/>
      <c r="Z55" s="873"/>
      <c r="AA55" s="968"/>
      <c r="AB55" s="911"/>
      <c r="AC55" s="876"/>
      <c r="AD55" s="853"/>
      <c r="AE55" s="876"/>
      <c r="AF55" s="853"/>
      <c r="AG55" s="912"/>
      <c r="AH55" s="853"/>
      <c r="AI55" s="876"/>
      <c r="AJ55" s="853"/>
      <c r="AK55" s="876"/>
      <c r="AL55" s="853"/>
      <c r="AM55" s="853"/>
      <c r="AN55" s="830">
        <f t="shared" si="12"/>
        <v>1</v>
      </c>
      <c r="AO55" s="824">
        <f t="shared" si="13"/>
        <v>14</v>
      </c>
      <c r="AP55" s="831">
        <f t="shared" si="14"/>
        <v>1</v>
      </c>
      <c r="AQ55" s="824">
        <f t="shared" si="15"/>
        <v>14</v>
      </c>
      <c r="AR55" s="831">
        <f t="shared" si="16"/>
        <v>2</v>
      </c>
      <c r="AS55" s="832">
        <f t="shared" si="17"/>
        <v>2</v>
      </c>
      <c r="AT55" s="1127" t="s">
        <v>779</v>
      </c>
      <c r="AU55" s="1128" t="s">
        <v>782</v>
      </c>
    </row>
    <row r="56" spans="1:47" x14ac:dyDescent="0.25">
      <c r="A56" s="742" t="s">
        <v>424</v>
      </c>
      <c r="B56" s="741" t="s">
        <v>34</v>
      </c>
      <c r="C56" s="745" t="s">
        <v>425</v>
      </c>
      <c r="D56" s="853"/>
      <c r="E56" s="876"/>
      <c r="F56" s="853"/>
      <c r="G56" s="876"/>
      <c r="H56" s="853"/>
      <c r="I56" s="866"/>
      <c r="J56" s="911"/>
      <c r="K56" s="876"/>
      <c r="L56" s="853"/>
      <c r="M56" s="876"/>
      <c r="N56" s="853"/>
      <c r="O56" s="912"/>
      <c r="P56" s="911">
        <v>1</v>
      </c>
      <c r="Q56" s="876">
        <v>14</v>
      </c>
      <c r="R56" s="853"/>
      <c r="S56" s="876"/>
      <c r="T56" s="853">
        <v>1</v>
      </c>
      <c r="U56" s="912" t="s">
        <v>187</v>
      </c>
      <c r="V56" s="1054"/>
      <c r="W56" s="880"/>
      <c r="X56" s="873"/>
      <c r="Y56" s="880"/>
      <c r="Z56" s="873"/>
      <c r="AA56" s="968"/>
      <c r="AB56" s="911"/>
      <c r="AC56" s="876"/>
      <c r="AD56" s="853"/>
      <c r="AE56" s="876"/>
      <c r="AF56" s="853"/>
      <c r="AG56" s="912"/>
      <c r="AH56" s="853"/>
      <c r="AI56" s="876"/>
      <c r="AJ56" s="853"/>
      <c r="AK56" s="876"/>
      <c r="AL56" s="853"/>
      <c r="AM56" s="853"/>
      <c r="AN56" s="830">
        <f t="shared" si="12"/>
        <v>1</v>
      </c>
      <c r="AO56" s="824">
        <f t="shared" si="13"/>
        <v>14</v>
      </c>
      <c r="AP56" s="831" t="str">
        <f t="shared" si="14"/>
        <v/>
      </c>
      <c r="AQ56" s="824" t="str">
        <f t="shared" si="15"/>
        <v/>
      </c>
      <c r="AR56" s="831">
        <f t="shared" si="16"/>
        <v>1</v>
      </c>
      <c r="AS56" s="832">
        <f t="shared" si="17"/>
        <v>1</v>
      </c>
      <c r="AT56" s="1127" t="s">
        <v>779</v>
      </c>
      <c r="AU56" s="1128" t="s">
        <v>782</v>
      </c>
    </row>
    <row r="57" spans="1:47" s="1035" customFormat="1" x14ac:dyDescent="0.25">
      <c r="A57" s="742" t="s">
        <v>426</v>
      </c>
      <c r="B57" s="741" t="s">
        <v>34</v>
      </c>
      <c r="C57" s="745" t="s">
        <v>427</v>
      </c>
      <c r="D57" s="853"/>
      <c r="E57" s="876"/>
      <c r="F57" s="853"/>
      <c r="G57" s="876"/>
      <c r="H57" s="853"/>
      <c r="I57" s="866"/>
      <c r="J57" s="911"/>
      <c r="K57" s="876"/>
      <c r="L57" s="853"/>
      <c r="M57" s="876"/>
      <c r="N57" s="853"/>
      <c r="O57" s="912"/>
      <c r="P57" s="911"/>
      <c r="Q57" s="876"/>
      <c r="R57" s="853"/>
      <c r="S57" s="876"/>
      <c r="T57" s="853"/>
      <c r="U57" s="912"/>
      <c r="V57" s="1054">
        <v>1</v>
      </c>
      <c r="W57" s="880">
        <v>14</v>
      </c>
      <c r="X57" s="873"/>
      <c r="Y57" s="880"/>
      <c r="Z57" s="873">
        <v>1</v>
      </c>
      <c r="AA57" s="968" t="s">
        <v>131</v>
      </c>
      <c r="AB57" s="911"/>
      <c r="AC57" s="876"/>
      <c r="AD57" s="853"/>
      <c r="AE57" s="876"/>
      <c r="AF57" s="853"/>
      <c r="AG57" s="912"/>
      <c r="AH57" s="853"/>
      <c r="AI57" s="876"/>
      <c r="AJ57" s="853"/>
      <c r="AK57" s="876"/>
      <c r="AL57" s="853"/>
      <c r="AM57" s="853"/>
      <c r="AN57" s="830">
        <f t="shared" si="12"/>
        <v>1</v>
      </c>
      <c r="AO57" s="824">
        <f t="shared" si="13"/>
        <v>14</v>
      </c>
      <c r="AP57" s="831" t="str">
        <f t="shared" si="14"/>
        <v/>
      </c>
      <c r="AQ57" s="824" t="str">
        <f t="shared" si="15"/>
        <v/>
      </c>
      <c r="AR57" s="831">
        <f t="shared" si="16"/>
        <v>1</v>
      </c>
      <c r="AS57" s="832">
        <f t="shared" si="17"/>
        <v>1</v>
      </c>
      <c r="AT57" s="1127" t="s">
        <v>779</v>
      </c>
      <c r="AU57" s="1128" t="s">
        <v>782</v>
      </c>
    </row>
    <row r="58" spans="1:47" x14ac:dyDescent="0.25">
      <c r="A58" s="742" t="s">
        <v>428</v>
      </c>
      <c r="B58" s="741" t="s">
        <v>34</v>
      </c>
      <c r="C58" s="745" t="s">
        <v>429</v>
      </c>
      <c r="D58" s="853"/>
      <c r="E58" s="876"/>
      <c r="F58" s="853"/>
      <c r="G58" s="876"/>
      <c r="H58" s="853"/>
      <c r="I58" s="866"/>
      <c r="J58" s="911"/>
      <c r="K58" s="876"/>
      <c r="L58" s="853"/>
      <c r="M58" s="876"/>
      <c r="N58" s="853"/>
      <c r="O58" s="912"/>
      <c r="P58" s="911"/>
      <c r="Q58" s="876"/>
      <c r="R58" s="853"/>
      <c r="S58" s="876"/>
      <c r="T58" s="853"/>
      <c r="U58" s="912"/>
      <c r="V58" s="1054"/>
      <c r="W58" s="880"/>
      <c r="X58" s="873"/>
      <c r="Y58" s="880"/>
      <c r="Z58" s="873"/>
      <c r="AA58" s="968"/>
      <c r="AB58" s="911">
        <v>1</v>
      </c>
      <c r="AC58" s="876">
        <v>14</v>
      </c>
      <c r="AD58" s="853"/>
      <c r="AE58" s="876"/>
      <c r="AF58" s="853">
        <v>2</v>
      </c>
      <c r="AG58" s="912" t="s">
        <v>187</v>
      </c>
      <c r="AH58" s="853"/>
      <c r="AI58" s="876"/>
      <c r="AJ58" s="853"/>
      <c r="AK58" s="876"/>
      <c r="AL58" s="853"/>
      <c r="AM58" s="853"/>
      <c r="AN58" s="830">
        <f t="shared" si="12"/>
        <v>1</v>
      </c>
      <c r="AO58" s="824">
        <f t="shared" si="13"/>
        <v>14</v>
      </c>
      <c r="AP58" s="831" t="str">
        <f t="shared" si="14"/>
        <v/>
      </c>
      <c r="AQ58" s="824" t="str">
        <f t="shared" si="15"/>
        <v/>
      </c>
      <c r="AR58" s="831">
        <f t="shared" si="16"/>
        <v>2</v>
      </c>
      <c r="AS58" s="832">
        <f t="shared" si="17"/>
        <v>1</v>
      </c>
      <c r="AT58" s="1127" t="s">
        <v>779</v>
      </c>
      <c r="AU58" s="1128" t="s">
        <v>782</v>
      </c>
    </row>
    <row r="59" spans="1:47" ht="15.75" customHeight="1" x14ac:dyDescent="0.25">
      <c r="A59" s="742" t="s">
        <v>430</v>
      </c>
      <c r="B59" s="741" t="s">
        <v>34</v>
      </c>
      <c r="C59" s="745" t="s">
        <v>431</v>
      </c>
      <c r="D59" s="853"/>
      <c r="E59" s="876"/>
      <c r="F59" s="853"/>
      <c r="G59" s="876"/>
      <c r="H59" s="853"/>
      <c r="I59" s="866"/>
      <c r="J59" s="911"/>
      <c r="K59" s="876"/>
      <c r="L59" s="853"/>
      <c r="M59" s="876"/>
      <c r="N59" s="853"/>
      <c r="O59" s="912"/>
      <c r="P59" s="911"/>
      <c r="Q59" s="876"/>
      <c r="R59" s="853"/>
      <c r="S59" s="876"/>
      <c r="T59" s="853"/>
      <c r="U59" s="912"/>
      <c r="V59" s="1054"/>
      <c r="W59" s="880"/>
      <c r="X59" s="873"/>
      <c r="Y59" s="880"/>
      <c r="Z59" s="873"/>
      <c r="AA59" s="968"/>
      <c r="AB59" s="911"/>
      <c r="AC59" s="876"/>
      <c r="AD59" s="853"/>
      <c r="AE59" s="876"/>
      <c r="AF59" s="853"/>
      <c r="AG59" s="912"/>
      <c r="AH59" s="853">
        <v>1</v>
      </c>
      <c r="AI59" s="876">
        <v>10</v>
      </c>
      <c r="AJ59" s="853"/>
      <c r="AK59" s="876"/>
      <c r="AL59" s="853">
        <v>1</v>
      </c>
      <c r="AM59" s="853" t="s">
        <v>535</v>
      </c>
      <c r="AN59" s="830">
        <f t="shared" si="12"/>
        <v>1</v>
      </c>
      <c r="AO59" s="824">
        <v>10</v>
      </c>
      <c r="AP59" s="831" t="str">
        <f t="shared" si="14"/>
        <v/>
      </c>
      <c r="AQ59" s="824" t="str">
        <f t="shared" si="15"/>
        <v/>
      </c>
      <c r="AR59" s="831">
        <f t="shared" si="16"/>
        <v>1</v>
      </c>
      <c r="AS59" s="832">
        <f t="shared" si="17"/>
        <v>1</v>
      </c>
      <c r="AT59" s="1127" t="s">
        <v>779</v>
      </c>
      <c r="AU59" s="1128" t="s">
        <v>782</v>
      </c>
    </row>
    <row r="60" spans="1:47" ht="15.75" customHeight="1" x14ac:dyDescent="0.25">
      <c r="A60" s="742" t="s">
        <v>432</v>
      </c>
      <c r="B60" s="741" t="s">
        <v>34</v>
      </c>
      <c r="C60" s="745" t="s">
        <v>433</v>
      </c>
      <c r="D60" s="853"/>
      <c r="E60" s="876"/>
      <c r="F60" s="853"/>
      <c r="G60" s="876"/>
      <c r="H60" s="853"/>
      <c r="I60" s="857"/>
      <c r="J60" s="853">
        <v>1</v>
      </c>
      <c r="K60" s="876">
        <v>14</v>
      </c>
      <c r="L60" s="853">
        <v>1</v>
      </c>
      <c r="M60" s="876">
        <v>14</v>
      </c>
      <c r="N60" s="853">
        <v>2</v>
      </c>
      <c r="O60" s="866" t="s">
        <v>71</v>
      </c>
      <c r="P60" s="911"/>
      <c r="Q60" s="876"/>
      <c r="R60" s="853"/>
      <c r="S60" s="876"/>
      <c r="T60" s="853"/>
      <c r="U60" s="912"/>
      <c r="V60" s="1054"/>
      <c r="W60" s="880"/>
      <c r="X60" s="873"/>
      <c r="Y60" s="880"/>
      <c r="Z60" s="873"/>
      <c r="AA60" s="968"/>
      <c r="AB60" s="911"/>
      <c r="AC60" s="876"/>
      <c r="AD60" s="853"/>
      <c r="AE60" s="876"/>
      <c r="AF60" s="853"/>
      <c r="AG60" s="912"/>
      <c r="AH60" s="853"/>
      <c r="AI60" s="876"/>
      <c r="AJ60" s="853"/>
      <c r="AK60" s="876"/>
      <c r="AL60" s="853"/>
      <c r="AM60" s="853"/>
      <c r="AN60" s="830">
        <f t="shared" si="12"/>
        <v>1</v>
      </c>
      <c r="AO60" s="824">
        <f t="shared" si="13"/>
        <v>14</v>
      </c>
      <c r="AP60" s="831">
        <f t="shared" si="14"/>
        <v>1</v>
      </c>
      <c r="AQ60" s="824">
        <f t="shared" si="15"/>
        <v>14</v>
      </c>
      <c r="AR60" s="831">
        <f t="shared" si="16"/>
        <v>2</v>
      </c>
      <c r="AS60" s="832">
        <f t="shared" si="17"/>
        <v>2</v>
      </c>
      <c r="AT60" s="1127" t="s">
        <v>779</v>
      </c>
      <c r="AU60" s="1128" t="s">
        <v>874</v>
      </c>
    </row>
    <row r="61" spans="1:47" s="1035" customFormat="1" ht="15" customHeight="1" x14ac:dyDescent="0.25">
      <c r="A61" s="742" t="s">
        <v>701</v>
      </c>
      <c r="B61" s="741" t="s">
        <v>34</v>
      </c>
      <c r="C61" s="745" t="s">
        <v>434</v>
      </c>
      <c r="D61" s="853"/>
      <c r="E61" s="876"/>
      <c r="F61" s="853"/>
      <c r="G61" s="876"/>
      <c r="H61" s="853"/>
      <c r="I61" s="866"/>
      <c r="J61" s="911"/>
      <c r="K61" s="876"/>
      <c r="L61" s="853"/>
      <c r="M61" s="876"/>
      <c r="N61" s="853"/>
      <c r="O61" s="912"/>
      <c r="P61" s="1054"/>
      <c r="Q61" s="880"/>
      <c r="R61" s="873">
        <v>1</v>
      </c>
      <c r="S61" s="880">
        <v>14</v>
      </c>
      <c r="T61" s="873">
        <v>1</v>
      </c>
      <c r="U61" s="968" t="s">
        <v>71</v>
      </c>
      <c r="V61" s="1054"/>
      <c r="W61" s="880"/>
      <c r="X61" s="873"/>
      <c r="Y61" s="880"/>
      <c r="Z61" s="873"/>
      <c r="AA61" s="968"/>
      <c r="AB61" s="911"/>
      <c r="AC61" s="876"/>
      <c r="AD61" s="853"/>
      <c r="AE61" s="876"/>
      <c r="AF61" s="853"/>
      <c r="AG61" s="912"/>
      <c r="AH61" s="853"/>
      <c r="AI61" s="876"/>
      <c r="AJ61" s="853"/>
      <c r="AK61" s="876"/>
      <c r="AL61" s="853"/>
      <c r="AM61" s="853"/>
      <c r="AN61" s="830" t="str">
        <f t="shared" si="12"/>
        <v/>
      </c>
      <c r="AO61" s="824" t="str">
        <f t="shared" si="13"/>
        <v/>
      </c>
      <c r="AP61" s="831">
        <f t="shared" si="14"/>
        <v>1</v>
      </c>
      <c r="AQ61" s="824">
        <f t="shared" si="15"/>
        <v>14</v>
      </c>
      <c r="AR61" s="831">
        <f t="shared" si="16"/>
        <v>1</v>
      </c>
      <c r="AS61" s="832">
        <f t="shared" si="17"/>
        <v>1</v>
      </c>
      <c r="AT61" s="1127" t="s">
        <v>779</v>
      </c>
      <c r="AU61" s="1128" t="s">
        <v>874</v>
      </c>
    </row>
    <row r="62" spans="1:47" s="1035" customFormat="1" ht="15.75" customHeight="1" x14ac:dyDescent="0.25">
      <c r="A62" s="742" t="s">
        <v>435</v>
      </c>
      <c r="B62" s="741" t="s">
        <v>34</v>
      </c>
      <c r="C62" s="745" t="s">
        <v>436</v>
      </c>
      <c r="D62" s="853"/>
      <c r="E62" s="876"/>
      <c r="F62" s="853"/>
      <c r="G62" s="876"/>
      <c r="H62" s="853"/>
      <c r="I62" s="866"/>
      <c r="J62" s="911"/>
      <c r="K62" s="876"/>
      <c r="L62" s="853"/>
      <c r="M62" s="876"/>
      <c r="N62" s="853"/>
      <c r="O62" s="912"/>
      <c r="P62" s="911"/>
      <c r="Q62" s="876"/>
      <c r="R62" s="853"/>
      <c r="S62" s="876"/>
      <c r="T62" s="853"/>
      <c r="U62" s="912"/>
      <c r="V62" s="1054"/>
      <c r="W62" s="880"/>
      <c r="X62" s="873"/>
      <c r="Y62" s="880"/>
      <c r="Z62" s="873"/>
      <c r="AA62" s="968"/>
      <c r="AB62" s="853"/>
      <c r="AC62" s="876"/>
      <c r="AD62" s="853">
        <v>2</v>
      </c>
      <c r="AE62" s="876">
        <v>28</v>
      </c>
      <c r="AF62" s="853">
        <v>2</v>
      </c>
      <c r="AG62" s="857" t="s">
        <v>71</v>
      </c>
      <c r="AH62" s="853"/>
      <c r="AI62" s="876"/>
      <c r="AJ62" s="853"/>
      <c r="AK62" s="876"/>
      <c r="AL62" s="853"/>
      <c r="AM62" s="853"/>
      <c r="AN62" s="830" t="str">
        <f t="shared" si="12"/>
        <v/>
      </c>
      <c r="AO62" s="824" t="str">
        <f t="shared" si="13"/>
        <v/>
      </c>
      <c r="AP62" s="831">
        <f t="shared" si="14"/>
        <v>2</v>
      </c>
      <c r="AQ62" s="824">
        <v>10</v>
      </c>
      <c r="AR62" s="831">
        <f t="shared" si="16"/>
        <v>2</v>
      </c>
      <c r="AS62" s="832">
        <f t="shared" si="17"/>
        <v>2</v>
      </c>
      <c r="AT62" s="1127" t="s">
        <v>779</v>
      </c>
      <c r="AU62" s="1128" t="s">
        <v>874</v>
      </c>
    </row>
    <row r="63" spans="1:47" ht="15.75" customHeight="1" x14ac:dyDescent="0.25">
      <c r="A63" s="742" t="s">
        <v>554</v>
      </c>
      <c r="B63" s="741" t="s">
        <v>34</v>
      </c>
      <c r="C63" s="731" t="s">
        <v>555</v>
      </c>
      <c r="D63" s="853"/>
      <c r="E63" s="876"/>
      <c r="F63" s="853"/>
      <c r="G63" s="876"/>
      <c r="H63" s="853"/>
      <c r="I63" s="866"/>
      <c r="J63" s="911"/>
      <c r="K63" s="876"/>
      <c r="L63" s="853"/>
      <c r="M63" s="876"/>
      <c r="N63" s="853"/>
      <c r="O63" s="912"/>
      <c r="P63" s="911">
        <v>1</v>
      </c>
      <c r="Q63" s="876">
        <v>14</v>
      </c>
      <c r="R63" s="853">
        <v>1</v>
      </c>
      <c r="S63" s="876">
        <v>14</v>
      </c>
      <c r="T63" s="853">
        <v>1</v>
      </c>
      <c r="U63" s="912" t="s">
        <v>71</v>
      </c>
      <c r="V63" s="1054"/>
      <c r="W63" s="880"/>
      <c r="X63" s="873"/>
      <c r="Y63" s="880"/>
      <c r="Z63" s="873"/>
      <c r="AA63" s="968"/>
      <c r="AB63" s="911"/>
      <c r="AC63" s="876"/>
      <c r="AD63" s="853"/>
      <c r="AE63" s="876"/>
      <c r="AF63" s="853"/>
      <c r="AG63" s="951"/>
      <c r="AH63" s="853"/>
      <c r="AI63" s="876"/>
      <c r="AJ63" s="853"/>
      <c r="AK63" s="876"/>
      <c r="AL63" s="853"/>
      <c r="AM63" s="866"/>
      <c r="AN63" s="830">
        <f t="shared" si="12"/>
        <v>1</v>
      </c>
      <c r="AO63" s="824">
        <f t="shared" si="13"/>
        <v>14</v>
      </c>
      <c r="AP63" s="831">
        <f t="shared" si="14"/>
        <v>1</v>
      </c>
      <c r="AQ63" s="824">
        <f t="shared" si="15"/>
        <v>14</v>
      </c>
      <c r="AR63" s="831">
        <f t="shared" si="16"/>
        <v>1</v>
      </c>
      <c r="AS63" s="832">
        <f t="shared" si="17"/>
        <v>2</v>
      </c>
      <c r="AT63" s="1127" t="s">
        <v>779</v>
      </c>
      <c r="AU63" s="1128" t="s">
        <v>875</v>
      </c>
    </row>
    <row r="64" spans="1:47" s="755" customFormat="1" ht="15.75" customHeight="1" x14ac:dyDescent="0.25">
      <c r="A64" s="742" t="s">
        <v>849</v>
      </c>
      <c r="B64" s="741" t="s">
        <v>34</v>
      </c>
      <c r="C64" s="1061" t="s">
        <v>437</v>
      </c>
      <c r="D64" s="853"/>
      <c r="E64" s="876"/>
      <c r="F64" s="853"/>
      <c r="G64" s="876"/>
      <c r="H64" s="853"/>
      <c r="I64" s="866"/>
      <c r="J64" s="911"/>
      <c r="K64" s="876"/>
      <c r="L64" s="853"/>
      <c r="M64" s="876"/>
      <c r="N64" s="853"/>
      <c r="O64" s="912"/>
      <c r="P64" s="853"/>
      <c r="Q64" s="876"/>
      <c r="R64" s="853"/>
      <c r="S64" s="876"/>
      <c r="T64" s="853"/>
      <c r="U64" s="866"/>
      <c r="V64" s="1054"/>
      <c r="W64" s="880"/>
      <c r="X64" s="873">
        <v>1</v>
      </c>
      <c r="Y64" s="880">
        <v>14</v>
      </c>
      <c r="Z64" s="873">
        <v>1</v>
      </c>
      <c r="AA64" s="968" t="s">
        <v>71</v>
      </c>
      <c r="AB64" s="911"/>
      <c r="AC64" s="876"/>
      <c r="AD64" s="853"/>
      <c r="AE64" s="876"/>
      <c r="AF64" s="853"/>
      <c r="AG64" s="951"/>
      <c r="AH64" s="911"/>
      <c r="AI64" s="876"/>
      <c r="AJ64" s="853"/>
      <c r="AK64" s="876"/>
      <c r="AL64" s="853"/>
      <c r="AM64" s="912"/>
      <c r="AN64" s="830" t="str">
        <f t="shared" si="12"/>
        <v/>
      </c>
      <c r="AO64" s="824" t="str">
        <f t="shared" si="13"/>
        <v/>
      </c>
      <c r="AP64" s="831">
        <f t="shared" si="14"/>
        <v>1</v>
      </c>
      <c r="AQ64" s="824">
        <f t="shared" si="15"/>
        <v>14</v>
      </c>
      <c r="AR64" s="831">
        <f t="shared" si="16"/>
        <v>1</v>
      </c>
      <c r="AS64" s="832">
        <f t="shared" si="17"/>
        <v>1</v>
      </c>
      <c r="AT64" s="1127" t="s">
        <v>779</v>
      </c>
      <c r="AU64" s="1128" t="s">
        <v>780</v>
      </c>
    </row>
    <row r="65" spans="1:48" s="80" customFormat="1" ht="15.75" customHeight="1" thickBot="1" x14ac:dyDescent="0.35">
      <c r="A65" s="153"/>
      <c r="B65" s="554"/>
      <c r="C65" s="557" t="s">
        <v>52</v>
      </c>
      <c r="D65" s="91">
        <f>SUM(D12:D64)</f>
        <v>11</v>
      </c>
      <c r="E65" s="91">
        <f>SUM(E12:E64)</f>
        <v>136</v>
      </c>
      <c r="F65" s="91">
        <f>SUM(F12:F64)</f>
        <v>9</v>
      </c>
      <c r="G65" s="91">
        <f>SUM(G12:G64)</f>
        <v>140</v>
      </c>
      <c r="H65" s="91">
        <f>SUM(H12:H64)</f>
        <v>15</v>
      </c>
      <c r="I65" s="158" t="s">
        <v>17</v>
      </c>
      <c r="J65" s="91">
        <f>SUM(J12:J64)</f>
        <v>8</v>
      </c>
      <c r="K65" s="91">
        <f>SUM(K12:K64)</f>
        <v>126</v>
      </c>
      <c r="L65" s="91">
        <f>SUM(L12:L64)</f>
        <v>5</v>
      </c>
      <c r="M65" s="91">
        <f>SUM(M12:M64)</f>
        <v>70</v>
      </c>
      <c r="N65" s="91">
        <f>SUM(N12:N64)</f>
        <v>15</v>
      </c>
      <c r="O65" s="158" t="s">
        <v>17</v>
      </c>
      <c r="P65" s="91">
        <f>SUM(P12:P64)</f>
        <v>11</v>
      </c>
      <c r="Q65" s="91">
        <f>SUM(Q12:Q64)</f>
        <v>154</v>
      </c>
      <c r="R65" s="91">
        <f>SUM(R12:R64)</f>
        <v>10</v>
      </c>
      <c r="S65" s="91">
        <f>SUM(S12:S64)</f>
        <v>140</v>
      </c>
      <c r="T65" s="91">
        <f>SUM(T12:T64)</f>
        <v>20</v>
      </c>
      <c r="U65" s="158" t="s">
        <v>17</v>
      </c>
      <c r="V65" s="91">
        <f>SUM(V12:V64)</f>
        <v>10</v>
      </c>
      <c r="W65" s="727">
        <f>SUM(W12:W64)</f>
        <v>140</v>
      </c>
      <c r="X65" s="91">
        <f>SUM(X12:X64)</f>
        <v>10</v>
      </c>
      <c r="Y65" s="727">
        <f>SUM(Y12:Y64)</f>
        <v>140</v>
      </c>
      <c r="Z65" s="91">
        <f>SUM(Z12:Z64)</f>
        <v>21</v>
      </c>
      <c r="AA65" s="158" t="s">
        <v>17</v>
      </c>
      <c r="AB65" s="91">
        <f>SUM(AB12:AB64)</f>
        <v>8</v>
      </c>
      <c r="AC65" s="91">
        <f>SUM(AC12:AC64)</f>
        <v>112</v>
      </c>
      <c r="AD65" s="91">
        <f>SUM(AD12:AD64)</f>
        <v>9</v>
      </c>
      <c r="AE65" s="91">
        <f>SUM(AE12:AE64)</f>
        <v>126</v>
      </c>
      <c r="AF65" s="91">
        <f>SUM(AF12:AF64)</f>
        <v>18</v>
      </c>
      <c r="AG65" s="158" t="s">
        <v>17</v>
      </c>
      <c r="AH65" s="91">
        <f>SUM(AH12:AH64)</f>
        <v>8</v>
      </c>
      <c r="AI65" s="91">
        <f>SUM(AI12:AI64)</f>
        <v>80</v>
      </c>
      <c r="AJ65" s="91">
        <f>SUM(AJ12:AJ64)</f>
        <v>5</v>
      </c>
      <c r="AK65" s="91">
        <f>SUM(AK12:AK64)</f>
        <v>50</v>
      </c>
      <c r="AL65" s="91">
        <f>SUM(AL12:AL64)</f>
        <v>12</v>
      </c>
      <c r="AM65" s="158" t="s">
        <v>17</v>
      </c>
      <c r="AN65" s="91">
        <f t="shared" ref="AN65:AS65" si="18">SUM(AN12:AN64)</f>
        <v>56</v>
      </c>
      <c r="AO65" s="91">
        <f t="shared" si="18"/>
        <v>742</v>
      </c>
      <c r="AP65" s="91">
        <f t="shared" si="18"/>
        <v>48</v>
      </c>
      <c r="AQ65" s="91">
        <f t="shared" si="18"/>
        <v>644</v>
      </c>
      <c r="AR65" s="902">
        <f t="shared" si="18"/>
        <v>101</v>
      </c>
      <c r="AS65" s="91">
        <f t="shared" si="18"/>
        <v>104</v>
      </c>
      <c r="AT65" s="1130"/>
      <c r="AU65" s="1130"/>
    </row>
    <row r="66" spans="1:48" s="80" customFormat="1" ht="15.75" customHeight="1" thickBot="1" x14ac:dyDescent="0.35">
      <c r="A66" s="138"/>
      <c r="B66" s="139"/>
      <c r="C66" s="78" t="s">
        <v>42</v>
      </c>
      <c r="D66" s="79">
        <f>D10+D65</f>
        <v>15</v>
      </c>
      <c r="E66" s="79">
        <f>E10+E65</f>
        <v>176</v>
      </c>
      <c r="F66" s="79">
        <f>F10+F65</f>
        <v>21</v>
      </c>
      <c r="G66" s="79">
        <f>G10+G65</f>
        <v>260</v>
      </c>
      <c r="H66" s="79">
        <f>H10+H65</f>
        <v>27</v>
      </c>
      <c r="I66" s="159" t="s">
        <v>17</v>
      </c>
      <c r="J66" s="79">
        <f>J10+J65</f>
        <v>18</v>
      </c>
      <c r="K66" s="79">
        <f>K10+K65</f>
        <v>274</v>
      </c>
      <c r="L66" s="79">
        <f>L10+L65</f>
        <v>9</v>
      </c>
      <c r="M66" s="79">
        <f>M10+M65</f>
        <v>130</v>
      </c>
      <c r="N66" s="79">
        <f>N10+N65</f>
        <v>27</v>
      </c>
      <c r="O66" s="159" t="s">
        <v>17</v>
      </c>
      <c r="P66" s="79">
        <f>P10+P65</f>
        <v>17</v>
      </c>
      <c r="Q66" s="79">
        <f>Q10+Q65</f>
        <v>238</v>
      </c>
      <c r="R66" s="79">
        <f>R10+R65</f>
        <v>14</v>
      </c>
      <c r="S66" s="79">
        <f>S10+S65</f>
        <v>196</v>
      </c>
      <c r="T66" s="79">
        <f>T10+T65</f>
        <v>28</v>
      </c>
      <c r="U66" s="159" t="s">
        <v>17</v>
      </c>
      <c r="V66" s="79">
        <f>V10+V65</f>
        <v>16</v>
      </c>
      <c r="W66" s="79">
        <f>W10+W65</f>
        <v>224</v>
      </c>
      <c r="X66" s="79">
        <f>X10+X65</f>
        <v>16</v>
      </c>
      <c r="Y66" s="79">
        <f>Y10+Y65</f>
        <v>230</v>
      </c>
      <c r="Z66" s="79">
        <f>Z10+Z65</f>
        <v>33</v>
      </c>
      <c r="AA66" s="159" t="s">
        <v>17</v>
      </c>
      <c r="AB66" s="79">
        <f>AB10+AB65</f>
        <v>18</v>
      </c>
      <c r="AC66" s="79">
        <f>AC10+AC65</f>
        <v>252</v>
      </c>
      <c r="AD66" s="79">
        <f>AD10+AD65</f>
        <v>12</v>
      </c>
      <c r="AE66" s="79">
        <f>AE10+AE65</f>
        <v>168</v>
      </c>
      <c r="AF66" s="79">
        <f>AF10+AF65</f>
        <v>33</v>
      </c>
      <c r="AG66" s="159" t="s">
        <v>17</v>
      </c>
      <c r="AH66" s="79">
        <f>AH10+AH65</f>
        <v>14</v>
      </c>
      <c r="AI66" s="79">
        <f>AI10+AI65</f>
        <v>140</v>
      </c>
      <c r="AJ66" s="79">
        <f>AJ10+AJ65</f>
        <v>14</v>
      </c>
      <c r="AK66" s="79">
        <f>AK10+AK65</f>
        <v>150</v>
      </c>
      <c r="AL66" s="79">
        <f>AL10+AL65</f>
        <v>32</v>
      </c>
      <c r="AM66" s="159" t="s">
        <v>17</v>
      </c>
      <c r="AN66" s="92">
        <f t="shared" ref="AN66:AS66" si="19">AN10+AN65</f>
        <v>98</v>
      </c>
      <c r="AO66" s="92">
        <f t="shared" si="19"/>
        <v>1304</v>
      </c>
      <c r="AP66" s="92">
        <f t="shared" si="19"/>
        <v>80</v>
      </c>
      <c r="AQ66" s="901">
        <f t="shared" si="19"/>
        <v>1026</v>
      </c>
      <c r="AR66" s="352">
        <f t="shared" si="19"/>
        <v>180</v>
      </c>
      <c r="AS66" s="351">
        <f t="shared" si="19"/>
        <v>177</v>
      </c>
      <c r="AT66" s="1130"/>
      <c r="AU66" s="1130"/>
    </row>
    <row r="67" spans="1:48" ht="18.75" customHeight="1" x14ac:dyDescent="0.3">
      <c r="A67" s="93"/>
      <c r="B67" s="94"/>
      <c r="C67" s="95" t="s">
        <v>16</v>
      </c>
      <c r="D67" s="1491"/>
      <c r="E67" s="1491"/>
      <c r="F67" s="1491"/>
      <c r="G67" s="1491"/>
      <c r="H67" s="1491"/>
      <c r="I67" s="1491"/>
      <c r="J67" s="1491"/>
      <c r="K67" s="1491"/>
      <c r="L67" s="1491"/>
      <c r="M67" s="1491"/>
      <c r="N67" s="1491"/>
      <c r="O67" s="1491"/>
      <c r="P67" s="1491"/>
      <c r="Q67" s="1491"/>
      <c r="R67" s="1491"/>
      <c r="S67" s="1491"/>
      <c r="T67" s="1491"/>
      <c r="U67" s="1491"/>
      <c r="V67" s="1491"/>
      <c r="W67" s="1491"/>
      <c r="X67" s="1491"/>
      <c r="Y67" s="1491"/>
      <c r="Z67" s="1491"/>
      <c r="AA67" s="1491"/>
      <c r="AB67" s="1491"/>
      <c r="AC67" s="1491"/>
      <c r="AD67" s="1491"/>
      <c r="AE67" s="1491"/>
      <c r="AF67" s="1491"/>
      <c r="AG67" s="1491"/>
      <c r="AH67" s="1491"/>
      <c r="AI67" s="1491"/>
      <c r="AJ67" s="1491"/>
      <c r="AK67" s="1491"/>
      <c r="AL67" s="1491"/>
      <c r="AM67" s="1491"/>
      <c r="AN67" s="1491"/>
      <c r="AO67" s="1491"/>
      <c r="AP67" s="1491"/>
      <c r="AQ67" s="1491"/>
      <c r="AR67" s="1484"/>
      <c r="AS67" s="1492"/>
      <c r="AT67" s="1107"/>
      <c r="AU67" s="1107"/>
    </row>
    <row r="68" spans="1:48" ht="15.75" customHeight="1" x14ac:dyDescent="0.25">
      <c r="A68" s="909" t="s">
        <v>556</v>
      </c>
      <c r="B68" s="915" t="s">
        <v>45</v>
      </c>
      <c r="C68" s="731" t="s">
        <v>557</v>
      </c>
      <c r="D68" s="479"/>
      <c r="E68" s="475" t="s">
        <v>68</v>
      </c>
      <c r="F68" s="478"/>
      <c r="G68" s="475" t="s">
        <v>68</v>
      </c>
      <c r="H68" s="482" t="s">
        <v>17</v>
      </c>
      <c r="I68" s="480"/>
      <c r="J68" s="479"/>
      <c r="K68" s="475" t="s">
        <v>68</v>
      </c>
      <c r="L68" s="478"/>
      <c r="M68" s="475" t="s">
        <v>68</v>
      </c>
      <c r="N68" s="482" t="s">
        <v>17</v>
      </c>
      <c r="O68" s="480"/>
      <c r="P68" s="873"/>
      <c r="Q68" s="880"/>
      <c r="R68" s="873">
        <v>1</v>
      </c>
      <c r="S68" s="880">
        <v>14</v>
      </c>
      <c r="T68" s="1062" t="s">
        <v>17</v>
      </c>
      <c r="U68" s="1063" t="s">
        <v>196</v>
      </c>
      <c r="V68" s="479"/>
      <c r="W68" s="475" t="s">
        <v>68</v>
      </c>
      <c r="X68" s="478"/>
      <c r="Y68" s="475" t="s">
        <v>68</v>
      </c>
      <c r="Z68" s="482" t="s">
        <v>17</v>
      </c>
      <c r="AA68" s="480"/>
      <c r="AB68" s="479"/>
      <c r="AC68" s="475" t="s">
        <v>68</v>
      </c>
      <c r="AD68" s="478"/>
      <c r="AE68" s="475" t="s">
        <v>68</v>
      </c>
      <c r="AF68" s="482" t="s">
        <v>17</v>
      </c>
      <c r="AG68" s="480"/>
      <c r="AH68" s="479"/>
      <c r="AI68" s="475" t="s">
        <v>68</v>
      </c>
      <c r="AJ68" s="478"/>
      <c r="AK68" s="475" t="s">
        <v>68</v>
      </c>
      <c r="AL68" s="482" t="s">
        <v>17</v>
      </c>
      <c r="AM68" s="481"/>
      <c r="AN68" s="476" t="s">
        <v>68</v>
      </c>
      <c r="AO68" s="475" t="s">
        <v>68</v>
      </c>
      <c r="AP68" s="477" t="s">
        <v>68</v>
      </c>
      <c r="AQ68" s="475">
        <f t="shared" ref="AQ68" si="20">IF((L68+F68+R68+X68+AD68+AJ68)*14=0,"",(L68+F68+R68+X68+AD68+AJ68)*14)</f>
        <v>14</v>
      </c>
      <c r="AR68" s="482" t="s">
        <v>17</v>
      </c>
      <c r="AS68" s="863" t="s">
        <v>68</v>
      </c>
      <c r="AT68" s="1127" t="s">
        <v>779</v>
      </c>
      <c r="AU68" s="1116" t="s">
        <v>875</v>
      </c>
    </row>
    <row r="69" spans="1:48" s="819" customFormat="1" ht="15.75" customHeight="1" x14ac:dyDescent="0.25">
      <c r="A69" s="1134" t="s">
        <v>295</v>
      </c>
      <c r="B69" s="1135" t="s">
        <v>45</v>
      </c>
      <c r="C69" s="1136" t="s">
        <v>296</v>
      </c>
      <c r="D69" s="1137"/>
      <c r="E69" s="1137"/>
      <c r="F69" s="1138">
        <v>4</v>
      </c>
      <c r="G69" s="1139">
        <v>40</v>
      </c>
      <c r="H69" s="1137" t="s">
        <v>17</v>
      </c>
      <c r="I69" s="1137" t="s">
        <v>196</v>
      </c>
      <c r="J69" s="1138" t="s">
        <v>17</v>
      </c>
      <c r="K69" s="1139"/>
      <c r="L69" s="1137"/>
      <c r="M69" s="1137"/>
      <c r="N69" s="1138" t="s">
        <v>17</v>
      </c>
      <c r="O69" s="1139"/>
      <c r="P69" s="1137"/>
      <c r="Q69" s="1137"/>
      <c r="R69" s="1138" t="s">
        <v>17</v>
      </c>
      <c r="S69" s="1139"/>
      <c r="T69" s="1137"/>
      <c r="U69" s="1137"/>
      <c r="V69" s="1138" t="s">
        <v>17</v>
      </c>
      <c r="W69" s="1139"/>
      <c r="X69" s="1137"/>
      <c r="Y69" s="1137"/>
      <c r="Z69" s="1138" t="s">
        <v>17</v>
      </c>
      <c r="AA69" s="1140"/>
      <c r="AB69" s="1137"/>
      <c r="AC69" s="1137"/>
      <c r="AD69" s="1138"/>
      <c r="AE69" s="1141"/>
      <c r="AF69" s="1147" t="s">
        <v>17</v>
      </c>
      <c r="AG69" s="1133"/>
      <c r="AH69" s="1133"/>
      <c r="AI69" s="1133"/>
      <c r="AJ69" s="1133"/>
      <c r="AK69" s="1133"/>
      <c r="AL69" s="1147" t="s">
        <v>17</v>
      </c>
      <c r="AM69" s="1133"/>
      <c r="AN69" s="913"/>
      <c r="AO69" s="876"/>
      <c r="AP69" s="854"/>
      <c r="AQ69" s="876"/>
      <c r="AR69" s="1142" t="s">
        <v>17</v>
      </c>
      <c r="AS69" s="863"/>
      <c r="AT69" s="1107" t="s">
        <v>918</v>
      </c>
      <c r="AU69" s="1107" t="s">
        <v>919</v>
      </c>
    </row>
    <row r="70" spans="1:48" s="71" customFormat="1" ht="15.75" customHeight="1" x14ac:dyDescent="0.25">
      <c r="A70" s="813" t="s">
        <v>438</v>
      </c>
      <c r="B70" s="483" t="s">
        <v>439</v>
      </c>
      <c r="C70" s="798" t="s">
        <v>440</v>
      </c>
      <c r="D70" s="479"/>
      <c r="E70" s="475" t="s">
        <v>68</v>
      </c>
      <c r="F70" s="478"/>
      <c r="G70" s="475" t="s">
        <v>68</v>
      </c>
      <c r="H70" s="482" t="s">
        <v>17</v>
      </c>
      <c r="I70" s="480"/>
      <c r="J70" s="479"/>
      <c r="K70" s="475" t="s">
        <v>68</v>
      </c>
      <c r="L70" s="478"/>
      <c r="M70" s="475" t="s">
        <v>68</v>
      </c>
      <c r="N70" s="482" t="s">
        <v>17</v>
      </c>
      <c r="O70" s="480"/>
      <c r="P70" s="837"/>
      <c r="Q70" s="475" t="s">
        <v>68</v>
      </c>
      <c r="R70" s="838"/>
      <c r="S70" s="475" t="s">
        <v>68</v>
      </c>
      <c r="T70" s="1064" t="s">
        <v>17</v>
      </c>
      <c r="U70" s="1065"/>
      <c r="V70" s="479"/>
      <c r="W70" s="475" t="s">
        <v>68</v>
      </c>
      <c r="X70" s="478"/>
      <c r="Y70" s="475" t="s">
        <v>68</v>
      </c>
      <c r="Z70" s="482" t="s">
        <v>17</v>
      </c>
      <c r="AA70" s="480"/>
      <c r="AB70" s="479"/>
      <c r="AC70" s="475" t="s">
        <v>68</v>
      </c>
      <c r="AD70" s="478"/>
      <c r="AE70" s="475" t="s">
        <v>68</v>
      </c>
      <c r="AF70" s="482" t="s">
        <v>17</v>
      </c>
      <c r="AG70" s="480"/>
      <c r="AH70" s="479"/>
      <c r="AI70" s="475" t="s">
        <v>68</v>
      </c>
      <c r="AJ70" s="478"/>
      <c r="AK70" s="475" t="s">
        <v>68</v>
      </c>
      <c r="AL70" s="482" t="s">
        <v>17</v>
      </c>
      <c r="AM70" s="481" t="s">
        <v>316</v>
      </c>
      <c r="AN70" s="476" t="s">
        <v>68</v>
      </c>
      <c r="AO70" s="475" t="s">
        <v>68</v>
      </c>
      <c r="AP70" s="477" t="s">
        <v>68</v>
      </c>
      <c r="AQ70" s="475" t="str">
        <f>IF((L70+F70+R70+X70+AD70+AJ70)*14=0,"",(L70+F70+R70+X70+AD70+AJ70)*14)</f>
        <v/>
      </c>
      <c r="AR70" s="482" t="s">
        <v>17</v>
      </c>
      <c r="AS70" s="1071" t="s">
        <v>68</v>
      </c>
      <c r="AT70" s="1107"/>
      <c r="AU70" s="1107"/>
    </row>
    <row r="71" spans="1:48" s="843" customFormat="1" ht="15.75" customHeight="1" x14ac:dyDescent="0.25">
      <c r="A71" s="813" t="s">
        <v>441</v>
      </c>
      <c r="B71" s="821" t="s">
        <v>15</v>
      </c>
      <c r="C71" s="798" t="s">
        <v>442</v>
      </c>
      <c r="D71" s="1059"/>
      <c r="E71" s="889"/>
      <c r="F71" s="1059"/>
      <c r="G71" s="889"/>
      <c r="H71" s="1060"/>
      <c r="I71" s="1059"/>
      <c r="J71" s="1059"/>
      <c r="K71" s="889"/>
      <c r="L71" s="1059"/>
      <c r="M71" s="889"/>
      <c r="N71" s="1060"/>
      <c r="O71" s="1059"/>
      <c r="P71" s="873"/>
      <c r="Q71" s="880"/>
      <c r="R71" s="873"/>
      <c r="S71" s="880"/>
      <c r="T71" s="1062" t="s">
        <v>17</v>
      </c>
      <c r="U71" s="1063"/>
      <c r="V71" s="1059"/>
      <c r="W71" s="889"/>
      <c r="X71" s="1059"/>
      <c r="Y71" s="889"/>
      <c r="Z71" s="1060"/>
      <c r="AA71" s="1059"/>
      <c r="AB71" s="1059"/>
      <c r="AC71" s="889"/>
      <c r="AD71" s="1059"/>
      <c r="AE71" s="889"/>
      <c r="AF71" s="1060"/>
      <c r="AG71" s="1059"/>
      <c r="AH71" s="1059"/>
      <c r="AI71" s="889"/>
      <c r="AJ71" s="1059"/>
      <c r="AK71" s="889"/>
      <c r="AL71" s="1060"/>
      <c r="AM71" s="1059"/>
      <c r="AN71" s="889"/>
      <c r="AO71" s="889"/>
      <c r="AP71" s="889"/>
      <c r="AQ71" s="889"/>
      <c r="AR71" s="1060" t="s">
        <v>17</v>
      </c>
      <c r="AS71" s="1072"/>
      <c r="AT71" s="1107"/>
      <c r="AU71" s="1107"/>
    </row>
    <row r="72" spans="1:48" s="71" customFormat="1" ht="15.75" customHeight="1" thickBot="1" x14ac:dyDescent="0.3">
      <c r="A72" s="813" t="s">
        <v>443</v>
      </c>
      <c r="B72" s="821" t="s">
        <v>15</v>
      </c>
      <c r="C72" s="798" t="s">
        <v>444</v>
      </c>
      <c r="D72" s="479"/>
      <c r="E72" s="475" t="s">
        <v>68</v>
      </c>
      <c r="F72" s="478"/>
      <c r="G72" s="475" t="s">
        <v>68</v>
      </c>
      <c r="H72" s="482" t="s">
        <v>17</v>
      </c>
      <c r="I72" s="480"/>
      <c r="J72" s="479"/>
      <c r="K72" s="475" t="s">
        <v>68</v>
      </c>
      <c r="L72" s="478"/>
      <c r="M72" s="475" t="s">
        <v>68</v>
      </c>
      <c r="N72" s="482" t="s">
        <v>17</v>
      </c>
      <c r="O72" s="480"/>
      <c r="P72" s="479"/>
      <c r="Q72" s="475" t="s">
        <v>68</v>
      </c>
      <c r="R72" s="478"/>
      <c r="S72" s="475" t="s">
        <v>68</v>
      </c>
      <c r="T72" s="1064" t="s">
        <v>17</v>
      </c>
      <c r="U72" s="1065"/>
      <c r="V72" s="479"/>
      <c r="W72" s="475" t="s">
        <v>68</v>
      </c>
      <c r="X72" s="478"/>
      <c r="Y72" s="475" t="s">
        <v>68</v>
      </c>
      <c r="Z72" s="482" t="s">
        <v>17</v>
      </c>
      <c r="AA72" s="480"/>
      <c r="AB72" s="479"/>
      <c r="AC72" s="475" t="s">
        <v>68</v>
      </c>
      <c r="AD72" s="478"/>
      <c r="AE72" s="475" t="s">
        <v>68</v>
      </c>
      <c r="AF72" s="482" t="s">
        <v>17</v>
      </c>
      <c r="AG72" s="480"/>
      <c r="AH72" s="479"/>
      <c r="AI72" s="475" t="s">
        <v>68</v>
      </c>
      <c r="AJ72" s="478"/>
      <c r="AK72" s="475" t="s">
        <v>68</v>
      </c>
      <c r="AL72" s="482" t="s">
        <v>17</v>
      </c>
      <c r="AM72" s="481" t="s">
        <v>316</v>
      </c>
      <c r="AN72" s="476" t="s">
        <v>68</v>
      </c>
      <c r="AO72" s="475" t="s">
        <v>68</v>
      </c>
      <c r="AP72" s="477" t="s">
        <v>68</v>
      </c>
      <c r="AQ72" s="475" t="str">
        <f>IF((L72+F72+R72+X72+AD72+AJ72)*14=0,"",(L72+F72+R72+X72+AD72+AJ72)*14)</f>
        <v/>
      </c>
      <c r="AR72" s="482" t="s">
        <v>17</v>
      </c>
      <c r="AS72" s="1073" t="s">
        <v>68</v>
      </c>
      <c r="AT72" s="1107"/>
      <c r="AU72" s="1107"/>
    </row>
    <row r="73" spans="1:48" s="71" customFormat="1" ht="15.75" customHeight="1" thickBot="1" x14ac:dyDescent="0.35">
      <c r="A73" s="96"/>
      <c r="B73" s="97"/>
      <c r="C73" s="98" t="s">
        <v>18</v>
      </c>
      <c r="D73" s="99">
        <f t="shared" ref="D73:AE73" si="21">SUM(D68:D72)</f>
        <v>0</v>
      </c>
      <c r="E73" s="100">
        <f t="shared" si="21"/>
        <v>0</v>
      </c>
      <c r="F73" s="100">
        <f t="shared" si="21"/>
        <v>4</v>
      </c>
      <c r="G73" s="100">
        <f t="shared" si="21"/>
        <v>40</v>
      </c>
      <c r="H73" s="102">
        <f t="shared" si="21"/>
        <v>0</v>
      </c>
      <c r="I73" s="103">
        <f t="shared" si="21"/>
        <v>0</v>
      </c>
      <c r="J73" s="104">
        <f t="shared" si="21"/>
        <v>0</v>
      </c>
      <c r="K73" s="100">
        <f t="shared" si="21"/>
        <v>0</v>
      </c>
      <c r="L73" s="101">
        <f t="shared" si="21"/>
        <v>0</v>
      </c>
      <c r="M73" s="100">
        <f t="shared" si="21"/>
        <v>0</v>
      </c>
      <c r="N73" s="102">
        <f t="shared" si="21"/>
        <v>0</v>
      </c>
      <c r="O73" s="103">
        <f t="shared" si="21"/>
        <v>0</v>
      </c>
      <c r="P73" s="99">
        <f t="shared" si="21"/>
        <v>0</v>
      </c>
      <c r="Q73" s="100">
        <f t="shared" si="21"/>
        <v>0</v>
      </c>
      <c r="R73" s="101">
        <f t="shared" si="21"/>
        <v>1</v>
      </c>
      <c r="S73" s="100">
        <f t="shared" si="21"/>
        <v>14</v>
      </c>
      <c r="T73" s="105">
        <f t="shared" si="21"/>
        <v>0</v>
      </c>
      <c r="U73" s="103">
        <f t="shared" si="21"/>
        <v>0</v>
      </c>
      <c r="V73" s="104">
        <f t="shared" si="21"/>
        <v>0</v>
      </c>
      <c r="W73" s="100">
        <f t="shared" si="21"/>
        <v>0</v>
      </c>
      <c r="X73" s="101">
        <f t="shared" si="21"/>
        <v>0</v>
      </c>
      <c r="Y73" s="100">
        <f t="shared" si="21"/>
        <v>0</v>
      </c>
      <c r="Z73" s="102">
        <f t="shared" si="21"/>
        <v>0</v>
      </c>
      <c r="AA73" s="103">
        <f t="shared" si="21"/>
        <v>0</v>
      </c>
      <c r="AB73" s="99">
        <f t="shared" si="21"/>
        <v>0</v>
      </c>
      <c r="AC73" s="100">
        <f t="shared" si="21"/>
        <v>0</v>
      </c>
      <c r="AD73" s="101">
        <f t="shared" si="21"/>
        <v>0</v>
      </c>
      <c r="AE73" s="100">
        <f t="shared" si="21"/>
        <v>0</v>
      </c>
      <c r="AF73" s="102">
        <f t="shared" ref="AF73:AM73" si="22">SUM(AF68:AF72)</f>
        <v>0</v>
      </c>
      <c r="AG73" s="103">
        <f t="shared" si="22"/>
        <v>0</v>
      </c>
      <c r="AH73" s="104">
        <f t="shared" si="22"/>
        <v>0</v>
      </c>
      <c r="AI73" s="100">
        <f t="shared" si="22"/>
        <v>0</v>
      </c>
      <c r="AJ73" s="101">
        <f t="shared" si="22"/>
        <v>0</v>
      </c>
      <c r="AK73" s="100">
        <f t="shared" si="22"/>
        <v>0</v>
      </c>
      <c r="AL73" s="102">
        <f t="shared" si="22"/>
        <v>0</v>
      </c>
      <c r="AM73" s="103">
        <f t="shared" si="22"/>
        <v>0</v>
      </c>
      <c r="AN73" s="106" t="str">
        <f>IF(D73+J73+P73+V73=0,"",D73+J73+P73+V73)</f>
        <v/>
      </c>
      <c r="AO73" s="107" t="str">
        <f>IF((P73+V73+AB73+AH73)*14=0,"",(P73+V73+AB73+AH73)*14)</f>
        <v/>
      </c>
      <c r="AP73" s="108">
        <f>IF(F73+L73+R73+X73=0,"",F73+L73+R73+X73)</f>
        <v>5</v>
      </c>
      <c r="AQ73" s="107">
        <f>IF((L73+F73+R73+X73+AD73+AJ73)*14=0,"",(L73+F73+R73+X73+AD73+AJ73)*14)</f>
        <v>70</v>
      </c>
      <c r="AR73" s="102" t="s">
        <v>17</v>
      </c>
      <c r="AS73" s="109" t="s">
        <v>41</v>
      </c>
      <c r="AT73" s="1106"/>
      <c r="AU73" s="1106"/>
    </row>
    <row r="74" spans="1:48" s="71" customFormat="1" ht="15.75" customHeight="1" thickBot="1" x14ac:dyDescent="0.35">
      <c r="A74" s="110"/>
      <c r="B74" s="111"/>
      <c r="C74" s="112" t="s">
        <v>43</v>
      </c>
      <c r="D74" s="113">
        <f>D66+D73</f>
        <v>15</v>
      </c>
      <c r="E74" s="114">
        <f>E66+E73</f>
        <v>176</v>
      </c>
      <c r="F74" s="115">
        <f>F66+F73</f>
        <v>25</v>
      </c>
      <c r="G74" s="114">
        <f>G66+G73</f>
        <v>300</v>
      </c>
      <c r="H74" s="116" t="s">
        <v>17</v>
      </c>
      <c r="I74" s="117" t="s">
        <v>17</v>
      </c>
      <c r="J74" s="118">
        <f>J66+J73</f>
        <v>18</v>
      </c>
      <c r="K74" s="114">
        <f>K66+K73</f>
        <v>274</v>
      </c>
      <c r="L74" s="115">
        <f>L66+L73</f>
        <v>9</v>
      </c>
      <c r="M74" s="114">
        <f>M66+M73</f>
        <v>130</v>
      </c>
      <c r="N74" s="116" t="s">
        <v>17</v>
      </c>
      <c r="O74" s="117" t="s">
        <v>17</v>
      </c>
      <c r="P74" s="113">
        <f>P66+P73</f>
        <v>17</v>
      </c>
      <c r="Q74" s="114">
        <f>Q66+Q73</f>
        <v>238</v>
      </c>
      <c r="R74" s="115">
        <f>R66+R73</f>
        <v>15</v>
      </c>
      <c r="S74" s="114">
        <f>S66+S73</f>
        <v>210</v>
      </c>
      <c r="T74" s="119" t="s">
        <v>17</v>
      </c>
      <c r="U74" s="117" t="s">
        <v>17</v>
      </c>
      <c r="V74" s="118">
        <f>V66+V73</f>
        <v>16</v>
      </c>
      <c r="W74" s="114">
        <f>W66+W73</f>
        <v>224</v>
      </c>
      <c r="X74" s="115">
        <f>X66+X73</f>
        <v>16</v>
      </c>
      <c r="Y74" s="114">
        <f>Y66+Y73</f>
        <v>230</v>
      </c>
      <c r="Z74" s="116" t="s">
        <v>17</v>
      </c>
      <c r="AA74" s="117" t="s">
        <v>17</v>
      </c>
      <c r="AB74" s="113">
        <f>AB66+AB73</f>
        <v>18</v>
      </c>
      <c r="AC74" s="114">
        <f>AC66+AC73</f>
        <v>252</v>
      </c>
      <c r="AD74" s="115">
        <f>AD66+AD73</f>
        <v>12</v>
      </c>
      <c r="AE74" s="114">
        <f>AE66+AE73</f>
        <v>168</v>
      </c>
      <c r="AF74" s="116" t="s">
        <v>17</v>
      </c>
      <c r="AG74" s="117" t="s">
        <v>17</v>
      </c>
      <c r="AH74" s="118">
        <f>AH66+AH73</f>
        <v>14</v>
      </c>
      <c r="AI74" s="114">
        <f>AI66+AI73</f>
        <v>140</v>
      </c>
      <c r="AJ74" s="115">
        <f>AJ66+AJ73</f>
        <v>14</v>
      </c>
      <c r="AK74" s="114">
        <f>AK66+AK73</f>
        <v>150</v>
      </c>
      <c r="AL74" s="116" t="s">
        <v>17</v>
      </c>
      <c r="AM74" s="117" t="s">
        <v>17</v>
      </c>
      <c r="AN74" s="120">
        <f>IF(D74+J74+P74+V74+AB74+AH74=0,"",D74+J74+P74+V74+AB74+AH74)</f>
        <v>98</v>
      </c>
      <c r="AO74" s="120">
        <f>IF(E74+K74+Q74+W74+AC74+AI74=0,"",E74+K74+Q74+W74+AC74+AI74)</f>
        <v>1304</v>
      </c>
      <c r="AP74" s="120">
        <f>IF(F74+L74+R74+X74+AD74+AJ74=0,"",F74+L74+R74+X74+AD74+AJ74)</f>
        <v>91</v>
      </c>
      <c r="AQ74" s="120">
        <f>IF(G74+M74+S74+Y74+AE74+AK74=0,"",G74+M74+S74+Y74+AE74+AK74)</f>
        <v>1188</v>
      </c>
      <c r="AR74" s="116" t="s">
        <v>17</v>
      </c>
      <c r="AS74" s="121" t="s">
        <v>41</v>
      </c>
      <c r="AT74" s="1066"/>
      <c r="AU74" s="1067"/>
      <c r="AV74" s="1068"/>
    </row>
    <row r="75" spans="1:48" s="71" customFormat="1" ht="15.75" customHeight="1" thickTop="1" thickBot="1" x14ac:dyDescent="0.35">
      <c r="A75" s="122"/>
      <c r="B75" s="168"/>
      <c r="C75" s="123"/>
      <c r="D75" s="1483"/>
      <c r="E75" s="1483"/>
      <c r="F75" s="1483"/>
      <c r="G75" s="1483"/>
      <c r="H75" s="1483"/>
      <c r="I75" s="1483"/>
      <c r="J75" s="1483"/>
      <c r="K75" s="1483"/>
      <c r="L75" s="1483"/>
      <c r="M75" s="1483"/>
      <c r="N75" s="1483"/>
      <c r="O75" s="1483"/>
      <c r="P75" s="1483"/>
      <c r="Q75" s="1483"/>
      <c r="R75" s="1483"/>
      <c r="S75" s="1483"/>
      <c r="T75" s="1483"/>
      <c r="U75" s="1483"/>
      <c r="V75" s="1483"/>
      <c r="W75" s="1483"/>
      <c r="X75" s="1483"/>
      <c r="Y75" s="1483"/>
      <c r="Z75" s="1483"/>
      <c r="AA75" s="1483"/>
      <c r="AB75" s="1483"/>
      <c r="AC75" s="1483"/>
      <c r="AD75" s="1483"/>
      <c r="AE75" s="1483"/>
      <c r="AF75" s="1483"/>
      <c r="AG75" s="1483"/>
      <c r="AH75" s="1483"/>
      <c r="AI75" s="1483"/>
      <c r="AJ75" s="1483"/>
      <c r="AK75" s="1483"/>
      <c r="AL75" s="1483"/>
      <c r="AM75" s="1483"/>
      <c r="AN75" s="1484"/>
      <c r="AO75" s="1484"/>
      <c r="AP75" s="1484"/>
      <c r="AQ75" s="1484"/>
      <c r="AR75" s="1484"/>
      <c r="AS75" s="1490"/>
      <c r="AT75" s="1066"/>
      <c r="AU75" s="1069"/>
      <c r="AV75" s="1068"/>
    </row>
    <row r="76" spans="1:48" s="71" customFormat="1" ht="15.75" customHeight="1" thickTop="1" x14ac:dyDescent="0.25">
      <c r="A76" s="1355" t="s">
        <v>1282</v>
      </c>
      <c r="B76" s="1356" t="s">
        <v>15</v>
      </c>
      <c r="C76" s="1357" t="s">
        <v>20</v>
      </c>
      <c r="D76" s="142"/>
      <c r="E76" s="461"/>
      <c r="F76" s="461"/>
      <c r="G76" s="461"/>
      <c r="H76" s="464"/>
      <c r="I76" s="145"/>
      <c r="J76" s="144"/>
      <c r="K76" s="461"/>
      <c r="L76" s="461"/>
      <c r="M76" s="461"/>
      <c r="N76" s="464"/>
      <c r="O76" s="145" t="s">
        <v>196</v>
      </c>
      <c r="P76" s="146"/>
      <c r="Q76" s="461"/>
      <c r="R76" s="461"/>
      <c r="S76" s="461"/>
      <c r="T76" s="464"/>
      <c r="U76" s="464"/>
      <c r="V76" s="146"/>
      <c r="W76" s="461"/>
      <c r="X76" s="461"/>
      <c r="Y76" s="461"/>
      <c r="Z76" s="464"/>
      <c r="AA76" s="145"/>
      <c r="AB76" s="144"/>
      <c r="AC76" s="461"/>
      <c r="AD76" s="461"/>
      <c r="AE76" s="461"/>
      <c r="AF76" s="464"/>
      <c r="AG76" s="464"/>
      <c r="AH76" s="464"/>
      <c r="AI76" s="461"/>
      <c r="AJ76" s="461"/>
      <c r="AK76" s="460"/>
      <c r="AL76" s="465"/>
      <c r="AM76" s="147"/>
      <c r="AN76" s="127"/>
      <c r="AO76" s="128"/>
      <c r="AP76" s="128"/>
      <c r="AQ76" s="128"/>
      <c r="AR76" s="128"/>
      <c r="AS76" s="1070"/>
    </row>
    <row r="77" spans="1:48" s="71" customFormat="1" ht="15.75" customHeight="1" x14ac:dyDescent="0.25">
      <c r="A77" s="1354" t="s">
        <v>1283</v>
      </c>
      <c r="B77" s="1358" t="s">
        <v>15</v>
      </c>
      <c r="C77" s="1359" t="s">
        <v>21</v>
      </c>
      <c r="D77" s="143"/>
      <c r="E77" s="461"/>
      <c r="F77" s="461"/>
      <c r="G77" s="461"/>
      <c r="H77" s="464"/>
      <c r="I77" s="446"/>
      <c r="J77" s="144"/>
      <c r="K77" s="461"/>
      <c r="L77" s="461"/>
      <c r="M77" s="461"/>
      <c r="N77" s="464"/>
      <c r="O77" s="446"/>
      <c r="P77" s="146"/>
      <c r="Q77" s="461"/>
      <c r="R77" s="461"/>
      <c r="S77" s="461"/>
      <c r="T77" s="464"/>
      <c r="U77" s="464"/>
      <c r="V77" s="146"/>
      <c r="W77" s="461"/>
      <c r="X77" s="461"/>
      <c r="Y77" s="461"/>
      <c r="Z77" s="464"/>
      <c r="AA77" s="446" t="s">
        <v>196</v>
      </c>
      <c r="AB77" s="144"/>
      <c r="AC77" s="461"/>
      <c r="AD77" s="461"/>
      <c r="AE77" s="461"/>
      <c r="AF77" s="464"/>
      <c r="AG77" s="464"/>
      <c r="AH77" s="464"/>
      <c r="AI77" s="461"/>
      <c r="AJ77" s="461"/>
      <c r="AK77" s="460"/>
      <c r="AL77" s="465"/>
      <c r="AM77" s="148"/>
      <c r="AN77" s="127"/>
      <c r="AO77" s="128"/>
      <c r="AP77" s="128"/>
      <c r="AQ77" s="128"/>
      <c r="AR77" s="128"/>
      <c r="AS77" s="1070"/>
    </row>
    <row r="78" spans="1:48" s="71" customFormat="1" ht="15.75" customHeight="1" x14ac:dyDescent="0.25">
      <c r="A78" s="1354" t="s">
        <v>1284</v>
      </c>
      <c r="B78" s="1358" t="s">
        <v>15</v>
      </c>
      <c r="C78" s="1359" t="s">
        <v>33</v>
      </c>
      <c r="D78" s="143"/>
      <c r="E78" s="461"/>
      <c r="F78" s="461"/>
      <c r="G78" s="461"/>
      <c r="H78" s="464"/>
      <c r="I78" s="446"/>
      <c r="J78" s="144"/>
      <c r="K78" s="461"/>
      <c r="L78" s="461"/>
      <c r="M78" s="461"/>
      <c r="N78" s="464"/>
      <c r="O78" s="446"/>
      <c r="P78" s="146"/>
      <c r="Q78" s="461"/>
      <c r="R78" s="461"/>
      <c r="S78" s="461"/>
      <c r="T78" s="464"/>
      <c r="U78" s="464"/>
      <c r="V78" s="146"/>
      <c r="W78" s="461"/>
      <c r="X78" s="461"/>
      <c r="Y78" s="461"/>
      <c r="Z78" s="464"/>
      <c r="AA78" s="446"/>
      <c r="AB78" s="144"/>
      <c r="AC78" s="461"/>
      <c r="AD78" s="461"/>
      <c r="AE78" s="461"/>
      <c r="AF78" s="464"/>
      <c r="AG78" s="464"/>
      <c r="AH78" s="464"/>
      <c r="AI78" s="461"/>
      <c r="AJ78" s="461"/>
      <c r="AK78" s="460"/>
      <c r="AL78" s="465"/>
      <c r="AM78" s="148" t="s">
        <v>196</v>
      </c>
      <c r="AN78" s="127"/>
      <c r="AO78" s="128"/>
      <c r="AP78" s="128"/>
      <c r="AQ78" s="128"/>
      <c r="AR78" s="128"/>
      <c r="AS78" s="1070"/>
    </row>
    <row r="79" spans="1:48" s="71" customFormat="1" ht="15.75" customHeight="1" x14ac:dyDescent="0.2">
      <c r="A79" s="1486"/>
      <c r="B79" s="1487"/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24"/>
      <c r="AO79" s="125"/>
      <c r="AP79" s="125"/>
      <c r="AQ79" s="125"/>
      <c r="AR79" s="125"/>
      <c r="AS79" s="126"/>
    </row>
    <row r="80" spans="1:48" s="71" customFormat="1" ht="15.75" customHeight="1" x14ac:dyDescent="0.2">
      <c r="A80" s="1488" t="s">
        <v>22</v>
      </c>
      <c r="B80" s="1489"/>
      <c r="C80" s="1489"/>
      <c r="D80" s="1489"/>
      <c r="E80" s="1489"/>
      <c r="F80" s="1489"/>
      <c r="G80" s="1489"/>
      <c r="H80" s="1489"/>
      <c r="I80" s="1489"/>
      <c r="J80" s="1489"/>
      <c r="K80" s="1489"/>
      <c r="L80" s="1489"/>
      <c r="M80" s="1489"/>
      <c r="N80" s="1489"/>
      <c r="O80" s="1489"/>
      <c r="P80" s="1489"/>
      <c r="Q80" s="1489"/>
      <c r="R80" s="1489"/>
      <c r="S80" s="1489"/>
      <c r="T80" s="1489"/>
      <c r="U80" s="1489"/>
      <c r="V80" s="1489"/>
      <c r="W80" s="1489"/>
      <c r="X80" s="1489"/>
      <c r="Y80" s="1489"/>
      <c r="Z80" s="1489"/>
      <c r="AA80" s="1489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124"/>
      <c r="AO80" s="125"/>
      <c r="AP80" s="125"/>
      <c r="AQ80" s="125"/>
      <c r="AR80" s="125"/>
      <c r="AS80" s="126"/>
    </row>
    <row r="81" spans="1:45" s="71" customFormat="1" ht="15.75" customHeight="1" x14ac:dyDescent="0.3">
      <c r="A81" s="129"/>
      <c r="B81" s="634"/>
      <c r="C81" s="130" t="s">
        <v>23</v>
      </c>
      <c r="D81" s="434"/>
      <c r="E81" s="435"/>
      <c r="F81" s="435"/>
      <c r="G81" s="435"/>
      <c r="H81" s="423"/>
      <c r="I81" s="436">
        <f>IF(COUNTIF(I12:I78,"A")=0,"",COUNTIF(I12:I78,"A"))</f>
        <v>1</v>
      </c>
      <c r="J81" s="434"/>
      <c r="K81" s="435"/>
      <c r="L81" s="435"/>
      <c r="M81" s="435"/>
      <c r="N81" s="423"/>
      <c r="O81" s="436">
        <f>IF(COUNTIF(O12:O78,"A")=0,"",COUNTIF(O12:O78,"A"))</f>
        <v>1</v>
      </c>
      <c r="P81" s="434"/>
      <c r="Q81" s="435"/>
      <c r="R81" s="435"/>
      <c r="S81" s="435"/>
      <c r="T81" s="423"/>
      <c r="U81" s="436">
        <f>IF(COUNTIF(U12:U78,"A")=0,"",COUNTIF(U12:U78,"A"))</f>
        <v>1</v>
      </c>
      <c r="V81" s="434"/>
      <c r="W81" s="435"/>
      <c r="X81" s="435"/>
      <c r="Y81" s="435"/>
      <c r="Z81" s="423"/>
      <c r="AA81" s="436">
        <f>IF(COUNTIF(AA12:AA78,"A")=0,"",COUNTIF(AA12:AA78,"A"))</f>
        <v>1</v>
      </c>
      <c r="AB81" s="434"/>
      <c r="AC81" s="435"/>
      <c r="AD81" s="435"/>
      <c r="AE81" s="435"/>
      <c r="AF81" s="423"/>
      <c r="AG81" s="436" t="str">
        <f>IF(COUNTIF(AG12:AG78,"A")=0,"",COUNTIF(AG12:AG78,"A"))</f>
        <v/>
      </c>
      <c r="AH81" s="434"/>
      <c r="AI81" s="435"/>
      <c r="AJ81" s="435"/>
      <c r="AK81" s="435"/>
      <c r="AL81" s="423"/>
      <c r="AM81" s="436">
        <f>IF(COUNTIF(AM12:AM78,"A")=0,"",COUNTIF(AM12:AM78,"A"))</f>
        <v>1</v>
      </c>
      <c r="AN81" s="437"/>
      <c r="AO81" s="435"/>
      <c r="AP81" s="435"/>
      <c r="AQ81" s="435"/>
      <c r="AR81" s="423"/>
      <c r="AS81" s="466">
        <f t="shared" ref="AS81:AS93" si="23">IF(SUM(I81:AM81)=0,"",SUM(I81:AM81))</f>
        <v>5</v>
      </c>
    </row>
    <row r="82" spans="1:45" s="71" customFormat="1" ht="15.75" customHeight="1" x14ac:dyDescent="0.3">
      <c r="A82" s="129"/>
      <c r="B82" s="634"/>
      <c r="C82" s="130" t="s">
        <v>24</v>
      </c>
      <c r="D82" s="434"/>
      <c r="E82" s="435"/>
      <c r="F82" s="435"/>
      <c r="G82" s="435"/>
      <c r="H82" s="423"/>
      <c r="I82" s="436">
        <v>3</v>
      </c>
      <c r="J82" s="434"/>
      <c r="K82" s="435"/>
      <c r="L82" s="435"/>
      <c r="M82" s="435"/>
      <c r="N82" s="423"/>
      <c r="O82" s="436">
        <v>2</v>
      </c>
      <c r="P82" s="434"/>
      <c r="Q82" s="435"/>
      <c r="R82" s="435"/>
      <c r="S82" s="435"/>
      <c r="T82" s="423"/>
      <c r="U82" s="436">
        <v>4</v>
      </c>
      <c r="V82" s="434"/>
      <c r="W82" s="435"/>
      <c r="X82" s="435"/>
      <c r="Y82" s="435"/>
      <c r="Z82" s="423"/>
      <c r="AA82" s="436">
        <v>3</v>
      </c>
      <c r="AB82" s="434"/>
      <c r="AC82" s="435"/>
      <c r="AD82" s="435"/>
      <c r="AE82" s="435"/>
      <c r="AF82" s="423"/>
      <c r="AG82" s="436">
        <v>2</v>
      </c>
      <c r="AH82" s="434"/>
      <c r="AI82" s="435"/>
      <c r="AJ82" s="435"/>
      <c r="AK82" s="435"/>
      <c r="AL82" s="423"/>
      <c r="AM82" s="436">
        <v>2</v>
      </c>
      <c r="AN82" s="437"/>
      <c r="AO82" s="435"/>
      <c r="AP82" s="435"/>
      <c r="AQ82" s="435"/>
      <c r="AR82" s="423"/>
      <c r="AS82" s="466">
        <f t="shared" si="23"/>
        <v>16</v>
      </c>
    </row>
    <row r="83" spans="1:45" s="71" customFormat="1" ht="15.75" customHeight="1" x14ac:dyDescent="0.3">
      <c r="A83" s="129"/>
      <c r="B83" s="634"/>
      <c r="C83" s="130" t="s">
        <v>58</v>
      </c>
      <c r="D83" s="434"/>
      <c r="E83" s="435"/>
      <c r="F83" s="435"/>
      <c r="G83" s="435"/>
      <c r="H83" s="423"/>
      <c r="I83" s="436">
        <f>IF(COUNTIF(I12:I78,"ÉÉ")=0,"",COUNTIF(I12:I78,"ÉÉ"))</f>
        <v>2</v>
      </c>
      <c r="J83" s="434"/>
      <c r="K83" s="435"/>
      <c r="L83" s="435"/>
      <c r="M83" s="435"/>
      <c r="N83" s="423"/>
      <c r="O83" s="436" t="str">
        <f>IF(COUNTIF(O12:O78,"ÉÉ")=0,"",COUNTIF(O12:O78,"ÉÉ"))</f>
        <v/>
      </c>
      <c r="P83" s="434"/>
      <c r="Q83" s="435"/>
      <c r="R83" s="435"/>
      <c r="S83" s="435"/>
      <c r="T83" s="423"/>
      <c r="U83" s="436">
        <f>IF(COUNTIF(U12:U78,"ÉÉ")=0,"",COUNTIF(U12:U78,"ÉÉ"))</f>
        <v>1</v>
      </c>
      <c r="V83" s="434"/>
      <c r="W83" s="435"/>
      <c r="X83" s="435"/>
      <c r="Y83" s="435"/>
      <c r="Z83" s="423"/>
      <c r="AA83" s="436" t="str">
        <f>IF(COUNTIF(AA12:AA78,"ÉÉ")=0,"",COUNTIF(AA12:AA78,"ÉÉ"))</f>
        <v/>
      </c>
      <c r="AB83" s="434"/>
      <c r="AC83" s="435"/>
      <c r="AD83" s="435"/>
      <c r="AE83" s="435"/>
      <c r="AF83" s="423"/>
      <c r="AG83" s="436" t="str">
        <f>IF(COUNTIF(AG12:AG78,"ÉÉ")=0,"",COUNTIF(AG12:AG78,"ÉÉ"))</f>
        <v/>
      </c>
      <c r="AH83" s="434"/>
      <c r="AI83" s="435"/>
      <c r="AJ83" s="435"/>
      <c r="AK83" s="435"/>
      <c r="AL83" s="423"/>
      <c r="AM83" s="436" t="str">
        <f>IF(COUNTIF(AM12:AM78,"ÉÉ")=0,"",COUNTIF(AM12:AM78,"ÉÉ"))</f>
        <v/>
      </c>
      <c r="AN83" s="437"/>
      <c r="AO83" s="435"/>
      <c r="AP83" s="435"/>
      <c r="AQ83" s="435"/>
      <c r="AR83" s="423"/>
      <c r="AS83" s="466">
        <f t="shared" si="23"/>
        <v>3</v>
      </c>
    </row>
    <row r="84" spans="1:45" s="71" customFormat="1" ht="15.75" customHeight="1" x14ac:dyDescent="0.3">
      <c r="A84" s="129"/>
      <c r="B84" s="634"/>
      <c r="C84" s="130" t="s">
        <v>59</v>
      </c>
      <c r="D84" s="467"/>
      <c r="E84" s="468"/>
      <c r="F84" s="468"/>
      <c r="G84" s="468"/>
      <c r="H84" s="469"/>
      <c r="I84" s="436" t="str">
        <f>IF(COUNTIF(I12:I78,"ÉÉ(Z)")=0,"",COUNTIF(I12:I78,"ÉÉ(Z)"))</f>
        <v/>
      </c>
      <c r="J84" s="467"/>
      <c r="K84" s="468"/>
      <c r="L84" s="468"/>
      <c r="M84" s="468"/>
      <c r="N84" s="469"/>
      <c r="O84" s="436" t="str">
        <f>IF(COUNTIF(O12:O78,"ÉÉ(Z)")=0,"",COUNTIF(O12:O78,"ÉÉ(Z)"))</f>
        <v/>
      </c>
      <c r="P84" s="467"/>
      <c r="Q84" s="468"/>
      <c r="R84" s="468"/>
      <c r="S84" s="468"/>
      <c r="T84" s="469"/>
      <c r="U84" s="436" t="str">
        <f>IF(COUNTIF(U12:U78,"ÉÉ(Z)")=0,"",COUNTIF(U12:U78,"ÉÉ(Z)"))</f>
        <v/>
      </c>
      <c r="V84" s="467"/>
      <c r="W84" s="468"/>
      <c r="X84" s="468"/>
      <c r="Y84" s="468"/>
      <c r="Z84" s="469"/>
      <c r="AA84" s="436" t="str">
        <f>IF(COUNTIF(AA12:AA78,"ÉÉ(Z)")=0,"",COUNTIF(AA12:AA78,"ÉÉ(Z)"))</f>
        <v/>
      </c>
      <c r="AB84" s="467"/>
      <c r="AC84" s="468"/>
      <c r="AD84" s="468"/>
      <c r="AE84" s="468"/>
      <c r="AF84" s="469"/>
      <c r="AG84" s="436" t="str">
        <f>IF(COUNTIF(AG12:AG78,"ÉÉ(Z)")=0,"",COUNTIF(AG12:AG78,"ÉÉ(Z)"))</f>
        <v/>
      </c>
      <c r="AH84" s="467"/>
      <c r="AI84" s="468"/>
      <c r="AJ84" s="468"/>
      <c r="AK84" s="468"/>
      <c r="AL84" s="469"/>
      <c r="AM84" s="436" t="str">
        <f>IF(COUNTIF(AM12:AM78,"ÉÉ(Z)")=0,"",COUNTIF(AM12:AM78,"ÉÉ(Z)"))</f>
        <v/>
      </c>
      <c r="AN84" s="470"/>
      <c r="AO84" s="468"/>
      <c r="AP84" s="468"/>
      <c r="AQ84" s="468"/>
      <c r="AR84" s="469"/>
      <c r="AS84" s="466" t="str">
        <f t="shared" si="23"/>
        <v/>
      </c>
    </row>
    <row r="85" spans="1:45" s="71" customFormat="1" ht="15.75" customHeight="1" x14ac:dyDescent="0.3">
      <c r="A85" s="129"/>
      <c r="B85" s="634"/>
      <c r="C85" s="130" t="s">
        <v>60</v>
      </c>
      <c r="D85" s="434"/>
      <c r="E85" s="435"/>
      <c r="F85" s="435"/>
      <c r="G85" s="435"/>
      <c r="H85" s="423"/>
      <c r="I85" s="436">
        <f>IF(COUNTIF(I12:I78,"GYJ")=0,"",COUNTIF(I12:I78,"GYJ"))</f>
        <v>2</v>
      </c>
      <c r="J85" s="434"/>
      <c r="K85" s="435"/>
      <c r="L85" s="435"/>
      <c r="M85" s="435"/>
      <c r="N85" s="423"/>
      <c r="O85" s="436">
        <f>IF(COUNTIF(O12:O78,"GYJ")=0,"",COUNTIF(O12:O78,"GYJ"))</f>
        <v>2</v>
      </c>
      <c r="P85" s="434"/>
      <c r="Q85" s="435"/>
      <c r="R85" s="435"/>
      <c r="S85" s="435"/>
      <c r="T85" s="423"/>
      <c r="U85" s="436">
        <f>IF(COUNTIF(U12:U78,"GYJ")=0,"",COUNTIF(U12:U78,"GYJ"))</f>
        <v>3</v>
      </c>
      <c r="V85" s="434"/>
      <c r="W85" s="435"/>
      <c r="X85" s="435"/>
      <c r="Y85" s="435"/>
      <c r="Z85" s="423"/>
      <c r="AA85" s="436">
        <f>IF(COUNTIF(AA12:AA78,"GYJ")=0,"",COUNTIF(AA12:AA78,"GYJ"))</f>
        <v>2</v>
      </c>
      <c r="AB85" s="434"/>
      <c r="AC85" s="435"/>
      <c r="AD85" s="435"/>
      <c r="AE85" s="435"/>
      <c r="AF85" s="423"/>
      <c r="AG85" s="436">
        <f>IF(COUNTIF(AG12:AG78,"GYJ")=0,"",COUNTIF(AG12:AG78,"GYJ"))</f>
        <v>3</v>
      </c>
      <c r="AH85" s="434"/>
      <c r="AI85" s="435"/>
      <c r="AJ85" s="435"/>
      <c r="AK85" s="435"/>
      <c r="AL85" s="423"/>
      <c r="AM85" s="436">
        <f>IF(COUNTIF(AM12:AM78,"GYJ")=0,"",COUNTIF(AM12:AM78,"GYJ"))</f>
        <v>2</v>
      </c>
      <c r="AN85" s="437"/>
      <c r="AO85" s="435"/>
      <c r="AP85" s="435"/>
      <c r="AQ85" s="435"/>
      <c r="AR85" s="423"/>
      <c r="AS85" s="466">
        <f t="shared" si="23"/>
        <v>14</v>
      </c>
    </row>
    <row r="86" spans="1:45" s="71" customFormat="1" ht="15.75" customHeight="1" x14ac:dyDescent="0.25">
      <c r="A86" s="129"/>
      <c r="B86" s="131"/>
      <c r="C86" s="130" t="s">
        <v>61</v>
      </c>
      <c r="D86" s="434"/>
      <c r="E86" s="435"/>
      <c r="F86" s="435"/>
      <c r="G86" s="435"/>
      <c r="H86" s="423"/>
      <c r="I86" s="436" t="str">
        <f>IF(COUNTIF(I12:I78,"GYJ(Z)")=0,"",COUNTIF(I12:I78,"GYJ(Z)"))</f>
        <v/>
      </c>
      <c r="J86" s="434"/>
      <c r="K86" s="435"/>
      <c r="L86" s="435"/>
      <c r="M86" s="435"/>
      <c r="N86" s="423"/>
      <c r="O86" s="436" t="str">
        <f>IF(COUNTIF(O12:O78,"GYJ(Z)")=0,"",COUNTIF(O12:O78,"GYJ(Z)"))</f>
        <v/>
      </c>
      <c r="P86" s="434"/>
      <c r="Q86" s="435"/>
      <c r="R86" s="435"/>
      <c r="S86" s="435"/>
      <c r="T86" s="423"/>
      <c r="U86" s="436" t="str">
        <f>IF(COUNTIF(U12:U78,"GYJ(Z)")=0,"",COUNTIF(U12:U78,"GYJ(Z)"))</f>
        <v/>
      </c>
      <c r="V86" s="434"/>
      <c r="W86" s="435"/>
      <c r="X86" s="435"/>
      <c r="Y86" s="435"/>
      <c r="Z86" s="423"/>
      <c r="AA86" s="436" t="str">
        <f>IF(COUNTIF(AA12:AA78,"GYJ(Z)")=0,"",COUNTIF(AA12:AA78,"GYJ(Z)"))</f>
        <v/>
      </c>
      <c r="AB86" s="434"/>
      <c r="AC86" s="435"/>
      <c r="AD86" s="435"/>
      <c r="AE86" s="435"/>
      <c r="AF86" s="423"/>
      <c r="AG86" s="436" t="str">
        <f>IF(COUNTIF(AG12:AG78,"GYJ(Z)")=0,"",COUNTIF(AG12:AG78,"GYJ(Z)"))</f>
        <v/>
      </c>
      <c r="AH86" s="434"/>
      <c r="AI86" s="435"/>
      <c r="AJ86" s="435"/>
      <c r="AK86" s="435"/>
      <c r="AL86" s="423"/>
      <c r="AM86" s="436">
        <f>IF(COUNTIF(AM12:AM78,"GYJ(Z)")=0,"",COUNTIF(AM12:AM78,"GYJ(Z)"))</f>
        <v>2</v>
      </c>
      <c r="AN86" s="437"/>
      <c r="AO86" s="435"/>
      <c r="AP86" s="435"/>
      <c r="AQ86" s="435"/>
      <c r="AR86" s="423"/>
      <c r="AS86" s="466">
        <f t="shared" si="23"/>
        <v>2</v>
      </c>
    </row>
    <row r="87" spans="1:45" s="71" customFormat="1" ht="15.75" customHeight="1" x14ac:dyDescent="0.3">
      <c r="A87" s="129"/>
      <c r="B87" s="634"/>
      <c r="C87" s="611" t="s">
        <v>35</v>
      </c>
      <c r="D87" s="434"/>
      <c r="E87" s="435"/>
      <c r="F87" s="435"/>
      <c r="G87" s="435"/>
      <c r="H87" s="423"/>
      <c r="I87" s="436" t="str">
        <f>IF(COUNTIF(I12:I78,"K")=0,"",COUNTIF(I12:I78,"K"))</f>
        <v/>
      </c>
      <c r="J87" s="434"/>
      <c r="K87" s="435"/>
      <c r="L87" s="435"/>
      <c r="M87" s="435"/>
      <c r="N87" s="423"/>
      <c r="O87" s="436" t="str">
        <f>IF(COUNTIF(O12:O78,"K")=0,"",COUNTIF(O12:O78,"K"))</f>
        <v/>
      </c>
      <c r="P87" s="434"/>
      <c r="Q87" s="435"/>
      <c r="R87" s="435"/>
      <c r="S87" s="435"/>
      <c r="T87" s="423"/>
      <c r="U87" s="436">
        <f>IF(COUNTIF(U12:U78,"K")=0,"",COUNTIF(U12:U78,"K"))</f>
        <v>2</v>
      </c>
      <c r="V87" s="434"/>
      <c r="W87" s="435"/>
      <c r="X87" s="435"/>
      <c r="Y87" s="435"/>
      <c r="Z87" s="423"/>
      <c r="AA87" s="436">
        <f>IF(COUNTIF(AA12:AA78,"K")=0,"",COUNTIF(AA12:AA78,"K"))</f>
        <v>3</v>
      </c>
      <c r="AB87" s="434"/>
      <c r="AC87" s="435"/>
      <c r="AD87" s="435"/>
      <c r="AE87" s="435"/>
      <c r="AF87" s="423"/>
      <c r="AG87" s="436">
        <f>IF(COUNTIF(AG12:AG78,"K")=0,"",COUNTIF(AG12:AG78,"K"))</f>
        <v>2</v>
      </c>
      <c r="AH87" s="434"/>
      <c r="AI87" s="435"/>
      <c r="AJ87" s="435"/>
      <c r="AK87" s="435"/>
      <c r="AL87" s="423"/>
      <c r="AM87" s="436">
        <f>IF(COUNTIF(AM12:AM78,"K")=0,"",COUNTIF(AM12:AM78,"K"))</f>
        <v>1</v>
      </c>
      <c r="AN87" s="437"/>
      <c r="AO87" s="435"/>
      <c r="AP87" s="435"/>
      <c r="AQ87" s="435"/>
      <c r="AR87" s="423"/>
      <c r="AS87" s="466">
        <f t="shared" si="23"/>
        <v>8</v>
      </c>
    </row>
    <row r="88" spans="1:45" s="71" customFormat="1" ht="15.75" customHeight="1" x14ac:dyDescent="0.3">
      <c r="A88" s="129"/>
      <c r="B88" s="634"/>
      <c r="C88" s="611" t="s">
        <v>36</v>
      </c>
      <c r="D88" s="434"/>
      <c r="E88" s="435"/>
      <c r="F88" s="435"/>
      <c r="G88" s="435"/>
      <c r="H88" s="423"/>
      <c r="I88" s="436" t="str">
        <f>IF(COUNTIF(I12:I78,"K(Z)")=0,"",COUNTIF(I12:I78,"K(Z)"))</f>
        <v/>
      </c>
      <c r="J88" s="434"/>
      <c r="K88" s="435"/>
      <c r="L88" s="435"/>
      <c r="M88" s="435"/>
      <c r="N88" s="423"/>
      <c r="O88" s="436">
        <f>IF(COUNTIF(O12:O78,"K(Z)")=0,"",COUNTIF(O12:O78,"K(Z)"))</f>
        <v>3</v>
      </c>
      <c r="P88" s="434"/>
      <c r="Q88" s="435"/>
      <c r="R88" s="435"/>
      <c r="S88" s="435"/>
      <c r="T88" s="423"/>
      <c r="U88" s="436">
        <f>IF(COUNTIF(U12:U78,"K(Z)")=0,"",COUNTIF(U12:U78,"K(Z)"))</f>
        <v>1</v>
      </c>
      <c r="V88" s="434"/>
      <c r="W88" s="435"/>
      <c r="X88" s="435"/>
      <c r="Y88" s="435"/>
      <c r="Z88" s="423"/>
      <c r="AA88" s="436">
        <f>IF(COUNTIF(AA12:AA78,"K(Z)")=0,"",COUNTIF(AA12:AA78,"K(Z)"))</f>
        <v>3</v>
      </c>
      <c r="AB88" s="434"/>
      <c r="AC88" s="435"/>
      <c r="AD88" s="435"/>
      <c r="AE88" s="435"/>
      <c r="AF88" s="423"/>
      <c r="AG88" s="436">
        <f>IF(COUNTIF(AG12:AG78,"K(Z)")=0,"",COUNTIF(AG12:AG78,"K(Z)"))</f>
        <v>2</v>
      </c>
      <c r="AH88" s="434"/>
      <c r="AI88" s="435"/>
      <c r="AJ88" s="435"/>
      <c r="AK88" s="435"/>
      <c r="AL88" s="423"/>
      <c r="AM88" s="436">
        <f>IF(COUNTIF(AM12:AM78,"K(Z)")=0,"",COUNTIF(AM12:AM78,"K(Z)"))</f>
        <v>1</v>
      </c>
      <c r="AN88" s="437"/>
      <c r="AO88" s="435"/>
      <c r="AP88" s="435"/>
      <c r="AQ88" s="435"/>
      <c r="AR88" s="423"/>
      <c r="AS88" s="466">
        <f t="shared" si="23"/>
        <v>10</v>
      </c>
    </row>
    <row r="89" spans="1:45" s="71" customFormat="1" ht="15.75" customHeight="1" x14ac:dyDescent="0.3">
      <c r="A89" s="129"/>
      <c r="B89" s="634"/>
      <c r="C89" s="130" t="s">
        <v>25</v>
      </c>
      <c r="D89" s="434"/>
      <c r="E89" s="435"/>
      <c r="F89" s="435"/>
      <c r="G89" s="435"/>
      <c r="H89" s="423"/>
      <c r="I89" s="436" t="str">
        <f>IF(COUNTIF(I12:I78,"AV")=0,"",COUNTIF(I12:I78,"AV"))</f>
        <v/>
      </c>
      <c r="J89" s="434"/>
      <c r="K89" s="435"/>
      <c r="L89" s="435"/>
      <c r="M89" s="435"/>
      <c r="N89" s="423"/>
      <c r="O89" s="436" t="str">
        <f>IF(COUNTIF(O12:O78,"AV")=0,"",COUNTIF(O12:O78,"AV"))</f>
        <v/>
      </c>
      <c r="P89" s="434"/>
      <c r="Q89" s="435"/>
      <c r="R89" s="435"/>
      <c r="S89" s="435"/>
      <c r="T89" s="423"/>
      <c r="U89" s="436" t="str">
        <f>IF(COUNTIF(U12:U78,"AV")=0,"",COUNTIF(U12:U78,"AV"))</f>
        <v/>
      </c>
      <c r="V89" s="434"/>
      <c r="W89" s="435"/>
      <c r="X89" s="435"/>
      <c r="Y89" s="435"/>
      <c r="Z89" s="423"/>
      <c r="AA89" s="436" t="str">
        <f>IF(COUNTIF(AA12:AA78,"AV")=0,"",COUNTIF(AA12:AA78,"AV"))</f>
        <v/>
      </c>
      <c r="AB89" s="434"/>
      <c r="AC89" s="435"/>
      <c r="AD89" s="435"/>
      <c r="AE89" s="435"/>
      <c r="AF89" s="423"/>
      <c r="AG89" s="436" t="str">
        <f>IF(COUNTIF(AG12:AG78,"AV")=0,"",COUNTIF(AG12:AG78,"AV"))</f>
        <v/>
      </c>
      <c r="AH89" s="434"/>
      <c r="AI89" s="435"/>
      <c r="AJ89" s="435"/>
      <c r="AK89" s="435"/>
      <c r="AL89" s="423"/>
      <c r="AM89" s="436" t="str">
        <f>IF(COUNTIF(AM12:AM78,"AV")=0,"",COUNTIF(AM12:AM78,"AV"))</f>
        <v/>
      </c>
      <c r="AN89" s="437"/>
      <c r="AO89" s="435"/>
      <c r="AP89" s="435"/>
      <c r="AQ89" s="435"/>
      <c r="AR89" s="423"/>
      <c r="AS89" s="466" t="str">
        <f t="shared" si="23"/>
        <v/>
      </c>
    </row>
    <row r="90" spans="1:45" s="71" customFormat="1" ht="15.75" customHeight="1" x14ac:dyDescent="0.3">
      <c r="A90" s="129"/>
      <c r="B90" s="634"/>
      <c r="C90" s="130" t="s">
        <v>62</v>
      </c>
      <c r="D90" s="434"/>
      <c r="E90" s="435"/>
      <c r="F90" s="435"/>
      <c r="G90" s="435"/>
      <c r="H90" s="423"/>
      <c r="I90" s="436" t="str">
        <f>IF(COUNTIF(I12:I78,"KV")=0,"",COUNTIF(I12:I78,"KV"))</f>
        <v/>
      </c>
      <c r="J90" s="434"/>
      <c r="K90" s="435"/>
      <c r="L90" s="435"/>
      <c r="M90" s="435"/>
      <c r="N90" s="423"/>
      <c r="O90" s="436" t="str">
        <f>IF(COUNTIF(O12:O78,"KV")=0,"",COUNTIF(O12:O78,"KV"))</f>
        <v/>
      </c>
      <c r="P90" s="434"/>
      <c r="Q90" s="435"/>
      <c r="R90" s="435"/>
      <c r="S90" s="435"/>
      <c r="T90" s="423"/>
      <c r="U90" s="436" t="str">
        <f>IF(COUNTIF(U12:U78,"KV")=0,"",COUNTIF(U12:U78,"KV"))</f>
        <v/>
      </c>
      <c r="V90" s="434"/>
      <c r="W90" s="435"/>
      <c r="X90" s="435"/>
      <c r="Y90" s="435"/>
      <c r="Z90" s="423"/>
      <c r="AA90" s="436" t="str">
        <f>IF(COUNTIF(AA12:AA78,"KV")=0,"",COUNTIF(AA12:AA78,"KV"))</f>
        <v/>
      </c>
      <c r="AB90" s="434"/>
      <c r="AC90" s="435"/>
      <c r="AD90" s="435"/>
      <c r="AE90" s="435"/>
      <c r="AF90" s="423"/>
      <c r="AG90" s="436" t="str">
        <f>IF(COUNTIF(AG12:AG78,"KV")=0,"",COUNTIF(AG12:AG78,"KV"))</f>
        <v/>
      </c>
      <c r="AH90" s="434"/>
      <c r="AI90" s="435"/>
      <c r="AJ90" s="435"/>
      <c r="AK90" s="435"/>
      <c r="AL90" s="423"/>
      <c r="AM90" s="436" t="str">
        <f>IF(COUNTIF(AM12:AM78,"KV")=0,"",COUNTIF(AM12:AM78,"KV"))</f>
        <v/>
      </c>
      <c r="AN90" s="437"/>
      <c r="AO90" s="435"/>
      <c r="AP90" s="435"/>
      <c r="AQ90" s="435"/>
      <c r="AR90" s="423"/>
      <c r="AS90" s="466" t="str">
        <f t="shared" si="23"/>
        <v/>
      </c>
    </row>
    <row r="91" spans="1:45" s="71" customFormat="1" ht="15.75" customHeight="1" x14ac:dyDescent="0.3">
      <c r="A91" s="129"/>
      <c r="B91" s="634"/>
      <c r="C91" s="130" t="s">
        <v>63</v>
      </c>
      <c r="D91" s="438"/>
      <c r="E91" s="439"/>
      <c r="F91" s="439"/>
      <c r="G91" s="439"/>
      <c r="H91" s="429"/>
      <c r="I91" s="436" t="str">
        <f>IF(COUNTIF(I12:I78,"SZG")=0,"",COUNTIF(I12:I78,"SZG"))</f>
        <v/>
      </c>
      <c r="J91" s="438"/>
      <c r="K91" s="439"/>
      <c r="L91" s="439"/>
      <c r="M91" s="439"/>
      <c r="N91" s="429"/>
      <c r="O91" s="436" t="str">
        <f>IF(COUNTIF(O12:O78,"SZG")=0,"",COUNTIF(O12:O78,"SZG"))</f>
        <v/>
      </c>
      <c r="P91" s="438"/>
      <c r="Q91" s="439"/>
      <c r="R91" s="439"/>
      <c r="S91" s="439"/>
      <c r="T91" s="429"/>
      <c r="U91" s="436" t="str">
        <f>IF(COUNTIF(U12:U78,"SZG")=0,"",COUNTIF(U12:U78,"SZG"))</f>
        <v/>
      </c>
      <c r="V91" s="438"/>
      <c r="W91" s="439"/>
      <c r="X91" s="439"/>
      <c r="Y91" s="439"/>
      <c r="Z91" s="429"/>
      <c r="AA91" s="436" t="str">
        <f>IF(COUNTIF(AA12:AA78,"SZG")=0,"",COUNTIF(AA12:AA78,"SZG"))</f>
        <v/>
      </c>
      <c r="AB91" s="438"/>
      <c r="AC91" s="439"/>
      <c r="AD91" s="439"/>
      <c r="AE91" s="439"/>
      <c r="AF91" s="429"/>
      <c r="AG91" s="436" t="str">
        <f>IF(COUNTIF(AG12:AG78,"SZG")=0,"",COUNTIF(AG12:AG78,"SZG"))</f>
        <v/>
      </c>
      <c r="AH91" s="438"/>
      <c r="AI91" s="439"/>
      <c r="AJ91" s="439"/>
      <c r="AK91" s="439"/>
      <c r="AL91" s="429"/>
      <c r="AM91" s="436" t="str">
        <f>IF(COUNTIF(AM12:AM78,"SZG")=0,"",COUNTIF(AM12:AM78,"SZG"))</f>
        <v/>
      </c>
      <c r="AN91" s="437"/>
      <c r="AO91" s="435"/>
      <c r="AP91" s="435"/>
      <c r="AQ91" s="435"/>
      <c r="AR91" s="423"/>
      <c r="AS91" s="466" t="str">
        <f t="shared" si="23"/>
        <v/>
      </c>
    </row>
    <row r="92" spans="1:45" s="71" customFormat="1" ht="15.75" customHeight="1" x14ac:dyDescent="0.3">
      <c r="A92" s="129"/>
      <c r="B92" s="634"/>
      <c r="C92" s="130" t="s">
        <v>64</v>
      </c>
      <c r="D92" s="438"/>
      <c r="E92" s="439"/>
      <c r="F92" s="439"/>
      <c r="G92" s="439"/>
      <c r="H92" s="429"/>
      <c r="I92" s="436" t="str">
        <f>IF(COUNTIF(I12:I78,"ZV")=0,"",COUNTIF(I12:I78,"ZV"))</f>
        <v/>
      </c>
      <c r="J92" s="438"/>
      <c r="K92" s="439"/>
      <c r="L92" s="439"/>
      <c r="M92" s="439"/>
      <c r="N92" s="429"/>
      <c r="O92" s="436" t="str">
        <f>IF(COUNTIF(O12:O78,"ZV")=0,"",COUNTIF(O12:O78,"ZV"))</f>
        <v/>
      </c>
      <c r="P92" s="438"/>
      <c r="Q92" s="439"/>
      <c r="R92" s="439"/>
      <c r="S92" s="439"/>
      <c r="T92" s="429"/>
      <c r="U92" s="436" t="str">
        <f>IF(COUNTIF(U12:U78,"ZV")=0,"",COUNTIF(U12:U78,"ZV"))</f>
        <v/>
      </c>
      <c r="V92" s="438"/>
      <c r="W92" s="439"/>
      <c r="X92" s="439"/>
      <c r="Y92" s="439"/>
      <c r="Z92" s="429"/>
      <c r="AA92" s="436" t="str">
        <f>IF(COUNTIF(AA12:AA78,"ZV")=0,"",COUNTIF(AA12:AA78,"ZV"))</f>
        <v/>
      </c>
      <c r="AB92" s="438"/>
      <c r="AC92" s="439"/>
      <c r="AD92" s="439"/>
      <c r="AE92" s="439"/>
      <c r="AF92" s="429"/>
      <c r="AG92" s="436" t="str">
        <f>IF(COUNTIF(AG12:AG78,"ZV")=0,"",COUNTIF(AG12:AG78,"ZV"))</f>
        <v/>
      </c>
      <c r="AH92" s="438"/>
      <c r="AI92" s="439"/>
      <c r="AJ92" s="439"/>
      <c r="AK92" s="439"/>
      <c r="AL92" s="429"/>
      <c r="AM92" s="436" t="str">
        <f>IF(COUNTIF(AM12:AM78,"ZV")=0,"",COUNTIF(AM12:AM78,"ZV"))</f>
        <v/>
      </c>
      <c r="AN92" s="437"/>
      <c r="AO92" s="435"/>
      <c r="AP92" s="435"/>
      <c r="AQ92" s="435"/>
      <c r="AR92" s="423"/>
      <c r="AS92" s="466" t="str">
        <f t="shared" si="23"/>
        <v/>
      </c>
    </row>
    <row r="93" spans="1:45" s="71" customFormat="1" ht="15.75" customHeight="1" thickBot="1" x14ac:dyDescent="0.35">
      <c r="A93" s="618"/>
      <c r="B93" s="609"/>
      <c r="C93" s="610" t="s">
        <v>26</v>
      </c>
      <c r="D93" s="441"/>
      <c r="E93" s="442"/>
      <c r="F93" s="442"/>
      <c r="G93" s="442"/>
      <c r="H93" s="443"/>
      <c r="I93" s="444">
        <f>IF(SUM(I81:I92)=0,"",SUM(I81:I92))</f>
        <v>8</v>
      </c>
      <c r="J93" s="441"/>
      <c r="K93" s="442"/>
      <c r="L93" s="442"/>
      <c r="M93" s="442"/>
      <c r="N93" s="443"/>
      <c r="O93" s="444">
        <f>IF(SUM(O81:O92)=0,"",SUM(O81:O92))</f>
        <v>8</v>
      </c>
      <c r="P93" s="441"/>
      <c r="Q93" s="442"/>
      <c r="R93" s="442"/>
      <c r="S93" s="442"/>
      <c r="T93" s="443"/>
      <c r="U93" s="444">
        <f>IF(SUM(U81:U92)=0,"",SUM(U81:U92))</f>
        <v>12</v>
      </c>
      <c r="V93" s="441"/>
      <c r="W93" s="442"/>
      <c r="X93" s="442"/>
      <c r="Y93" s="442"/>
      <c r="Z93" s="443"/>
      <c r="AA93" s="444">
        <f>IF(SUM(AA81:AA92)=0,"",SUM(AA81:AA92))</f>
        <v>12</v>
      </c>
      <c r="AB93" s="441"/>
      <c r="AC93" s="442"/>
      <c r="AD93" s="442"/>
      <c r="AE93" s="442"/>
      <c r="AF93" s="443"/>
      <c r="AG93" s="444">
        <f>IF(SUM(AG81:AG92)=0,"",SUM(AG81:AG92))</f>
        <v>9</v>
      </c>
      <c r="AH93" s="441"/>
      <c r="AI93" s="442"/>
      <c r="AJ93" s="442"/>
      <c r="AK93" s="442"/>
      <c r="AL93" s="443"/>
      <c r="AM93" s="444">
        <f>IF(SUM(AM81:AM92)=0,"",SUM(AM81:AM92))</f>
        <v>9</v>
      </c>
      <c r="AN93" s="445"/>
      <c r="AO93" s="442"/>
      <c r="AP93" s="442"/>
      <c r="AQ93" s="442"/>
      <c r="AR93" s="443"/>
      <c r="AS93" s="1074">
        <f t="shared" si="23"/>
        <v>58</v>
      </c>
    </row>
    <row r="94" spans="1:45" s="71" customFormat="1" ht="15.75" customHeight="1" thickTop="1" x14ac:dyDescent="0.25">
      <c r="A94" s="132"/>
      <c r="B94" s="133"/>
      <c r="C94" s="133"/>
    </row>
    <row r="95" spans="1:45" s="71" customFormat="1" ht="15.75" customHeight="1" x14ac:dyDescent="0.25">
      <c r="A95" s="132"/>
      <c r="B95" s="133"/>
      <c r="C95" s="133"/>
      <c r="E95" s="778"/>
      <c r="K95" s="900"/>
      <c r="W95" s="900"/>
      <c r="AC95" s="900"/>
    </row>
    <row r="96" spans="1:45" s="71" customFormat="1" ht="15.75" customHeight="1" x14ac:dyDescent="0.25">
      <c r="A96" s="132"/>
      <c r="B96" s="133"/>
      <c r="C96" s="133"/>
    </row>
    <row r="97" spans="1:32" s="71" customFormat="1" ht="15.75" customHeight="1" x14ac:dyDescent="0.25">
      <c r="A97" s="132"/>
      <c r="B97" s="133"/>
      <c r="C97" s="133"/>
    </row>
    <row r="98" spans="1:32" s="71" customFormat="1" ht="15.75" customHeight="1" x14ac:dyDescent="0.25">
      <c r="A98" s="132"/>
      <c r="B98" s="133"/>
      <c r="C98" s="133"/>
    </row>
    <row r="99" spans="1:32" s="71" customFormat="1" ht="15.75" customHeight="1" x14ac:dyDescent="0.25">
      <c r="A99" s="132"/>
      <c r="B99" s="133"/>
      <c r="C99" s="133"/>
    </row>
    <row r="100" spans="1:32" s="71" customFormat="1" ht="15.75" customHeight="1" x14ac:dyDescent="0.25">
      <c r="A100" s="132"/>
      <c r="B100" s="133"/>
      <c r="C100" s="133"/>
    </row>
    <row r="101" spans="1:32" s="71" customFormat="1" ht="15.75" customHeight="1" x14ac:dyDescent="0.25">
      <c r="A101" s="132"/>
      <c r="B101" s="133"/>
      <c r="C101" s="133"/>
    </row>
    <row r="102" spans="1:32" s="71" customFormat="1" ht="15.75" customHeight="1" x14ac:dyDescent="0.25">
      <c r="A102" s="132"/>
      <c r="B102" s="133"/>
      <c r="C102" s="133"/>
    </row>
    <row r="103" spans="1:32" s="71" customFormat="1" ht="15.75" customHeight="1" thickBot="1" x14ac:dyDescent="0.3">
      <c r="A103" s="132"/>
      <c r="B103" s="133"/>
      <c r="C103" s="133"/>
      <c r="AF103" s="906"/>
    </row>
    <row r="104" spans="1:32" s="71" customFormat="1" ht="15.75" customHeight="1" thickTop="1" x14ac:dyDescent="0.25">
      <c r="A104" s="132"/>
      <c r="B104" s="133"/>
      <c r="C104" s="133"/>
    </row>
    <row r="105" spans="1:32" s="71" customFormat="1" ht="15.75" customHeight="1" x14ac:dyDescent="0.25">
      <c r="A105" s="132"/>
      <c r="B105" s="133"/>
      <c r="C105" s="133"/>
    </row>
    <row r="106" spans="1:32" s="71" customFormat="1" ht="15.75" customHeight="1" x14ac:dyDescent="0.25">
      <c r="A106" s="132"/>
      <c r="B106" s="133"/>
      <c r="C106" s="133"/>
    </row>
    <row r="107" spans="1:32" s="71" customFormat="1" ht="15.75" customHeight="1" x14ac:dyDescent="0.25">
      <c r="A107" s="132"/>
      <c r="B107" s="133"/>
      <c r="C107" s="133"/>
    </row>
    <row r="108" spans="1:32" s="71" customFormat="1" ht="15.75" customHeight="1" x14ac:dyDescent="0.25">
      <c r="A108" s="132"/>
      <c r="B108" s="133"/>
      <c r="C108" s="133"/>
    </row>
    <row r="109" spans="1:32" s="71" customFormat="1" ht="15.75" customHeight="1" x14ac:dyDescent="0.25">
      <c r="A109" s="132"/>
      <c r="B109" s="133"/>
      <c r="C109" s="133"/>
    </row>
    <row r="110" spans="1:32" s="71" customFormat="1" ht="15.75" customHeight="1" x14ac:dyDescent="0.25">
      <c r="A110" s="132"/>
      <c r="B110" s="133"/>
      <c r="C110" s="133"/>
    </row>
    <row r="111" spans="1:32" s="71" customFormat="1" ht="15.75" customHeight="1" x14ac:dyDescent="0.25">
      <c r="A111" s="132"/>
      <c r="B111" s="133"/>
      <c r="C111" s="133"/>
    </row>
    <row r="112" spans="1:32" s="71" customFormat="1" ht="15.75" customHeight="1" x14ac:dyDescent="0.25">
      <c r="A112" s="132"/>
      <c r="B112" s="133"/>
      <c r="C112" s="133"/>
    </row>
    <row r="113" spans="1:3" s="71" customFormat="1" ht="15.75" customHeight="1" x14ac:dyDescent="0.25">
      <c r="A113" s="132"/>
      <c r="B113" s="133"/>
      <c r="C113" s="133"/>
    </row>
    <row r="114" spans="1:3" s="71" customFormat="1" ht="15.75" customHeight="1" x14ac:dyDescent="0.25">
      <c r="A114" s="132"/>
      <c r="B114" s="133"/>
      <c r="C114" s="133"/>
    </row>
    <row r="115" spans="1:3" s="71" customFormat="1" ht="15.75" customHeight="1" x14ac:dyDescent="0.25">
      <c r="A115" s="132"/>
      <c r="B115" s="133"/>
      <c r="C115" s="133"/>
    </row>
    <row r="116" spans="1:3" s="71" customFormat="1" ht="15.75" customHeight="1" x14ac:dyDescent="0.25">
      <c r="A116" s="132"/>
      <c r="B116" s="133"/>
      <c r="C116" s="133"/>
    </row>
    <row r="117" spans="1:3" s="71" customFormat="1" ht="15.75" customHeight="1" x14ac:dyDescent="0.25">
      <c r="A117" s="132"/>
      <c r="B117" s="133"/>
      <c r="C117" s="133"/>
    </row>
    <row r="118" spans="1:3" s="71" customFormat="1" ht="15.75" customHeight="1" x14ac:dyDescent="0.25">
      <c r="A118" s="132"/>
      <c r="B118" s="133"/>
      <c r="C118" s="133"/>
    </row>
    <row r="119" spans="1:3" s="71" customFormat="1" ht="15.75" customHeight="1" x14ac:dyDescent="0.25">
      <c r="A119" s="132"/>
      <c r="B119" s="133"/>
      <c r="C119" s="133"/>
    </row>
    <row r="120" spans="1:3" s="71" customFormat="1" ht="15.75" customHeight="1" x14ac:dyDescent="0.25">
      <c r="A120" s="132"/>
      <c r="B120" s="133"/>
      <c r="C120" s="133"/>
    </row>
    <row r="121" spans="1:3" s="71" customFormat="1" ht="15.75" customHeight="1" x14ac:dyDescent="0.25">
      <c r="A121" s="132"/>
      <c r="B121" s="133"/>
      <c r="C121" s="133"/>
    </row>
    <row r="122" spans="1:3" s="71" customFormat="1" ht="15.75" customHeight="1" x14ac:dyDescent="0.25">
      <c r="A122" s="132"/>
      <c r="B122" s="133"/>
      <c r="C122" s="133"/>
    </row>
    <row r="123" spans="1:3" s="71" customFormat="1" ht="15.75" customHeight="1" x14ac:dyDescent="0.25">
      <c r="A123" s="132"/>
      <c r="B123" s="133"/>
      <c r="C123" s="133"/>
    </row>
    <row r="124" spans="1:3" s="71" customFormat="1" ht="15.75" customHeight="1" x14ac:dyDescent="0.25">
      <c r="A124" s="132"/>
      <c r="B124" s="133"/>
      <c r="C124" s="133"/>
    </row>
    <row r="125" spans="1:3" s="71" customFormat="1" ht="15.75" customHeight="1" x14ac:dyDescent="0.25">
      <c r="A125" s="132"/>
      <c r="B125" s="133"/>
      <c r="C125" s="133"/>
    </row>
    <row r="126" spans="1:3" s="71" customFormat="1" ht="15.75" customHeight="1" x14ac:dyDescent="0.25">
      <c r="A126" s="132"/>
      <c r="B126" s="133"/>
      <c r="C126" s="133"/>
    </row>
    <row r="127" spans="1:3" s="71" customFormat="1" ht="15.75" customHeight="1" x14ac:dyDescent="0.25">
      <c r="A127" s="132"/>
      <c r="B127" s="133"/>
      <c r="C127" s="133"/>
    </row>
    <row r="128" spans="1:3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133"/>
      <c r="C146" s="133"/>
    </row>
    <row r="147" spans="1:45" s="71" customFormat="1" ht="15.75" customHeight="1" x14ac:dyDescent="0.25">
      <c r="A147" s="132"/>
      <c r="B147" s="133"/>
      <c r="C147" s="133"/>
    </row>
    <row r="148" spans="1:45" s="71" customFormat="1" ht="15.75" customHeight="1" x14ac:dyDescent="0.25">
      <c r="A148" s="132"/>
      <c r="B148" s="133"/>
      <c r="C148" s="133"/>
    </row>
    <row r="149" spans="1:45" s="71" customFormat="1" ht="15.75" customHeight="1" x14ac:dyDescent="0.25">
      <c r="A149" s="132"/>
      <c r="B149" s="133"/>
      <c r="C149" s="133"/>
    </row>
    <row r="150" spans="1:45" s="71" customFormat="1" ht="15.75" customHeight="1" x14ac:dyDescent="0.25">
      <c r="A150" s="132"/>
      <c r="B150" s="133"/>
      <c r="C150" s="133"/>
    </row>
    <row r="151" spans="1:45" s="71" customFormat="1" ht="15.75" customHeight="1" x14ac:dyDescent="0.25">
      <c r="A151" s="132"/>
      <c r="B151" s="133"/>
      <c r="C151" s="133"/>
    </row>
    <row r="152" spans="1:45" s="71" customFormat="1" ht="15.75" customHeight="1" x14ac:dyDescent="0.25">
      <c r="A152" s="132"/>
      <c r="B152" s="133"/>
      <c r="C152" s="133"/>
    </row>
    <row r="153" spans="1:45" s="71" customFormat="1" ht="15.75" customHeight="1" x14ac:dyDescent="0.25">
      <c r="A153" s="132"/>
      <c r="B153" s="133"/>
      <c r="C153" s="133"/>
    </row>
    <row r="154" spans="1:45" s="71" customFormat="1" ht="15.75" customHeight="1" x14ac:dyDescent="0.25">
      <c r="A154" s="132"/>
      <c r="B154" s="133"/>
      <c r="C154" s="133"/>
    </row>
    <row r="155" spans="1:45" s="71" customFormat="1" ht="15.75" customHeight="1" x14ac:dyDescent="0.25">
      <c r="A155" s="132"/>
      <c r="B155" s="133"/>
      <c r="C155" s="133"/>
    </row>
    <row r="156" spans="1:45" s="71" customFormat="1" ht="15.75" customHeight="1" x14ac:dyDescent="0.25">
      <c r="A156" s="132"/>
      <c r="B156" s="133"/>
      <c r="C156" s="133"/>
    </row>
    <row r="157" spans="1:45" s="71" customFormat="1" ht="15.75" customHeight="1" x14ac:dyDescent="0.25">
      <c r="A157" s="132"/>
      <c r="B157" s="133"/>
      <c r="C157" s="133"/>
    </row>
    <row r="158" spans="1:45" s="71" customFormat="1" ht="15.75" customHeight="1" x14ac:dyDescent="0.25">
      <c r="A158" s="132"/>
      <c r="B158" s="133"/>
      <c r="C158" s="133"/>
    </row>
    <row r="159" spans="1:45" ht="15.75" customHeight="1" x14ac:dyDescent="0.25">
      <c r="A159" s="132"/>
      <c r="B159" s="1150"/>
      <c r="C159" s="115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ht="15.75" customHeight="1" x14ac:dyDescent="0.25">
      <c r="A160" s="132"/>
      <c r="B160" s="1150"/>
      <c r="C160" s="115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45" ht="15.75" customHeight="1" x14ac:dyDescent="0.25">
      <c r="A161" s="132"/>
      <c r="B161" s="1150"/>
      <c r="C161" s="1150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:45" ht="15.75" customHeight="1" x14ac:dyDescent="0.25">
      <c r="A162" s="132"/>
      <c r="B162" s="1150"/>
      <c r="C162" s="1150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</row>
    <row r="163" spans="1:45" ht="15.75" customHeight="1" x14ac:dyDescent="0.25">
      <c r="A163" s="132"/>
      <c r="B163" s="1150"/>
      <c r="C163" s="1150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</row>
    <row r="164" spans="1:45" ht="15.75" customHeight="1" x14ac:dyDescent="0.25">
      <c r="A164" s="132"/>
      <c r="B164" s="1150"/>
      <c r="C164" s="1150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</row>
    <row r="165" spans="1:45" ht="15.75" customHeight="1" x14ac:dyDescent="0.25">
      <c r="A165" s="132"/>
      <c r="B165" s="1150"/>
      <c r="C165" s="1150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</row>
    <row r="166" spans="1:45" ht="15.75" customHeight="1" x14ac:dyDescent="0.25">
      <c r="A166" s="132"/>
      <c r="B166" s="1150"/>
      <c r="C166" s="1150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</row>
    <row r="167" spans="1:45" ht="15.75" customHeight="1" x14ac:dyDescent="0.25">
      <c r="A167" s="132"/>
      <c r="B167" s="1150"/>
      <c r="C167" s="1150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</row>
    <row r="168" spans="1:45" ht="15.75" customHeight="1" x14ac:dyDescent="0.25">
      <c r="A168" s="134"/>
      <c r="B168" s="1151"/>
      <c r="C168" s="1151"/>
    </row>
    <row r="169" spans="1:45" ht="15.75" customHeight="1" x14ac:dyDescent="0.25">
      <c r="A169" s="134"/>
      <c r="B169" s="1151"/>
      <c r="C169" s="1151"/>
    </row>
    <row r="170" spans="1:45" ht="15.75" customHeight="1" x14ac:dyDescent="0.25">
      <c r="A170" s="134"/>
      <c r="B170" s="1151"/>
      <c r="C170" s="1151"/>
    </row>
    <row r="171" spans="1:45" ht="15.75" customHeight="1" x14ac:dyDescent="0.25">
      <c r="A171" s="134"/>
      <c r="B171" s="1151"/>
      <c r="C171" s="1151"/>
    </row>
    <row r="172" spans="1:45" ht="15.75" customHeight="1" x14ac:dyDescent="0.25">
      <c r="A172" s="134"/>
      <c r="B172" s="1151"/>
      <c r="C172" s="1151"/>
    </row>
    <row r="173" spans="1:45" ht="15.75" customHeight="1" x14ac:dyDescent="0.25">
      <c r="A173" s="134"/>
      <c r="B173" s="1151"/>
      <c r="C173" s="1151"/>
    </row>
    <row r="174" spans="1:45" ht="15.75" customHeight="1" x14ac:dyDescent="0.25">
      <c r="A174" s="134"/>
      <c r="B174" s="1151"/>
      <c r="C174" s="1151"/>
    </row>
    <row r="175" spans="1:45" ht="15.75" customHeight="1" x14ac:dyDescent="0.25">
      <c r="A175" s="134"/>
      <c r="B175" s="1151"/>
      <c r="C175" s="1151"/>
    </row>
    <row r="176" spans="1:45" ht="15.75" customHeight="1" x14ac:dyDescent="0.25">
      <c r="A176" s="134"/>
      <c r="B176" s="1151"/>
      <c r="C176" s="1151"/>
    </row>
    <row r="177" spans="1:3" ht="15.75" customHeight="1" x14ac:dyDescent="0.25">
      <c r="A177" s="134"/>
      <c r="B177" s="1151"/>
      <c r="C177" s="1151"/>
    </row>
    <row r="178" spans="1:3" ht="15.75" customHeight="1" x14ac:dyDescent="0.25">
      <c r="A178" s="134"/>
      <c r="B178" s="1151"/>
      <c r="C178" s="1151"/>
    </row>
    <row r="179" spans="1:3" ht="15.75" customHeight="1" x14ac:dyDescent="0.25">
      <c r="A179" s="134"/>
      <c r="B179" s="1151"/>
      <c r="C179" s="1151"/>
    </row>
    <row r="180" spans="1:3" ht="15.75" customHeight="1" x14ac:dyDescent="0.25">
      <c r="A180" s="134"/>
      <c r="B180" s="1151"/>
      <c r="C180" s="1151"/>
    </row>
    <row r="181" spans="1:3" ht="15.75" customHeight="1" x14ac:dyDescent="0.25">
      <c r="A181" s="134"/>
      <c r="B181" s="1151"/>
      <c r="C181" s="1151"/>
    </row>
    <row r="182" spans="1:3" ht="15.75" customHeight="1" x14ac:dyDescent="0.25">
      <c r="A182" s="134"/>
      <c r="B182" s="1151"/>
      <c r="C182" s="1151"/>
    </row>
    <row r="183" spans="1:3" ht="15.75" customHeight="1" x14ac:dyDescent="0.25">
      <c r="A183" s="134"/>
      <c r="B183" s="1151"/>
      <c r="C183" s="1151"/>
    </row>
    <row r="184" spans="1:3" ht="15.75" customHeight="1" x14ac:dyDescent="0.25">
      <c r="A184" s="134"/>
      <c r="B184" s="1151"/>
      <c r="C184" s="1151"/>
    </row>
    <row r="185" spans="1:3" ht="15.75" customHeight="1" x14ac:dyDescent="0.25">
      <c r="A185" s="134"/>
      <c r="B185" s="1151"/>
      <c r="C185" s="1151"/>
    </row>
    <row r="186" spans="1:3" ht="15.75" customHeight="1" x14ac:dyDescent="0.25">
      <c r="A186" s="134"/>
      <c r="B186" s="1151"/>
      <c r="C186" s="1151"/>
    </row>
    <row r="187" spans="1:3" ht="15.75" customHeight="1" x14ac:dyDescent="0.25">
      <c r="A187" s="134"/>
      <c r="B187" s="1151"/>
      <c r="C187" s="1151"/>
    </row>
    <row r="188" spans="1:3" ht="15.75" customHeight="1" x14ac:dyDescent="0.25">
      <c r="A188" s="134"/>
      <c r="B188" s="1151"/>
      <c r="C188" s="1151"/>
    </row>
    <row r="189" spans="1:3" ht="15.75" customHeight="1" x14ac:dyDescent="0.25">
      <c r="A189" s="134"/>
      <c r="B189" s="1151"/>
      <c r="C189" s="1151"/>
    </row>
    <row r="190" spans="1:3" ht="15.75" customHeight="1" x14ac:dyDescent="0.25">
      <c r="A190" s="134"/>
      <c r="B190" s="1151"/>
      <c r="C190" s="1151"/>
    </row>
    <row r="191" spans="1:3" ht="15.75" customHeight="1" x14ac:dyDescent="0.25">
      <c r="A191" s="134"/>
      <c r="B191" s="1151"/>
      <c r="C191" s="1151"/>
    </row>
    <row r="192" spans="1:3" ht="15.75" customHeight="1" x14ac:dyDescent="0.25">
      <c r="A192" s="134"/>
      <c r="B192" s="1151"/>
      <c r="C192" s="1151"/>
    </row>
    <row r="193" spans="1:3" x14ac:dyDescent="0.25">
      <c r="A193" s="134"/>
      <c r="B193" s="1151"/>
      <c r="C193" s="1151"/>
    </row>
    <row r="194" spans="1:3" x14ac:dyDescent="0.25">
      <c r="A194" s="134"/>
      <c r="B194" s="1151"/>
      <c r="C194" s="1151"/>
    </row>
    <row r="195" spans="1:3" x14ac:dyDescent="0.25">
      <c r="A195" s="134"/>
      <c r="B195" s="1151"/>
      <c r="C195" s="1151"/>
    </row>
    <row r="196" spans="1:3" x14ac:dyDescent="0.25">
      <c r="A196" s="134"/>
      <c r="B196" s="1151"/>
      <c r="C196" s="1151"/>
    </row>
    <row r="197" spans="1:3" x14ac:dyDescent="0.25">
      <c r="A197" s="134"/>
      <c r="B197" s="1151"/>
      <c r="C197" s="1151"/>
    </row>
    <row r="198" spans="1:3" x14ac:dyDescent="0.25">
      <c r="A198" s="134"/>
      <c r="B198" s="1151"/>
      <c r="C198" s="1151"/>
    </row>
    <row r="199" spans="1:3" x14ac:dyDescent="0.25">
      <c r="A199" s="134"/>
      <c r="B199" s="1151"/>
      <c r="C199" s="1151"/>
    </row>
    <row r="200" spans="1:3" x14ac:dyDescent="0.25">
      <c r="A200" s="134"/>
      <c r="B200" s="1151"/>
      <c r="C200" s="1151"/>
    </row>
    <row r="201" spans="1:3" x14ac:dyDescent="0.25">
      <c r="A201" s="134"/>
      <c r="B201" s="1151"/>
      <c r="C201" s="1151"/>
    </row>
    <row r="202" spans="1:3" x14ac:dyDescent="0.25">
      <c r="A202" s="134"/>
      <c r="B202" s="1151"/>
      <c r="C202" s="1151"/>
    </row>
    <row r="203" spans="1:3" x14ac:dyDescent="0.25">
      <c r="A203" s="134"/>
      <c r="B203" s="1151"/>
      <c r="C203" s="1151"/>
    </row>
    <row r="204" spans="1:3" x14ac:dyDescent="0.25">
      <c r="A204" s="134"/>
      <c r="B204" s="1151"/>
      <c r="C204" s="1151"/>
    </row>
    <row r="205" spans="1:3" x14ac:dyDescent="0.25">
      <c r="A205" s="134"/>
      <c r="B205" s="1151"/>
      <c r="C205" s="1151"/>
    </row>
    <row r="206" spans="1:3" x14ac:dyDescent="0.25">
      <c r="A206" s="134"/>
      <c r="B206" s="1151"/>
      <c r="C206" s="1151"/>
    </row>
    <row r="207" spans="1:3" x14ac:dyDescent="0.25">
      <c r="A207" s="134"/>
      <c r="B207" s="1151"/>
      <c r="C207" s="1151"/>
    </row>
    <row r="208" spans="1:3" x14ac:dyDescent="0.25">
      <c r="A208" s="134"/>
      <c r="B208" s="1151"/>
      <c r="C208" s="1151"/>
    </row>
    <row r="209" spans="1:3" x14ac:dyDescent="0.25">
      <c r="A209" s="134"/>
      <c r="B209" s="1151"/>
      <c r="C209" s="1151"/>
    </row>
    <row r="210" spans="1:3" x14ac:dyDescent="0.25">
      <c r="A210" s="134"/>
      <c r="B210" s="1151"/>
      <c r="C210" s="1151"/>
    </row>
    <row r="211" spans="1:3" x14ac:dyDescent="0.25">
      <c r="A211" s="134"/>
      <c r="B211" s="1151"/>
      <c r="C211" s="1151"/>
    </row>
    <row r="212" spans="1:3" x14ac:dyDescent="0.25">
      <c r="A212" s="134"/>
      <c r="B212" s="1151"/>
      <c r="C212" s="1151"/>
    </row>
    <row r="213" spans="1:3" x14ac:dyDescent="0.25">
      <c r="A213" s="134"/>
      <c r="B213" s="1151"/>
      <c r="C213" s="1151"/>
    </row>
    <row r="214" spans="1:3" x14ac:dyDescent="0.25">
      <c r="A214" s="134"/>
      <c r="B214" s="1151"/>
      <c r="C214" s="1151"/>
    </row>
    <row r="215" spans="1:3" x14ac:dyDescent="0.25">
      <c r="A215" s="134"/>
      <c r="B215" s="1151"/>
      <c r="C215" s="1151"/>
    </row>
    <row r="216" spans="1:3" x14ac:dyDescent="0.25">
      <c r="A216" s="134"/>
      <c r="B216" s="1151"/>
      <c r="C216" s="1151"/>
    </row>
    <row r="217" spans="1:3" x14ac:dyDescent="0.25">
      <c r="A217" s="134"/>
      <c r="B217" s="1151"/>
      <c r="C217" s="1151"/>
    </row>
    <row r="218" spans="1:3" x14ac:dyDescent="0.25">
      <c r="A218" s="134"/>
      <c r="B218" s="1151"/>
      <c r="C218" s="1151"/>
    </row>
    <row r="219" spans="1:3" x14ac:dyDescent="0.25">
      <c r="A219" s="134"/>
      <c r="B219" s="1151"/>
      <c r="C219" s="1151"/>
    </row>
    <row r="220" spans="1:3" x14ac:dyDescent="0.25">
      <c r="A220" s="134"/>
      <c r="B220" s="1151"/>
      <c r="C220" s="1151"/>
    </row>
    <row r="221" spans="1:3" x14ac:dyDescent="0.25">
      <c r="A221" s="134"/>
      <c r="B221" s="1151"/>
      <c r="C221" s="1151"/>
    </row>
    <row r="222" spans="1:3" x14ac:dyDescent="0.25">
      <c r="A222" s="134"/>
      <c r="B222" s="1151"/>
      <c r="C222" s="1151"/>
    </row>
    <row r="223" spans="1:3" x14ac:dyDescent="0.25">
      <c r="A223" s="134"/>
      <c r="B223" s="1151"/>
      <c r="C223" s="1151"/>
    </row>
    <row r="224" spans="1:3" x14ac:dyDescent="0.25">
      <c r="A224" s="134"/>
      <c r="B224" s="1151"/>
      <c r="C224" s="1151"/>
    </row>
    <row r="225" spans="1:3" x14ac:dyDescent="0.25">
      <c r="A225" s="134"/>
      <c r="B225" s="1151"/>
      <c r="C225" s="1151"/>
    </row>
    <row r="226" spans="1:3" x14ac:dyDescent="0.25">
      <c r="A226" s="134"/>
      <c r="B226" s="1151"/>
      <c r="C226" s="1151"/>
    </row>
    <row r="227" spans="1:3" x14ac:dyDescent="0.25">
      <c r="A227" s="134"/>
      <c r="B227" s="1151"/>
      <c r="C227" s="1151"/>
    </row>
    <row r="228" spans="1:3" x14ac:dyDescent="0.25">
      <c r="A228" s="134"/>
      <c r="B228" s="1151"/>
      <c r="C228" s="1151"/>
    </row>
    <row r="229" spans="1:3" x14ac:dyDescent="0.25">
      <c r="A229" s="134"/>
      <c r="B229" s="1151"/>
      <c r="C229" s="1151"/>
    </row>
    <row r="230" spans="1:3" x14ac:dyDescent="0.25">
      <c r="A230" s="134"/>
      <c r="B230" s="1151"/>
      <c r="C230" s="1151"/>
    </row>
    <row r="231" spans="1:3" x14ac:dyDescent="0.25">
      <c r="A231" s="134"/>
      <c r="B231" s="1151"/>
      <c r="C231" s="1151"/>
    </row>
    <row r="232" spans="1:3" x14ac:dyDescent="0.25">
      <c r="A232" s="134"/>
      <c r="B232" s="1151"/>
      <c r="C232" s="1151"/>
    </row>
    <row r="233" spans="1:3" x14ac:dyDescent="0.25">
      <c r="A233" s="134"/>
      <c r="B233" s="1151"/>
      <c r="C233" s="1151"/>
    </row>
    <row r="234" spans="1:3" x14ac:dyDescent="0.25">
      <c r="A234" s="134"/>
      <c r="B234" s="1151"/>
      <c r="C234" s="1151"/>
    </row>
    <row r="235" spans="1:3" x14ac:dyDescent="0.25">
      <c r="A235" s="134"/>
      <c r="B235" s="1151"/>
      <c r="C235" s="1151"/>
    </row>
    <row r="236" spans="1:3" x14ac:dyDescent="0.25">
      <c r="A236" s="134"/>
      <c r="B236" s="1151"/>
      <c r="C236" s="1151"/>
    </row>
    <row r="237" spans="1:3" x14ac:dyDescent="0.25">
      <c r="A237" s="134"/>
      <c r="B237" s="1151"/>
      <c r="C237" s="1151"/>
    </row>
    <row r="238" spans="1:3" x14ac:dyDescent="0.25">
      <c r="A238" s="134"/>
      <c r="B238" s="1151"/>
      <c r="C238" s="1151"/>
    </row>
    <row r="239" spans="1:3" x14ac:dyDescent="0.25">
      <c r="A239" s="134"/>
      <c r="B239" s="1151"/>
      <c r="C239" s="1151"/>
    </row>
    <row r="240" spans="1:3" x14ac:dyDescent="0.25">
      <c r="A240" s="134"/>
      <c r="B240" s="1151"/>
      <c r="C240" s="1151"/>
    </row>
    <row r="241" spans="1:3" x14ac:dyDescent="0.25">
      <c r="A241" s="134"/>
      <c r="B241" s="1151"/>
      <c r="C241" s="1151"/>
    </row>
    <row r="242" spans="1:3" x14ac:dyDescent="0.25">
      <c r="A242" s="134"/>
      <c r="B242" s="1151"/>
      <c r="C242" s="1151"/>
    </row>
    <row r="243" spans="1:3" x14ac:dyDescent="0.25">
      <c r="A243" s="134"/>
      <c r="B243" s="1151"/>
      <c r="C243" s="1151"/>
    </row>
    <row r="244" spans="1:3" x14ac:dyDescent="0.25">
      <c r="A244" s="134"/>
      <c r="B244" s="1151"/>
      <c r="C244" s="1151"/>
    </row>
    <row r="245" spans="1:3" x14ac:dyDescent="0.25">
      <c r="A245" s="134"/>
      <c r="B245" s="1151"/>
      <c r="C245" s="1151"/>
    </row>
    <row r="246" spans="1:3" x14ac:dyDescent="0.25">
      <c r="A246" s="134"/>
      <c r="B246" s="1151"/>
      <c r="C246" s="1151"/>
    </row>
    <row r="247" spans="1:3" x14ac:dyDescent="0.25">
      <c r="A247" s="134"/>
      <c r="B247" s="1151"/>
      <c r="C247" s="1151"/>
    </row>
    <row r="248" spans="1:3" x14ac:dyDescent="0.25">
      <c r="A248" s="134"/>
      <c r="B248" s="1151"/>
      <c r="C248" s="1151"/>
    </row>
    <row r="249" spans="1:3" x14ac:dyDescent="0.25">
      <c r="A249" s="134"/>
      <c r="B249" s="1151"/>
      <c r="C249" s="1151"/>
    </row>
    <row r="250" spans="1:3" x14ac:dyDescent="0.25">
      <c r="A250" s="134"/>
      <c r="B250" s="1151"/>
      <c r="C250" s="1151"/>
    </row>
    <row r="251" spans="1:3" x14ac:dyDescent="0.25">
      <c r="A251" s="134"/>
      <c r="B251" s="1151"/>
      <c r="C251" s="1151"/>
    </row>
    <row r="252" spans="1:3" x14ac:dyDescent="0.25">
      <c r="A252" s="134"/>
      <c r="B252" s="1151"/>
      <c r="C252" s="1151"/>
    </row>
    <row r="253" spans="1:3" x14ac:dyDescent="0.25">
      <c r="A253" s="134"/>
      <c r="B253" s="1151"/>
      <c r="C253" s="1151"/>
    </row>
    <row r="254" spans="1:3" x14ac:dyDescent="0.25">
      <c r="A254" s="134"/>
      <c r="B254" s="1151"/>
      <c r="C254" s="1151"/>
    </row>
    <row r="255" spans="1:3" x14ac:dyDescent="0.25">
      <c r="A255" s="134"/>
      <c r="B255" s="1151"/>
      <c r="C255" s="1151"/>
    </row>
    <row r="256" spans="1:3" x14ac:dyDescent="0.25">
      <c r="A256" s="134"/>
      <c r="B256" s="1151"/>
      <c r="C256" s="1151"/>
    </row>
    <row r="257" spans="1:3" x14ac:dyDescent="0.25">
      <c r="A257" s="134"/>
      <c r="B257" s="1151"/>
      <c r="C257" s="1151"/>
    </row>
    <row r="258" spans="1:3" x14ac:dyDescent="0.25">
      <c r="A258" s="134"/>
      <c r="B258" s="1151"/>
      <c r="C258" s="1151"/>
    </row>
    <row r="259" spans="1:3" x14ac:dyDescent="0.25">
      <c r="A259" s="134"/>
      <c r="B259" s="1151"/>
      <c r="C259" s="1151"/>
    </row>
    <row r="260" spans="1:3" x14ac:dyDescent="0.25">
      <c r="A260" s="134"/>
      <c r="B260" s="1151"/>
      <c r="C260" s="1151"/>
    </row>
    <row r="261" spans="1:3" x14ac:dyDescent="0.25">
      <c r="A261" s="134"/>
      <c r="B261" s="1151"/>
      <c r="C261" s="1151"/>
    </row>
    <row r="262" spans="1:3" x14ac:dyDescent="0.25">
      <c r="A262" s="134"/>
      <c r="B262" s="1151"/>
      <c r="C262" s="1151"/>
    </row>
    <row r="263" spans="1:3" x14ac:dyDescent="0.25">
      <c r="A263" s="134"/>
      <c r="B263" s="1151"/>
      <c r="C263" s="1151"/>
    </row>
    <row r="264" spans="1:3" x14ac:dyDescent="0.25">
      <c r="A264" s="134"/>
      <c r="B264" s="1151"/>
      <c r="C264" s="1151"/>
    </row>
  </sheetData>
  <sheetProtection password="CF87" sheet="1" objects="1" scenarios="1" selectLockedCells="1" selectUnlockedCells="1"/>
  <protectedRanges>
    <protectedRange sqref="C80" name="Tartomány4"/>
    <protectedRange sqref="C92:C93" name="Tartomány4_1"/>
    <protectedRange sqref="C51:C64" name="Tartomány1_2_1_1_1"/>
    <protectedRange sqref="C39" name="Tartomány1_2_1_3_1_1"/>
    <protectedRange sqref="C26:C31" name="Tartomány1_2_1_2_2_1"/>
    <protectedRange sqref="C50" name="Tartomány1_2_1_1_3_1"/>
    <protectedRange sqref="C40" name="Tartomány1_2_1_1_2_2_1"/>
    <protectedRange sqref="C23" name="Tartomány1_2_1_2"/>
    <protectedRange sqref="C68" name="Tartomány1_2_1_1_2"/>
    <protectedRange sqref="C69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7:AA67"/>
    <mergeCell ref="AB67:AM67"/>
    <mergeCell ref="AN67:AS67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5:AA75"/>
    <mergeCell ref="AB75:AM75"/>
    <mergeCell ref="AN75:AS75"/>
    <mergeCell ref="A79:AA79"/>
    <mergeCell ref="A80:AA80"/>
  </mergeCells>
  <pageMargins left="0.7" right="0.7" top="0.75" bottom="0.75" header="0.3" footer="0.3"/>
  <pageSetup paperSize="8" scale="4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3"/>
  <sheetViews>
    <sheetView topLeftCell="A41" zoomScale="80" zoomScaleNormal="80" zoomScaleSheetLayoutView="30" workbookViewId="0">
      <selection activeCell="A75" sqref="A75:C77"/>
    </sheetView>
  </sheetViews>
  <sheetFormatPr defaultColWidth="10.6640625" defaultRowHeight="15.75" x14ac:dyDescent="0.25"/>
  <cols>
    <col min="1" max="1" width="17.1640625" style="135" customWidth="1"/>
    <col min="2" max="2" width="7.1640625" style="193" customWidth="1"/>
    <col min="3" max="3" width="60.33203125" style="193" customWidth="1"/>
    <col min="4" max="4" width="5.5" style="193" customWidth="1"/>
    <col min="5" max="5" width="6.83203125" style="193" customWidth="1"/>
    <col min="6" max="6" width="5.5" style="193" customWidth="1"/>
    <col min="7" max="7" width="6.83203125" style="193" customWidth="1"/>
    <col min="8" max="8" width="5.5" style="193" customWidth="1"/>
    <col min="9" max="9" width="5.6640625" style="193" bestFit="1" customWidth="1"/>
    <col min="10" max="10" width="5.5" style="193" customWidth="1"/>
    <col min="11" max="11" width="6.83203125" style="193" customWidth="1"/>
    <col min="12" max="12" width="5.5" style="193" customWidth="1"/>
    <col min="13" max="13" width="6.83203125" style="193" customWidth="1"/>
    <col min="14" max="14" width="5.5" style="193" customWidth="1"/>
    <col min="15" max="15" width="5.6640625" style="193" bestFit="1" customWidth="1"/>
    <col min="16" max="16" width="5.5" style="193" bestFit="1" customWidth="1"/>
    <col min="17" max="17" width="6.83203125" style="193" customWidth="1"/>
    <col min="18" max="18" width="5.5" style="193" bestFit="1" customWidth="1"/>
    <col min="19" max="19" width="6.83203125" style="193" customWidth="1"/>
    <col min="20" max="20" width="5.5" style="193" customWidth="1"/>
    <col min="21" max="21" width="5.6640625" style="193" bestFit="1" customWidth="1"/>
    <col min="22" max="22" width="5.5" style="193" bestFit="1" customWidth="1"/>
    <col min="23" max="23" width="6.83203125" style="193" customWidth="1"/>
    <col min="24" max="24" width="5.5" style="193" bestFit="1" customWidth="1"/>
    <col min="25" max="25" width="6.83203125" style="193" customWidth="1"/>
    <col min="26" max="26" width="5.5" style="193" customWidth="1"/>
    <col min="27" max="27" width="5.6640625" style="193" bestFit="1" customWidth="1"/>
    <col min="28" max="28" width="5.5" style="193" customWidth="1"/>
    <col min="29" max="29" width="6.83203125" style="193" customWidth="1"/>
    <col min="30" max="30" width="5.5" style="193" customWidth="1"/>
    <col min="31" max="31" width="6.83203125" style="193" customWidth="1"/>
    <col min="32" max="32" width="5.5" style="193" customWidth="1"/>
    <col min="33" max="33" width="5.6640625" style="193" bestFit="1" customWidth="1"/>
    <col min="34" max="34" width="5.5" style="193" customWidth="1"/>
    <col min="35" max="35" width="6.83203125" style="193" customWidth="1"/>
    <col min="36" max="36" width="5.5" style="193" customWidth="1"/>
    <col min="37" max="37" width="6.83203125" style="193" customWidth="1"/>
    <col min="38" max="38" width="5.5" style="193" customWidth="1"/>
    <col min="39" max="39" width="5.6640625" style="193" bestFit="1" customWidth="1"/>
    <col min="40" max="40" width="6.83203125" style="193" bestFit="1" customWidth="1"/>
    <col min="41" max="41" width="8.1640625" style="193" customWidth="1"/>
    <col min="42" max="42" width="6.83203125" style="193" bestFit="1" customWidth="1"/>
    <col min="43" max="43" width="8.1640625" style="193" bestFit="1" customWidth="1"/>
    <col min="44" max="44" width="6.83203125" style="193" bestFit="1" customWidth="1"/>
    <col min="45" max="45" width="9" style="193" customWidth="1"/>
    <col min="46" max="46" width="46" style="193" bestFit="1" customWidth="1"/>
    <col min="47" max="47" width="39" style="193" customWidth="1"/>
    <col min="48" max="16384" width="10.6640625" style="193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3.25" x14ac:dyDescent="0.2">
      <c r="A3" s="1418" t="s">
        <v>611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s="70" customFormat="1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ht="24" customHeight="1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81" t="s">
        <v>37</v>
      </c>
      <c r="AB8" s="1455" t="s">
        <v>12</v>
      </c>
      <c r="AC8" s="1456"/>
      <c r="AD8" s="1457" t="s">
        <v>13</v>
      </c>
      <c r="AE8" s="1456"/>
      <c r="AF8" s="1451" t="s">
        <v>14</v>
      </c>
      <c r="AG8" s="1458" t="s">
        <v>37</v>
      </c>
      <c r="AH8" s="1455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48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82"/>
      <c r="AB9" s="72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2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79" t="s">
        <v>17</v>
      </c>
      <c r="AB10" s="79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79" t="s">
        <v>17</v>
      </c>
      <c r="AH10" s="79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353"/>
      <c r="J11" s="86"/>
      <c r="K11" s="85"/>
      <c r="L11" s="86"/>
      <c r="M11" s="85"/>
      <c r="N11" s="86"/>
      <c r="O11" s="354"/>
      <c r="P11" s="86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88"/>
      <c r="AB11" s="84"/>
      <c r="AC11" s="85"/>
      <c r="AD11" s="86"/>
      <c r="AE11" s="85"/>
      <c r="AF11" s="86"/>
      <c r="AG11" s="87"/>
      <c r="AH11" s="86"/>
      <c r="AI11" s="85"/>
      <c r="AJ11" s="86"/>
      <c r="AK11" s="85"/>
      <c r="AL11" s="86"/>
      <c r="AM11" s="357"/>
      <c r="AN11" s="89"/>
      <c r="AO11" s="89"/>
      <c r="AP11" s="89"/>
      <c r="AQ11" s="89"/>
      <c r="AR11" s="89"/>
      <c r="AS11" s="90"/>
      <c r="AT11" s="152"/>
      <c r="AU11" s="152"/>
    </row>
    <row r="12" spans="1:47" s="739" customFormat="1" ht="15.75" customHeight="1" x14ac:dyDescent="0.25">
      <c r="A12" s="756" t="s">
        <v>65</v>
      </c>
      <c r="B12" s="758" t="s">
        <v>34</v>
      </c>
      <c r="C12" s="757" t="s">
        <v>66</v>
      </c>
      <c r="D12" s="772">
        <v>2</v>
      </c>
      <c r="E12" s="768">
        <v>36</v>
      </c>
      <c r="F12" s="772">
        <v>2</v>
      </c>
      <c r="G12" s="768">
        <v>24</v>
      </c>
      <c r="H12" s="772">
        <v>2</v>
      </c>
      <c r="I12" s="762" t="s">
        <v>67</v>
      </c>
      <c r="J12" s="760"/>
      <c r="K12" s="768" t="str">
        <f>IF(J12*15=0,"",J12*15)</f>
        <v/>
      </c>
      <c r="L12" s="772"/>
      <c r="M12" s="768" t="str">
        <f>IF(L12*15=0,"",L12*15)</f>
        <v/>
      </c>
      <c r="N12" s="772"/>
      <c r="O12" s="355"/>
      <c r="P12" s="772"/>
      <c r="Q12" s="768" t="str">
        <f>IF(P12*15=0,"",P12*15)</f>
        <v/>
      </c>
      <c r="R12" s="772"/>
      <c r="S12" s="768" t="str">
        <f>IF(R12*15=0,"",R12*15)</f>
        <v/>
      </c>
      <c r="T12" s="772"/>
      <c r="U12" s="355"/>
      <c r="V12" s="772"/>
      <c r="W12" s="768" t="str">
        <f>IF(V12*15=0,"",V12*15)</f>
        <v/>
      </c>
      <c r="X12" s="772"/>
      <c r="Y12" s="768" t="str">
        <f>IF(X12*15=0,"",X12*15)</f>
        <v/>
      </c>
      <c r="Z12" s="772"/>
      <c r="AA12" s="763"/>
      <c r="AB12" s="760"/>
      <c r="AC12" s="768" t="str">
        <f>IF(AB12*15=0,"",AB12*15)</f>
        <v/>
      </c>
      <c r="AD12" s="761"/>
      <c r="AE12" s="768" t="str">
        <f>IF(AD12*15=0,"",AD12*15)</f>
        <v/>
      </c>
      <c r="AF12" s="761"/>
      <c r="AG12" s="764"/>
      <c r="AH12" s="772"/>
      <c r="AI12" s="768" t="str">
        <f>IF(AH12*15=0,"",AH12*15)</f>
        <v/>
      </c>
      <c r="AJ12" s="772"/>
      <c r="AK12" s="768" t="str">
        <f>IF(AJ12*15=0,"",AJ12*15)</f>
        <v/>
      </c>
      <c r="AL12" s="772"/>
      <c r="AM12" s="772"/>
      <c r="AN12" s="769">
        <f t="shared" ref="AN12:AN48" si="0">IF(D12+J12+P12+V12+AB12+AH12=0,"",D12+J12+P12+V12+AB12+AH12)</f>
        <v>2</v>
      </c>
      <c r="AO12" s="768">
        <v>36</v>
      </c>
      <c r="AP12" s="770">
        <f t="shared" ref="AP12:AP48" si="1">IF(F12+L12+R12+X12+AD12+AJ12=0,"",F12+L12+R12+X12+AD12+AJ12)</f>
        <v>2</v>
      </c>
      <c r="AQ12" s="768">
        <v>24</v>
      </c>
      <c r="AR12" s="770">
        <f t="shared" ref="AR12:AR48" si="2">IF(N12+H12+T12+Z12+AF12+AL12=0,"",N12+H12+T12+Z12+AF12+AL12)</f>
        <v>2</v>
      </c>
      <c r="AS12" s="771">
        <f t="shared" ref="AS12:AS48" si="3">IF(D12+F12+L12+J12+P12+R12+V12+X12+AB12+AD12+AH12+AJ12=0,"",D12+F12+L12+J12+P12+R12+V12+X12+AB12+AD12+AH12+AJ12)</f>
        <v>4</v>
      </c>
      <c r="AT12" s="1101" t="s">
        <v>807</v>
      </c>
      <c r="AU12" s="1029" t="s">
        <v>808</v>
      </c>
    </row>
    <row r="13" spans="1:47" s="739" customFormat="1" ht="15.75" customHeight="1" x14ac:dyDescent="0.25">
      <c r="A13" s="756" t="s">
        <v>158</v>
      </c>
      <c r="B13" s="758" t="s">
        <v>34</v>
      </c>
      <c r="C13" s="757" t="s">
        <v>159</v>
      </c>
      <c r="D13" s="772">
        <v>2</v>
      </c>
      <c r="E13" s="768">
        <v>24</v>
      </c>
      <c r="F13" s="772"/>
      <c r="G13" s="768">
        <v>6</v>
      </c>
      <c r="H13" s="772">
        <v>2</v>
      </c>
      <c r="I13" s="762" t="s">
        <v>67</v>
      </c>
      <c r="J13" s="760"/>
      <c r="K13" s="768" t="str">
        <f>IF(J13*15=0,"",J13*15)</f>
        <v/>
      </c>
      <c r="L13" s="772"/>
      <c r="M13" s="768" t="str">
        <f>IF(L13*15=0,"",L13*15)</f>
        <v/>
      </c>
      <c r="N13" s="772"/>
      <c r="O13" s="763"/>
      <c r="P13" s="772"/>
      <c r="Q13" s="768" t="str">
        <f>IF(P13*15=0,"",P13*15)</f>
        <v/>
      </c>
      <c r="R13" s="772"/>
      <c r="S13" s="768" t="str">
        <f>IF(R13*15=0,"",R13*15)</f>
        <v/>
      </c>
      <c r="T13" s="772"/>
      <c r="U13" s="762"/>
      <c r="V13" s="760"/>
      <c r="W13" s="768" t="str">
        <f>IF(V13*15=0,"",V13*15)</f>
        <v/>
      </c>
      <c r="X13" s="772"/>
      <c r="Y13" s="768" t="str">
        <f>IF(X13*15=0,"",X13*15)</f>
        <v/>
      </c>
      <c r="Z13" s="772"/>
      <c r="AA13" s="763"/>
      <c r="AB13" s="760"/>
      <c r="AC13" s="768" t="str">
        <f>IF(AB13*15=0,"",AB13*15)</f>
        <v/>
      </c>
      <c r="AD13" s="761"/>
      <c r="AE13" s="768" t="str">
        <f>IF(AD13*15=0,"",AD13*15)</f>
        <v/>
      </c>
      <c r="AF13" s="761"/>
      <c r="AG13" s="764"/>
      <c r="AH13" s="772"/>
      <c r="AI13" s="768" t="str">
        <f>IF(AH13*15=0,"",AH13*15)</f>
        <v/>
      </c>
      <c r="AJ13" s="772"/>
      <c r="AK13" s="768" t="str">
        <f>IF(AJ13*15=0,"",AJ13*15)</f>
        <v/>
      </c>
      <c r="AL13" s="772"/>
      <c r="AM13" s="772"/>
      <c r="AN13" s="769">
        <f t="shared" si="0"/>
        <v>2</v>
      </c>
      <c r="AO13" s="768">
        <v>24</v>
      </c>
      <c r="AP13" s="770" t="str">
        <f t="shared" si="1"/>
        <v/>
      </c>
      <c r="AQ13" s="768">
        <v>6</v>
      </c>
      <c r="AR13" s="770">
        <f t="shared" si="2"/>
        <v>2</v>
      </c>
      <c r="AS13" s="771">
        <f t="shared" si="3"/>
        <v>2</v>
      </c>
      <c r="AT13" s="1029" t="s">
        <v>749</v>
      </c>
      <c r="AU13" s="1029" t="s">
        <v>810</v>
      </c>
    </row>
    <row r="14" spans="1:47" s="739" customFormat="1" ht="15.75" customHeight="1" x14ac:dyDescent="0.25">
      <c r="A14" s="756" t="s">
        <v>69</v>
      </c>
      <c r="B14" s="758" t="s">
        <v>34</v>
      </c>
      <c r="C14" s="757" t="s">
        <v>70</v>
      </c>
      <c r="D14" s="772">
        <v>1</v>
      </c>
      <c r="E14" s="768">
        <v>16</v>
      </c>
      <c r="F14" s="772">
        <v>1</v>
      </c>
      <c r="G14" s="768">
        <v>36</v>
      </c>
      <c r="H14" s="772">
        <v>2</v>
      </c>
      <c r="I14" s="762" t="s">
        <v>71</v>
      </c>
      <c r="J14" s="760"/>
      <c r="K14" s="768" t="str">
        <f>IF(J14*15=0,"",J14*15)</f>
        <v/>
      </c>
      <c r="L14" s="772"/>
      <c r="M14" s="768" t="str">
        <f>IF(L14*15=0,"",L14*15)</f>
        <v/>
      </c>
      <c r="N14" s="772"/>
      <c r="O14" s="763"/>
      <c r="P14" s="772"/>
      <c r="Q14" s="768" t="str">
        <f>IF(P14*15=0,"",P14*15)</f>
        <v/>
      </c>
      <c r="R14" s="772"/>
      <c r="S14" s="768" t="str">
        <f>IF(R14*15=0,"",R14*15)</f>
        <v/>
      </c>
      <c r="T14" s="772"/>
      <c r="U14" s="762"/>
      <c r="V14" s="760"/>
      <c r="W14" s="768" t="str">
        <f>IF(V14*15=0,"",V14*15)</f>
        <v/>
      </c>
      <c r="X14" s="772"/>
      <c r="Y14" s="768" t="str">
        <f>IF(X14*15=0,"",X14*15)</f>
        <v/>
      </c>
      <c r="Z14" s="772"/>
      <c r="AA14" s="763"/>
      <c r="AB14" s="760"/>
      <c r="AC14" s="768" t="str">
        <f>IF(AB14*15=0,"",AB14*15)</f>
        <v/>
      </c>
      <c r="AD14" s="761"/>
      <c r="AE14" s="768" t="str">
        <f>IF(AD14*15=0,"",AD14*15)</f>
        <v/>
      </c>
      <c r="AF14" s="761"/>
      <c r="AG14" s="764"/>
      <c r="AH14" s="772"/>
      <c r="AI14" s="768" t="str">
        <f>IF(AH14*15=0,"",AH14*15)</f>
        <v/>
      </c>
      <c r="AJ14" s="772"/>
      <c r="AK14" s="768" t="str">
        <f>IF(AJ14*15=0,"",AJ14*15)</f>
        <v/>
      </c>
      <c r="AL14" s="772"/>
      <c r="AM14" s="772"/>
      <c r="AN14" s="769">
        <f t="shared" si="0"/>
        <v>1</v>
      </c>
      <c r="AO14" s="768">
        <v>16</v>
      </c>
      <c r="AP14" s="770">
        <f t="shared" si="1"/>
        <v>1</v>
      </c>
      <c r="AQ14" s="768">
        <v>36</v>
      </c>
      <c r="AR14" s="770">
        <f t="shared" si="2"/>
        <v>2</v>
      </c>
      <c r="AS14" s="771">
        <f t="shared" si="3"/>
        <v>2</v>
      </c>
      <c r="AT14" s="1101" t="s">
        <v>807</v>
      </c>
      <c r="AU14" s="1104" t="s">
        <v>694</v>
      </c>
    </row>
    <row r="15" spans="1:47" s="739" customFormat="1" ht="15.75" customHeight="1" x14ac:dyDescent="0.25">
      <c r="A15" s="756" t="s">
        <v>72</v>
      </c>
      <c r="B15" s="758" t="s">
        <v>34</v>
      </c>
      <c r="C15" s="757" t="s">
        <v>73</v>
      </c>
      <c r="D15" s="772"/>
      <c r="E15" s="768" t="str">
        <f>IF(D15*15=0,"",D15*15)</f>
        <v/>
      </c>
      <c r="F15" s="772">
        <v>4</v>
      </c>
      <c r="G15" s="768">
        <v>54</v>
      </c>
      <c r="H15" s="772">
        <v>2</v>
      </c>
      <c r="I15" s="762" t="s">
        <v>71</v>
      </c>
      <c r="J15" s="760"/>
      <c r="K15" s="768" t="str">
        <f>IF(J15*15=0,"",J15*15)</f>
        <v/>
      </c>
      <c r="L15" s="772"/>
      <c r="M15" s="768" t="str">
        <f>IF(L15*15=0,"",L15*15)</f>
        <v/>
      </c>
      <c r="N15" s="772"/>
      <c r="O15" s="763"/>
      <c r="P15" s="772"/>
      <c r="Q15" s="768" t="str">
        <f>IF(P15*15=0,"",P15*15)</f>
        <v/>
      </c>
      <c r="R15" s="772"/>
      <c r="S15" s="768" t="str">
        <f>IF(R15*15=0,"",R15*15)</f>
        <v/>
      </c>
      <c r="T15" s="772"/>
      <c r="U15" s="762"/>
      <c r="V15" s="760"/>
      <c r="W15" s="768" t="str">
        <f>IF(V15*15=0,"",V15*15)</f>
        <v/>
      </c>
      <c r="X15" s="772"/>
      <c r="Y15" s="768" t="str">
        <f>IF(X15*15=0,"",X15*15)</f>
        <v/>
      </c>
      <c r="Z15" s="772"/>
      <c r="AA15" s="763"/>
      <c r="AB15" s="760"/>
      <c r="AC15" s="768" t="str">
        <f>IF(AB15*15=0,"",AB15*15)</f>
        <v/>
      </c>
      <c r="AD15" s="761"/>
      <c r="AE15" s="768" t="str">
        <f>IF(AD15*15=0,"",AD15*15)</f>
        <v/>
      </c>
      <c r="AF15" s="761"/>
      <c r="AG15" s="764"/>
      <c r="AH15" s="772"/>
      <c r="AI15" s="768" t="str">
        <f>IF(AH15*15=0,"",AH15*15)</f>
        <v/>
      </c>
      <c r="AJ15" s="772"/>
      <c r="AK15" s="768" t="str">
        <f>IF(AJ15*15=0,"",AJ15*15)</f>
        <v/>
      </c>
      <c r="AL15" s="772"/>
      <c r="AM15" s="772"/>
      <c r="AN15" s="769" t="str">
        <f t="shared" si="0"/>
        <v/>
      </c>
      <c r="AO15" s="768" t="str">
        <f t="shared" ref="AO15:AO48" si="4">IF((D15+J15+P15+V15+AB15+AH15)*14=0,"",(D15+J15+P15+V15+AB15+AH15)*14)</f>
        <v/>
      </c>
      <c r="AP15" s="770">
        <f t="shared" si="1"/>
        <v>4</v>
      </c>
      <c r="AQ15" s="768">
        <v>54</v>
      </c>
      <c r="AR15" s="770">
        <f t="shared" si="2"/>
        <v>2</v>
      </c>
      <c r="AS15" s="771">
        <f t="shared" si="3"/>
        <v>4</v>
      </c>
      <c r="AT15" s="1101" t="s">
        <v>713</v>
      </c>
      <c r="AU15" s="1029" t="s">
        <v>809</v>
      </c>
    </row>
    <row r="16" spans="1:47" s="754" customFormat="1" ht="15.75" customHeight="1" x14ac:dyDescent="0.25">
      <c r="A16" s="756" t="s">
        <v>79</v>
      </c>
      <c r="B16" s="663" t="s">
        <v>15</v>
      </c>
      <c r="C16" s="757" t="s">
        <v>80</v>
      </c>
      <c r="D16" s="772">
        <v>2</v>
      </c>
      <c r="E16" s="768">
        <v>20</v>
      </c>
      <c r="F16" s="772">
        <v>1</v>
      </c>
      <c r="G16" s="768">
        <v>10</v>
      </c>
      <c r="H16" s="772">
        <v>2</v>
      </c>
      <c r="I16" s="762" t="s">
        <v>67</v>
      </c>
      <c r="J16" s="760"/>
      <c r="K16" s="768"/>
      <c r="L16" s="772"/>
      <c r="M16" s="768"/>
      <c r="N16" s="772"/>
      <c r="O16" s="763"/>
      <c r="P16" s="772"/>
      <c r="Q16" s="768"/>
      <c r="R16" s="772"/>
      <c r="S16" s="768"/>
      <c r="T16" s="772"/>
      <c r="U16" s="762"/>
      <c r="V16" s="760"/>
      <c r="W16" s="768"/>
      <c r="X16" s="772"/>
      <c r="Y16" s="768"/>
      <c r="Z16" s="772"/>
      <c r="AA16" s="763"/>
      <c r="AB16" s="760"/>
      <c r="AC16" s="768"/>
      <c r="AD16" s="761"/>
      <c r="AE16" s="768"/>
      <c r="AF16" s="761"/>
      <c r="AG16" s="764"/>
      <c r="AH16" s="772"/>
      <c r="AI16" s="768"/>
      <c r="AJ16" s="772"/>
      <c r="AK16" s="768"/>
      <c r="AL16" s="772"/>
      <c r="AM16" s="772"/>
      <c r="AN16" s="769">
        <f t="shared" si="0"/>
        <v>2</v>
      </c>
      <c r="AO16" s="768">
        <v>20</v>
      </c>
      <c r="AP16" s="770">
        <f t="shared" si="1"/>
        <v>1</v>
      </c>
      <c r="AQ16" s="768">
        <v>10</v>
      </c>
      <c r="AR16" s="770">
        <f t="shared" si="2"/>
        <v>2</v>
      </c>
      <c r="AS16" s="771">
        <f t="shared" si="3"/>
        <v>3</v>
      </c>
      <c r="AT16" s="1101" t="s">
        <v>729</v>
      </c>
      <c r="AU16" s="1029" t="s">
        <v>808</v>
      </c>
    </row>
    <row r="17" spans="1:47" s="754" customFormat="1" ht="15.75" customHeight="1" x14ac:dyDescent="0.25">
      <c r="A17" s="834" t="s">
        <v>295</v>
      </c>
      <c r="B17" s="758" t="s">
        <v>15</v>
      </c>
      <c r="C17" s="765" t="s">
        <v>296</v>
      </c>
      <c r="D17" s="772"/>
      <c r="E17" s="768" t="s">
        <v>68</v>
      </c>
      <c r="F17" s="772">
        <v>4</v>
      </c>
      <c r="G17" s="768">
        <v>40</v>
      </c>
      <c r="H17" s="772">
        <v>3</v>
      </c>
      <c r="I17" s="762" t="s">
        <v>71</v>
      </c>
      <c r="J17" s="760"/>
      <c r="K17" s="768"/>
      <c r="L17" s="772"/>
      <c r="M17" s="768"/>
      <c r="N17" s="772"/>
      <c r="O17" s="763"/>
      <c r="P17" s="772"/>
      <c r="Q17" s="768"/>
      <c r="R17" s="772"/>
      <c r="S17" s="768"/>
      <c r="T17" s="772"/>
      <c r="U17" s="762"/>
      <c r="V17" s="760"/>
      <c r="W17" s="768"/>
      <c r="X17" s="772"/>
      <c r="Y17" s="768"/>
      <c r="Z17" s="772"/>
      <c r="AA17" s="763"/>
      <c r="AB17" s="760"/>
      <c r="AC17" s="768"/>
      <c r="AD17" s="761"/>
      <c r="AE17" s="768"/>
      <c r="AF17" s="761"/>
      <c r="AG17" s="764"/>
      <c r="AH17" s="772"/>
      <c r="AI17" s="768"/>
      <c r="AJ17" s="772"/>
      <c r="AK17" s="768"/>
      <c r="AL17" s="772"/>
      <c r="AM17" s="772"/>
      <c r="AN17" s="769" t="str">
        <f t="shared" si="0"/>
        <v/>
      </c>
      <c r="AO17" s="768" t="str">
        <f t="shared" si="4"/>
        <v/>
      </c>
      <c r="AP17" s="770">
        <f t="shared" si="1"/>
        <v>4</v>
      </c>
      <c r="AQ17" s="768">
        <v>40</v>
      </c>
      <c r="AR17" s="770">
        <f t="shared" si="2"/>
        <v>3</v>
      </c>
      <c r="AS17" s="771">
        <f t="shared" si="3"/>
        <v>4</v>
      </c>
      <c r="AT17" s="1101" t="s">
        <v>918</v>
      </c>
      <c r="AU17" s="1029" t="s">
        <v>919</v>
      </c>
    </row>
    <row r="18" spans="1:47" s="739" customFormat="1" ht="15.75" customHeight="1" x14ac:dyDescent="0.25">
      <c r="A18" s="756" t="s">
        <v>161</v>
      </c>
      <c r="B18" s="758" t="s">
        <v>34</v>
      </c>
      <c r="C18" s="757" t="s">
        <v>162</v>
      </c>
      <c r="D18" s="772">
        <v>5</v>
      </c>
      <c r="E18" s="768">
        <v>50</v>
      </c>
      <c r="F18" s="772">
        <v>2</v>
      </c>
      <c r="G18" s="768">
        <v>20</v>
      </c>
      <c r="H18" s="772">
        <v>4</v>
      </c>
      <c r="I18" s="762" t="s">
        <v>67</v>
      </c>
      <c r="J18" s="760"/>
      <c r="K18" s="768" t="str">
        <f>IF(J18*15=0,"",J18*15)</f>
        <v/>
      </c>
      <c r="L18" s="772"/>
      <c r="M18" s="768" t="str">
        <f>IF(L18*15=0,"",L18*15)</f>
        <v/>
      </c>
      <c r="N18" s="772"/>
      <c r="O18" s="763"/>
      <c r="P18" s="772"/>
      <c r="Q18" s="768" t="str">
        <f>IF(P18*15=0,"",P18*15)</f>
        <v/>
      </c>
      <c r="R18" s="772"/>
      <c r="S18" s="768" t="str">
        <f>IF(R18*15=0,"",R18*15)</f>
        <v/>
      </c>
      <c r="T18" s="772"/>
      <c r="U18" s="762"/>
      <c r="V18" s="760"/>
      <c r="W18" s="768" t="str">
        <f>IF(V18*15=0,"",V18*15)</f>
        <v/>
      </c>
      <c r="X18" s="772"/>
      <c r="Y18" s="768" t="str">
        <f>IF(X18*15=0,"",X18*15)</f>
        <v/>
      </c>
      <c r="Z18" s="772"/>
      <c r="AA18" s="763"/>
      <c r="AB18" s="760"/>
      <c r="AC18" s="768" t="str">
        <f>IF(AB18*15=0,"",AB18*15)</f>
        <v/>
      </c>
      <c r="AD18" s="761"/>
      <c r="AE18" s="768" t="str">
        <f>IF(AD18*15=0,"",AD18*15)</f>
        <v/>
      </c>
      <c r="AF18" s="761"/>
      <c r="AG18" s="764"/>
      <c r="AH18" s="772"/>
      <c r="AI18" s="768" t="str">
        <f t="shared" ref="AI18:AI30" si="5">IF(AH18*15=0,"",AH18*15)</f>
        <v/>
      </c>
      <c r="AJ18" s="772"/>
      <c r="AK18" s="768" t="str">
        <f>IF(AJ18*15=0,"",AJ18*15)</f>
        <v/>
      </c>
      <c r="AL18" s="772"/>
      <c r="AM18" s="772"/>
      <c r="AN18" s="769">
        <f t="shared" si="0"/>
        <v>5</v>
      </c>
      <c r="AO18" s="768">
        <v>50</v>
      </c>
      <c r="AP18" s="770">
        <f t="shared" si="1"/>
        <v>2</v>
      </c>
      <c r="AQ18" s="768">
        <v>20</v>
      </c>
      <c r="AR18" s="770">
        <f t="shared" si="2"/>
        <v>4</v>
      </c>
      <c r="AS18" s="771">
        <f t="shared" si="3"/>
        <v>7</v>
      </c>
      <c r="AT18" s="1029" t="s">
        <v>749</v>
      </c>
      <c r="AU18" s="1029" t="s">
        <v>810</v>
      </c>
    </row>
    <row r="19" spans="1:47" s="755" customFormat="1" ht="15.75" customHeight="1" x14ac:dyDescent="0.25">
      <c r="A19" s="820" t="s">
        <v>107</v>
      </c>
      <c r="B19" s="821" t="s">
        <v>15</v>
      </c>
      <c r="C19" s="822" t="s">
        <v>108</v>
      </c>
      <c r="D19" s="823"/>
      <c r="E19" s="824" t="str">
        <f t="shared" ref="E19:E23" si="6">IF(D19*15=0,"",D19*15)</f>
        <v/>
      </c>
      <c r="F19" s="823"/>
      <c r="G19" s="824" t="str">
        <f t="shared" ref="G19:G23" si="7">IF(F19*15=0,"",F19*15)</f>
        <v/>
      </c>
      <c r="H19" s="823"/>
      <c r="I19" s="825"/>
      <c r="J19" s="826">
        <v>2</v>
      </c>
      <c r="K19" s="824">
        <v>28</v>
      </c>
      <c r="L19" s="823">
        <v>1</v>
      </c>
      <c r="M19" s="824">
        <v>14</v>
      </c>
      <c r="N19" s="823">
        <v>3</v>
      </c>
      <c r="O19" s="827" t="s">
        <v>131</v>
      </c>
      <c r="P19" s="823"/>
      <c r="Q19" s="824" t="str">
        <f>IF(P19*15=0,"",P19*15)</f>
        <v/>
      </c>
      <c r="R19" s="823"/>
      <c r="S19" s="824" t="str">
        <f>IF(R19*15=0,"",R19*15)</f>
        <v/>
      </c>
      <c r="T19" s="823"/>
      <c r="U19" s="825"/>
      <c r="V19" s="826"/>
      <c r="W19" s="824" t="str">
        <f>IF(V19*15=0,"",V19*15)</f>
        <v/>
      </c>
      <c r="X19" s="823"/>
      <c r="Y19" s="824" t="str">
        <f>IF(X19*15=0,"",X19*15)</f>
        <v/>
      </c>
      <c r="Z19" s="823"/>
      <c r="AA19" s="827"/>
      <c r="AB19" s="826"/>
      <c r="AC19" s="824" t="str">
        <f>IF(AB19*15=0,"",AB19*15)</f>
        <v/>
      </c>
      <c r="AD19" s="828"/>
      <c r="AE19" s="824" t="str">
        <f>IF(AD19*15=0,"",AD19*15)</f>
        <v/>
      </c>
      <c r="AF19" s="828"/>
      <c r="AG19" s="829"/>
      <c r="AH19" s="823"/>
      <c r="AI19" s="824" t="str">
        <f t="shared" si="5"/>
        <v/>
      </c>
      <c r="AJ19" s="823"/>
      <c r="AK19" s="824" t="str">
        <f>IF(AJ19*15=0,"",AJ19*15)</f>
        <v/>
      </c>
      <c r="AL19" s="823"/>
      <c r="AM19" s="823"/>
      <c r="AN19" s="830">
        <f t="shared" si="0"/>
        <v>2</v>
      </c>
      <c r="AO19" s="824">
        <f t="shared" si="4"/>
        <v>28</v>
      </c>
      <c r="AP19" s="831">
        <f t="shared" si="1"/>
        <v>1</v>
      </c>
      <c r="AQ19" s="824">
        <f t="shared" ref="AQ19:AQ47" si="8">IF((L19+F19+R19+X19+AD19+AJ19)*14=0,"",(L19+F19+R19+X19+AD19+AJ19)*14)</f>
        <v>14</v>
      </c>
      <c r="AR19" s="831">
        <f t="shared" si="2"/>
        <v>3</v>
      </c>
      <c r="AS19" s="832">
        <f t="shared" si="3"/>
        <v>3</v>
      </c>
      <c r="AT19" s="1101" t="s">
        <v>711</v>
      </c>
      <c r="AU19" s="1029" t="s">
        <v>811</v>
      </c>
    </row>
    <row r="20" spans="1:47" s="755" customFormat="1" ht="15.75" customHeight="1" x14ac:dyDescent="0.25">
      <c r="A20" s="820" t="s">
        <v>109</v>
      </c>
      <c r="B20" s="821" t="s">
        <v>15</v>
      </c>
      <c r="C20" s="822" t="s">
        <v>110</v>
      </c>
      <c r="D20" s="823"/>
      <c r="E20" s="824" t="str">
        <f t="shared" si="6"/>
        <v/>
      </c>
      <c r="F20" s="823"/>
      <c r="G20" s="824" t="str">
        <f t="shared" si="7"/>
        <v/>
      </c>
      <c r="H20" s="823"/>
      <c r="I20" s="825"/>
      <c r="J20" s="826"/>
      <c r="K20" s="824" t="str">
        <f t="shared" ref="K20:K23" si="9">IF(J20*15=0,"",J20*15)</f>
        <v/>
      </c>
      <c r="L20" s="823"/>
      <c r="M20" s="824" t="str">
        <f t="shared" ref="M20:M23" si="10">IF(L20*15=0,"",L20*15)</f>
        <v/>
      </c>
      <c r="N20" s="823"/>
      <c r="O20" s="827"/>
      <c r="P20" s="823">
        <v>1</v>
      </c>
      <c r="Q20" s="824">
        <v>14</v>
      </c>
      <c r="R20" s="823">
        <v>2</v>
      </c>
      <c r="S20" s="824">
        <v>28</v>
      </c>
      <c r="T20" s="823">
        <v>3</v>
      </c>
      <c r="U20" s="825" t="s">
        <v>131</v>
      </c>
      <c r="V20" s="826"/>
      <c r="W20" s="824" t="str">
        <f>IF(V20*15=0,"",V20*15)</f>
        <v/>
      </c>
      <c r="X20" s="823"/>
      <c r="Y20" s="824" t="str">
        <f>IF(X20*15=0,"",X20*15)</f>
        <v/>
      </c>
      <c r="Z20" s="823"/>
      <c r="AA20" s="827"/>
      <c r="AB20" s="826"/>
      <c r="AC20" s="824" t="str">
        <f>IF(AB20*15=0,"",AB20*15)</f>
        <v/>
      </c>
      <c r="AD20" s="828"/>
      <c r="AE20" s="824" t="str">
        <f>IF(AD20*15=0,"",AD20*15)</f>
        <v/>
      </c>
      <c r="AF20" s="828"/>
      <c r="AG20" s="829"/>
      <c r="AH20" s="823"/>
      <c r="AI20" s="824" t="str">
        <f t="shared" si="5"/>
        <v/>
      </c>
      <c r="AJ20" s="823"/>
      <c r="AK20" s="824" t="str">
        <f>IF(AJ20*15=0,"",AJ20*15)</f>
        <v/>
      </c>
      <c r="AL20" s="823"/>
      <c r="AM20" s="823"/>
      <c r="AN20" s="830">
        <f t="shared" si="0"/>
        <v>1</v>
      </c>
      <c r="AO20" s="824">
        <f t="shared" si="4"/>
        <v>14</v>
      </c>
      <c r="AP20" s="831">
        <f t="shared" si="1"/>
        <v>2</v>
      </c>
      <c r="AQ20" s="824">
        <f t="shared" si="8"/>
        <v>28</v>
      </c>
      <c r="AR20" s="831">
        <f t="shared" si="2"/>
        <v>3</v>
      </c>
      <c r="AS20" s="832">
        <f t="shared" si="3"/>
        <v>3</v>
      </c>
      <c r="AT20" s="1101" t="s">
        <v>711</v>
      </c>
      <c r="AU20" s="1029" t="s">
        <v>811</v>
      </c>
    </row>
    <row r="21" spans="1:47" s="755" customFormat="1" ht="15.75" customHeight="1" x14ac:dyDescent="0.25">
      <c r="A21" s="820" t="s">
        <v>111</v>
      </c>
      <c r="B21" s="821" t="s">
        <v>15</v>
      </c>
      <c r="C21" s="822" t="s">
        <v>112</v>
      </c>
      <c r="D21" s="823"/>
      <c r="E21" s="824" t="str">
        <f t="shared" si="6"/>
        <v/>
      </c>
      <c r="F21" s="823"/>
      <c r="G21" s="824" t="str">
        <f t="shared" si="7"/>
        <v/>
      </c>
      <c r="H21" s="823"/>
      <c r="I21" s="825"/>
      <c r="J21" s="826"/>
      <c r="K21" s="824" t="str">
        <f t="shared" si="9"/>
        <v/>
      </c>
      <c r="L21" s="823"/>
      <c r="M21" s="824" t="str">
        <f t="shared" si="10"/>
        <v/>
      </c>
      <c r="N21" s="823"/>
      <c r="O21" s="827"/>
      <c r="P21" s="823"/>
      <c r="Q21" s="824" t="str">
        <f>IF(P21*15=0,"",P21*15)</f>
        <v/>
      </c>
      <c r="R21" s="823"/>
      <c r="S21" s="824" t="str">
        <f>IF(R21*15=0,"",R21*15)</f>
        <v/>
      </c>
      <c r="T21" s="823"/>
      <c r="U21" s="825"/>
      <c r="V21" s="826">
        <v>1</v>
      </c>
      <c r="W21" s="824">
        <v>14</v>
      </c>
      <c r="X21" s="823">
        <v>1</v>
      </c>
      <c r="Y21" s="824">
        <v>14</v>
      </c>
      <c r="Z21" s="823">
        <v>3</v>
      </c>
      <c r="AA21" s="827" t="s">
        <v>131</v>
      </c>
      <c r="AB21" s="826"/>
      <c r="AC21" s="824" t="str">
        <f>IF(AB21*15=0,"",AB21*15)</f>
        <v/>
      </c>
      <c r="AD21" s="828"/>
      <c r="AE21" s="824" t="str">
        <f>IF(AD21*15=0,"",AD21*15)</f>
        <v/>
      </c>
      <c r="AF21" s="828"/>
      <c r="AG21" s="829"/>
      <c r="AH21" s="823"/>
      <c r="AI21" s="824" t="str">
        <f t="shared" si="5"/>
        <v/>
      </c>
      <c r="AJ21" s="823"/>
      <c r="AK21" s="824" t="str">
        <f>IF(AJ21*15=0,"",AJ21*15)</f>
        <v/>
      </c>
      <c r="AL21" s="823"/>
      <c r="AM21" s="823"/>
      <c r="AN21" s="830">
        <f t="shared" si="0"/>
        <v>1</v>
      </c>
      <c r="AO21" s="824">
        <f t="shared" si="4"/>
        <v>14</v>
      </c>
      <c r="AP21" s="831">
        <f t="shared" si="1"/>
        <v>1</v>
      </c>
      <c r="AQ21" s="824">
        <f t="shared" si="8"/>
        <v>14</v>
      </c>
      <c r="AR21" s="831">
        <f t="shared" si="2"/>
        <v>3</v>
      </c>
      <c r="AS21" s="832">
        <f t="shared" si="3"/>
        <v>2</v>
      </c>
      <c r="AT21" s="1101" t="s">
        <v>711</v>
      </c>
      <c r="AU21" s="1029" t="s">
        <v>811</v>
      </c>
    </row>
    <row r="22" spans="1:47" s="755" customFormat="1" ht="15.75" customHeight="1" x14ac:dyDescent="0.25">
      <c r="A22" s="820" t="s">
        <v>113</v>
      </c>
      <c r="B22" s="821" t="s">
        <v>15</v>
      </c>
      <c r="C22" s="822" t="s">
        <v>114</v>
      </c>
      <c r="D22" s="823"/>
      <c r="E22" s="824" t="str">
        <f t="shared" si="6"/>
        <v/>
      </c>
      <c r="F22" s="823"/>
      <c r="G22" s="824" t="str">
        <f t="shared" si="7"/>
        <v/>
      </c>
      <c r="H22" s="823"/>
      <c r="I22" s="825"/>
      <c r="J22" s="826"/>
      <c r="K22" s="824" t="str">
        <f t="shared" si="9"/>
        <v/>
      </c>
      <c r="L22" s="823"/>
      <c r="M22" s="824" t="str">
        <f t="shared" si="10"/>
        <v/>
      </c>
      <c r="N22" s="823"/>
      <c r="O22" s="827"/>
      <c r="P22" s="823"/>
      <c r="Q22" s="824" t="str">
        <f>IF(P22*15=0,"",P22*15)</f>
        <v/>
      </c>
      <c r="R22" s="823"/>
      <c r="S22" s="824" t="str">
        <f>IF(R22*15=0,"",R22*15)</f>
        <v/>
      </c>
      <c r="T22" s="823"/>
      <c r="U22" s="825"/>
      <c r="V22" s="826"/>
      <c r="W22" s="824" t="str">
        <f>IF(V22*15=0,"",V22*15)</f>
        <v/>
      </c>
      <c r="X22" s="823"/>
      <c r="Y22" s="824" t="str">
        <f>IF(X22*15=0,"",X22*15)</f>
        <v/>
      </c>
      <c r="Z22" s="823"/>
      <c r="AA22" s="827"/>
      <c r="AB22" s="826">
        <v>1</v>
      </c>
      <c r="AC22" s="824">
        <v>14</v>
      </c>
      <c r="AD22" s="828">
        <v>1</v>
      </c>
      <c r="AE22" s="824">
        <v>14</v>
      </c>
      <c r="AF22" s="828">
        <v>3</v>
      </c>
      <c r="AG22" s="829" t="s">
        <v>131</v>
      </c>
      <c r="AH22" s="823"/>
      <c r="AI22" s="824" t="str">
        <f t="shared" si="5"/>
        <v/>
      </c>
      <c r="AJ22" s="823"/>
      <c r="AK22" s="824" t="str">
        <f>IF(AJ22*15=0,"",AJ22*15)</f>
        <v/>
      </c>
      <c r="AL22" s="823"/>
      <c r="AM22" s="823"/>
      <c r="AN22" s="830">
        <f t="shared" si="0"/>
        <v>1</v>
      </c>
      <c r="AO22" s="824">
        <f t="shared" si="4"/>
        <v>14</v>
      </c>
      <c r="AP22" s="831">
        <f t="shared" si="1"/>
        <v>1</v>
      </c>
      <c r="AQ22" s="824">
        <f t="shared" si="8"/>
        <v>14</v>
      </c>
      <c r="AR22" s="831">
        <f t="shared" si="2"/>
        <v>3</v>
      </c>
      <c r="AS22" s="832">
        <f t="shared" si="3"/>
        <v>2</v>
      </c>
      <c r="AT22" s="1101" t="s">
        <v>711</v>
      </c>
      <c r="AU22" s="1029" t="s">
        <v>811</v>
      </c>
    </row>
    <row r="23" spans="1:47" s="755" customFormat="1" ht="15.75" customHeight="1" x14ac:dyDescent="0.25">
      <c r="A23" s="820" t="s">
        <v>115</v>
      </c>
      <c r="B23" s="821" t="s">
        <v>15</v>
      </c>
      <c r="C23" s="822" t="s">
        <v>116</v>
      </c>
      <c r="D23" s="823"/>
      <c r="E23" s="824" t="str">
        <f t="shared" si="6"/>
        <v/>
      </c>
      <c r="F23" s="823"/>
      <c r="G23" s="824" t="str">
        <f t="shared" si="7"/>
        <v/>
      </c>
      <c r="H23" s="823"/>
      <c r="I23" s="825"/>
      <c r="J23" s="826"/>
      <c r="K23" s="824" t="str">
        <f t="shared" si="9"/>
        <v/>
      </c>
      <c r="L23" s="823"/>
      <c r="M23" s="824" t="str">
        <f t="shared" si="10"/>
        <v/>
      </c>
      <c r="N23" s="823"/>
      <c r="O23" s="827"/>
      <c r="P23" s="823"/>
      <c r="Q23" s="824" t="str">
        <f>IF(P23*15=0,"",P23*15)</f>
        <v/>
      </c>
      <c r="R23" s="823"/>
      <c r="S23" s="824" t="str">
        <f>IF(R23*15=0,"",R23*15)</f>
        <v/>
      </c>
      <c r="T23" s="823"/>
      <c r="U23" s="825"/>
      <c r="V23" s="826"/>
      <c r="W23" s="824" t="str">
        <f>IF(V23*15=0,"",V23*15)</f>
        <v/>
      </c>
      <c r="X23" s="823"/>
      <c r="Y23" s="824" t="str">
        <f>IF(X23*15=0,"",X23*15)</f>
        <v/>
      </c>
      <c r="Z23" s="823"/>
      <c r="AA23" s="827"/>
      <c r="AB23" s="826"/>
      <c r="AC23" s="824" t="str">
        <f t="shared" ref="AC23" si="11">IF(AB23*15=0,"",AB23*15)</f>
        <v/>
      </c>
      <c r="AD23" s="828"/>
      <c r="AE23" s="824" t="str">
        <f t="shared" ref="AE23" si="12">IF(AD23*15=0,"",AD23*15)</f>
        <v/>
      </c>
      <c r="AF23" s="828"/>
      <c r="AG23" s="829"/>
      <c r="AH23" s="823"/>
      <c r="AI23" s="824" t="str">
        <f t="shared" si="5"/>
        <v/>
      </c>
      <c r="AJ23" s="823">
        <v>1</v>
      </c>
      <c r="AK23" s="824">
        <v>10</v>
      </c>
      <c r="AL23" s="823">
        <v>1</v>
      </c>
      <c r="AM23" s="823" t="s">
        <v>289</v>
      </c>
      <c r="AN23" s="830" t="str">
        <f t="shared" si="0"/>
        <v/>
      </c>
      <c r="AO23" s="824" t="str">
        <f t="shared" si="4"/>
        <v/>
      </c>
      <c r="AP23" s="831">
        <f t="shared" si="1"/>
        <v>1</v>
      </c>
      <c r="AQ23" s="824">
        <v>20</v>
      </c>
      <c r="AR23" s="831">
        <f t="shared" si="2"/>
        <v>1</v>
      </c>
      <c r="AS23" s="832">
        <f t="shared" si="3"/>
        <v>1</v>
      </c>
      <c r="AT23" s="1101" t="s">
        <v>711</v>
      </c>
      <c r="AU23" s="1029" t="s">
        <v>922</v>
      </c>
    </row>
    <row r="24" spans="1:47" s="700" customFormat="1" ht="15.75" customHeight="1" x14ac:dyDescent="0.25">
      <c r="A24" s="756" t="s">
        <v>117</v>
      </c>
      <c r="B24" s="758" t="s">
        <v>15</v>
      </c>
      <c r="C24" s="757" t="s">
        <v>118</v>
      </c>
      <c r="D24" s="772"/>
      <c r="E24" s="768" t="str">
        <f t="shared" ref="E24:E49" si="13">IF(D24*15=0,"",D24*15)</f>
        <v/>
      </c>
      <c r="F24" s="772"/>
      <c r="G24" s="768" t="str">
        <f t="shared" ref="G24:G49" si="14">IF(F24*15=0,"",F24*15)</f>
        <v/>
      </c>
      <c r="H24" s="772"/>
      <c r="I24" s="762"/>
      <c r="J24" s="760"/>
      <c r="K24" s="768" t="str">
        <f t="shared" ref="K24:K25" si="15">IF(J24*15=0,"",J24*15)</f>
        <v/>
      </c>
      <c r="L24" s="772"/>
      <c r="M24" s="768" t="str">
        <f t="shared" ref="M24:M25" si="16">IF(L24*15=0,"",L24*15)</f>
        <v/>
      </c>
      <c r="N24" s="772"/>
      <c r="O24" s="763"/>
      <c r="P24" s="772">
        <v>1</v>
      </c>
      <c r="Q24" s="768">
        <v>14</v>
      </c>
      <c r="R24" s="772">
        <v>2</v>
      </c>
      <c r="S24" s="768">
        <v>28</v>
      </c>
      <c r="T24" s="772">
        <v>3</v>
      </c>
      <c r="U24" s="762" t="s">
        <v>15</v>
      </c>
      <c r="V24" s="760"/>
      <c r="W24" s="768" t="str">
        <f>IF(V24*15=0,"",V24*15)</f>
        <v/>
      </c>
      <c r="X24" s="772"/>
      <c r="Y24" s="768" t="str">
        <f>IF(X24*15=0,"",X24*15)</f>
        <v/>
      </c>
      <c r="Z24" s="772"/>
      <c r="AA24" s="763"/>
      <c r="AB24" s="760"/>
      <c r="AC24" s="768" t="str">
        <f t="shared" ref="AC24:AC29" si="17">IF(AB24*15=0,"",AB24*15)</f>
        <v/>
      </c>
      <c r="AD24" s="761"/>
      <c r="AE24" s="768" t="str">
        <f t="shared" ref="AE24:AE29" si="18">IF(AD24*15=0,"",AD24*15)</f>
        <v/>
      </c>
      <c r="AF24" s="761"/>
      <c r="AG24" s="764"/>
      <c r="AH24" s="772"/>
      <c r="AI24" s="768" t="str">
        <f t="shared" si="5"/>
        <v/>
      </c>
      <c r="AJ24" s="772"/>
      <c r="AK24" s="768" t="str">
        <f t="shared" ref="AK24:AK30" si="19">IF(AJ24*15=0,"",AJ24*15)</f>
        <v/>
      </c>
      <c r="AL24" s="772"/>
      <c r="AM24" s="772"/>
      <c r="AN24" s="769">
        <f t="shared" si="0"/>
        <v>1</v>
      </c>
      <c r="AO24" s="768">
        <f t="shared" si="4"/>
        <v>14</v>
      </c>
      <c r="AP24" s="770">
        <f t="shared" si="1"/>
        <v>2</v>
      </c>
      <c r="AQ24" s="768">
        <f t="shared" si="8"/>
        <v>28</v>
      </c>
      <c r="AR24" s="770">
        <f t="shared" si="2"/>
        <v>3</v>
      </c>
      <c r="AS24" s="771">
        <f t="shared" si="3"/>
        <v>3</v>
      </c>
      <c r="AT24" s="1101" t="s">
        <v>742</v>
      </c>
      <c r="AU24" s="1029" t="s">
        <v>743</v>
      </c>
    </row>
    <row r="25" spans="1:47" s="755" customFormat="1" ht="15.75" customHeight="1" x14ac:dyDescent="0.25">
      <c r="A25" s="820" t="s">
        <v>119</v>
      </c>
      <c r="B25" s="821" t="s">
        <v>15</v>
      </c>
      <c r="C25" s="822" t="s">
        <v>120</v>
      </c>
      <c r="D25" s="823"/>
      <c r="E25" s="824" t="str">
        <f t="shared" si="13"/>
        <v/>
      </c>
      <c r="F25" s="823"/>
      <c r="G25" s="824" t="str">
        <f t="shared" si="14"/>
        <v/>
      </c>
      <c r="H25" s="823"/>
      <c r="I25" s="825"/>
      <c r="J25" s="826"/>
      <c r="K25" s="824" t="str">
        <f t="shared" si="15"/>
        <v/>
      </c>
      <c r="L25" s="823"/>
      <c r="M25" s="824" t="str">
        <f t="shared" si="16"/>
        <v/>
      </c>
      <c r="N25" s="823"/>
      <c r="O25" s="827"/>
      <c r="P25" s="823"/>
      <c r="Q25" s="824" t="str">
        <f>IF(P25*15=0,"",P25*15)</f>
        <v/>
      </c>
      <c r="R25" s="823"/>
      <c r="S25" s="824" t="str">
        <f>IF(R25*15=0,"",R25*15)</f>
        <v/>
      </c>
      <c r="T25" s="823"/>
      <c r="U25" s="825"/>
      <c r="V25" s="826">
        <v>1</v>
      </c>
      <c r="W25" s="824">
        <v>14</v>
      </c>
      <c r="X25" s="823">
        <v>2</v>
      </c>
      <c r="Y25" s="824">
        <v>28</v>
      </c>
      <c r="Z25" s="823">
        <v>3</v>
      </c>
      <c r="AA25" s="827" t="s">
        <v>619</v>
      </c>
      <c r="AB25" s="826"/>
      <c r="AC25" s="824" t="str">
        <f t="shared" si="17"/>
        <v/>
      </c>
      <c r="AD25" s="828"/>
      <c r="AE25" s="824" t="str">
        <f t="shared" si="18"/>
        <v/>
      </c>
      <c r="AF25" s="828"/>
      <c r="AG25" s="829"/>
      <c r="AH25" s="823"/>
      <c r="AI25" s="824" t="str">
        <f t="shared" si="5"/>
        <v/>
      </c>
      <c r="AJ25" s="823"/>
      <c r="AK25" s="824" t="str">
        <f t="shared" si="19"/>
        <v/>
      </c>
      <c r="AL25" s="823"/>
      <c r="AM25" s="823"/>
      <c r="AN25" s="830">
        <f t="shared" si="0"/>
        <v>1</v>
      </c>
      <c r="AO25" s="824">
        <f t="shared" si="4"/>
        <v>14</v>
      </c>
      <c r="AP25" s="831">
        <f t="shared" si="1"/>
        <v>2</v>
      </c>
      <c r="AQ25" s="824">
        <f t="shared" si="8"/>
        <v>28</v>
      </c>
      <c r="AR25" s="831">
        <f t="shared" si="2"/>
        <v>3</v>
      </c>
      <c r="AS25" s="832">
        <f t="shared" si="3"/>
        <v>3</v>
      </c>
      <c r="AT25" s="1101" t="s">
        <v>742</v>
      </c>
      <c r="AU25" s="1029" t="s">
        <v>743</v>
      </c>
    </row>
    <row r="26" spans="1:47" s="755" customFormat="1" ht="15.75" customHeight="1" x14ac:dyDescent="0.25">
      <c r="A26" s="1031" t="s">
        <v>677</v>
      </c>
      <c r="B26" s="821" t="s">
        <v>15</v>
      </c>
      <c r="C26" s="766" t="s">
        <v>121</v>
      </c>
      <c r="D26" s="823"/>
      <c r="E26" s="824" t="str">
        <f t="shared" si="13"/>
        <v/>
      </c>
      <c r="F26" s="823"/>
      <c r="G26" s="824" t="str">
        <f t="shared" si="14"/>
        <v/>
      </c>
      <c r="H26" s="823"/>
      <c r="I26" s="825"/>
      <c r="J26" s="826">
        <v>1</v>
      </c>
      <c r="K26" s="824">
        <v>14</v>
      </c>
      <c r="L26" s="823">
        <v>3</v>
      </c>
      <c r="M26" s="824">
        <v>42</v>
      </c>
      <c r="N26" s="823">
        <v>4</v>
      </c>
      <c r="O26" s="827" t="s">
        <v>131</v>
      </c>
      <c r="P26" s="823"/>
      <c r="Q26" s="824" t="str">
        <f>IF(P26*15=0,"",P26*15)</f>
        <v/>
      </c>
      <c r="R26" s="823"/>
      <c r="S26" s="824" t="str">
        <f>IF(R26*15=0,"",R26*15)</f>
        <v/>
      </c>
      <c r="T26" s="823"/>
      <c r="U26" s="825"/>
      <c r="V26" s="826"/>
      <c r="W26" s="824" t="str">
        <f>IF(V26*15=0,"",V26*15)</f>
        <v/>
      </c>
      <c r="X26" s="823"/>
      <c r="Y26" s="824" t="str">
        <f>IF(X26*15=0,"",X26*15)</f>
        <v/>
      </c>
      <c r="Z26" s="823"/>
      <c r="AA26" s="827"/>
      <c r="AB26" s="826"/>
      <c r="AC26" s="824" t="str">
        <f t="shared" si="17"/>
        <v/>
      </c>
      <c r="AD26" s="828"/>
      <c r="AE26" s="824" t="str">
        <f t="shared" si="18"/>
        <v/>
      </c>
      <c r="AF26" s="828"/>
      <c r="AG26" s="829"/>
      <c r="AH26" s="823"/>
      <c r="AI26" s="824" t="str">
        <f t="shared" si="5"/>
        <v/>
      </c>
      <c r="AJ26" s="823"/>
      <c r="AK26" s="824" t="str">
        <f t="shared" si="19"/>
        <v/>
      </c>
      <c r="AL26" s="823"/>
      <c r="AM26" s="823"/>
      <c r="AN26" s="830">
        <f t="shared" si="0"/>
        <v>1</v>
      </c>
      <c r="AO26" s="824">
        <f t="shared" si="4"/>
        <v>14</v>
      </c>
      <c r="AP26" s="831">
        <f t="shared" si="1"/>
        <v>3</v>
      </c>
      <c r="AQ26" s="824">
        <f t="shared" si="8"/>
        <v>42</v>
      </c>
      <c r="AR26" s="831">
        <f t="shared" si="2"/>
        <v>4</v>
      </c>
      <c r="AS26" s="832">
        <f t="shared" si="3"/>
        <v>4</v>
      </c>
      <c r="AT26" s="1101" t="s">
        <v>773</v>
      </c>
      <c r="AU26" s="1029" t="s">
        <v>814</v>
      </c>
    </row>
    <row r="27" spans="1:47" s="755" customFormat="1" ht="15.75" customHeight="1" x14ac:dyDescent="0.25">
      <c r="A27" s="1031" t="s">
        <v>678</v>
      </c>
      <c r="B27" s="821" t="s">
        <v>15</v>
      </c>
      <c r="C27" s="766" t="s">
        <v>122</v>
      </c>
      <c r="D27" s="823"/>
      <c r="E27" s="824" t="str">
        <f t="shared" si="13"/>
        <v/>
      </c>
      <c r="F27" s="823"/>
      <c r="G27" s="824" t="str">
        <f t="shared" si="14"/>
        <v/>
      </c>
      <c r="H27" s="823"/>
      <c r="I27" s="825"/>
      <c r="J27" s="826"/>
      <c r="K27" s="824" t="str">
        <f t="shared" ref="K27:K33" si="20">IF(J27*15=0,"",J27*15)</f>
        <v/>
      </c>
      <c r="L27" s="823"/>
      <c r="M27" s="824" t="str">
        <f t="shared" ref="M27:M33" si="21">IF(L27*15=0,"",L27*15)</f>
        <v/>
      </c>
      <c r="N27" s="823"/>
      <c r="O27" s="827"/>
      <c r="P27" s="823">
        <v>1</v>
      </c>
      <c r="Q27" s="824">
        <v>14</v>
      </c>
      <c r="R27" s="823">
        <v>1</v>
      </c>
      <c r="S27" s="824">
        <v>14</v>
      </c>
      <c r="T27" s="823">
        <v>4</v>
      </c>
      <c r="U27" s="825" t="s">
        <v>131</v>
      </c>
      <c r="V27" s="826"/>
      <c r="W27" s="824" t="str">
        <f>IF(V27*15=0,"",V27*15)</f>
        <v/>
      </c>
      <c r="X27" s="823"/>
      <c r="Y27" s="824" t="str">
        <f>IF(X27*15=0,"",X27*15)</f>
        <v/>
      </c>
      <c r="Z27" s="823"/>
      <c r="AA27" s="827"/>
      <c r="AB27" s="826"/>
      <c r="AC27" s="824" t="str">
        <f t="shared" si="17"/>
        <v/>
      </c>
      <c r="AD27" s="828"/>
      <c r="AE27" s="824" t="str">
        <f t="shared" si="18"/>
        <v/>
      </c>
      <c r="AF27" s="828"/>
      <c r="AG27" s="829"/>
      <c r="AH27" s="823"/>
      <c r="AI27" s="824" t="str">
        <f t="shared" si="5"/>
        <v/>
      </c>
      <c r="AJ27" s="823"/>
      <c r="AK27" s="824" t="str">
        <f t="shared" si="19"/>
        <v/>
      </c>
      <c r="AL27" s="823"/>
      <c r="AM27" s="823"/>
      <c r="AN27" s="830">
        <f t="shared" si="0"/>
        <v>1</v>
      </c>
      <c r="AO27" s="824">
        <f t="shared" si="4"/>
        <v>14</v>
      </c>
      <c r="AP27" s="831">
        <f t="shared" si="1"/>
        <v>1</v>
      </c>
      <c r="AQ27" s="824">
        <f t="shared" si="8"/>
        <v>14</v>
      </c>
      <c r="AR27" s="831">
        <f t="shared" si="2"/>
        <v>4</v>
      </c>
      <c r="AS27" s="832">
        <f t="shared" si="3"/>
        <v>2</v>
      </c>
      <c r="AT27" s="1101" t="s">
        <v>773</v>
      </c>
      <c r="AU27" s="1029" t="s">
        <v>814</v>
      </c>
    </row>
    <row r="28" spans="1:47" s="700" customFormat="1" ht="15.75" customHeight="1" x14ac:dyDescent="0.25">
      <c r="A28" s="759" t="s">
        <v>123</v>
      </c>
      <c r="B28" s="758" t="s">
        <v>15</v>
      </c>
      <c r="C28" s="766" t="s">
        <v>124</v>
      </c>
      <c r="D28" s="772"/>
      <c r="E28" s="768" t="str">
        <f t="shared" si="13"/>
        <v/>
      </c>
      <c r="F28" s="772"/>
      <c r="G28" s="768" t="str">
        <f t="shared" si="14"/>
        <v/>
      </c>
      <c r="H28" s="772"/>
      <c r="I28" s="762"/>
      <c r="J28" s="760"/>
      <c r="K28" s="768" t="str">
        <f t="shared" si="20"/>
        <v/>
      </c>
      <c r="L28" s="772"/>
      <c r="M28" s="768" t="str">
        <f t="shared" si="21"/>
        <v/>
      </c>
      <c r="N28" s="772"/>
      <c r="O28" s="763"/>
      <c r="P28" s="772">
        <v>2</v>
      </c>
      <c r="Q28" s="768">
        <v>28</v>
      </c>
      <c r="R28" s="772">
        <v>2</v>
      </c>
      <c r="S28" s="768">
        <v>28</v>
      </c>
      <c r="T28" s="772">
        <v>3</v>
      </c>
      <c r="U28" s="762" t="s">
        <v>131</v>
      </c>
      <c r="V28" s="760"/>
      <c r="W28" s="768" t="str">
        <f>IF(V28*15=0,"",V28*15)</f>
        <v/>
      </c>
      <c r="X28" s="772"/>
      <c r="Y28" s="768" t="str">
        <f>IF(X28*15=0,"",X28*15)</f>
        <v/>
      </c>
      <c r="Z28" s="772"/>
      <c r="AA28" s="763"/>
      <c r="AB28" s="760"/>
      <c r="AC28" s="768" t="str">
        <f t="shared" si="17"/>
        <v/>
      </c>
      <c r="AD28" s="761"/>
      <c r="AE28" s="768" t="str">
        <f t="shared" si="18"/>
        <v/>
      </c>
      <c r="AF28" s="761"/>
      <c r="AG28" s="764"/>
      <c r="AH28" s="772"/>
      <c r="AI28" s="768" t="str">
        <f t="shared" si="5"/>
        <v/>
      </c>
      <c r="AJ28" s="772"/>
      <c r="AK28" s="768" t="str">
        <f t="shared" si="19"/>
        <v/>
      </c>
      <c r="AL28" s="772"/>
      <c r="AM28" s="772"/>
      <c r="AN28" s="769">
        <f t="shared" si="0"/>
        <v>2</v>
      </c>
      <c r="AO28" s="768">
        <f t="shared" si="4"/>
        <v>28</v>
      </c>
      <c r="AP28" s="770">
        <f t="shared" si="1"/>
        <v>2</v>
      </c>
      <c r="AQ28" s="768">
        <f t="shared" si="8"/>
        <v>28</v>
      </c>
      <c r="AR28" s="770">
        <f t="shared" si="2"/>
        <v>3</v>
      </c>
      <c r="AS28" s="771">
        <f t="shared" si="3"/>
        <v>4</v>
      </c>
      <c r="AT28" s="1101" t="s">
        <v>764</v>
      </c>
      <c r="AU28" s="1029" t="s">
        <v>942</v>
      </c>
    </row>
    <row r="29" spans="1:47" s="700" customFormat="1" ht="15.75" customHeight="1" x14ac:dyDescent="0.25">
      <c r="A29" s="759" t="s">
        <v>125</v>
      </c>
      <c r="B29" s="758" t="s">
        <v>15</v>
      </c>
      <c r="C29" s="766" t="s">
        <v>126</v>
      </c>
      <c r="D29" s="772"/>
      <c r="E29" s="768" t="str">
        <f t="shared" si="13"/>
        <v/>
      </c>
      <c r="F29" s="772"/>
      <c r="G29" s="768" t="str">
        <f t="shared" si="14"/>
        <v/>
      </c>
      <c r="H29" s="772"/>
      <c r="I29" s="762"/>
      <c r="J29" s="760"/>
      <c r="K29" s="768" t="str">
        <f t="shared" si="20"/>
        <v/>
      </c>
      <c r="L29" s="772"/>
      <c r="M29" s="768" t="str">
        <f t="shared" si="21"/>
        <v/>
      </c>
      <c r="N29" s="772"/>
      <c r="O29" s="763"/>
      <c r="P29" s="772"/>
      <c r="Q29" s="768" t="str">
        <f t="shared" ref="Q29:Q34" si="22">IF(P29*15=0,"",P29*15)</f>
        <v/>
      </c>
      <c r="R29" s="772"/>
      <c r="S29" s="768" t="str">
        <f t="shared" ref="S29:S34" si="23">IF(R29*15=0,"",R29*15)</f>
        <v/>
      </c>
      <c r="T29" s="772"/>
      <c r="U29" s="762"/>
      <c r="V29" s="760">
        <v>1</v>
      </c>
      <c r="W29" s="768">
        <v>14</v>
      </c>
      <c r="X29" s="772">
        <v>1</v>
      </c>
      <c r="Y29" s="768">
        <v>14</v>
      </c>
      <c r="Z29" s="772">
        <v>3</v>
      </c>
      <c r="AA29" s="763" t="s">
        <v>131</v>
      </c>
      <c r="AB29" s="760"/>
      <c r="AC29" s="768" t="str">
        <f t="shared" si="17"/>
        <v/>
      </c>
      <c r="AD29" s="761"/>
      <c r="AE29" s="768" t="str">
        <f t="shared" si="18"/>
        <v/>
      </c>
      <c r="AF29" s="761"/>
      <c r="AG29" s="764"/>
      <c r="AH29" s="772"/>
      <c r="AI29" s="768" t="str">
        <f t="shared" si="5"/>
        <v/>
      </c>
      <c r="AJ29" s="772"/>
      <c r="AK29" s="768" t="str">
        <f t="shared" si="19"/>
        <v/>
      </c>
      <c r="AL29" s="772"/>
      <c r="AM29" s="772"/>
      <c r="AN29" s="769">
        <f t="shared" si="0"/>
        <v>1</v>
      </c>
      <c r="AO29" s="768">
        <f t="shared" si="4"/>
        <v>14</v>
      </c>
      <c r="AP29" s="770">
        <f t="shared" si="1"/>
        <v>1</v>
      </c>
      <c r="AQ29" s="768">
        <f t="shared" si="8"/>
        <v>14</v>
      </c>
      <c r="AR29" s="770">
        <f t="shared" si="2"/>
        <v>3</v>
      </c>
      <c r="AS29" s="771">
        <f t="shared" si="3"/>
        <v>2</v>
      </c>
      <c r="AT29" s="1101" t="s">
        <v>764</v>
      </c>
      <c r="AU29" s="1029" t="s">
        <v>792</v>
      </c>
    </row>
    <row r="30" spans="1:47" s="700" customFormat="1" ht="15.75" customHeight="1" x14ac:dyDescent="0.25">
      <c r="A30" s="834" t="s">
        <v>127</v>
      </c>
      <c r="B30" s="821" t="s">
        <v>15</v>
      </c>
      <c r="C30" s="766" t="s">
        <v>128</v>
      </c>
      <c r="D30" s="772"/>
      <c r="E30" s="768" t="str">
        <f t="shared" si="13"/>
        <v/>
      </c>
      <c r="F30" s="772"/>
      <c r="G30" s="768" t="str">
        <f t="shared" si="14"/>
        <v/>
      </c>
      <c r="H30" s="772"/>
      <c r="I30" s="762"/>
      <c r="J30" s="760"/>
      <c r="K30" s="768" t="str">
        <f t="shared" si="20"/>
        <v/>
      </c>
      <c r="L30" s="772"/>
      <c r="M30" s="768" t="str">
        <f t="shared" si="21"/>
        <v/>
      </c>
      <c r="N30" s="772"/>
      <c r="O30" s="763"/>
      <c r="P30" s="772"/>
      <c r="Q30" s="768" t="str">
        <f t="shared" si="22"/>
        <v/>
      </c>
      <c r="R30" s="772"/>
      <c r="S30" s="768" t="str">
        <f t="shared" si="23"/>
        <v/>
      </c>
      <c r="T30" s="772"/>
      <c r="U30" s="762"/>
      <c r="V30" s="760"/>
      <c r="W30" s="768" t="str">
        <f>IF(V30*15=0,"",V30*15)</f>
        <v/>
      </c>
      <c r="X30" s="772"/>
      <c r="Y30" s="768" t="str">
        <f>IF(X30*15=0,"",X30*15)</f>
        <v/>
      </c>
      <c r="Z30" s="772"/>
      <c r="AA30" s="763"/>
      <c r="AB30" s="760">
        <v>1</v>
      </c>
      <c r="AC30" s="768">
        <v>14</v>
      </c>
      <c r="AD30" s="761">
        <v>3</v>
      </c>
      <c r="AE30" s="768">
        <v>42</v>
      </c>
      <c r="AF30" s="1010">
        <v>4</v>
      </c>
      <c r="AG30" s="764" t="s">
        <v>131</v>
      </c>
      <c r="AH30" s="772"/>
      <c r="AI30" s="768" t="str">
        <f t="shared" si="5"/>
        <v/>
      </c>
      <c r="AJ30" s="772"/>
      <c r="AK30" s="768" t="str">
        <f t="shared" si="19"/>
        <v/>
      </c>
      <c r="AL30" s="772"/>
      <c r="AM30" s="772"/>
      <c r="AN30" s="769">
        <f t="shared" si="0"/>
        <v>1</v>
      </c>
      <c r="AO30" s="768">
        <f t="shared" si="4"/>
        <v>14</v>
      </c>
      <c r="AP30" s="770">
        <f t="shared" si="1"/>
        <v>3</v>
      </c>
      <c r="AQ30" s="768">
        <f t="shared" si="8"/>
        <v>42</v>
      </c>
      <c r="AR30" s="770">
        <f t="shared" si="2"/>
        <v>4</v>
      </c>
      <c r="AS30" s="771">
        <f t="shared" si="3"/>
        <v>4</v>
      </c>
      <c r="AT30" s="1101" t="s">
        <v>773</v>
      </c>
      <c r="AU30" s="1029" t="s">
        <v>815</v>
      </c>
    </row>
    <row r="31" spans="1:47" s="700" customFormat="1" ht="15.75" customHeight="1" x14ac:dyDescent="0.25">
      <c r="A31" s="759" t="s">
        <v>129</v>
      </c>
      <c r="B31" s="758" t="s">
        <v>15</v>
      </c>
      <c r="C31" s="766" t="s">
        <v>130</v>
      </c>
      <c r="D31" s="772"/>
      <c r="E31" s="768" t="str">
        <f t="shared" si="13"/>
        <v/>
      </c>
      <c r="F31" s="772"/>
      <c r="G31" s="768" t="str">
        <f t="shared" si="14"/>
        <v/>
      </c>
      <c r="H31" s="772"/>
      <c r="I31" s="762"/>
      <c r="J31" s="760"/>
      <c r="K31" s="768" t="str">
        <f t="shared" si="20"/>
        <v/>
      </c>
      <c r="L31" s="772"/>
      <c r="M31" s="768" t="str">
        <f t="shared" si="21"/>
        <v/>
      </c>
      <c r="N31" s="772"/>
      <c r="O31" s="763"/>
      <c r="P31" s="772"/>
      <c r="Q31" s="768" t="str">
        <f t="shared" si="22"/>
        <v/>
      </c>
      <c r="R31" s="772"/>
      <c r="S31" s="768" t="str">
        <f t="shared" si="23"/>
        <v/>
      </c>
      <c r="T31" s="772"/>
      <c r="U31" s="762"/>
      <c r="V31" s="760"/>
      <c r="W31" s="768" t="str">
        <f>IF(V31*15=0,"",V31*15)</f>
        <v/>
      </c>
      <c r="X31" s="772"/>
      <c r="Y31" s="768" t="str">
        <f>IF(X31*15=0,"",X31*15)</f>
        <v/>
      </c>
      <c r="Z31" s="772"/>
      <c r="AA31" s="763"/>
      <c r="AB31" s="760"/>
      <c r="AC31" s="768" t="str">
        <f>IF(AB31*15=0,"",AB31*15)</f>
        <v/>
      </c>
      <c r="AD31" s="761"/>
      <c r="AE31" s="768" t="str">
        <f t="shared" ref="AE31:AE36" si="24">IF(AD31*15=0,"",AD31*15)</f>
        <v/>
      </c>
      <c r="AF31" s="761"/>
      <c r="AG31" s="764"/>
      <c r="AH31" s="823">
        <v>1</v>
      </c>
      <c r="AI31" s="824">
        <v>10</v>
      </c>
      <c r="AJ31" s="823">
        <v>3</v>
      </c>
      <c r="AK31" s="824">
        <v>30</v>
      </c>
      <c r="AL31" s="823">
        <v>3</v>
      </c>
      <c r="AM31" s="772" t="s">
        <v>131</v>
      </c>
      <c r="AN31" s="769">
        <f t="shared" si="0"/>
        <v>1</v>
      </c>
      <c r="AO31" s="768">
        <v>30</v>
      </c>
      <c r="AP31" s="770">
        <f t="shared" si="1"/>
        <v>3</v>
      </c>
      <c r="AQ31" s="768">
        <v>30</v>
      </c>
      <c r="AR31" s="770">
        <f t="shared" si="2"/>
        <v>3</v>
      </c>
      <c r="AS31" s="771">
        <f t="shared" si="3"/>
        <v>4</v>
      </c>
      <c r="AT31" s="1101" t="s">
        <v>773</v>
      </c>
      <c r="AU31" s="1029" t="s">
        <v>815</v>
      </c>
    </row>
    <row r="32" spans="1:47" s="700" customFormat="1" ht="15.75" customHeight="1" x14ac:dyDescent="0.25">
      <c r="A32" s="759" t="s">
        <v>132</v>
      </c>
      <c r="B32" s="758" t="s">
        <v>15</v>
      </c>
      <c r="C32" s="757" t="s">
        <v>133</v>
      </c>
      <c r="D32" s="772"/>
      <c r="E32" s="768" t="str">
        <f t="shared" si="13"/>
        <v/>
      </c>
      <c r="F32" s="772"/>
      <c r="G32" s="768" t="str">
        <f t="shared" si="14"/>
        <v/>
      </c>
      <c r="H32" s="772"/>
      <c r="I32" s="762"/>
      <c r="J32" s="760"/>
      <c r="K32" s="768" t="str">
        <f t="shared" si="20"/>
        <v/>
      </c>
      <c r="L32" s="772"/>
      <c r="M32" s="768" t="str">
        <f t="shared" si="21"/>
        <v/>
      </c>
      <c r="N32" s="772"/>
      <c r="O32" s="763"/>
      <c r="P32" s="772"/>
      <c r="Q32" s="768" t="str">
        <f t="shared" si="22"/>
        <v/>
      </c>
      <c r="R32" s="772"/>
      <c r="S32" s="768" t="str">
        <f t="shared" si="23"/>
        <v/>
      </c>
      <c r="T32" s="772"/>
      <c r="U32" s="762"/>
      <c r="V32" s="760">
        <v>1</v>
      </c>
      <c r="W32" s="768">
        <v>14</v>
      </c>
      <c r="X32" s="772">
        <v>1</v>
      </c>
      <c r="Y32" s="768">
        <v>14</v>
      </c>
      <c r="Z32" s="772">
        <v>2</v>
      </c>
      <c r="AA32" s="763" t="s">
        <v>15</v>
      </c>
      <c r="AB32" s="760"/>
      <c r="AC32" s="768" t="str">
        <f>IF(AB32*15=0,"",AB32*15)</f>
        <v/>
      </c>
      <c r="AD32" s="761"/>
      <c r="AE32" s="768" t="str">
        <f t="shared" si="24"/>
        <v/>
      </c>
      <c r="AF32" s="761"/>
      <c r="AG32" s="764"/>
      <c r="AH32" s="823"/>
      <c r="AI32" s="824" t="str">
        <f>IF(AH32*15=0,"",AH32*15)</f>
        <v/>
      </c>
      <c r="AJ32" s="823"/>
      <c r="AK32" s="824" t="str">
        <f t="shared" ref="AK32:AK37" si="25">IF(AJ32*15=0,"",AJ32*15)</f>
        <v/>
      </c>
      <c r="AL32" s="823"/>
      <c r="AM32" s="772"/>
      <c r="AN32" s="769">
        <f t="shared" si="0"/>
        <v>1</v>
      </c>
      <c r="AO32" s="768">
        <f t="shared" si="4"/>
        <v>14</v>
      </c>
      <c r="AP32" s="770">
        <f t="shared" si="1"/>
        <v>1</v>
      </c>
      <c r="AQ32" s="768">
        <f t="shared" si="8"/>
        <v>14</v>
      </c>
      <c r="AR32" s="770">
        <f t="shared" si="2"/>
        <v>2</v>
      </c>
      <c r="AS32" s="771">
        <f t="shared" si="3"/>
        <v>2</v>
      </c>
      <c r="AT32" s="1101" t="s">
        <v>729</v>
      </c>
      <c r="AU32" s="1029" t="s">
        <v>731</v>
      </c>
    </row>
    <row r="33" spans="1:47" s="754" customFormat="1" ht="15.75" customHeight="1" x14ac:dyDescent="0.25">
      <c r="A33" s="759" t="s">
        <v>134</v>
      </c>
      <c r="B33" s="758" t="s">
        <v>15</v>
      </c>
      <c r="C33" s="757" t="s">
        <v>135</v>
      </c>
      <c r="D33" s="772"/>
      <c r="E33" s="768" t="str">
        <f t="shared" si="13"/>
        <v/>
      </c>
      <c r="F33" s="772"/>
      <c r="G33" s="768" t="str">
        <f t="shared" si="14"/>
        <v/>
      </c>
      <c r="H33" s="772"/>
      <c r="I33" s="762"/>
      <c r="J33" s="760"/>
      <c r="K33" s="768" t="str">
        <f t="shared" si="20"/>
        <v/>
      </c>
      <c r="L33" s="772"/>
      <c r="M33" s="768" t="str">
        <f t="shared" si="21"/>
        <v/>
      </c>
      <c r="N33" s="772"/>
      <c r="O33" s="763"/>
      <c r="P33" s="772"/>
      <c r="Q33" s="768" t="str">
        <f t="shared" si="22"/>
        <v/>
      </c>
      <c r="R33" s="772"/>
      <c r="S33" s="768" t="str">
        <f t="shared" si="23"/>
        <v/>
      </c>
      <c r="T33" s="772"/>
      <c r="U33" s="762"/>
      <c r="V33" s="760"/>
      <c r="W33" s="768" t="str">
        <f>IF(V33*15=0,"",V33*15)</f>
        <v/>
      </c>
      <c r="X33" s="772"/>
      <c r="Y33" s="768" t="str">
        <f>IF(X33*15=0,"",X33*15)</f>
        <v/>
      </c>
      <c r="Z33" s="772"/>
      <c r="AA33" s="763"/>
      <c r="AB33" s="760">
        <v>1</v>
      </c>
      <c r="AC33" s="768">
        <v>14</v>
      </c>
      <c r="AD33" s="761">
        <v>1</v>
      </c>
      <c r="AE33" s="768">
        <v>14</v>
      </c>
      <c r="AF33" s="761">
        <v>2</v>
      </c>
      <c r="AG33" s="764" t="s">
        <v>15</v>
      </c>
      <c r="AH33" s="772"/>
      <c r="AI33" s="768" t="str">
        <f>IF(AH33*15=0,"",AH33*15)</f>
        <v/>
      </c>
      <c r="AJ33" s="772"/>
      <c r="AK33" s="768" t="str">
        <f t="shared" si="25"/>
        <v/>
      </c>
      <c r="AL33" s="772"/>
      <c r="AM33" s="772"/>
      <c r="AN33" s="769">
        <f t="shared" si="0"/>
        <v>1</v>
      </c>
      <c r="AO33" s="768">
        <f t="shared" si="4"/>
        <v>14</v>
      </c>
      <c r="AP33" s="770">
        <f t="shared" si="1"/>
        <v>1</v>
      </c>
      <c r="AQ33" s="768">
        <f t="shared" si="8"/>
        <v>14</v>
      </c>
      <c r="AR33" s="770">
        <f t="shared" si="2"/>
        <v>2</v>
      </c>
      <c r="AS33" s="771">
        <f t="shared" si="3"/>
        <v>2</v>
      </c>
      <c r="AT33" s="1101" t="s">
        <v>729</v>
      </c>
      <c r="AU33" s="1029" t="s">
        <v>731</v>
      </c>
    </row>
    <row r="34" spans="1:47" s="673" customFormat="1" ht="15.75" customHeight="1" x14ac:dyDescent="0.25">
      <c r="A34" s="759" t="s">
        <v>163</v>
      </c>
      <c r="B34" s="758" t="s">
        <v>34</v>
      </c>
      <c r="C34" s="765" t="s">
        <v>164</v>
      </c>
      <c r="D34" s="772"/>
      <c r="E34" s="768" t="str">
        <f t="shared" si="13"/>
        <v/>
      </c>
      <c r="F34" s="772"/>
      <c r="G34" s="768" t="str">
        <f t="shared" si="14"/>
        <v/>
      </c>
      <c r="H34" s="772"/>
      <c r="I34" s="762"/>
      <c r="J34" s="760"/>
      <c r="K34" s="768">
        <v>4</v>
      </c>
      <c r="L34" s="772">
        <v>2</v>
      </c>
      <c r="M34" s="768">
        <v>24</v>
      </c>
      <c r="N34" s="772">
        <v>1</v>
      </c>
      <c r="O34" s="763" t="s">
        <v>71</v>
      </c>
      <c r="P34" s="772"/>
      <c r="Q34" s="768" t="str">
        <f t="shared" si="22"/>
        <v/>
      </c>
      <c r="R34" s="772"/>
      <c r="S34" s="768" t="str">
        <f t="shared" si="23"/>
        <v/>
      </c>
      <c r="T34" s="772"/>
      <c r="U34" s="762"/>
      <c r="V34" s="760"/>
      <c r="W34" s="768" t="str">
        <f>IF(V34*15=0,"",V34*15)</f>
        <v/>
      </c>
      <c r="X34" s="772"/>
      <c r="Y34" s="768" t="str">
        <f>IF(X34*15=0,"",X34*15)</f>
        <v/>
      </c>
      <c r="Z34" s="772"/>
      <c r="AA34" s="763"/>
      <c r="AB34" s="760"/>
      <c r="AC34" s="768" t="str">
        <f>IF(AB34*15=0,"",AB34*15)</f>
        <v/>
      </c>
      <c r="AD34" s="761"/>
      <c r="AE34" s="768" t="str">
        <f t="shared" si="24"/>
        <v/>
      </c>
      <c r="AF34" s="761"/>
      <c r="AG34" s="764"/>
      <c r="AH34" s="772"/>
      <c r="AI34" s="768" t="str">
        <f>IF(AH34*15=0,"",AH34*15)</f>
        <v/>
      </c>
      <c r="AJ34" s="772"/>
      <c r="AK34" s="768" t="str">
        <f t="shared" si="25"/>
        <v/>
      </c>
      <c r="AL34" s="772"/>
      <c r="AM34" s="772"/>
      <c r="AN34" s="769" t="str">
        <f t="shared" si="0"/>
        <v/>
      </c>
      <c r="AO34" s="768" t="str">
        <f t="shared" si="4"/>
        <v/>
      </c>
      <c r="AP34" s="770">
        <f t="shared" si="1"/>
        <v>2</v>
      </c>
      <c r="AQ34" s="768">
        <f t="shared" si="8"/>
        <v>28</v>
      </c>
      <c r="AR34" s="770">
        <f t="shared" si="2"/>
        <v>1</v>
      </c>
      <c r="AS34" s="771">
        <f t="shared" si="3"/>
        <v>2</v>
      </c>
      <c r="AT34" s="1101" t="s">
        <v>693</v>
      </c>
      <c r="AU34" s="1029" t="s">
        <v>801</v>
      </c>
    </row>
    <row r="35" spans="1:47" s="739" customFormat="1" ht="15.75" customHeight="1" x14ac:dyDescent="0.25">
      <c r="A35" s="759" t="s">
        <v>165</v>
      </c>
      <c r="B35" s="758" t="s">
        <v>34</v>
      </c>
      <c r="C35" s="765" t="s">
        <v>166</v>
      </c>
      <c r="D35" s="772"/>
      <c r="E35" s="768" t="str">
        <f t="shared" si="13"/>
        <v/>
      </c>
      <c r="F35" s="772"/>
      <c r="G35" s="768" t="str">
        <f t="shared" si="14"/>
        <v/>
      </c>
      <c r="H35" s="772"/>
      <c r="I35" s="762"/>
      <c r="J35" s="760"/>
      <c r="K35" s="768" t="str">
        <f t="shared" ref="K35:K37" si="26">IF(J35*15=0,"",J35*15)</f>
        <v/>
      </c>
      <c r="L35" s="772"/>
      <c r="M35" s="768" t="str">
        <f t="shared" ref="M35:M37" si="27">IF(L35*15=0,"",L35*15)</f>
        <v/>
      </c>
      <c r="N35" s="772"/>
      <c r="O35" s="763"/>
      <c r="P35" s="772"/>
      <c r="Q35" s="768">
        <v>4</v>
      </c>
      <c r="R35" s="772">
        <v>2</v>
      </c>
      <c r="S35" s="768">
        <v>24</v>
      </c>
      <c r="T35" s="772">
        <v>1</v>
      </c>
      <c r="U35" s="762" t="s">
        <v>71</v>
      </c>
      <c r="V35" s="760"/>
      <c r="W35" s="768" t="str">
        <f>IF(V35*15=0,"",V35*15)</f>
        <v/>
      </c>
      <c r="X35" s="772"/>
      <c r="Y35" s="768" t="str">
        <f>IF(X35*15=0,"",X35*15)</f>
        <v/>
      </c>
      <c r="Z35" s="772"/>
      <c r="AA35" s="763"/>
      <c r="AB35" s="760"/>
      <c r="AC35" s="768" t="str">
        <f>IF(AB35*15=0,"",AB35*15)</f>
        <v/>
      </c>
      <c r="AD35" s="761"/>
      <c r="AE35" s="768" t="str">
        <f t="shared" si="24"/>
        <v/>
      </c>
      <c r="AF35" s="761"/>
      <c r="AG35" s="764"/>
      <c r="AH35" s="772"/>
      <c r="AI35" s="768" t="str">
        <f t="shared" ref="AI35:AI49" si="28">IF(AH35*15=0,"",AH35*15)</f>
        <v/>
      </c>
      <c r="AJ35" s="772"/>
      <c r="AK35" s="768" t="str">
        <f t="shared" si="25"/>
        <v/>
      </c>
      <c r="AL35" s="772"/>
      <c r="AM35" s="772"/>
      <c r="AN35" s="769" t="str">
        <f t="shared" si="0"/>
        <v/>
      </c>
      <c r="AO35" s="768" t="str">
        <f t="shared" si="4"/>
        <v/>
      </c>
      <c r="AP35" s="770">
        <f t="shared" si="1"/>
        <v>2</v>
      </c>
      <c r="AQ35" s="768">
        <f t="shared" si="8"/>
        <v>28</v>
      </c>
      <c r="AR35" s="770">
        <f t="shared" si="2"/>
        <v>1</v>
      </c>
      <c r="AS35" s="771">
        <f t="shared" si="3"/>
        <v>2</v>
      </c>
      <c r="AT35" s="1101" t="s">
        <v>693</v>
      </c>
      <c r="AU35" s="1029" t="s">
        <v>801</v>
      </c>
    </row>
    <row r="36" spans="1:47" s="739" customFormat="1" ht="15.75" customHeight="1" x14ac:dyDescent="0.25">
      <c r="A36" s="759" t="s">
        <v>167</v>
      </c>
      <c r="B36" s="758" t="s">
        <v>34</v>
      </c>
      <c r="C36" s="765" t="s">
        <v>168</v>
      </c>
      <c r="D36" s="772"/>
      <c r="E36" s="768" t="str">
        <f t="shared" si="13"/>
        <v/>
      </c>
      <c r="F36" s="772"/>
      <c r="G36" s="768" t="str">
        <f t="shared" si="14"/>
        <v/>
      </c>
      <c r="H36" s="772"/>
      <c r="I36" s="762"/>
      <c r="J36" s="760"/>
      <c r="K36" s="768" t="str">
        <f t="shared" si="26"/>
        <v/>
      </c>
      <c r="L36" s="772"/>
      <c r="M36" s="768" t="str">
        <f t="shared" si="27"/>
        <v/>
      </c>
      <c r="N36" s="772"/>
      <c r="O36" s="763"/>
      <c r="P36" s="772"/>
      <c r="Q36" s="768" t="str">
        <f t="shared" ref="Q36:Q49" si="29">IF(P36*15=0,"",P36*15)</f>
        <v/>
      </c>
      <c r="R36" s="772"/>
      <c r="S36" s="768" t="str">
        <f>IF(R36*15=0,"",R36*15)</f>
        <v/>
      </c>
      <c r="T36" s="772"/>
      <c r="U36" s="762"/>
      <c r="V36" s="760"/>
      <c r="W36" s="768">
        <v>4</v>
      </c>
      <c r="X36" s="772">
        <v>2</v>
      </c>
      <c r="Y36" s="768">
        <v>24</v>
      </c>
      <c r="Z36" s="772">
        <v>1</v>
      </c>
      <c r="AA36" s="763" t="s">
        <v>71</v>
      </c>
      <c r="AB36" s="760"/>
      <c r="AC36" s="768" t="str">
        <f>IF(AB36*15=0,"",AB36*15)</f>
        <v/>
      </c>
      <c r="AD36" s="761"/>
      <c r="AE36" s="768" t="str">
        <f t="shared" si="24"/>
        <v/>
      </c>
      <c r="AF36" s="761"/>
      <c r="AG36" s="764"/>
      <c r="AH36" s="772"/>
      <c r="AI36" s="768" t="str">
        <f t="shared" si="28"/>
        <v/>
      </c>
      <c r="AJ36" s="772"/>
      <c r="AK36" s="768" t="str">
        <f t="shared" si="25"/>
        <v/>
      </c>
      <c r="AL36" s="772"/>
      <c r="AM36" s="772"/>
      <c r="AN36" s="769" t="str">
        <f t="shared" si="0"/>
        <v/>
      </c>
      <c r="AO36" s="768" t="str">
        <f t="shared" si="4"/>
        <v/>
      </c>
      <c r="AP36" s="770">
        <f t="shared" si="1"/>
        <v>2</v>
      </c>
      <c r="AQ36" s="768">
        <f t="shared" si="8"/>
        <v>28</v>
      </c>
      <c r="AR36" s="770">
        <f t="shared" si="2"/>
        <v>1</v>
      </c>
      <c r="AS36" s="771">
        <f t="shared" si="3"/>
        <v>2</v>
      </c>
      <c r="AT36" s="1101" t="s">
        <v>693</v>
      </c>
      <c r="AU36" s="1029" t="s">
        <v>801</v>
      </c>
    </row>
    <row r="37" spans="1:47" s="739" customFormat="1" ht="15.75" customHeight="1" x14ac:dyDescent="0.25">
      <c r="A37" s="759" t="s">
        <v>169</v>
      </c>
      <c r="B37" s="758" t="s">
        <v>34</v>
      </c>
      <c r="C37" s="765" t="s">
        <v>170</v>
      </c>
      <c r="D37" s="772"/>
      <c r="E37" s="768" t="str">
        <f t="shared" si="13"/>
        <v/>
      </c>
      <c r="F37" s="772"/>
      <c r="G37" s="768" t="str">
        <f t="shared" si="14"/>
        <v/>
      </c>
      <c r="H37" s="772"/>
      <c r="I37" s="762"/>
      <c r="J37" s="760"/>
      <c r="K37" s="768" t="str">
        <f t="shared" si="26"/>
        <v/>
      </c>
      <c r="L37" s="772"/>
      <c r="M37" s="768" t="str">
        <f t="shared" si="27"/>
        <v/>
      </c>
      <c r="N37" s="772"/>
      <c r="O37" s="763"/>
      <c r="P37" s="772"/>
      <c r="Q37" s="768" t="str">
        <f t="shared" si="29"/>
        <v/>
      </c>
      <c r="R37" s="772"/>
      <c r="S37" s="768" t="str">
        <f>IF(R37*15=0,"",R37*15)</f>
        <v/>
      </c>
      <c r="T37" s="772"/>
      <c r="U37" s="762"/>
      <c r="V37" s="760"/>
      <c r="W37" s="768" t="str">
        <f t="shared" ref="W37:W49" si="30">IF(V37*15=0,"",V37*15)</f>
        <v/>
      </c>
      <c r="X37" s="772"/>
      <c r="Y37" s="768" t="str">
        <f>IF(X37*15=0,"",X37*15)</f>
        <v/>
      </c>
      <c r="Z37" s="772"/>
      <c r="AA37" s="763"/>
      <c r="AB37" s="760"/>
      <c r="AC37" s="768">
        <v>4</v>
      </c>
      <c r="AD37" s="761">
        <v>2</v>
      </c>
      <c r="AE37" s="768">
        <v>24</v>
      </c>
      <c r="AF37" s="761">
        <v>1</v>
      </c>
      <c r="AG37" s="764" t="s">
        <v>71</v>
      </c>
      <c r="AH37" s="772"/>
      <c r="AI37" s="768" t="str">
        <f t="shared" si="28"/>
        <v/>
      </c>
      <c r="AJ37" s="772"/>
      <c r="AK37" s="768" t="str">
        <f t="shared" si="25"/>
        <v/>
      </c>
      <c r="AL37" s="772"/>
      <c r="AM37" s="772"/>
      <c r="AN37" s="769" t="str">
        <f t="shared" si="0"/>
        <v/>
      </c>
      <c r="AO37" s="768" t="str">
        <f t="shared" si="4"/>
        <v/>
      </c>
      <c r="AP37" s="770">
        <f t="shared" si="1"/>
        <v>2</v>
      </c>
      <c r="AQ37" s="768">
        <f t="shared" si="8"/>
        <v>28</v>
      </c>
      <c r="AR37" s="770">
        <f t="shared" si="2"/>
        <v>1</v>
      </c>
      <c r="AS37" s="771">
        <f t="shared" si="3"/>
        <v>2</v>
      </c>
      <c r="AT37" s="1101" t="s">
        <v>693</v>
      </c>
      <c r="AU37" s="1029" t="s">
        <v>801</v>
      </c>
    </row>
    <row r="38" spans="1:47" s="739" customFormat="1" x14ac:dyDescent="0.25">
      <c r="A38" s="759" t="s">
        <v>171</v>
      </c>
      <c r="B38" s="758" t="s">
        <v>34</v>
      </c>
      <c r="C38" s="765" t="s">
        <v>172</v>
      </c>
      <c r="D38" s="772"/>
      <c r="E38" s="768" t="str">
        <f t="shared" si="13"/>
        <v/>
      </c>
      <c r="F38" s="772"/>
      <c r="G38" s="768" t="str">
        <f t="shared" si="14"/>
        <v/>
      </c>
      <c r="H38" s="772"/>
      <c r="I38" s="762"/>
      <c r="J38" s="760"/>
      <c r="K38" s="768" t="str">
        <f>IF(J38*15=0,"",J38*15)</f>
        <v/>
      </c>
      <c r="L38" s="772"/>
      <c r="M38" s="768" t="str">
        <f>IF(L38*15=0,"",L38*15)</f>
        <v/>
      </c>
      <c r="N38" s="772"/>
      <c r="O38" s="763"/>
      <c r="P38" s="772"/>
      <c r="Q38" s="768" t="str">
        <f t="shared" si="29"/>
        <v/>
      </c>
      <c r="R38" s="772"/>
      <c r="S38" s="768" t="str">
        <f>IF(R38*15=0,"",R38*15)</f>
        <v/>
      </c>
      <c r="T38" s="772"/>
      <c r="U38" s="762"/>
      <c r="V38" s="760"/>
      <c r="W38" s="768" t="str">
        <f t="shared" si="30"/>
        <v/>
      </c>
      <c r="X38" s="772"/>
      <c r="Y38" s="768" t="str">
        <f>IF(X38*15=0,"",X38*15)</f>
        <v/>
      </c>
      <c r="Z38" s="772"/>
      <c r="AA38" s="763"/>
      <c r="AB38" s="760"/>
      <c r="AC38" s="768" t="str">
        <f>IF(AB38*15=0,"",AB38*15)</f>
        <v/>
      </c>
      <c r="AD38" s="761"/>
      <c r="AE38" s="768" t="str">
        <f t="shared" ref="AE38:AE43" si="31">IF(AD38*15=0,"",AD38*15)</f>
        <v/>
      </c>
      <c r="AF38" s="761"/>
      <c r="AG38" s="764"/>
      <c r="AH38" s="772"/>
      <c r="AI38" s="768" t="str">
        <f t="shared" si="28"/>
        <v/>
      </c>
      <c r="AJ38" s="772">
        <v>1</v>
      </c>
      <c r="AK38" s="768">
        <v>10</v>
      </c>
      <c r="AL38" s="772">
        <v>1</v>
      </c>
      <c r="AM38" s="772" t="s">
        <v>71</v>
      </c>
      <c r="AN38" s="769" t="str">
        <f t="shared" si="0"/>
        <v/>
      </c>
      <c r="AO38" s="768" t="str">
        <f t="shared" si="4"/>
        <v/>
      </c>
      <c r="AP38" s="770">
        <f t="shared" si="1"/>
        <v>1</v>
      </c>
      <c r="AQ38" s="768">
        <v>10</v>
      </c>
      <c r="AR38" s="770">
        <f t="shared" si="2"/>
        <v>1</v>
      </c>
      <c r="AS38" s="771">
        <f t="shared" si="3"/>
        <v>1</v>
      </c>
      <c r="AT38" s="1101" t="s">
        <v>693</v>
      </c>
      <c r="AU38" s="1029" t="s">
        <v>801</v>
      </c>
    </row>
    <row r="39" spans="1:47" s="739" customFormat="1" x14ac:dyDescent="0.25">
      <c r="A39" s="1134" t="s">
        <v>173</v>
      </c>
      <c r="B39" s="758" t="s">
        <v>34</v>
      </c>
      <c r="C39" s="648" t="s">
        <v>174</v>
      </c>
      <c r="D39" s="772"/>
      <c r="E39" s="768" t="str">
        <f t="shared" si="13"/>
        <v/>
      </c>
      <c r="F39" s="772"/>
      <c r="G39" s="768" t="str">
        <f t="shared" si="14"/>
        <v/>
      </c>
      <c r="H39" s="772"/>
      <c r="I39" s="762"/>
      <c r="J39" s="760"/>
      <c r="K39" s="768" t="str">
        <f>IF(J39*15=0,"",J39*15)</f>
        <v/>
      </c>
      <c r="L39" s="772"/>
      <c r="M39" s="768" t="str">
        <f>IF(L39*15=0,"",L39*15)</f>
        <v/>
      </c>
      <c r="N39" s="772"/>
      <c r="O39" s="763"/>
      <c r="P39" s="772">
        <v>1</v>
      </c>
      <c r="Q39" s="768">
        <v>14</v>
      </c>
      <c r="R39" s="772"/>
      <c r="S39" s="768" t="str">
        <f>IF(R39*15=0,"",R39*15)</f>
        <v/>
      </c>
      <c r="T39" s="772">
        <v>1</v>
      </c>
      <c r="U39" s="762" t="s">
        <v>83</v>
      </c>
      <c r="V39" s="760"/>
      <c r="W39" s="768" t="str">
        <f t="shared" si="30"/>
        <v/>
      </c>
      <c r="X39" s="772"/>
      <c r="Y39" s="768" t="str">
        <f>IF(X39*15=0,"",X39*15)</f>
        <v/>
      </c>
      <c r="Z39" s="772"/>
      <c r="AA39" s="763"/>
      <c r="AB39" s="760"/>
      <c r="AC39" s="768"/>
      <c r="AD39" s="761"/>
      <c r="AE39" s="768" t="str">
        <f t="shared" si="31"/>
        <v/>
      </c>
      <c r="AF39" s="761"/>
      <c r="AG39" s="764"/>
      <c r="AH39" s="772"/>
      <c r="AI39" s="768" t="str">
        <f t="shared" si="28"/>
        <v/>
      </c>
      <c r="AJ39" s="772"/>
      <c r="AK39" s="768" t="str">
        <f t="shared" ref="AK39:AK44" si="32">IF(AJ39*15=0,"",AJ39*15)</f>
        <v/>
      </c>
      <c r="AL39" s="772"/>
      <c r="AM39" s="772"/>
      <c r="AN39" s="769">
        <f t="shared" si="0"/>
        <v>1</v>
      </c>
      <c r="AO39" s="768">
        <f t="shared" si="4"/>
        <v>14</v>
      </c>
      <c r="AP39" s="770" t="str">
        <f t="shared" si="1"/>
        <v/>
      </c>
      <c r="AQ39" s="768" t="str">
        <f t="shared" si="8"/>
        <v/>
      </c>
      <c r="AR39" s="770">
        <f t="shared" si="2"/>
        <v>1</v>
      </c>
      <c r="AS39" s="771">
        <f t="shared" si="3"/>
        <v>1</v>
      </c>
      <c r="AT39" s="1029" t="s">
        <v>745</v>
      </c>
      <c r="AU39" s="1029" t="s">
        <v>924</v>
      </c>
    </row>
    <row r="40" spans="1:47" s="754" customFormat="1" ht="15.75" customHeight="1" x14ac:dyDescent="0.25">
      <c r="A40" s="759" t="s">
        <v>105</v>
      </c>
      <c r="B40" s="758" t="s">
        <v>15</v>
      </c>
      <c r="C40" s="765" t="s">
        <v>106</v>
      </c>
      <c r="D40" s="772"/>
      <c r="E40" s="768" t="str">
        <f t="shared" si="13"/>
        <v/>
      </c>
      <c r="F40" s="772"/>
      <c r="G40" s="768" t="str">
        <f t="shared" si="14"/>
        <v/>
      </c>
      <c r="H40" s="772"/>
      <c r="I40" s="762"/>
      <c r="J40" s="760"/>
      <c r="K40" s="768" t="str">
        <f>IF(J40*15=0,"",J40*15)</f>
        <v/>
      </c>
      <c r="L40" s="772"/>
      <c r="M40" s="768" t="str">
        <f t="shared" ref="M40" si="33">IF(L40*15=0,"",L40*15)</f>
        <v/>
      </c>
      <c r="N40" s="772"/>
      <c r="O40" s="763"/>
      <c r="P40" s="760"/>
      <c r="Q40" s="768"/>
      <c r="R40" s="761"/>
      <c r="S40" s="768" t="str">
        <f t="shared" ref="S40" si="34">IF(R40*15=0,"",R40*15)</f>
        <v/>
      </c>
      <c r="T40" s="761"/>
      <c r="U40" s="763"/>
      <c r="W40" s="768"/>
      <c r="Y40" s="768"/>
      <c r="AB40" s="823">
        <v>2</v>
      </c>
      <c r="AC40" s="824">
        <v>28</v>
      </c>
      <c r="AD40" s="836"/>
      <c r="AE40" s="824"/>
      <c r="AF40" s="823">
        <v>2</v>
      </c>
      <c r="AG40" s="829" t="s">
        <v>15</v>
      </c>
      <c r="AH40" s="772"/>
      <c r="AI40" s="768"/>
      <c r="AK40" s="768"/>
      <c r="AL40" s="772"/>
      <c r="AM40" s="764"/>
      <c r="AN40" s="769">
        <f t="shared" si="0"/>
        <v>2</v>
      </c>
      <c r="AO40" s="768">
        <f t="shared" si="4"/>
        <v>28</v>
      </c>
      <c r="AP40" s="770" t="str">
        <f t="shared" si="1"/>
        <v/>
      </c>
      <c r="AQ40" s="768" t="str">
        <f t="shared" si="8"/>
        <v/>
      </c>
      <c r="AR40" s="770">
        <f t="shared" si="2"/>
        <v>2</v>
      </c>
      <c r="AS40" s="771">
        <f t="shared" si="3"/>
        <v>2</v>
      </c>
      <c r="AT40" s="1103" t="s">
        <v>768</v>
      </c>
      <c r="AU40" s="1104" t="s">
        <v>789</v>
      </c>
    </row>
    <row r="41" spans="1:47" s="700" customFormat="1" ht="15.75" customHeight="1" x14ac:dyDescent="0.25">
      <c r="A41" s="756" t="s">
        <v>136</v>
      </c>
      <c r="B41" s="758" t="s">
        <v>15</v>
      </c>
      <c r="C41" s="757" t="s">
        <v>137</v>
      </c>
      <c r="D41" s="772"/>
      <c r="E41" s="768" t="str">
        <f t="shared" si="13"/>
        <v/>
      </c>
      <c r="F41" s="772"/>
      <c r="G41" s="768" t="str">
        <f t="shared" si="14"/>
        <v/>
      </c>
      <c r="H41" s="772"/>
      <c r="I41" s="762"/>
      <c r="J41" s="760"/>
      <c r="K41" s="768" t="str">
        <f t="shared" ref="K41:K48" si="35">IF(J41*15=0,"",J41*15)</f>
        <v/>
      </c>
      <c r="L41" s="772">
        <v>2</v>
      </c>
      <c r="M41" s="768">
        <v>28</v>
      </c>
      <c r="N41" s="772">
        <v>2</v>
      </c>
      <c r="O41" s="763" t="s">
        <v>71</v>
      </c>
      <c r="P41" s="772"/>
      <c r="Q41" s="768" t="str">
        <f t="shared" si="29"/>
        <v/>
      </c>
      <c r="R41" s="772"/>
      <c r="S41" s="768" t="str">
        <f>IF(R41*15=0,"",R41*15)</f>
        <v/>
      </c>
      <c r="T41" s="772"/>
      <c r="U41" s="762"/>
      <c r="V41" s="760"/>
      <c r="W41" s="768" t="str">
        <f t="shared" si="30"/>
        <v/>
      </c>
      <c r="X41" s="772"/>
      <c r="Y41" s="768" t="str">
        <f>IF(X41*15=0,"",X41*15)</f>
        <v/>
      </c>
      <c r="Z41" s="772"/>
      <c r="AA41" s="763"/>
      <c r="AB41" s="760"/>
      <c r="AC41" s="768" t="str">
        <f t="shared" ref="AC41:AC49" si="36">IF(AB41*15=0,"",AB41*15)</f>
        <v/>
      </c>
      <c r="AD41" s="761"/>
      <c r="AE41" s="768" t="str">
        <f t="shared" si="31"/>
        <v/>
      </c>
      <c r="AF41" s="761"/>
      <c r="AG41" s="764"/>
      <c r="AH41" s="772"/>
      <c r="AI41" s="768" t="str">
        <f t="shared" si="28"/>
        <v/>
      </c>
      <c r="AJ41" s="772"/>
      <c r="AK41" s="768" t="str">
        <f t="shared" si="32"/>
        <v/>
      </c>
      <c r="AL41" s="772"/>
      <c r="AM41" s="772"/>
      <c r="AN41" s="769" t="str">
        <f t="shared" si="0"/>
        <v/>
      </c>
      <c r="AO41" s="768" t="str">
        <f t="shared" si="4"/>
        <v/>
      </c>
      <c r="AP41" s="770">
        <f t="shared" si="1"/>
        <v>2</v>
      </c>
      <c r="AQ41" s="768">
        <f t="shared" si="8"/>
        <v>28</v>
      </c>
      <c r="AR41" s="770">
        <f t="shared" si="2"/>
        <v>2</v>
      </c>
      <c r="AS41" s="771">
        <f t="shared" si="3"/>
        <v>2</v>
      </c>
      <c r="AT41" s="1101" t="s">
        <v>713</v>
      </c>
      <c r="AU41" s="1029" t="s">
        <v>809</v>
      </c>
    </row>
    <row r="42" spans="1:47" s="700" customFormat="1" ht="15.75" customHeight="1" x14ac:dyDescent="0.25">
      <c r="A42" s="756" t="s">
        <v>138</v>
      </c>
      <c r="B42" s="758" t="s">
        <v>15</v>
      </c>
      <c r="C42" s="757" t="s">
        <v>139</v>
      </c>
      <c r="D42" s="772"/>
      <c r="E42" s="768" t="str">
        <f t="shared" si="13"/>
        <v/>
      </c>
      <c r="F42" s="772"/>
      <c r="G42" s="768" t="str">
        <f t="shared" si="14"/>
        <v/>
      </c>
      <c r="H42" s="772"/>
      <c r="I42" s="762"/>
      <c r="J42" s="760"/>
      <c r="K42" s="768" t="str">
        <f t="shared" si="35"/>
        <v/>
      </c>
      <c r="L42" s="772"/>
      <c r="M42" s="768" t="str">
        <f>IF(L42*15=0,"",L42*15)</f>
        <v/>
      </c>
      <c r="N42" s="772"/>
      <c r="O42" s="763"/>
      <c r="P42" s="772"/>
      <c r="Q42" s="768" t="str">
        <f t="shared" si="29"/>
        <v/>
      </c>
      <c r="R42" s="772">
        <v>2</v>
      </c>
      <c r="S42" s="768">
        <v>28</v>
      </c>
      <c r="T42" s="772">
        <v>2</v>
      </c>
      <c r="U42" s="762" t="s">
        <v>71</v>
      </c>
      <c r="V42" s="760"/>
      <c r="W42" s="768" t="str">
        <f t="shared" si="30"/>
        <v/>
      </c>
      <c r="X42" s="772"/>
      <c r="Y42" s="768" t="str">
        <f>IF(X42*15=0,"",X42*15)</f>
        <v/>
      </c>
      <c r="Z42" s="772"/>
      <c r="AA42" s="763"/>
      <c r="AB42" s="760"/>
      <c r="AC42" s="768" t="str">
        <f t="shared" si="36"/>
        <v/>
      </c>
      <c r="AD42" s="761"/>
      <c r="AE42" s="768" t="str">
        <f t="shared" si="31"/>
        <v/>
      </c>
      <c r="AF42" s="761"/>
      <c r="AG42" s="764"/>
      <c r="AH42" s="772"/>
      <c r="AI42" s="768" t="str">
        <f t="shared" si="28"/>
        <v/>
      </c>
      <c r="AJ42" s="772"/>
      <c r="AK42" s="768" t="str">
        <f t="shared" si="32"/>
        <v/>
      </c>
      <c r="AL42" s="772"/>
      <c r="AM42" s="772"/>
      <c r="AN42" s="769" t="str">
        <f t="shared" si="0"/>
        <v/>
      </c>
      <c r="AO42" s="768" t="str">
        <f t="shared" si="4"/>
        <v/>
      </c>
      <c r="AP42" s="770">
        <f t="shared" si="1"/>
        <v>2</v>
      </c>
      <c r="AQ42" s="768">
        <f t="shared" si="8"/>
        <v>28</v>
      </c>
      <c r="AR42" s="770">
        <f t="shared" si="2"/>
        <v>2</v>
      </c>
      <c r="AS42" s="771">
        <f t="shared" si="3"/>
        <v>2</v>
      </c>
      <c r="AT42" s="1101" t="s">
        <v>713</v>
      </c>
      <c r="AU42" s="1029" t="s">
        <v>809</v>
      </c>
    </row>
    <row r="43" spans="1:47" s="700" customFormat="1" ht="15.75" customHeight="1" x14ac:dyDescent="0.25">
      <c r="A43" s="756" t="s">
        <v>140</v>
      </c>
      <c r="B43" s="758" t="s">
        <v>15</v>
      </c>
      <c r="C43" s="757" t="s">
        <v>141</v>
      </c>
      <c r="D43" s="772"/>
      <c r="E43" s="768" t="str">
        <f t="shared" si="13"/>
        <v/>
      </c>
      <c r="F43" s="772"/>
      <c r="G43" s="768" t="str">
        <f t="shared" si="14"/>
        <v/>
      </c>
      <c r="H43" s="772"/>
      <c r="I43" s="762"/>
      <c r="J43" s="760"/>
      <c r="K43" s="768" t="str">
        <f t="shared" si="35"/>
        <v/>
      </c>
      <c r="L43" s="772"/>
      <c r="M43" s="768" t="str">
        <f>IF(L43*15=0,"",L43*15)</f>
        <v/>
      </c>
      <c r="N43" s="772"/>
      <c r="O43" s="763"/>
      <c r="P43" s="772"/>
      <c r="Q43" s="768" t="str">
        <f t="shared" si="29"/>
        <v/>
      </c>
      <c r="R43" s="772"/>
      <c r="S43" s="768" t="str">
        <f t="shared" ref="S43:S49" si="37">IF(R43*15=0,"",R43*15)</f>
        <v/>
      </c>
      <c r="T43" s="772"/>
      <c r="U43" s="762"/>
      <c r="V43" s="760"/>
      <c r="W43" s="768" t="str">
        <f t="shared" si="30"/>
        <v/>
      </c>
      <c r="X43" s="772">
        <v>2</v>
      </c>
      <c r="Y43" s="768">
        <v>28</v>
      </c>
      <c r="Z43" s="772">
        <v>2</v>
      </c>
      <c r="AA43" s="763" t="s">
        <v>71</v>
      </c>
      <c r="AB43" s="760"/>
      <c r="AC43" s="768" t="str">
        <f t="shared" si="36"/>
        <v/>
      </c>
      <c r="AD43" s="761"/>
      <c r="AE43" s="768" t="str">
        <f t="shared" si="31"/>
        <v/>
      </c>
      <c r="AF43" s="761"/>
      <c r="AG43" s="764"/>
      <c r="AH43" s="772"/>
      <c r="AI43" s="768" t="str">
        <f t="shared" si="28"/>
        <v/>
      </c>
      <c r="AJ43" s="772"/>
      <c r="AK43" s="768" t="str">
        <f t="shared" si="32"/>
        <v/>
      </c>
      <c r="AL43" s="772"/>
      <c r="AM43" s="772"/>
      <c r="AN43" s="769" t="str">
        <f t="shared" si="0"/>
        <v/>
      </c>
      <c r="AO43" s="768" t="str">
        <f t="shared" si="4"/>
        <v/>
      </c>
      <c r="AP43" s="770">
        <f t="shared" si="1"/>
        <v>2</v>
      </c>
      <c r="AQ43" s="768">
        <f t="shared" si="8"/>
        <v>28</v>
      </c>
      <c r="AR43" s="770">
        <f t="shared" si="2"/>
        <v>2</v>
      </c>
      <c r="AS43" s="771">
        <f t="shared" si="3"/>
        <v>2</v>
      </c>
      <c r="AT43" s="1101" t="s">
        <v>713</v>
      </c>
      <c r="AU43" s="1029" t="s">
        <v>809</v>
      </c>
    </row>
    <row r="44" spans="1:47" s="700" customFormat="1" ht="15.75" customHeight="1" x14ac:dyDescent="0.25">
      <c r="A44" s="756" t="s">
        <v>142</v>
      </c>
      <c r="B44" s="758" t="s">
        <v>15</v>
      </c>
      <c r="C44" s="757" t="s">
        <v>143</v>
      </c>
      <c r="D44" s="772"/>
      <c r="E44" s="768" t="str">
        <f t="shared" si="13"/>
        <v/>
      </c>
      <c r="F44" s="772"/>
      <c r="G44" s="768" t="str">
        <f t="shared" si="14"/>
        <v/>
      </c>
      <c r="H44" s="772"/>
      <c r="I44" s="762"/>
      <c r="J44" s="760"/>
      <c r="K44" s="768" t="str">
        <f t="shared" si="35"/>
        <v/>
      </c>
      <c r="L44" s="772"/>
      <c r="M44" s="768" t="str">
        <f>IF(L44*15=0,"",L44*15)</f>
        <v/>
      </c>
      <c r="N44" s="772"/>
      <c r="O44" s="763"/>
      <c r="P44" s="772"/>
      <c r="Q44" s="768" t="str">
        <f t="shared" si="29"/>
        <v/>
      </c>
      <c r="R44" s="772"/>
      <c r="S44" s="768" t="str">
        <f t="shared" si="37"/>
        <v/>
      </c>
      <c r="T44" s="772"/>
      <c r="U44" s="762"/>
      <c r="V44" s="760"/>
      <c r="W44" s="768" t="str">
        <f t="shared" si="30"/>
        <v/>
      </c>
      <c r="X44" s="772"/>
      <c r="Y44" s="768" t="str">
        <f>IF(X44*15=0,"",X44*15)</f>
        <v/>
      </c>
      <c r="Z44" s="772"/>
      <c r="AA44" s="763"/>
      <c r="AB44" s="760"/>
      <c r="AC44" s="768" t="str">
        <f t="shared" si="36"/>
        <v/>
      </c>
      <c r="AD44" s="761">
        <v>2</v>
      </c>
      <c r="AE44" s="768">
        <v>28</v>
      </c>
      <c r="AF44" s="761">
        <v>2</v>
      </c>
      <c r="AG44" s="764" t="s">
        <v>71</v>
      </c>
      <c r="AH44" s="772"/>
      <c r="AI44" s="768" t="str">
        <f t="shared" si="28"/>
        <v/>
      </c>
      <c r="AJ44" s="772"/>
      <c r="AK44" s="768" t="str">
        <f t="shared" si="32"/>
        <v/>
      </c>
      <c r="AL44" s="772"/>
      <c r="AM44" s="772"/>
      <c r="AN44" s="769" t="str">
        <f t="shared" si="0"/>
        <v/>
      </c>
      <c r="AO44" s="768" t="str">
        <f t="shared" si="4"/>
        <v/>
      </c>
      <c r="AP44" s="770">
        <f t="shared" si="1"/>
        <v>2</v>
      </c>
      <c r="AQ44" s="768">
        <f t="shared" si="8"/>
        <v>28</v>
      </c>
      <c r="AR44" s="770">
        <f t="shared" si="2"/>
        <v>2</v>
      </c>
      <c r="AS44" s="771">
        <f t="shared" si="3"/>
        <v>2</v>
      </c>
      <c r="AT44" s="1101" t="s">
        <v>713</v>
      </c>
      <c r="AU44" s="1029" t="s">
        <v>809</v>
      </c>
    </row>
    <row r="45" spans="1:47" s="755" customFormat="1" ht="15.75" customHeight="1" x14ac:dyDescent="0.25">
      <c r="A45" s="820" t="s">
        <v>144</v>
      </c>
      <c r="B45" s="821" t="s">
        <v>15</v>
      </c>
      <c r="C45" s="822" t="s">
        <v>145</v>
      </c>
      <c r="D45" s="823"/>
      <c r="E45" s="824" t="str">
        <f t="shared" si="13"/>
        <v/>
      </c>
      <c r="F45" s="823"/>
      <c r="G45" s="824" t="str">
        <f t="shared" si="14"/>
        <v/>
      </c>
      <c r="H45" s="823"/>
      <c r="I45" s="825"/>
      <c r="J45" s="826"/>
      <c r="K45" s="824" t="str">
        <f t="shared" si="35"/>
        <v/>
      </c>
      <c r="L45" s="823"/>
      <c r="M45" s="824" t="str">
        <f>IF(L45*15=0,"",L45*15)</f>
        <v/>
      </c>
      <c r="N45" s="823"/>
      <c r="O45" s="827"/>
      <c r="P45" s="823"/>
      <c r="Q45" s="824" t="str">
        <f t="shared" si="29"/>
        <v/>
      </c>
      <c r="R45" s="823"/>
      <c r="S45" s="824" t="str">
        <f t="shared" si="37"/>
        <v/>
      </c>
      <c r="T45" s="823"/>
      <c r="U45" s="825"/>
      <c r="V45" s="826"/>
      <c r="W45" s="824" t="str">
        <f t="shared" si="30"/>
        <v/>
      </c>
      <c r="X45" s="823"/>
      <c r="Y45" s="824" t="str">
        <f>IF(X45*15=0,"",X45*15)</f>
        <v/>
      </c>
      <c r="Z45" s="823"/>
      <c r="AA45" s="827"/>
      <c r="AB45" s="826"/>
      <c r="AC45" s="824" t="str">
        <f t="shared" si="36"/>
        <v/>
      </c>
      <c r="AD45" s="828"/>
      <c r="AE45" s="824" t="str">
        <f>IF(AD45*15=0,"",AD45*15)</f>
        <v/>
      </c>
      <c r="AF45" s="828"/>
      <c r="AG45" s="829"/>
      <c r="AH45" s="823"/>
      <c r="AI45" s="824" t="str">
        <f t="shared" si="28"/>
        <v/>
      </c>
      <c r="AJ45" s="823">
        <v>2</v>
      </c>
      <c r="AK45" s="824">
        <v>20</v>
      </c>
      <c r="AL45" s="823">
        <v>2</v>
      </c>
      <c r="AM45" s="823" t="s">
        <v>71</v>
      </c>
      <c r="AN45" s="830" t="str">
        <f t="shared" si="0"/>
        <v/>
      </c>
      <c r="AO45" s="824" t="str">
        <f t="shared" si="4"/>
        <v/>
      </c>
      <c r="AP45" s="831">
        <f t="shared" si="1"/>
        <v>2</v>
      </c>
      <c r="AQ45" s="824">
        <v>30</v>
      </c>
      <c r="AR45" s="831">
        <f t="shared" si="2"/>
        <v>2</v>
      </c>
      <c r="AS45" s="832">
        <f t="shared" si="3"/>
        <v>2</v>
      </c>
      <c r="AT45" s="1101" t="s">
        <v>713</v>
      </c>
      <c r="AU45" s="1029" t="s">
        <v>809</v>
      </c>
    </row>
    <row r="46" spans="1:47" s="754" customFormat="1" ht="15.75" customHeight="1" x14ac:dyDescent="0.25">
      <c r="A46" s="759" t="s">
        <v>146</v>
      </c>
      <c r="B46" s="758" t="s">
        <v>15</v>
      </c>
      <c r="C46" s="674" t="s">
        <v>147</v>
      </c>
      <c r="D46" s="772"/>
      <c r="E46" s="768" t="str">
        <f t="shared" si="13"/>
        <v/>
      </c>
      <c r="F46" s="772"/>
      <c r="G46" s="768" t="str">
        <f t="shared" si="14"/>
        <v/>
      </c>
      <c r="H46" s="772"/>
      <c r="I46" s="762"/>
      <c r="J46" s="760"/>
      <c r="K46" s="768" t="str">
        <f t="shared" si="35"/>
        <v/>
      </c>
      <c r="L46" s="772">
        <v>1</v>
      </c>
      <c r="M46" s="768">
        <v>14</v>
      </c>
      <c r="N46" s="772">
        <v>1</v>
      </c>
      <c r="O46" s="763" t="s">
        <v>71</v>
      </c>
      <c r="P46" s="772"/>
      <c r="Q46" s="768" t="str">
        <f t="shared" si="29"/>
        <v/>
      </c>
      <c r="R46" s="772"/>
      <c r="S46" s="768" t="str">
        <f t="shared" si="37"/>
        <v/>
      </c>
      <c r="T46" s="772"/>
      <c r="U46" s="762"/>
      <c r="V46" s="760"/>
      <c r="W46" s="768" t="str">
        <f t="shared" si="30"/>
        <v/>
      </c>
      <c r="X46" s="772"/>
      <c r="Y46" s="768" t="str">
        <f>IF(X46*15=0,"",X46*15)</f>
        <v/>
      </c>
      <c r="Z46" s="772"/>
      <c r="AA46" s="763"/>
      <c r="AB46" s="760"/>
      <c r="AC46" s="768" t="str">
        <f t="shared" si="36"/>
        <v/>
      </c>
      <c r="AD46" s="761"/>
      <c r="AE46" s="768" t="str">
        <f>IF(AD46*15=0,"",AD46*15)</f>
        <v/>
      </c>
      <c r="AF46" s="761"/>
      <c r="AG46" s="764"/>
      <c r="AH46" s="772"/>
      <c r="AI46" s="768" t="str">
        <f t="shared" si="28"/>
        <v/>
      </c>
      <c r="AJ46" s="772"/>
      <c r="AK46" s="768" t="str">
        <f>IF(AJ46*15=0,"",AJ46*15)</f>
        <v/>
      </c>
      <c r="AL46" s="772"/>
      <c r="AM46" s="772"/>
      <c r="AN46" s="769" t="str">
        <f t="shared" si="0"/>
        <v/>
      </c>
      <c r="AO46" s="768" t="str">
        <f t="shared" si="4"/>
        <v/>
      </c>
      <c r="AP46" s="770">
        <f t="shared" si="1"/>
        <v>1</v>
      </c>
      <c r="AQ46" s="768">
        <f t="shared" si="8"/>
        <v>14</v>
      </c>
      <c r="AR46" s="770">
        <f t="shared" si="2"/>
        <v>1</v>
      </c>
      <c r="AS46" s="771">
        <f t="shared" si="3"/>
        <v>1</v>
      </c>
      <c r="AT46" s="1103" t="s">
        <v>693</v>
      </c>
      <c r="AU46" s="1104" t="s">
        <v>695</v>
      </c>
    </row>
    <row r="47" spans="1:47" s="754" customFormat="1" ht="15.75" customHeight="1" x14ac:dyDescent="0.25">
      <c r="A47" s="759" t="s">
        <v>148</v>
      </c>
      <c r="B47" s="758" t="s">
        <v>15</v>
      </c>
      <c r="C47" s="674" t="s">
        <v>149</v>
      </c>
      <c r="D47" s="772"/>
      <c r="E47" s="768" t="str">
        <f t="shared" si="13"/>
        <v/>
      </c>
      <c r="F47" s="772"/>
      <c r="G47" s="768" t="str">
        <f t="shared" si="14"/>
        <v/>
      </c>
      <c r="H47" s="772"/>
      <c r="I47" s="762"/>
      <c r="J47" s="760"/>
      <c r="K47" s="768" t="str">
        <f t="shared" si="35"/>
        <v/>
      </c>
      <c r="L47" s="772"/>
      <c r="M47" s="768" t="str">
        <f>IF(L47*15=0,"",L47*15)</f>
        <v/>
      </c>
      <c r="N47" s="772"/>
      <c r="O47" s="763"/>
      <c r="P47" s="772"/>
      <c r="Q47" s="768" t="str">
        <f t="shared" si="29"/>
        <v/>
      </c>
      <c r="R47" s="772"/>
      <c r="S47" s="768" t="str">
        <f t="shared" si="37"/>
        <v/>
      </c>
      <c r="T47" s="772"/>
      <c r="U47" s="762"/>
      <c r="V47" s="760"/>
      <c r="W47" s="768" t="str">
        <f t="shared" si="30"/>
        <v/>
      </c>
      <c r="X47" s="772">
        <v>1</v>
      </c>
      <c r="Y47" s="768">
        <v>14</v>
      </c>
      <c r="Z47" s="772">
        <v>1</v>
      </c>
      <c r="AA47" s="763" t="s">
        <v>71</v>
      </c>
      <c r="AB47" s="760"/>
      <c r="AC47" s="768" t="str">
        <f t="shared" si="36"/>
        <v/>
      </c>
      <c r="AD47" s="761"/>
      <c r="AE47" s="768" t="str">
        <f>IF(AD47*15=0,"",AD47*15)</f>
        <v/>
      </c>
      <c r="AF47" s="761"/>
      <c r="AG47" s="764"/>
      <c r="AH47" s="772"/>
      <c r="AI47" s="768" t="str">
        <f t="shared" si="28"/>
        <v/>
      </c>
      <c r="AJ47" s="772"/>
      <c r="AK47" s="768" t="str">
        <f>IF(AJ47*15=0,"",AJ47*15)</f>
        <v/>
      </c>
      <c r="AL47" s="772"/>
      <c r="AM47" s="772"/>
      <c r="AN47" s="769" t="str">
        <f t="shared" si="0"/>
        <v/>
      </c>
      <c r="AO47" s="768" t="str">
        <f t="shared" si="4"/>
        <v/>
      </c>
      <c r="AP47" s="770">
        <f t="shared" si="1"/>
        <v>1</v>
      </c>
      <c r="AQ47" s="768">
        <f t="shared" si="8"/>
        <v>14</v>
      </c>
      <c r="AR47" s="770">
        <f t="shared" si="2"/>
        <v>1</v>
      </c>
      <c r="AS47" s="771">
        <f t="shared" si="3"/>
        <v>1</v>
      </c>
      <c r="AT47" s="1103" t="s">
        <v>693</v>
      </c>
      <c r="AU47" s="1104" t="s">
        <v>695</v>
      </c>
    </row>
    <row r="48" spans="1:47" s="700" customFormat="1" ht="15.75" customHeight="1" x14ac:dyDescent="0.25">
      <c r="A48" s="759" t="s">
        <v>150</v>
      </c>
      <c r="B48" s="758" t="s">
        <v>15</v>
      </c>
      <c r="C48" s="682" t="s">
        <v>151</v>
      </c>
      <c r="D48" s="772"/>
      <c r="E48" s="768" t="str">
        <f t="shared" si="13"/>
        <v/>
      </c>
      <c r="F48" s="772"/>
      <c r="G48" s="768" t="str">
        <f t="shared" si="14"/>
        <v/>
      </c>
      <c r="H48" s="772"/>
      <c r="I48" s="762"/>
      <c r="J48" s="760"/>
      <c r="K48" s="768" t="str">
        <f t="shared" si="35"/>
        <v/>
      </c>
      <c r="L48" s="772"/>
      <c r="M48" s="768" t="str">
        <f>IF(L48*15=0,"",L48*15)</f>
        <v/>
      </c>
      <c r="N48" s="772"/>
      <c r="O48" s="763"/>
      <c r="P48" s="772"/>
      <c r="Q48" s="768" t="str">
        <f t="shared" si="29"/>
        <v/>
      </c>
      <c r="R48" s="772"/>
      <c r="S48" s="768" t="str">
        <f t="shared" si="37"/>
        <v/>
      </c>
      <c r="T48" s="772"/>
      <c r="U48" s="762"/>
      <c r="V48" s="760"/>
      <c r="W48" s="768" t="str">
        <f t="shared" si="30"/>
        <v/>
      </c>
      <c r="X48" s="772"/>
      <c r="Y48" s="768" t="str">
        <f>IF(X48*15=0,"",X48*15)</f>
        <v/>
      </c>
      <c r="Z48" s="772"/>
      <c r="AA48" s="763"/>
      <c r="AB48" s="760"/>
      <c r="AC48" s="768" t="str">
        <f t="shared" si="36"/>
        <v/>
      </c>
      <c r="AD48" s="761"/>
      <c r="AE48" s="768" t="str">
        <f>IF(AD48*15=0,"",AD48*15)</f>
        <v/>
      </c>
      <c r="AF48" s="761"/>
      <c r="AG48" s="764"/>
      <c r="AH48" s="772"/>
      <c r="AI48" s="768" t="str">
        <f t="shared" si="28"/>
        <v/>
      </c>
      <c r="AJ48" s="772">
        <v>1</v>
      </c>
      <c r="AK48" s="768">
        <v>10</v>
      </c>
      <c r="AL48" s="772">
        <v>1</v>
      </c>
      <c r="AM48" s="772" t="s">
        <v>71</v>
      </c>
      <c r="AN48" s="769" t="str">
        <f t="shared" si="0"/>
        <v/>
      </c>
      <c r="AO48" s="768" t="str">
        <f t="shared" si="4"/>
        <v/>
      </c>
      <c r="AP48" s="770">
        <f t="shared" si="1"/>
        <v>1</v>
      </c>
      <c r="AQ48" s="768">
        <v>10</v>
      </c>
      <c r="AR48" s="770">
        <f t="shared" si="2"/>
        <v>1</v>
      </c>
      <c r="AS48" s="771">
        <f t="shared" si="3"/>
        <v>1</v>
      </c>
      <c r="AT48" s="1103" t="s">
        <v>693</v>
      </c>
      <c r="AU48" s="1104" t="s">
        <v>695</v>
      </c>
    </row>
    <row r="49" spans="1:47" s="700" customFormat="1" ht="15.75" customHeight="1" x14ac:dyDescent="0.25">
      <c r="A49" s="759" t="s">
        <v>152</v>
      </c>
      <c r="B49" s="758" t="s">
        <v>15</v>
      </c>
      <c r="C49" s="766" t="s">
        <v>153</v>
      </c>
      <c r="D49" s="772"/>
      <c r="E49" s="768" t="str">
        <f t="shared" si="13"/>
        <v/>
      </c>
      <c r="F49" s="772"/>
      <c r="G49" s="768" t="str">
        <f t="shared" si="14"/>
        <v/>
      </c>
      <c r="H49" s="772"/>
      <c r="I49" s="762"/>
      <c r="J49" s="760">
        <v>1</v>
      </c>
      <c r="K49" s="768">
        <v>14</v>
      </c>
      <c r="L49" s="772">
        <v>1</v>
      </c>
      <c r="M49" s="768">
        <v>14</v>
      </c>
      <c r="N49" s="772">
        <v>1</v>
      </c>
      <c r="O49" s="763" t="s">
        <v>67</v>
      </c>
      <c r="P49" s="772"/>
      <c r="Q49" s="768" t="str">
        <f t="shared" si="29"/>
        <v/>
      </c>
      <c r="R49" s="772"/>
      <c r="S49" s="768" t="str">
        <f t="shared" si="37"/>
        <v/>
      </c>
      <c r="T49" s="772"/>
      <c r="U49" s="762"/>
      <c r="V49" s="760"/>
      <c r="W49" s="768" t="str">
        <f t="shared" si="30"/>
        <v/>
      </c>
      <c r="X49" s="772"/>
      <c r="Y49" s="768" t="str">
        <f>IF(X49*15=0,"",X49*15)</f>
        <v/>
      </c>
      <c r="Z49" s="772"/>
      <c r="AA49" s="763"/>
      <c r="AB49" s="760"/>
      <c r="AC49" s="768" t="str">
        <f t="shared" si="36"/>
        <v/>
      </c>
      <c r="AD49" s="761"/>
      <c r="AE49" s="768" t="str">
        <f>IF(AD49*15=0,"",AD49*15)</f>
        <v/>
      </c>
      <c r="AF49" s="761"/>
      <c r="AG49" s="764"/>
      <c r="AH49" s="772"/>
      <c r="AI49" s="768" t="str">
        <f t="shared" si="28"/>
        <v/>
      </c>
      <c r="AJ49" s="772"/>
      <c r="AK49" s="768" t="str">
        <f>IF(AJ49*15=0,"",AJ49*15)</f>
        <v/>
      </c>
      <c r="AL49" s="772"/>
      <c r="AM49" s="772"/>
      <c r="AN49" s="769">
        <f t="shared" ref="AN49:AN63" si="38">IF(D49+J49+P49+V49+AB49+AH49=0,"",D49+J49+P49+V49+AB49+AH49)</f>
        <v>1</v>
      </c>
      <c r="AO49" s="768">
        <f t="shared" ref="AO49:AO63" si="39">IF((D49+J49+P49+V49+AB49+AH49)*14=0,"",(D49+J49+P49+V49+AB49+AH49)*14)</f>
        <v>14</v>
      </c>
      <c r="AP49" s="770">
        <f t="shared" ref="AP49:AP63" si="40">IF(F49+L49+R49+X49+AD49+AJ49=0,"",F49+L49+R49+X49+AD49+AJ49)</f>
        <v>1</v>
      </c>
      <c r="AQ49" s="768">
        <f t="shared" ref="AQ49:AQ63" si="41">IF((L49+F49+R49+X49+AD49+AJ49)*14=0,"",(L49+F49+R49+X49+AD49+AJ49)*14)</f>
        <v>14</v>
      </c>
      <c r="AR49" s="770">
        <f t="shared" ref="AR49:AR63" si="42">IF(N49+H49+T49+Z49+AF49+AL49=0,"",N49+H49+T49+Z49+AF49+AL49)</f>
        <v>1</v>
      </c>
      <c r="AS49" s="771">
        <f t="shared" ref="AS49:AS63" si="43">IF(D49+F49+L49+J49+P49+R49+V49+X49+AB49+AD49+AH49+AJ49=0,"",D49+F49+L49+J49+P49+R49+V49+X49+AB49+AD49+AH49+AJ49)</f>
        <v>2</v>
      </c>
      <c r="AT49" s="1103" t="s">
        <v>749</v>
      </c>
      <c r="AU49" s="1104" t="s">
        <v>816</v>
      </c>
    </row>
    <row r="50" spans="1:47" s="754" customFormat="1" ht="15.75" customHeight="1" x14ac:dyDescent="0.25">
      <c r="A50" s="834" t="s">
        <v>851</v>
      </c>
      <c r="B50" s="758" t="s">
        <v>34</v>
      </c>
      <c r="C50" s="766" t="s">
        <v>584</v>
      </c>
      <c r="D50" s="987">
        <v>1</v>
      </c>
      <c r="E50" s="851">
        <v>10</v>
      </c>
      <c r="F50" s="970"/>
      <c r="G50" s="851"/>
      <c r="H50" s="970">
        <v>1</v>
      </c>
      <c r="I50" s="971" t="s">
        <v>67</v>
      </c>
      <c r="J50" s="734"/>
      <c r="K50" s="851"/>
      <c r="L50" s="733"/>
      <c r="M50" s="851"/>
      <c r="N50" s="733"/>
      <c r="O50" s="726"/>
      <c r="P50" s="734"/>
      <c r="Q50" s="851" t="s">
        <v>68</v>
      </c>
      <c r="R50" s="733"/>
      <c r="S50" s="851" t="s">
        <v>68</v>
      </c>
      <c r="T50" s="733"/>
      <c r="U50" s="726"/>
      <c r="V50" s="734"/>
      <c r="W50" s="851" t="s">
        <v>68</v>
      </c>
      <c r="X50" s="733"/>
      <c r="Y50" s="851" t="s">
        <v>68</v>
      </c>
      <c r="Z50" s="733"/>
      <c r="AA50" s="726"/>
      <c r="AB50" s="734"/>
      <c r="AC50" s="851" t="s">
        <v>68</v>
      </c>
      <c r="AD50" s="733"/>
      <c r="AE50" s="851" t="s">
        <v>68</v>
      </c>
      <c r="AF50" s="733"/>
      <c r="AG50" s="726"/>
      <c r="AH50" s="733"/>
      <c r="AI50" s="851" t="s">
        <v>68</v>
      </c>
      <c r="AJ50" s="733"/>
      <c r="AK50" s="851" t="s">
        <v>68</v>
      </c>
      <c r="AL50" s="733"/>
      <c r="AM50" s="733"/>
      <c r="AN50" s="830">
        <f t="shared" si="38"/>
        <v>1</v>
      </c>
      <c r="AO50" s="824">
        <f t="shared" si="39"/>
        <v>14</v>
      </c>
      <c r="AP50" s="831" t="str">
        <f t="shared" si="40"/>
        <v/>
      </c>
      <c r="AQ50" s="824" t="str">
        <f t="shared" si="41"/>
        <v/>
      </c>
      <c r="AR50" s="831">
        <f t="shared" si="42"/>
        <v>1</v>
      </c>
      <c r="AS50" s="832">
        <f t="shared" si="43"/>
        <v>1</v>
      </c>
      <c r="AT50" s="1103" t="s">
        <v>821</v>
      </c>
      <c r="AU50" s="1104" t="s">
        <v>627</v>
      </c>
    </row>
    <row r="51" spans="1:47" s="754" customFormat="1" ht="15.75" customHeight="1" x14ac:dyDescent="0.25">
      <c r="A51" s="834" t="s">
        <v>852</v>
      </c>
      <c r="B51" s="758" t="s">
        <v>34</v>
      </c>
      <c r="C51" s="766" t="s">
        <v>585</v>
      </c>
      <c r="D51" s="729"/>
      <c r="E51" s="851" t="s">
        <v>68</v>
      </c>
      <c r="F51" s="744"/>
      <c r="G51" s="851" t="s">
        <v>68</v>
      </c>
      <c r="H51" s="744"/>
      <c r="I51" s="192"/>
      <c r="J51" s="732"/>
      <c r="K51" s="851"/>
      <c r="L51" s="744"/>
      <c r="M51" s="851"/>
      <c r="N51" s="744"/>
      <c r="O51" s="730"/>
      <c r="P51" s="732"/>
      <c r="Q51" s="851" t="s">
        <v>68</v>
      </c>
      <c r="R51" s="744"/>
      <c r="S51" s="851" t="s">
        <v>68</v>
      </c>
      <c r="T51" s="744"/>
      <c r="U51" s="730"/>
      <c r="V51" s="732">
        <v>2</v>
      </c>
      <c r="W51" s="851">
        <v>28</v>
      </c>
      <c r="X51" s="744"/>
      <c r="Y51" s="851">
        <v>14</v>
      </c>
      <c r="Z51" s="744">
        <v>1</v>
      </c>
      <c r="AA51" s="730" t="s">
        <v>131</v>
      </c>
      <c r="AB51" s="732"/>
      <c r="AC51" s="851" t="s">
        <v>68</v>
      </c>
      <c r="AD51" s="744"/>
      <c r="AE51" s="851" t="s">
        <v>68</v>
      </c>
      <c r="AF51" s="744"/>
      <c r="AG51" s="730"/>
      <c r="AH51" s="744"/>
      <c r="AI51" s="851" t="s">
        <v>68</v>
      </c>
      <c r="AJ51" s="744"/>
      <c r="AK51" s="851" t="s">
        <v>68</v>
      </c>
      <c r="AL51" s="744"/>
      <c r="AM51" s="744"/>
      <c r="AN51" s="830">
        <f t="shared" si="38"/>
        <v>2</v>
      </c>
      <c r="AO51" s="824">
        <f t="shared" si="39"/>
        <v>28</v>
      </c>
      <c r="AP51" s="831" t="str">
        <f t="shared" si="40"/>
        <v/>
      </c>
      <c r="AQ51" s="824" t="str">
        <f t="shared" si="41"/>
        <v/>
      </c>
      <c r="AR51" s="831">
        <f t="shared" si="42"/>
        <v>1</v>
      </c>
      <c r="AS51" s="832">
        <f t="shared" si="43"/>
        <v>2</v>
      </c>
      <c r="AT51" s="1103" t="s">
        <v>821</v>
      </c>
      <c r="AU51" s="1104" t="s">
        <v>627</v>
      </c>
    </row>
    <row r="52" spans="1:47" s="754" customFormat="1" ht="15.75" customHeight="1" x14ac:dyDescent="0.25">
      <c r="A52" s="834" t="s">
        <v>853</v>
      </c>
      <c r="B52" s="758" t="s">
        <v>34</v>
      </c>
      <c r="C52" s="766" t="s">
        <v>586</v>
      </c>
      <c r="D52" s="729"/>
      <c r="E52" s="851"/>
      <c r="F52" s="744"/>
      <c r="G52" s="851"/>
      <c r="H52" s="744"/>
      <c r="I52" s="192"/>
      <c r="J52" s="732">
        <v>2</v>
      </c>
      <c r="K52" s="851">
        <v>28</v>
      </c>
      <c r="L52" s="744">
        <v>1</v>
      </c>
      <c r="M52" s="851">
        <v>28</v>
      </c>
      <c r="N52" s="744">
        <v>3</v>
      </c>
      <c r="O52" s="730" t="s">
        <v>131</v>
      </c>
      <c r="P52" s="732"/>
      <c r="Q52" s="851"/>
      <c r="R52" s="744"/>
      <c r="S52" s="851"/>
      <c r="T52" s="744"/>
      <c r="U52" s="730"/>
      <c r="V52" s="732"/>
      <c r="W52" s="851"/>
      <c r="X52" s="744"/>
      <c r="Y52" s="851"/>
      <c r="Z52" s="744"/>
      <c r="AA52" s="730"/>
      <c r="AB52" s="732"/>
      <c r="AC52" s="851"/>
      <c r="AD52" s="744"/>
      <c r="AE52" s="851"/>
      <c r="AF52" s="744"/>
      <c r="AG52" s="730"/>
      <c r="AH52" s="744"/>
      <c r="AI52" s="851"/>
      <c r="AJ52" s="744"/>
      <c r="AK52" s="851"/>
      <c r="AL52" s="744"/>
      <c r="AM52" s="744"/>
      <c r="AN52" s="830">
        <f t="shared" si="38"/>
        <v>2</v>
      </c>
      <c r="AO52" s="824">
        <f t="shared" si="39"/>
        <v>28</v>
      </c>
      <c r="AP52" s="831">
        <f t="shared" si="40"/>
        <v>1</v>
      </c>
      <c r="AQ52" s="824">
        <f t="shared" si="41"/>
        <v>14</v>
      </c>
      <c r="AR52" s="831">
        <f t="shared" si="42"/>
        <v>3</v>
      </c>
      <c r="AS52" s="832">
        <f t="shared" si="43"/>
        <v>3</v>
      </c>
      <c r="AT52" s="1103" t="s">
        <v>821</v>
      </c>
      <c r="AU52" s="1104" t="s">
        <v>628</v>
      </c>
    </row>
    <row r="53" spans="1:47" s="754" customFormat="1" ht="15.75" customHeight="1" x14ac:dyDescent="0.25">
      <c r="A53" s="834" t="s">
        <v>854</v>
      </c>
      <c r="B53" s="758" t="s">
        <v>34</v>
      </c>
      <c r="C53" s="766" t="s">
        <v>587</v>
      </c>
      <c r="D53" s="729"/>
      <c r="E53" s="851" t="s">
        <v>68</v>
      </c>
      <c r="F53" s="744"/>
      <c r="G53" s="851" t="s">
        <v>68</v>
      </c>
      <c r="H53" s="744"/>
      <c r="I53" s="192"/>
      <c r="J53" s="732"/>
      <c r="K53" s="851"/>
      <c r="L53" s="744"/>
      <c r="M53" s="851"/>
      <c r="N53" s="744"/>
      <c r="O53" s="730"/>
      <c r="P53" s="732">
        <v>1</v>
      </c>
      <c r="Q53" s="851">
        <v>14</v>
      </c>
      <c r="R53" s="744"/>
      <c r="S53" s="851"/>
      <c r="T53" s="744">
        <v>1</v>
      </c>
      <c r="U53" s="730" t="s">
        <v>289</v>
      </c>
      <c r="V53" s="732"/>
      <c r="W53" s="851"/>
      <c r="X53" s="744"/>
      <c r="Y53" s="851"/>
      <c r="Z53" s="744"/>
      <c r="AA53" s="730"/>
      <c r="AB53" s="732"/>
      <c r="AC53" s="851"/>
      <c r="AD53" s="744"/>
      <c r="AE53" s="851"/>
      <c r="AF53" s="744"/>
      <c r="AG53" s="730"/>
      <c r="AH53" s="744"/>
      <c r="AI53" s="851"/>
      <c r="AJ53" s="744"/>
      <c r="AK53" s="851"/>
      <c r="AL53" s="744"/>
      <c r="AM53" s="744"/>
      <c r="AN53" s="830">
        <f t="shared" si="38"/>
        <v>1</v>
      </c>
      <c r="AO53" s="824">
        <f t="shared" si="39"/>
        <v>14</v>
      </c>
      <c r="AP53" s="831" t="str">
        <f t="shared" si="40"/>
        <v/>
      </c>
      <c r="AQ53" s="824" t="str">
        <f t="shared" si="41"/>
        <v/>
      </c>
      <c r="AR53" s="831">
        <f t="shared" si="42"/>
        <v>1</v>
      </c>
      <c r="AS53" s="832">
        <f t="shared" si="43"/>
        <v>1</v>
      </c>
      <c r="AT53" s="1103" t="s">
        <v>821</v>
      </c>
      <c r="AU53" s="1104" t="s">
        <v>628</v>
      </c>
    </row>
    <row r="54" spans="1:47" s="754" customFormat="1" ht="15.75" customHeight="1" x14ac:dyDescent="0.25">
      <c r="A54" s="834" t="s">
        <v>855</v>
      </c>
      <c r="B54" s="758" t="s">
        <v>34</v>
      </c>
      <c r="C54" s="766" t="s">
        <v>588</v>
      </c>
      <c r="D54" s="729"/>
      <c r="E54" s="851"/>
      <c r="F54" s="744"/>
      <c r="G54" s="851"/>
      <c r="H54" s="744"/>
      <c r="I54" s="192"/>
      <c r="J54" s="732"/>
      <c r="K54" s="851"/>
      <c r="L54" s="744"/>
      <c r="M54" s="851"/>
      <c r="N54" s="744"/>
      <c r="O54" s="730"/>
      <c r="P54" s="732"/>
      <c r="Q54" s="851"/>
      <c r="R54" s="744"/>
      <c r="S54" s="851"/>
      <c r="T54" s="744"/>
      <c r="U54" s="730"/>
      <c r="V54" s="732"/>
      <c r="W54" s="851"/>
      <c r="X54" s="744"/>
      <c r="Y54" s="851"/>
      <c r="Z54" s="744"/>
      <c r="AA54" s="730"/>
      <c r="AB54" s="732"/>
      <c r="AC54" s="851"/>
      <c r="AD54" s="744"/>
      <c r="AE54" s="851"/>
      <c r="AF54" s="744"/>
      <c r="AG54" s="730"/>
      <c r="AH54" s="744">
        <v>2</v>
      </c>
      <c r="AI54" s="851">
        <v>20</v>
      </c>
      <c r="AJ54" s="744">
        <v>1</v>
      </c>
      <c r="AK54" s="851">
        <v>10</v>
      </c>
      <c r="AL54" s="744">
        <v>1</v>
      </c>
      <c r="AM54" s="744" t="s">
        <v>187</v>
      </c>
      <c r="AN54" s="830">
        <f t="shared" si="38"/>
        <v>2</v>
      </c>
      <c r="AO54" s="824">
        <v>20</v>
      </c>
      <c r="AP54" s="831">
        <f t="shared" si="40"/>
        <v>1</v>
      </c>
      <c r="AQ54" s="824">
        <v>10</v>
      </c>
      <c r="AR54" s="831">
        <f t="shared" si="42"/>
        <v>1</v>
      </c>
      <c r="AS54" s="832">
        <f t="shared" si="43"/>
        <v>3</v>
      </c>
      <c r="AT54" s="1103" t="s">
        <v>821</v>
      </c>
      <c r="AU54" s="1104" t="s">
        <v>628</v>
      </c>
    </row>
    <row r="55" spans="1:47" s="754" customFormat="1" ht="15.75" customHeight="1" x14ac:dyDescent="0.25">
      <c r="A55" s="834" t="s">
        <v>856</v>
      </c>
      <c r="B55" s="758" t="s">
        <v>34</v>
      </c>
      <c r="C55" s="766" t="s">
        <v>589</v>
      </c>
      <c r="D55" s="729"/>
      <c r="E55" s="851" t="s">
        <v>68</v>
      </c>
      <c r="F55" s="744"/>
      <c r="G55" s="851" t="s">
        <v>68</v>
      </c>
      <c r="H55" s="744"/>
      <c r="I55" s="192"/>
      <c r="J55" s="732"/>
      <c r="K55" s="851"/>
      <c r="L55" s="744"/>
      <c r="M55" s="851"/>
      <c r="N55" s="744"/>
      <c r="O55" s="730"/>
      <c r="P55" s="732">
        <v>1</v>
      </c>
      <c r="Q55" s="851">
        <v>14</v>
      </c>
      <c r="R55" s="744"/>
      <c r="S55" s="851">
        <v>14</v>
      </c>
      <c r="T55" s="744">
        <v>1</v>
      </c>
      <c r="U55" s="730" t="s">
        <v>131</v>
      </c>
      <c r="V55" s="732"/>
      <c r="W55" s="851"/>
      <c r="X55" s="744"/>
      <c r="Y55" s="851"/>
      <c r="Z55" s="744"/>
      <c r="AA55" s="730"/>
      <c r="AB55" s="732"/>
      <c r="AC55" s="851"/>
      <c r="AD55" s="744"/>
      <c r="AE55" s="851"/>
      <c r="AF55" s="744"/>
      <c r="AG55" s="730"/>
      <c r="AH55" s="744"/>
      <c r="AI55" s="851"/>
      <c r="AJ55" s="744"/>
      <c r="AK55" s="851"/>
      <c r="AL55" s="744"/>
      <c r="AM55" s="744"/>
      <c r="AN55" s="830">
        <f t="shared" si="38"/>
        <v>1</v>
      </c>
      <c r="AO55" s="824">
        <f t="shared" si="39"/>
        <v>14</v>
      </c>
      <c r="AP55" s="831" t="str">
        <f t="shared" si="40"/>
        <v/>
      </c>
      <c r="AQ55" s="824" t="str">
        <f t="shared" si="41"/>
        <v/>
      </c>
      <c r="AR55" s="831">
        <f t="shared" si="42"/>
        <v>1</v>
      </c>
      <c r="AS55" s="832">
        <f t="shared" si="43"/>
        <v>1</v>
      </c>
      <c r="AT55" s="1103" t="s">
        <v>821</v>
      </c>
      <c r="AU55" s="1104" t="s">
        <v>629</v>
      </c>
    </row>
    <row r="56" spans="1:47" s="754" customFormat="1" ht="15.75" customHeight="1" x14ac:dyDescent="0.25">
      <c r="A56" s="834" t="s">
        <v>857</v>
      </c>
      <c r="B56" s="758" t="s">
        <v>34</v>
      </c>
      <c r="C56" s="766" t="s">
        <v>590</v>
      </c>
      <c r="D56" s="729"/>
      <c r="E56" s="851" t="s">
        <v>68</v>
      </c>
      <c r="F56" s="744"/>
      <c r="G56" s="851" t="s">
        <v>68</v>
      </c>
      <c r="H56" s="744"/>
      <c r="I56" s="192"/>
      <c r="J56" s="732"/>
      <c r="K56" s="851" t="s">
        <v>68</v>
      </c>
      <c r="L56" s="744"/>
      <c r="M56" s="851" t="s">
        <v>68</v>
      </c>
      <c r="N56" s="744"/>
      <c r="O56" s="730"/>
      <c r="P56" s="732"/>
      <c r="Q56" s="851" t="s">
        <v>68</v>
      </c>
      <c r="R56" s="744"/>
      <c r="S56" s="851" t="s">
        <v>68</v>
      </c>
      <c r="T56" s="744"/>
      <c r="U56" s="730"/>
      <c r="V56" s="732">
        <v>1</v>
      </c>
      <c r="W56" s="851">
        <v>14</v>
      </c>
      <c r="X56" s="744">
        <v>1</v>
      </c>
      <c r="Y56" s="851">
        <v>28</v>
      </c>
      <c r="Z56" s="744">
        <v>1</v>
      </c>
      <c r="AA56" s="730" t="s">
        <v>131</v>
      </c>
      <c r="AB56" s="732"/>
      <c r="AC56" s="851"/>
      <c r="AD56" s="744"/>
      <c r="AE56" s="851"/>
      <c r="AF56" s="744"/>
      <c r="AG56" s="730"/>
      <c r="AH56" s="744"/>
      <c r="AI56" s="851"/>
      <c r="AJ56" s="744"/>
      <c r="AK56" s="851"/>
      <c r="AL56" s="744"/>
      <c r="AM56" s="744"/>
      <c r="AN56" s="830">
        <f t="shared" si="38"/>
        <v>1</v>
      </c>
      <c r="AO56" s="824">
        <f t="shared" si="39"/>
        <v>14</v>
      </c>
      <c r="AP56" s="831">
        <f t="shared" si="40"/>
        <v>1</v>
      </c>
      <c r="AQ56" s="824">
        <f t="shared" si="41"/>
        <v>14</v>
      </c>
      <c r="AR56" s="831">
        <f t="shared" si="42"/>
        <v>1</v>
      </c>
      <c r="AS56" s="832">
        <f t="shared" si="43"/>
        <v>2</v>
      </c>
      <c r="AT56" s="1103" t="s">
        <v>821</v>
      </c>
      <c r="AU56" s="1104" t="s">
        <v>629</v>
      </c>
    </row>
    <row r="57" spans="1:47" s="754" customFormat="1" ht="15.75" customHeight="1" x14ac:dyDescent="0.25">
      <c r="A57" s="834" t="s">
        <v>858</v>
      </c>
      <c r="B57" s="758" t="s">
        <v>34</v>
      </c>
      <c r="C57" s="766" t="s">
        <v>591</v>
      </c>
      <c r="D57" s="729"/>
      <c r="E57" s="851"/>
      <c r="F57" s="744"/>
      <c r="G57" s="851"/>
      <c r="H57" s="744"/>
      <c r="I57" s="192"/>
      <c r="J57" s="732"/>
      <c r="K57" s="851"/>
      <c r="L57" s="744"/>
      <c r="M57" s="851"/>
      <c r="N57" s="744"/>
      <c r="O57" s="730"/>
      <c r="P57" s="732"/>
      <c r="Q57" s="851"/>
      <c r="R57" s="744"/>
      <c r="S57" s="851"/>
      <c r="T57" s="744"/>
      <c r="U57" s="730"/>
      <c r="V57" s="732"/>
      <c r="W57" s="851"/>
      <c r="X57" s="744"/>
      <c r="Y57" s="851"/>
      <c r="Z57" s="744"/>
      <c r="AA57" s="730"/>
      <c r="AB57" s="732"/>
      <c r="AC57" s="851"/>
      <c r="AD57" s="744"/>
      <c r="AE57" s="851"/>
      <c r="AF57" s="744"/>
      <c r="AG57" s="730"/>
      <c r="AH57" s="744">
        <v>2</v>
      </c>
      <c r="AI57" s="851">
        <v>20</v>
      </c>
      <c r="AJ57" s="744">
        <v>1</v>
      </c>
      <c r="AK57" s="851">
        <v>10</v>
      </c>
      <c r="AL57" s="744">
        <v>1</v>
      </c>
      <c r="AM57" s="744" t="s">
        <v>187</v>
      </c>
      <c r="AN57" s="830">
        <f t="shared" si="38"/>
        <v>2</v>
      </c>
      <c r="AO57" s="824">
        <v>20</v>
      </c>
      <c r="AP57" s="831">
        <f t="shared" si="40"/>
        <v>1</v>
      </c>
      <c r="AQ57" s="824">
        <v>10</v>
      </c>
      <c r="AR57" s="831">
        <f t="shared" si="42"/>
        <v>1</v>
      </c>
      <c r="AS57" s="832">
        <f t="shared" si="43"/>
        <v>3</v>
      </c>
      <c r="AT57" s="1103" t="s">
        <v>821</v>
      </c>
      <c r="AU57" s="1104" t="s">
        <v>629</v>
      </c>
    </row>
    <row r="58" spans="1:47" s="754" customFormat="1" ht="15.75" customHeight="1" x14ac:dyDescent="0.25">
      <c r="A58" s="834" t="s">
        <v>859</v>
      </c>
      <c r="B58" s="758" t="s">
        <v>34</v>
      </c>
      <c r="C58" s="766" t="s">
        <v>925</v>
      </c>
      <c r="D58" s="729"/>
      <c r="E58" s="851" t="s">
        <v>68</v>
      </c>
      <c r="F58" s="744"/>
      <c r="G58" s="851" t="s">
        <v>68</v>
      </c>
      <c r="H58" s="744"/>
      <c r="I58" s="192"/>
      <c r="J58" s="732"/>
      <c r="K58" s="851" t="s">
        <v>68</v>
      </c>
      <c r="L58" s="744"/>
      <c r="M58" s="851" t="s">
        <v>68</v>
      </c>
      <c r="N58" s="744"/>
      <c r="O58" s="730"/>
      <c r="P58" s="732"/>
      <c r="Q58" s="851" t="s">
        <v>68</v>
      </c>
      <c r="R58" s="744"/>
      <c r="S58" s="851" t="s">
        <v>68</v>
      </c>
      <c r="T58" s="744"/>
      <c r="U58" s="730"/>
      <c r="V58" s="732"/>
      <c r="W58" s="851"/>
      <c r="X58" s="744"/>
      <c r="Y58" s="851"/>
      <c r="Z58" s="744"/>
      <c r="AA58" s="730"/>
      <c r="AB58" s="732">
        <v>1</v>
      </c>
      <c r="AC58" s="851">
        <v>14</v>
      </c>
      <c r="AD58" s="744">
        <v>2</v>
      </c>
      <c r="AE58" s="851">
        <v>42</v>
      </c>
      <c r="AF58" s="744">
        <v>1</v>
      </c>
      <c r="AG58" s="730" t="s">
        <v>131</v>
      </c>
      <c r="AH58" s="744"/>
      <c r="AI58" s="851"/>
      <c r="AJ58" s="744"/>
      <c r="AK58" s="851"/>
      <c r="AL58" s="744"/>
      <c r="AM58" s="744"/>
      <c r="AN58" s="830">
        <f t="shared" si="38"/>
        <v>1</v>
      </c>
      <c r="AO58" s="824">
        <f t="shared" si="39"/>
        <v>14</v>
      </c>
      <c r="AP58" s="831">
        <f t="shared" si="40"/>
        <v>2</v>
      </c>
      <c r="AQ58" s="824">
        <f t="shared" si="41"/>
        <v>28</v>
      </c>
      <c r="AR58" s="831">
        <f t="shared" si="42"/>
        <v>1</v>
      </c>
      <c r="AS58" s="832">
        <f t="shared" si="43"/>
        <v>3</v>
      </c>
      <c r="AT58" s="1103" t="s">
        <v>821</v>
      </c>
      <c r="AU58" s="1104" t="s">
        <v>630</v>
      </c>
    </row>
    <row r="59" spans="1:47" s="754" customFormat="1" ht="15.75" customHeight="1" x14ac:dyDescent="0.25">
      <c r="A59" s="834" t="s">
        <v>860</v>
      </c>
      <c r="B59" s="758" t="s">
        <v>34</v>
      </c>
      <c r="C59" s="766" t="s">
        <v>592</v>
      </c>
      <c r="D59" s="729"/>
      <c r="E59" s="851" t="s">
        <v>68</v>
      </c>
      <c r="F59" s="744"/>
      <c r="G59" s="851" t="s">
        <v>68</v>
      </c>
      <c r="H59" s="744"/>
      <c r="I59" s="192"/>
      <c r="J59" s="732"/>
      <c r="K59" s="851" t="s">
        <v>68</v>
      </c>
      <c r="L59" s="744"/>
      <c r="M59" s="851" t="s">
        <v>68</v>
      </c>
      <c r="N59" s="744"/>
      <c r="O59" s="730"/>
      <c r="P59" s="732">
        <v>2</v>
      </c>
      <c r="Q59" s="851">
        <v>28</v>
      </c>
      <c r="R59" s="744">
        <v>1</v>
      </c>
      <c r="S59" s="851">
        <v>14</v>
      </c>
      <c r="T59" s="744">
        <v>2</v>
      </c>
      <c r="U59" s="730" t="s">
        <v>131</v>
      </c>
      <c r="V59" s="732"/>
      <c r="W59" s="851"/>
      <c r="X59" s="744"/>
      <c r="Y59" s="851"/>
      <c r="Z59" s="744"/>
      <c r="AA59" s="730"/>
      <c r="AB59" s="732"/>
      <c r="AC59" s="851"/>
      <c r="AD59" s="744"/>
      <c r="AE59" s="851"/>
      <c r="AF59" s="744"/>
      <c r="AG59" s="730"/>
      <c r="AH59" s="744"/>
      <c r="AI59" s="851"/>
      <c r="AJ59" s="744"/>
      <c r="AK59" s="851"/>
      <c r="AL59" s="744"/>
      <c r="AM59" s="744"/>
      <c r="AN59" s="830">
        <f t="shared" si="38"/>
        <v>2</v>
      </c>
      <c r="AO59" s="824">
        <f t="shared" si="39"/>
        <v>28</v>
      </c>
      <c r="AP59" s="831">
        <f t="shared" si="40"/>
        <v>1</v>
      </c>
      <c r="AQ59" s="824">
        <f t="shared" si="41"/>
        <v>14</v>
      </c>
      <c r="AR59" s="831">
        <f t="shared" si="42"/>
        <v>2</v>
      </c>
      <c r="AS59" s="832">
        <f t="shared" si="43"/>
        <v>3</v>
      </c>
      <c r="AT59" s="1103" t="s">
        <v>821</v>
      </c>
      <c r="AU59" s="1104" t="s">
        <v>631</v>
      </c>
    </row>
    <row r="60" spans="1:47" s="786" customFormat="1" x14ac:dyDescent="0.25">
      <c r="A60" s="834" t="s">
        <v>861</v>
      </c>
      <c r="B60" s="758" t="s">
        <v>34</v>
      </c>
      <c r="C60" s="766" t="s">
        <v>593</v>
      </c>
      <c r="D60" s="729"/>
      <c r="E60" s="851" t="s">
        <v>68</v>
      </c>
      <c r="F60" s="744"/>
      <c r="G60" s="851" t="s">
        <v>68</v>
      </c>
      <c r="H60" s="744"/>
      <c r="I60" s="192"/>
      <c r="J60" s="732"/>
      <c r="K60" s="851" t="s">
        <v>68</v>
      </c>
      <c r="L60" s="744"/>
      <c r="M60" s="851" t="s">
        <v>68</v>
      </c>
      <c r="N60" s="744"/>
      <c r="O60" s="730"/>
      <c r="P60" s="732"/>
      <c r="Q60" s="851" t="s">
        <v>68</v>
      </c>
      <c r="R60" s="744"/>
      <c r="S60" s="851" t="s">
        <v>68</v>
      </c>
      <c r="T60" s="744"/>
      <c r="U60" s="730"/>
      <c r="V60" s="972">
        <v>1</v>
      </c>
      <c r="W60" s="973">
        <v>14</v>
      </c>
      <c r="X60" s="974"/>
      <c r="Y60" s="973"/>
      <c r="Z60" s="974">
        <v>1</v>
      </c>
      <c r="AA60" s="975" t="s">
        <v>289</v>
      </c>
      <c r="AB60" s="732"/>
      <c r="AC60" s="851"/>
      <c r="AD60" s="744"/>
      <c r="AE60" s="851"/>
      <c r="AF60" s="744"/>
      <c r="AG60" s="730"/>
      <c r="AH60" s="744"/>
      <c r="AI60" s="851"/>
      <c r="AJ60" s="744"/>
      <c r="AK60" s="851"/>
      <c r="AL60" s="744"/>
      <c r="AM60" s="744"/>
      <c r="AN60" s="830">
        <f t="shared" si="38"/>
        <v>1</v>
      </c>
      <c r="AO60" s="824">
        <f t="shared" si="39"/>
        <v>14</v>
      </c>
      <c r="AP60" s="831" t="str">
        <f t="shared" si="40"/>
        <v/>
      </c>
      <c r="AQ60" s="824" t="str">
        <f t="shared" si="41"/>
        <v/>
      </c>
      <c r="AR60" s="831">
        <f t="shared" si="42"/>
        <v>1</v>
      </c>
      <c r="AS60" s="832">
        <f t="shared" si="43"/>
        <v>1</v>
      </c>
      <c r="AT60" s="1103" t="s">
        <v>821</v>
      </c>
      <c r="AU60" s="1104" t="s">
        <v>631</v>
      </c>
    </row>
    <row r="61" spans="1:47" s="786" customFormat="1" x14ac:dyDescent="0.25">
      <c r="A61" s="834" t="s">
        <v>862</v>
      </c>
      <c r="B61" s="758" t="s">
        <v>34</v>
      </c>
      <c r="C61" s="766" t="s">
        <v>594</v>
      </c>
      <c r="D61" s="729"/>
      <c r="E61" s="851"/>
      <c r="F61" s="744"/>
      <c r="G61" s="851"/>
      <c r="H61" s="744"/>
      <c r="I61" s="192"/>
      <c r="J61" s="732"/>
      <c r="K61" s="851"/>
      <c r="L61" s="744"/>
      <c r="M61" s="851"/>
      <c r="N61" s="744"/>
      <c r="O61" s="730"/>
      <c r="P61" s="732"/>
      <c r="Q61" s="851"/>
      <c r="R61" s="744"/>
      <c r="S61" s="851"/>
      <c r="T61" s="744"/>
      <c r="U61" s="192"/>
      <c r="V61" s="976"/>
      <c r="W61" s="977"/>
      <c r="X61" s="978"/>
      <c r="Y61" s="977"/>
      <c r="Z61" s="978"/>
      <c r="AA61" s="979"/>
      <c r="AB61" s="744"/>
      <c r="AC61" s="851"/>
      <c r="AD61" s="744"/>
      <c r="AE61" s="851"/>
      <c r="AF61" s="744"/>
      <c r="AG61" s="730"/>
      <c r="AH61" s="744">
        <v>2</v>
      </c>
      <c r="AI61" s="851">
        <v>20</v>
      </c>
      <c r="AJ61" s="744"/>
      <c r="AK61" s="851"/>
      <c r="AL61" s="744">
        <v>1</v>
      </c>
      <c r="AM61" s="744" t="s">
        <v>187</v>
      </c>
      <c r="AN61" s="830">
        <f t="shared" si="38"/>
        <v>2</v>
      </c>
      <c r="AO61" s="824">
        <v>20</v>
      </c>
      <c r="AP61" s="831" t="str">
        <f t="shared" si="40"/>
        <v/>
      </c>
      <c r="AQ61" s="824" t="str">
        <f t="shared" si="41"/>
        <v/>
      </c>
      <c r="AR61" s="831">
        <f t="shared" si="42"/>
        <v>1</v>
      </c>
      <c r="AS61" s="832">
        <f t="shared" si="43"/>
        <v>2</v>
      </c>
      <c r="AT61" s="1103" t="s">
        <v>821</v>
      </c>
      <c r="AU61" s="1104" t="s">
        <v>631</v>
      </c>
    </row>
    <row r="62" spans="1:47" s="786" customFormat="1" x14ac:dyDescent="0.25">
      <c r="A62" s="834" t="s">
        <v>863</v>
      </c>
      <c r="B62" s="758" t="s">
        <v>34</v>
      </c>
      <c r="C62" s="766" t="s">
        <v>595</v>
      </c>
      <c r="D62" s="729"/>
      <c r="E62" s="851" t="s">
        <v>68</v>
      </c>
      <c r="F62" s="744"/>
      <c r="G62" s="851" t="s">
        <v>68</v>
      </c>
      <c r="H62" s="744"/>
      <c r="I62" s="192"/>
      <c r="J62" s="732"/>
      <c r="K62" s="851" t="s">
        <v>68</v>
      </c>
      <c r="L62" s="744"/>
      <c r="M62" s="851" t="s">
        <v>68</v>
      </c>
      <c r="N62" s="744"/>
      <c r="O62" s="730"/>
      <c r="P62" s="732">
        <v>1</v>
      </c>
      <c r="Q62" s="851">
        <v>14</v>
      </c>
      <c r="R62" s="744"/>
      <c r="S62" s="851"/>
      <c r="T62" s="744">
        <v>1</v>
      </c>
      <c r="U62" s="192" t="s">
        <v>67</v>
      </c>
      <c r="V62" s="980"/>
      <c r="W62" s="977"/>
      <c r="X62" s="981"/>
      <c r="Y62" s="977"/>
      <c r="Z62" s="981"/>
      <c r="AA62" s="982"/>
      <c r="AB62" s="744"/>
      <c r="AC62" s="851"/>
      <c r="AD62" s="744"/>
      <c r="AE62" s="851"/>
      <c r="AF62" s="744"/>
      <c r="AG62" s="730"/>
      <c r="AH62" s="744"/>
      <c r="AI62" s="851"/>
      <c r="AJ62" s="744"/>
      <c r="AK62" s="851"/>
      <c r="AL62" s="744"/>
      <c r="AM62" s="744"/>
      <c r="AN62" s="830">
        <f t="shared" si="38"/>
        <v>1</v>
      </c>
      <c r="AO62" s="824">
        <f t="shared" si="39"/>
        <v>14</v>
      </c>
      <c r="AP62" s="831" t="str">
        <f t="shared" si="40"/>
        <v/>
      </c>
      <c r="AQ62" s="824" t="str">
        <f t="shared" si="41"/>
        <v/>
      </c>
      <c r="AR62" s="831">
        <f t="shared" si="42"/>
        <v>1</v>
      </c>
      <c r="AS62" s="832">
        <f t="shared" si="43"/>
        <v>1</v>
      </c>
      <c r="AT62" s="1103" t="s">
        <v>821</v>
      </c>
      <c r="AU62" s="1104" t="s">
        <v>628</v>
      </c>
    </row>
    <row r="63" spans="1:47" s="786" customFormat="1" x14ac:dyDescent="0.25">
      <c r="A63" s="834" t="s">
        <v>864</v>
      </c>
      <c r="B63" s="758" t="s">
        <v>34</v>
      </c>
      <c r="C63" s="766" t="s">
        <v>596</v>
      </c>
      <c r="D63" s="729"/>
      <c r="E63" s="851" t="s">
        <v>68</v>
      </c>
      <c r="F63" s="744"/>
      <c r="G63" s="851" t="s">
        <v>68</v>
      </c>
      <c r="H63" s="744"/>
      <c r="I63" s="192"/>
      <c r="J63" s="732"/>
      <c r="K63" s="851" t="s">
        <v>68</v>
      </c>
      <c r="L63" s="744"/>
      <c r="M63" s="851" t="s">
        <v>68</v>
      </c>
      <c r="N63" s="744"/>
      <c r="O63" s="730"/>
      <c r="P63" s="732"/>
      <c r="Q63" s="851" t="s">
        <v>68</v>
      </c>
      <c r="R63" s="744"/>
      <c r="S63" s="851" t="s">
        <v>68</v>
      </c>
      <c r="T63" s="744"/>
      <c r="U63" s="730"/>
      <c r="V63" s="983"/>
      <c r="W63" s="984"/>
      <c r="X63" s="985"/>
      <c r="Y63" s="984"/>
      <c r="Z63" s="985"/>
      <c r="AA63" s="986"/>
      <c r="AB63" s="732">
        <v>1</v>
      </c>
      <c r="AC63" s="851">
        <v>14</v>
      </c>
      <c r="AD63" s="744">
        <v>2</v>
      </c>
      <c r="AE63" s="851">
        <v>28</v>
      </c>
      <c r="AF63" s="744">
        <v>2</v>
      </c>
      <c r="AG63" s="730" t="s">
        <v>131</v>
      </c>
      <c r="AH63" s="744"/>
      <c r="AI63" s="851"/>
      <c r="AJ63" s="744"/>
      <c r="AK63" s="851"/>
      <c r="AL63" s="744"/>
      <c r="AM63" s="744"/>
      <c r="AN63" s="830">
        <f t="shared" si="38"/>
        <v>1</v>
      </c>
      <c r="AO63" s="824">
        <f t="shared" si="39"/>
        <v>14</v>
      </c>
      <c r="AP63" s="831">
        <f t="shared" si="40"/>
        <v>2</v>
      </c>
      <c r="AQ63" s="824">
        <f t="shared" si="41"/>
        <v>28</v>
      </c>
      <c r="AR63" s="831">
        <f t="shared" si="42"/>
        <v>2</v>
      </c>
      <c r="AS63" s="832">
        <f t="shared" si="43"/>
        <v>3</v>
      </c>
      <c r="AT63" s="1103" t="s">
        <v>821</v>
      </c>
      <c r="AU63" s="1104" t="s">
        <v>628</v>
      </c>
    </row>
    <row r="64" spans="1:47" s="80" customFormat="1" ht="15.75" customHeight="1" thickBot="1" x14ac:dyDescent="0.35">
      <c r="A64" s="153"/>
      <c r="B64" s="554"/>
      <c r="C64" s="557" t="s">
        <v>52</v>
      </c>
      <c r="D64" s="91">
        <f>SUM(D12:D63)</f>
        <v>13</v>
      </c>
      <c r="E64" s="91">
        <f>SUM(E12:E63)</f>
        <v>156</v>
      </c>
      <c r="F64" s="91">
        <f>SUM(F12:F63)</f>
        <v>14</v>
      </c>
      <c r="G64" s="91">
        <f>SUM(G12:G63)</f>
        <v>190</v>
      </c>
      <c r="H64" s="91">
        <f>SUM(H12:H63)</f>
        <v>18</v>
      </c>
      <c r="I64" s="158" t="s">
        <v>17</v>
      </c>
      <c r="J64" s="91">
        <f>SUM(J17:J63)</f>
        <v>6</v>
      </c>
      <c r="K64" s="91">
        <f>SUM(K17:K63)</f>
        <v>88</v>
      </c>
      <c r="L64" s="91">
        <f>SUM(L17:L63)</f>
        <v>11</v>
      </c>
      <c r="M64" s="91">
        <f>SUM(M17:M63)</f>
        <v>164</v>
      </c>
      <c r="N64" s="91">
        <f>SUM(N17:N63)</f>
        <v>15</v>
      </c>
      <c r="O64" s="158" t="s">
        <v>17</v>
      </c>
      <c r="P64" s="91">
        <f>SUM(P17:P63)</f>
        <v>11</v>
      </c>
      <c r="Q64" s="91">
        <f>SUM(Q17:Q63)</f>
        <v>158</v>
      </c>
      <c r="R64" s="91">
        <f>SUM(R17:R63)</f>
        <v>12</v>
      </c>
      <c r="S64" s="91">
        <f>SUM(S17:S63)</f>
        <v>178</v>
      </c>
      <c r="T64" s="91">
        <f>SUM(T17:T63)</f>
        <v>22</v>
      </c>
      <c r="U64" s="158" t="s">
        <v>17</v>
      </c>
      <c r="V64" s="91">
        <f>SUM(V17:V63)</f>
        <v>8</v>
      </c>
      <c r="W64" s="91">
        <f>SUM(W17:W63)</f>
        <v>116</v>
      </c>
      <c r="X64" s="91">
        <f>SUM(X17:X63)</f>
        <v>11</v>
      </c>
      <c r="Y64" s="91">
        <f>SUM(Y17:Y63)</f>
        <v>178</v>
      </c>
      <c r="Z64" s="91">
        <f>SUM(Z17:Z63)</f>
        <v>18</v>
      </c>
      <c r="AA64" s="158" t="s">
        <v>17</v>
      </c>
      <c r="AB64" s="91">
        <f>SUM(AB17:AB63)</f>
        <v>7</v>
      </c>
      <c r="AC64" s="91">
        <f>SUM(AC17:AC63)</f>
        <v>102</v>
      </c>
      <c r="AD64" s="91">
        <f>SUM(AD17:AD63)</f>
        <v>13</v>
      </c>
      <c r="AE64" s="91">
        <f>SUM(AE17:AE63)</f>
        <v>192</v>
      </c>
      <c r="AF64" s="91">
        <f>SUM(AF17:AF63)</f>
        <v>17</v>
      </c>
      <c r="AG64" s="158" t="s">
        <v>17</v>
      </c>
      <c r="AH64" s="91">
        <f>SUM(AH17:AH63)</f>
        <v>7</v>
      </c>
      <c r="AI64" s="91">
        <f>SUM(AI17:AI63)</f>
        <v>70</v>
      </c>
      <c r="AJ64" s="91">
        <f>SUM(AJ17:AJ63)</f>
        <v>10</v>
      </c>
      <c r="AK64" s="91">
        <f>SUM(AK17:AK63)</f>
        <v>100</v>
      </c>
      <c r="AL64" s="91">
        <f>SUM(AL17:AL63)</f>
        <v>11</v>
      </c>
      <c r="AM64" s="158" t="s">
        <v>17</v>
      </c>
      <c r="AN64" s="91">
        <f>SUM(AN17:AN63)</f>
        <v>45</v>
      </c>
      <c r="AO64" s="91">
        <f>SUM(AO17:AO63)</f>
        <v>602</v>
      </c>
      <c r="AP64" s="91">
        <f>SUM(AP17:AP63)</f>
        <v>63</v>
      </c>
      <c r="AQ64" s="91">
        <f>SUM(AQ17:AQ63)</f>
        <v>838</v>
      </c>
      <c r="AR64" s="902">
        <f>SUM(AR12:AR63)</f>
        <v>101</v>
      </c>
      <c r="AS64" s="91">
        <f>SUM(AS17:AS63)</f>
        <v>108</v>
      </c>
      <c r="AT64" s="1130"/>
      <c r="AU64" s="1130"/>
    </row>
    <row r="65" spans="1:47" s="80" customFormat="1" ht="15.75" customHeight="1" thickBot="1" x14ac:dyDescent="0.35">
      <c r="A65" s="138"/>
      <c r="B65" s="139"/>
      <c r="C65" s="78" t="s">
        <v>42</v>
      </c>
      <c r="D65" s="79">
        <f>D10+D64</f>
        <v>17</v>
      </c>
      <c r="E65" s="79">
        <f>E10+E64</f>
        <v>196</v>
      </c>
      <c r="F65" s="79">
        <f>F10+F64</f>
        <v>26</v>
      </c>
      <c r="G65" s="79">
        <f>G10+G64</f>
        <v>310</v>
      </c>
      <c r="H65" s="79">
        <f>H10+H64</f>
        <v>30</v>
      </c>
      <c r="I65" s="159" t="s">
        <v>17</v>
      </c>
      <c r="J65" s="79">
        <f>J10+J64</f>
        <v>16</v>
      </c>
      <c r="K65" s="79">
        <f>K10+K64</f>
        <v>236</v>
      </c>
      <c r="L65" s="79">
        <f>L10+L64</f>
        <v>15</v>
      </c>
      <c r="M65" s="79">
        <f>M10+M64</f>
        <v>224</v>
      </c>
      <c r="N65" s="79">
        <f>N10+N64</f>
        <v>27</v>
      </c>
      <c r="O65" s="159" t="s">
        <v>17</v>
      </c>
      <c r="P65" s="79">
        <f>P10+P64</f>
        <v>17</v>
      </c>
      <c r="Q65" s="79">
        <f>Q10+Q64</f>
        <v>242</v>
      </c>
      <c r="R65" s="79">
        <f>R10+R64</f>
        <v>16</v>
      </c>
      <c r="S65" s="79">
        <f>S10+S64</f>
        <v>234</v>
      </c>
      <c r="T65" s="79">
        <f>T10+T64</f>
        <v>30</v>
      </c>
      <c r="U65" s="159" t="s">
        <v>17</v>
      </c>
      <c r="V65" s="79">
        <f>V10+V64</f>
        <v>14</v>
      </c>
      <c r="W65" s="79">
        <f>W10+W64</f>
        <v>200</v>
      </c>
      <c r="X65" s="79">
        <f>X10+X64</f>
        <v>17</v>
      </c>
      <c r="Y65" s="79">
        <f>Y10+Y64</f>
        <v>268</v>
      </c>
      <c r="Z65" s="79">
        <f>Z10+Z64</f>
        <v>30</v>
      </c>
      <c r="AA65" s="159" t="s">
        <v>17</v>
      </c>
      <c r="AB65" s="79">
        <f>AB10+AB64</f>
        <v>17</v>
      </c>
      <c r="AC65" s="79">
        <f>AC10+AC64</f>
        <v>242</v>
      </c>
      <c r="AD65" s="79">
        <f>AD10+AD64</f>
        <v>16</v>
      </c>
      <c r="AE65" s="79">
        <f>AE10+AE64</f>
        <v>234</v>
      </c>
      <c r="AF65" s="79">
        <f>AF10+AF64</f>
        <v>32</v>
      </c>
      <c r="AG65" s="159" t="s">
        <v>17</v>
      </c>
      <c r="AH65" s="79">
        <f>AH10+AH64</f>
        <v>13</v>
      </c>
      <c r="AI65" s="79">
        <f>AI10+AI64</f>
        <v>130</v>
      </c>
      <c r="AJ65" s="79">
        <f>AJ10+AJ64</f>
        <v>19</v>
      </c>
      <c r="AK65" s="79">
        <f>AK10+AK64</f>
        <v>200</v>
      </c>
      <c r="AL65" s="79">
        <f>AL10+AL64</f>
        <v>31</v>
      </c>
      <c r="AM65" s="159" t="s">
        <v>17</v>
      </c>
      <c r="AN65" s="92">
        <f>AN10+AN64</f>
        <v>87</v>
      </c>
      <c r="AO65" s="92">
        <f>AO10+AO64</f>
        <v>1164</v>
      </c>
      <c r="AP65" s="92">
        <f>AP10+AP64</f>
        <v>95</v>
      </c>
      <c r="AQ65" s="901">
        <f>AQ10+AQ64</f>
        <v>1220</v>
      </c>
      <c r="AR65" s="352">
        <f>SUM(H65,N65,T65,Z65,AF65,AL65)</f>
        <v>180</v>
      </c>
      <c r="AS65" s="351">
        <f>AS10+AS64</f>
        <v>181</v>
      </c>
      <c r="AT65" s="1130"/>
      <c r="AU65" s="1130"/>
    </row>
    <row r="66" spans="1:47" ht="18.75" customHeight="1" x14ac:dyDescent="0.3">
      <c r="A66" s="93"/>
      <c r="B66" s="94"/>
      <c r="C66" s="95" t="s">
        <v>16</v>
      </c>
      <c r="D66" s="1491"/>
      <c r="E66" s="1491"/>
      <c r="F66" s="1491"/>
      <c r="G66" s="1491"/>
      <c r="H66" s="1491"/>
      <c r="I66" s="1491"/>
      <c r="J66" s="1491"/>
      <c r="K66" s="1491"/>
      <c r="L66" s="1491"/>
      <c r="M66" s="1491"/>
      <c r="N66" s="1491"/>
      <c r="O66" s="1491"/>
      <c r="P66" s="1491"/>
      <c r="Q66" s="1491"/>
      <c r="R66" s="1491"/>
      <c r="S66" s="1491"/>
      <c r="T66" s="1491"/>
      <c r="U66" s="1491"/>
      <c r="V66" s="1491"/>
      <c r="W66" s="1491"/>
      <c r="X66" s="1491"/>
      <c r="Y66" s="1491"/>
      <c r="Z66" s="1491"/>
      <c r="AA66" s="1491"/>
      <c r="AB66" s="1491"/>
      <c r="AC66" s="1491"/>
      <c r="AD66" s="1491"/>
      <c r="AE66" s="1491"/>
      <c r="AF66" s="1491"/>
      <c r="AG66" s="1491"/>
      <c r="AH66" s="1491"/>
      <c r="AI66" s="1491"/>
      <c r="AJ66" s="1491"/>
      <c r="AK66" s="1491"/>
      <c r="AL66" s="1491"/>
      <c r="AM66" s="1491"/>
      <c r="AN66" s="1491"/>
      <c r="AO66" s="1491"/>
      <c r="AP66" s="1491"/>
      <c r="AQ66" s="1491"/>
      <c r="AR66" s="1484"/>
      <c r="AS66" s="1496"/>
      <c r="AT66" s="1131"/>
      <c r="AU66" s="1131"/>
    </row>
    <row r="67" spans="1:47" s="547" customFormat="1" ht="15.75" customHeight="1" x14ac:dyDescent="0.25">
      <c r="A67" s="589" t="s">
        <v>293</v>
      </c>
      <c r="B67" s="586" t="s">
        <v>45</v>
      </c>
      <c r="C67" s="590" t="s">
        <v>294</v>
      </c>
      <c r="D67" s="556">
        <v>1</v>
      </c>
      <c r="E67" s="550">
        <v>10</v>
      </c>
      <c r="F67" s="555"/>
      <c r="G67" s="550" t="s">
        <v>68</v>
      </c>
      <c r="H67" s="591" t="s">
        <v>17</v>
      </c>
      <c r="I67" s="561" t="s">
        <v>196</v>
      </c>
      <c r="J67" s="556"/>
      <c r="K67" s="550" t="s">
        <v>68</v>
      </c>
      <c r="L67" s="555"/>
      <c r="M67" s="550" t="s">
        <v>68</v>
      </c>
      <c r="N67" s="591" t="s">
        <v>17</v>
      </c>
      <c r="O67" s="561"/>
      <c r="P67" s="556"/>
      <c r="Q67" s="550" t="s">
        <v>68</v>
      </c>
      <c r="R67" s="555"/>
      <c r="S67" s="550" t="s">
        <v>68</v>
      </c>
      <c r="T67" s="591" t="s">
        <v>17</v>
      </c>
      <c r="U67" s="561"/>
      <c r="V67" s="556"/>
      <c r="W67" s="550" t="s">
        <v>68</v>
      </c>
      <c r="X67" s="555"/>
      <c r="Y67" s="550" t="s">
        <v>68</v>
      </c>
      <c r="Z67" s="591" t="s">
        <v>17</v>
      </c>
      <c r="AA67" s="561"/>
      <c r="AB67" s="556"/>
      <c r="AC67" s="550" t="s">
        <v>68</v>
      </c>
      <c r="AD67" s="555"/>
      <c r="AE67" s="550" t="s">
        <v>68</v>
      </c>
      <c r="AF67" s="591" t="s">
        <v>17</v>
      </c>
      <c r="AG67" s="561"/>
      <c r="AH67" s="556"/>
      <c r="AI67" s="550"/>
      <c r="AJ67" s="555"/>
      <c r="AK67" s="550" t="s">
        <v>68</v>
      </c>
      <c r="AL67" s="591" t="s">
        <v>17</v>
      </c>
      <c r="AM67" s="582"/>
      <c r="AN67" s="551">
        <v>2</v>
      </c>
      <c r="AO67" s="550">
        <f t="shared" ref="AO67:AO71" si="44">IF((D67+J67+P67+V67+AB67+AH67)*14=0,"",(D67+J67+P67+V67+AB67+AH67)*14)</f>
        <v>14</v>
      </c>
      <c r="AP67" s="552" t="s">
        <v>68</v>
      </c>
      <c r="AQ67" s="550" t="str">
        <f t="shared" ref="AQ67:AQ71" si="45">IF((L67+F67+R67+X67+AD67+AJ67)*14=0,"",(L67+F67+R67+X67+AD67+AJ67)*14)</f>
        <v/>
      </c>
      <c r="AR67" s="591" t="s">
        <v>17</v>
      </c>
      <c r="AS67" s="863">
        <v>2</v>
      </c>
      <c r="AT67" s="1029" t="s">
        <v>745</v>
      </c>
      <c r="AU67" s="1029" t="s">
        <v>926</v>
      </c>
    </row>
    <row r="68" spans="1:47" s="843" customFormat="1" ht="15.75" customHeight="1" x14ac:dyDescent="0.25">
      <c r="A68" s="820" t="s">
        <v>305</v>
      </c>
      <c r="B68" s="821" t="s">
        <v>15</v>
      </c>
      <c r="C68" s="842" t="s">
        <v>306</v>
      </c>
      <c r="D68" s="837"/>
      <c r="E68" s="824" t="str">
        <f t="shared" ref="E68:E70" si="46">IF(D68*15=0,"",D68*15)</f>
        <v/>
      </c>
      <c r="F68" s="838"/>
      <c r="G68" s="824" t="str">
        <f t="shared" ref="G68:G70" si="47">IF(F68*15=0,"",F68*15)</f>
        <v/>
      </c>
      <c r="H68" s="839" t="s">
        <v>17</v>
      </c>
      <c r="I68" s="840"/>
      <c r="J68" s="837"/>
      <c r="K68" s="824" t="str">
        <f t="shared" ref="K68:K70" si="48">IF(J68*15=0,"",J68*15)</f>
        <v/>
      </c>
      <c r="L68" s="838"/>
      <c r="M68" s="824" t="str">
        <f t="shared" ref="M68:M70" si="49">IF(L68*15=0,"",L68*15)</f>
        <v/>
      </c>
      <c r="N68" s="839" t="s">
        <v>17</v>
      </c>
      <c r="O68" s="840"/>
      <c r="P68" s="837"/>
      <c r="Q68" s="824" t="str">
        <f t="shared" ref="Q68:Q70" si="50">IF(P68*15=0,"",P68*15)</f>
        <v/>
      </c>
      <c r="R68" s="838"/>
      <c r="S68" s="824" t="str">
        <f t="shared" ref="S68:S70" si="51">IF(R68*15=0,"",R68*15)</f>
        <v/>
      </c>
      <c r="T68" s="839" t="s">
        <v>17</v>
      </c>
      <c r="U68" s="840"/>
      <c r="V68" s="837"/>
      <c r="W68" s="824" t="str">
        <f t="shared" ref="W68:W70" si="52">IF(V68*15=0,"",V68*15)</f>
        <v/>
      </c>
      <c r="X68" s="838"/>
      <c r="Y68" s="824" t="str">
        <f t="shared" ref="Y68:Y70" si="53">IF(X68*15=0,"",X68*15)</f>
        <v/>
      </c>
      <c r="Z68" s="839" t="s">
        <v>17</v>
      </c>
      <c r="AA68" s="840" t="s">
        <v>291</v>
      </c>
      <c r="AB68" s="837"/>
      <c r="AC68" s="824" t="str">
        <f t="shared" ref="AC68:AC70" si="54">IF(AB68*15=0,"",AB68*15)</f>
        <v/>
      </c>
      <c r="AD68" s="838"/>
      <c r="AE68" s="824" t="str">
        <f t="shared" ref="AE68:AE70" si="55">IF(AD68*15=0,"",AD68*15)</f>
        <v/>
      </c>
      <c r="AF68" s="839" t="s">
        <v>17</v>
      </c>
      <c r="AG68" s="840"/>
      <c r="AH68" s="837"/>
      <c r="AI68" s="824" t="str">
        <f t="shared" ref="AI68:AI70" si="56">IF(AH68*15=0,"",AH68*15)</f>
        <v/>
      </c>
      <c r="AJ68" s="838"/>
      <c r="AK68" s="824" t="str">
        <f t="shared" ref="AK68:AK70" si="57">IF(AJ68*15=0,"",AJ68*15)</f>
        <v/>
      </c>
      <c r="AL68" s="839" t="s">
        <v>17</v>
      </c>
      <c r="AM68" s="841"/>
      <c r="AN68" s="830" t="str">
        <f t="shared" ref="AN68" si="58">IF(D68+J68+P68+V68+AB68+AH68=0,"",D68+J68+P68+V68+AB68+AH68)</f>
        <v/>
      </c>
      <c r="AO68" s="824" t="str">
        <f t="shared" si="44"/>
        <v/>
      </c>
      <c r="AP68" s="831" t="str">
        <f t="shared" ref="AP68" si="59">IF(F68+L68+R68+X68+AD68+AJ68=0,"",F68+L68+R68+X68+AD68+AJ68)</f>
        <v/>
      </c>
      <c r="AQ68" s="824" t="str">
        <f t="shared" ref="AQ68" si="60">IF((F68+L68+R68+X68+AD68+AJ68)*14=0,"",(F68+L68+R68+X68+AD68+AJ68)*14)</f>
        <v/>
      </c>
      <c r="AR68" s="839" t="s">
        <v>17</v>
      </c>
      <c r="AS68" s="832" t="str">
        <f t="shared" ref="AS68" si="61">IF(D68+F68+J68+L68+P68+R68+V68+X68+AB68+AD68+AH68+AJ68=0,"",D68+F68+J68+L68+P68+R68+V68+X68+AB68+AD68+AH68+AJ68)</f>
        <v/>
      </c>
      <c r="AT68" s="1132"/>
      <c r="AU68" s="1132"/>
    </row>
    <row r="69" spans="1:47" s="843" customFormat="1" ht="15.75" customHeight="1" x14ac:dyDescent="0.25">
      <c r="A69" s="820" t="s">
        <v>188</v>
      </c>
      <c r="B69" s="821" t="s">
        <v>15</v>
      </c>
      <c r="C69" s="822" t="s">
        <v>189</v>
      </c>
      <c r="D69" s="837"/>
      <c r="E69" s="824" t="str">
        <f t="shared" si="46"/>
        <v/>
      </c>
      <c r="F69" s="838"/>
      <c r="G69" s="824" t="str">
        <f t="shared" si="47"/>
        <v/>
      </c>
      <c r="H69" s="839" t="s">
        <v>17</v>
      </c>
      <c r="I69" s="840"/>
      <c r="J69" s="837"/>
      <c r="K69" s="824" t="str">
        <f t="shared" si="48"/>
        <v/>
      </c>
      <c r="L69" s="838"/>
      <c r="M69" s="824" t="str">
        <f t="shared" si="49"/>
        <v/>
      </c>
      <c r="N69" s="839" t="s">
        <v>17</v>
      </c>
      <c r="O69" s="840"/>
      <c r="P69" s="837"/>
      <c r="Q69" s="824" t="str">
        <f t="shared" si="50"/>
        <v/>
      </c>
      <c r="R69" s="838"/>
      <c r="S69" s="824" t="str">
        <f t="shared" si="51"/>
        <v/>
      </c>
      <c r="T69" s="839" t="s">
        <v>17</v>
      </c>
      <c r="U69" s="840"/>
      <c r="V69" s="837"/>
      <c r="W69" s="824" t="str">
        <f t="shared" si="52"/>
        <v/>
      </c>
      <c r="X69" s="838"/>
      <c r="Y69" s="824" t="str">
        <f t="shared" si="53"/>
        <v/>
      </c>
      <c r="Z69" s="839" t="s">
        <v>17</v>
      </c>
      <c r="AA69" s="840"/>
      <c r="AB69" s="837"/>
      <c r="AC69" s="824" t="str">
        <f t="shared" si="54"/>
        <v/>
      </c>
      <c r="AD69" s="838"/>
      <c r="AE69" s="824" t="str">
        <f t="shared" si="55"/>
        <v/>
      </c>
      <c r="AF69" s="839" t="s">
        <v>17</v>
      </c>
      <c r="AG69" s="840"/>
      <c r="AH69" s="837"/>
      <c r="AI69" s="824" t="str">
        <f t="shared" si="56"/>
        <v/>
      </c>
      <c r="AJ69" s="838"/>
      <c r="AK69" s="824" t="str">
        <f t="shared" si="57"/>
        <v/>
      </c>
      <c r="AL69" s="839" t="s">
        <v>17</v>
      </c>
      <c r="AM69" s="841" t="s">
        <v>290</v>
      </c>
      <c r="AN69" s="830"/>
      <c r="AO69" s="824"/>
      <c r="AP69" s="831"/>
      <c r="AQ69" s="824"/>
      <c r="AR69" s="839"/>
      <c r="AS69" s="832"/>
      <c r="AT69" s="1132"/>
      <c r="AU69" s="1132"/>
    </row>
    <row r="70" spans="1:47" s="843" customFormat="1" ht="15.75" customHeight="1" x14ac:dyDescent="0.25">
      <c r="A70" s="834" t="s">
        <v>190</v>
      </c>
      <c r="B70" s="821" t="s">
        <v>15</v>
      </c>
      <c r="C70" s="766" t="s">
        <v>191</v>
      </c>
      <c r="D70" s="837"/>
      <c r="E70" s="824" t="str">
        <f t="shared" si="46"/>
        <v/>
      </c>
      <c r="F70" s="838"/>
      <c r="G70" s="824" t="str">
        <f t="shared" si="47"/>
        <v/>
      </c>
      <c r="H70" s="839" t="s">
        <v>17</v>
      </c>
      <c r="I70" s="840"/>
      <c r="J70" s="837"/>
      <c r="K70" s="824" t="str">
        <f t="shared" si="48"/>
        <v/>
      </c>
      <c r="L70" s="838"/>
      <c r="M70" s="824" t="str">
        <f t="shared" si="49"/>
        <v/>
      </c>
      <c r="N70" s="839" t="s">
        <v>17</v>
      </c>
      <c r="O70" s="840"/>
      <c r="P70" s="837"/>
      <c r="Q70" s="824" t="str">
        <f t="shared" si="50"/>
        <v/>
      </c>
      <c r="R70" s="838"/>
      <c r="S70" s="824" t="str">
        <f t="shared" si="51"/>
        <v/>
      </c>
      <c r="T70" s="839" t="s">
        <v>17</v>
      </c>
      <c r="U70" s="840"/>
      <c r="V70" s="837"/>
      <c r="W70" s="824" t="str">
        <f t="shared" si="52"/>
        <v/>
      </c>
      <c r="X70" s="838"/>
      <c r="Y70" s="824" t="str">
        <f t="shared" si="53"/>
        <v/>
      </c>
      <c r="Z70" s="839" t="s">
        <v>17</v>
      </c>
      <c r="AA70" s="840"/>
      <c r="AB70" s="837"/>
      <c r="AC70" s="824" t="str">
        <f t="shared" si="54"/>
        <v/>
      </c>
      <c r="AD70" s="838"/>
      <c r="AE70" s="824" t="str">
        <f t="shared" si="55"/>
        <v/>
      </c>
      <c r="AF70" s="839" t="s">
        <v>17</v>
      </c>
      <c r="AG70" s="840"/>
      <c r="AH70" s="837"/>
      <c r="AI70" s="824" t="str">
        <f t="shared" si="56"/>
        <v/>
      </c>
      <c r="AJ70" s="838"/>
      <c r="AK70" s="824" t="str">
        <f t="shared" si="57"/>
        <v/>
      </c>
      <c r="AL70" s="839" t="s">
        <v>17</v>
      </c>
      <c r="AM70" s="841" t="s">
        <v>290</v>
      </c>
      <c r="AN70" s="830"/>
      <c r="AO70" s="824"/>
      <c r="AP70" s="831"/>
      <c r="AQ70" s="824"/>
      <c r="AR70" s="839"/>
      <c r="AS70" s="832"/>
      <c r="AT70" s="1132"/>
      <c r="AU70" s="1132"/>
    </row>
    <row r="71" spans="1:47" s="71" customFormat="1" ht="15.75" customHeight="1" thickBot="1" x14ac:dyDescent="0.3">
      <c r="A71" s="548" t="s">
        <v>455</v>
      </c>
      <c r="B71" s="586" t="s">
        <v>15</v>
      </c>
      <c r="C71" s="549" t="s">
        <v>955</v>
      </c>
      <c r="D71" s="579"/>
      <c r="E71" s="578" t="s">
        <v>68</v>
      </c>
      <c r="F71" s="580"/>
      <c r="G71" s="578" t="s">
        <v>68</v>
      </c>
      <c r="H71" s="597" t="s">
        <v>17</v>
      </c>
      <c r="I71" s="581"/>
      <c r="J71" s="579"/>
      <c r="K71" s="578" t="s">
        <v>68</v>
      </c>
      <c r="L71" s="580"/>
      <c r="M71" s="578" t="s">
        <v>68</v>
      </c>
      <c r="N71" s="597" t="s">
        <v>17</v>
      </c>
      <c r="O71" s="581"/>
      <c r="P71" s="579"/>
      <c r="Q71" s="578" t="s">
        <v>68</v>
      </c>
      <c r="R71" s="580"/>
      <c r="S71" s="578" t="s">
        <v>68</v>
      </c>
      <c r="T71" s="597" t="s">
        <v>17</v>
      </c>
      <c r="U71" s="581"/>
      <c r="V71" s="579"/>
      <c r="W71" s="578" t="s">
        <v>68</v>
      </c>
      <c r="X71" s="580"/>
      <c r="Y71" s="578" t="s">
        <v>68</v>
      </c>
      <c r="Z71" s="597" t="s">
        <v>17</v>
      </c>
      <c r="AA71" s="581"/>
      <c r="AB71" s="579"/>
      <c r="AC71" s="578" t="s">
        <v>68</v>
      </c>
      <c r="AD71" s="580"/>
      <c r="AE71" s="578" t="s">
        <v>68</v>
      </c>
      <c r="AF71" s="597" t="s">
        <v>17</v>
      </c>
      <c r="AG71" s="581"/>
      <c r="AH71" s="579"/>
      <c r="AI71" s="578" t="s">
        <v>68</v>
      </c>
      <c r="AJ71" s="580"/>
      <c r="AK71" s="578" t="s">
        <v>68</v>
      </c>
      <c r="AL71" s="597" t="s">
        <v>17</v>
      </c>
      <c r="AM71" s="583" t="s">
        <v>290</v>
      </c>
      <c r="AN71" s="558" t="s">
        <v>68</v>
      </c>
      <c r="AO71" s="559" t="str">
        <f t="shared" si="44"/>
        <v/>
      </c>
      <c r="AP71" s="560" t="s">
        <v>68</v>
      </c>
      <c r="AQ71" s="559" t="str">
        <f t="shared" si="45"/>
        <v/>
      </c>
      <c r="AR71" s="595" t="s">
        <v>17</v>
      </c>
      <c r="AS71" s="604" t="s">
        <v>68</v>
      </c>
      <c r="AT71" s="1132"/>
      <c r="AU71" s="1132"/>
    </row>
    <row r="72" spans="1:47" s="71" customFormat="1" ht="15.75" customHeight="1" thickBot="1" x14ac:dyDescent="0.35">
      <c r="A72" s="96"/>
      <c r="B72" s="97"/>
      <c r="C72" s="98" t="s">
        <v>18</v>
      </c>
      <c r="D72" s="99">
        <f t="shared" ref="D72:AM72" si="62">SUM(D67:D71)</f>
        <v>1</v>
      </c>
      <c r="E72" s="100">
        <f t="shared" si="62"/>
        <v>10</v>
      </c>
      <c r="F72" s="100">
        <f t="shared" si="62"/>
        <v>0</v>
      </c>
      <c r="G72" s="100">
        <f t="shared" si="62"/>
        <v>0</v>
      </c>
      <c r="H72" s="102">
        <f t="shared" si="62"/>
        <v>0</v>
      </c>
      <c r="I72" s="103">
        <f t="shared" si="62"/>
        <v>0</v>
      </c>
      <c r="J72" s="104">
        <f t="shared" si="62"/>
        <v>0</v>
      </c>
      <c r="K72" s="100">
        <f t="shared" si="62"/>
        <v>0</v>
      </c>
      <c r="L72" s="101">
        <f t="shared" si="62"/>
        <v>0</v>
      </c>
      <c r="M72" s="100">
        <f t="shared" si="62"/>
        <v>0</v>
      </c>
      <c r="N72" s="102">
        <f t="shared" si="62"/>
        <v>0</v>
      </c>
      <c r="O72" s="103">
        <f t="shared" si="62"/>
        <v>0</v>
      </c>
      <c r="P72" s="99">
        <f t="shared" si="62"/>
        <v>0</v>
      </c>
      <c r="Q72" s="100">
        <f t="shared" si="62"/>
        <v>0</v>
      </c>
      <c r="R72" s="101">
        <f t="shared" si="62"/>
        <v>0</v>
      </c>
      <c r="S72" s="100">
        <f t="shared" si="62"/>
        <v>0</v>
      </c>
      <c r="T72" s="105">
        <f t="shared" si="62"/>
        <v>0</v>
      </c>
      <c r="U72" s="103">
        <f t="shared" si="62"/>
        <v>0</v>
      </c>
      <c r="V72" s="104">
        <f t="shared" si="62"/>
        <v>0</v>
      </c>
      <c r="W72" s="100">
        <f t="shared" si="62"/>
        <v>0</v>
      </c>
      <c r="X72" s="101">
        <f t="shared" si="62"/>
        <v>0</v>
      </c>
      <c r="Y72" s="100">
        <f t="shared" si="62"/>
        <v>0</v>
      </c>
      <c r="Z72" s="102">
        <f t="shared" si="62"/>
        <v>0</v>
      </c>
      <c r="AA72" s="103">
        <f t="shared" si="62"/>
        <v>0</v>
      </c>
      <c r="AB72" s="99">
        <f t="shared" si="62"/>
        <v>0</v>
      </c>
      <c r="AC72" s="100">
        <f t="shared" si="62"/>
        <v>0</v>
      </c>
      <c r="AD72" s="101">
        <f t="shared" si="62"/>
        <v>0</v>
      </c>
      <c r="AE72" s="100">
        <f t="shared" si="62"/>
        <v>0</v>
      </c>
      <c r="AF72" s="102">
        <f t="shared" si="62"/>
        <v>0</v>
      </c>
      <c r="AG72" s="103">
        <f t="shared" si="62"/>
        <v>0</v>
      </c>
      <c r="AH72" s="104">
        <f t="shared" si="62"/>
        <v>0</v>
      </c>
      <c r="AI72" s="100">
        <f t="shared" si="62"/>
        <v>0</v>
      </c>
      <c r="AJ72" s="101">
        <f t="shared" si="62"/>
        <v>0</v>
      </c>
      <c r="AK72" s="100">
        <f t="shared" si="62"/>
        <v>0</v>
      </c>
      <c r="AL72" s="102">
        <f t="shared" si="62"/>
        <v>0</v>
      </c>
      <c r="AM72" s="103">
        <f t="shared" si="62"/>
        <v>0</v>
      </c>
      <c r="AN72" s="106">
        <f>IF(D72+J72+P72+V72=0,"",D72+J72+P72+V72)</f>
        <v>1</v>
      </c>
      <c r="AO72" s="107" t="str">
        <f>IF((P72+V72+AB72+AH72)*14=0,"",(P72+V72+AB72+AH72)*14)</f>
        <v/>
      </c>
      <c r="AP72" s="108" t="str">
        <f>IF(F72+L72+R72+X72=0,"",F72+L72+R72+X72)</f>
        <v/>
      </c>
      <c r="AQ72" s="107" t="str">
        <f>IF((L72+F72+R72+X72+AD72+AJ72)*14=0,"",(L72+F72+R72+X72+AD72+AJ72)*14)</f>
        <v/>
      </c>
      <c r="AR72" s="102" t="s">
        <v>17</v>
      </c>
      <c r="AS72" s="109" t="s">
        <v>41</v>
      </c>
      <c r="AT72" s="1106"/>
      <c r="AU72" s="1106"/>
    </row>
    <row r="73" spans="1:47" s="71" customFormat="1" ht="15.75" customHeight="1" thickBot="1" x14ac:dyDescent="0.35">
      <c r="A73" s="110"/>
      <c r="B73" s="111"/>
      <c r="C73" s="112" t="s">
        <v>43</v>
      </c>
      <c r="D73" s="113">
        <f>D65+D72</f>
        <v>18</v>
      </c>
      <c r="E73" s="114">
        <f>E65+E72</f>
        <v>206</v>
      </c>
      <c r="F73" s="115">
        <f>F65+F72</f>
        <v>26</v>
      </c>
      <c r="G73" s="114">
        <f>G65+G72</f>
        <v>310</v>
      </c>
      <c r="H73" s="116" t="s">
        <v>17</v>
      </c>
      <c r="I73" s="117" t="s">
        <v>17</v>
      </c>
      <c r="J73" s="118">
        <f>J65+J72</f>
        <v>16</v>
      </c>
      <c r="K73" s="114">
        <f>K65+K72</f>
        <v>236</v>
      </c>
      <c r="L73" s="115">
        <f>L65+L72</f>
        <v>15</v>
      </c>
      <c r="M73" s="114">
        <f>M65+M72</f>
        <v>224</v>
      </c>
      <c r="N73" s="116" t="s">
        <v>17</v>
      </c>
      <c r="O73" s="117" t="s">
        <v>17</v>
      </c>
      <c r="P73" s="113">
        <f>P65+P72</f>
        <v>17</v>
      </c>
      <c r="Q73" s="114">
        <f>Q65+Q72</f>
        <v>242</v>
      </c>
      <c r="R73" s="115">
        <f>R65+R72</f>
        <v>16</v>
      </c>
      <c r="S73" s="114">
        <f>S65+S72</f>
        <v>234</v>
      </c>
      <c r="T73" s="119" t="s">
        <v>17</v>
      </c>
      <c r="U73" s="117" t="s">
        <v>17</v>
      </c>
      <c r="V73" s="118">
        <f>V65+V72</f>
        <v>14</v>
      </c>
      <c r="W73" s="114">
        <f>W65+W72</f>
        <v>200</v>
      </c>
      <c r="X73" s="115">
        <f>X65+X72</f>
        <v>17</v>
      </c>
      <c r="Y73" s="114">
        <f>Y65+Y72</f>
        <v>268</v>
      </c>
      <c r="Z73" s="116" t="s">
        <v>17</v>
      </c>
      <c r="AA73" s="117" t="s">
        <v>17</v>
      </c>
      <c r="AB73" s="113">
        <f>AB65+AB72</f>
        <v>17</v>
      </c>
      <c r="AC73" s="114">
        <f>AC65+AC72</f>
        <v>242</v>
      </c>
      <c r="AD73" s="115">
        <f>AD65+AD72</f>
        <v>16</v>
      </c>
      <c r="AE73" s="114">
        <f>AE65+AE72</f>
        <v>234</v>
      </c>
      <c r="AF73" s="116" t="s">
        <v>17</v>
      </c>
      <c r="AG73" s="117" t="s">
        <v>17</v>
      </c>
      <c r="AH73" s="118">
        <f>AH65+AH72</f>
        <v>13</v>
      </c>
      <c r="AI73" s="114">
        <f>AI65+AI72</f>
        <v>130</v>
      </c>
      <c r="AJ73" s="115">
        <f>AJ65+AJ72</f>
        <v>19</v>
      </c>
      <c r="AK73" s="114">
        <f>AK65+AK72</f>
        <v>200</v>
      </c>
      <c r="AL73" s="116" t="s">
        <v>17</v>
      </c>
      <c r="AM73" s="117" t="s">
        <v>17</v>
      </c>
      <c r="AN73" s="120">
        <f>IF(D73+J73+P73+V73+AB73+AH73=0,"",D73+J73+P73+V73+AB73+AH73)</f>
        <v>95</v>
      </c>
      <c r="AO73" s="120">
        <f>IF(E73+K73+Q73+W73+AC73+AI73=0,"",E73+K73+Q73+W73+AC73+AI73)</f>
        <v>1256</v>
      </c>
      <c r="AP73" s="120">
        <f>IF(F73+L73+R73+X73+AD73+AJ73=0,"",F73+L73+R73+X73+AD73+AJ73)</f>
        <v>109</v>
      </c>
      <c r="AQ73" s="120">
        <f>IF(G73+M73+S73+Y73+AE73+AK73=0,"",G73+M73+S73+Y73+AE73+AK73)</f>
        <v>1470</v>
      </c>
      <c r="AR73" s="116" t="s">
        <v>17</v>
      </c>
      <c r="AS73" s="121" t="s">
        <v>41</v>
      </c>
      <c r="AT73" s="1106"/>
      <c r="AU73" s="1106"/>
    </row>
    <row r="74" spans="1:47" s="71" customFormat="1" ht="15.75" customHeight="1" thickTop="1" thickBot="1" x14ac:dyDescent="0.35">
      <c r="A74" s="122"/>
      <c r="B74" s="168"/>
      <c r="C74" s="123"/>
      <c r="D74" s="1483"/>
      <c r="E74" s="1483"/>
      <c r="F74" s="1483"/>
      <c r="G74" s="1483"/>
      <c r="H74" s="1483"/>
      <c r="I74" s="1483"/>
      <c r="J74" s="1483"/>
      <c r="K74" s="1483"/>
      <c r="L74" s="1483"/>
      <c r="M74" s="1483"/>
      <c r="N74" s="1483"/>
      <c r="O74" s="1483"/>
      <c r="P74" s="1483"/>
      <c r="Q74" s="1483"/>
      <c r="R74" s="1483"/>
      <c r="S74" s="1483"/>
      <c r="T74" s="1483"/>
      <c r="U74" s="1483"/>
      <c r="V74" s="1483"/>
      <c r="W74" s="1483"/>
      <c r="X74" s="1483"/>
      <c r="Y74" s="1483"/>
      <c r="Z74" s="1483"/>
      <c r="AA74" s="1483"/>
      <c r="AB74" s="1483"/>
      <c r="AC74" s="1483"/>
      <c r="AD74" s="1483"/>
      <c r="AE74" s="1483"/>
      <c r="AF74" s="1483"/>
      <c r="AG74" s="1483"/>
      <c r="AH74" s="1483"/>
      <c r="AI74" s="1483"/>
      <c r="AJ74" s="1483"/>
      <c r="AK74" s="1483"/>
      <c r="AL74" s="1483"/>
      <c r="AM74" s="1483"/>
      <c r="AN74" s="1484"/>
      <c r="AO74" s="1484"/>
      <c r="AP74" s="1484"/>
      <c r="AQ74" s="1484"/>
      <c r="AR74" s="1484"/>
      <c r="AS74" s="1485"/>
      <c r="AT74" s="1106"/>
      <c r="AU74" s="1106"/>
    </row>
    <row r="75" spans="1:47" s="71" customFormat="1" ht="15.75" customHeight="1" thickTop="1" x14ac:dyDescent="0.25">
      <c r="A75" s="1355" t="s">
        <v>706</v>
      </c>
      <c r="B75" s="1356" t="s">
        <v>15</v>
      </c>
      <c r="C75" s="1357" t="s">
        <v>20</v>
      </c>
      <c r="D75" s="142"/>
      <c r="E75" s="593"/>
      <c r="F75" s="593"/>
      <c r="G75" s="593"/>
      <c r="H75" s="594"/>
      <c r="I75" s="145"/>
      <c r="J75" s="144"/>
      <c r="K75" s="593"/>
      <c r="L75" s="593"/>
      <c r="M75" s="593"/>
      <c r="N75" s="594"/>
      <c r="O75" s="145" t="s">
        <v>196</v>
      </c>
      <c r="P75" s="146"/>
      <c r="Q75" s="593"/>
      <c r="R75" s="593"/>
      <c r="S75" s="593"/>
      <c r="T75" s="594"/>
      <c r="U75" s="594"/>
      <c r="V75" s="146"/>
      <c r="W75" s="593"/>
      <c r="X75" s="593"/>
      <c r="Y75" s="593"/>
      <c r="Z75" s="594"/>
      <c r="AA75" s="145"/>
      <c r="AB75" s="144"/>
      <c r="AC75" s="593"/>
      <c r="AD75" s="593"/>
      <c r="AE75" s="593"/>
      <c r="AF75" s="594"/>
      <c r="AG75" s="594"/>
      <c r="AH75" s="594"/>
      <c r="AI75" s="593"/>
      <c r="AJ75" s="593"/>
      <c r="AK75" s="592"/>
      <c r="AL75" s="598"/>
      <c r="AM75" s="147"/>
      <c r="AN75" s="127"/>
      <c r="AO75" s="128"/>
      <c r="AP75" s="128"/>
      <c r="AQ75" s="128"/>
      <c r="AR75" s="128"/>
      <c r="AS75" s="128"/>
    </row>
    <row r="76" spans="1:47" s="71" customFormat="1" ht="15.75" customHeight="1" x14ac:dyDescent="0.25">
      <c r="A76" s="1354" t="s">
        <v>1285</v>
      </c>
      <c r="B76" s="1358" t="s">
        <v>15</v>
      </c>
      <c r="C76" s="1359" t="s">
        <v>21</v>
      </c>
      <c r="D76" s="143"/>
      <c r="E76" s="593"/>
      <c r="F76" s="593"/>
      <c r="G76" s="593"/>
      <c r="H76" s="594"/>
      <c r="I76" s="577"/>
      <c r="J76" s="144"/>
      <c r="K76" s="593"/>
      <c r="L76" s="593"/>
      <c r="M76" s="593"/>
      <c r="N76" s="594"/>
      <c r="O76" s="577"/>
      <c r="P76" s="146"/>
      <c r="Q76" s="593"/>
      <c r="R76" s="593"/>
      <c r="S76" s="593"/>
      <c r="T76" s="594"/>
      <c r="U76" s="594"/>
      <c r="V76" s="146"/>
      <c r="W76" s="593"/>
      <c r="X76" s="593"/>
      <c r="Y76" s="593"/>
      <c r="Z76" s="594"/>
      <c r="AA76" s="577" t="s">
        <v>196</v>
      </c>
      <c r="AB76" s="144"/>
      <c r="AC76" s="593"/>
      <c r="AD76" s="593"/>
      <c r="AE76" s="593"/>
      <c r="AF76" s="594"/>
      <c r="AG76" s="594"/>
      <c r="AH76" s="594"/>
      <c r="AI76" s="593"/>
      <c r="AJ76" s="593"/>
      <c r="AK76" s="592"/>
      <c r="AL76" s="598"/>
      <c r="AM76" s="148"/>
      <c r="AN76" s="127"/>
      <c r="AO76" s="128"/>
      <c r="AP76" s="128"/>
      <c r="AQ76" s="128"/>
      <c r="AR76" s="128"/>
      <c r="AS76" s="128"/>
    </row>
    <row r="77" spans="1:47" s="71" customFormat="1" ht="15.75" customHeight="1" x14ac:dyDescent="0.25">
      <c r="A77" s="1354" t="s">
        <v>1286</v>
      </c>
      <c r="B77" s="1358" t="s">
        <v>15</v>
      </c>
      <c r="C77" s="1359" t="s">
        <v>33</v>
      </c>
      <c r="D77" s="143"/>
      <c r="E77" s="593"/>
      <c r="F77" s="593"/>
      <c r="G77" s="593"/>
      <c r="H77" s="594"/>
      <c r="I77" s="577"/>
      <c r="J77" s="144"/>
      <c r="K77" s="593"/>
      <c r="L77" s="593"/>
      <c r="M77" s="593"/>
      <c r="N77" s="594"/>
      <c r="O77" s="577"/>
      <c r="P77" s="146"/>
      <c r="Q77" s="593"/>
      <c r="R77" s="593"/>
      <c r="S77" s="593"/>
      <c r="T77" s="594"/>
      <c r="U77" s="594"/>
      <c r="V77" s="146"/>
      <c r="W77" s="593"/>
      <c r="X77" s="593"/>
      <c r="Y77" s="593"/>
      <c r="Z77" s="594"/>
      <c r="AA77" s="577"/>
      <c r="AB77" s="144"/>
      <c r="AC77" s="593"/>
      <c r="AD77" s="593"/>
      <c r="AE77" s="593"/>
      <c r="AF77" s="594"/>
      <c r="AG77" s="594"/>
      <c r="AH77" s="594"/>
      <c r="AI77" s="593"/>
      <c r="AJ77" s="593"/>
      <c r="AK77" s="592"/>
      <c r="AL77" s="598"/>
      <c r="AM77" s="148" t="s">
        <v>196</v>
      </c>
      <c r="AN77" s="127"/>
      <c r="AO77" s="128"/>
      <c r="AP77" s="128"/>
      <c r="AQ77" s="128"/>
      <c r="AR77" s="128"/>
      <c r="AS77" s="128"/>
    </row>
    <row r="78" spans="1:47" s="71" customFormat="1" ht="15.75" customHeight="1" x14ac:dyDescent="0.2">
      <c r="A78" s="1486"/>
      <c r="B78" s="1487"/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24"/>
      <c r="AO78" s="125"/>
      <c r="AP78" s="125"/>
      <c r="AQ78" s="125"/>
      <c r="AR78" s="125"/>
      <c r="AS78" s="126"/>
    </row>
    <row r="79" spans="1:47" s="71" customFormat="1" ht="15.75" customHeight="1" x14ac:dyDescent="0.2">
      <c r="A79" s="1488" t="s">
        <v>22</v>
      </c>
      <c r="B79" s="1489"/>
      <c r="C79" s="1489"/>
      <c r="D79" s="1489"/>
      <c r="E79" s="1489"/>
      <c r="F79" s="1489"/>
      <c r="G79" s="1489"/>
      <c r="H79" s="1489"/>
      <c r="I79" s="1489"/>
      <c r="J79" s="1489"/>
      <c r="K79" s="1489"/>
      <c r="L79" s="1489"/>
      <c r="M79" s="1489"/>
      <c r="N79" s="1489"/>
      <c r="O79" s="1489"/>
      <c r="P79" s="1489"/>
      <c r="Q79" s="1489"/>
      <c r="R79" s="1489"/>
      <c r="S79" s="1489"/>
      <c r="T79" s="1489"/>
      <c r="U79" s="1489"/>
      <c r="V79" s="1489"/>
      <c r="W79" s="1489"/>
      <c r="X79" s="1489"/>
      <c r="Y79" s="1489"/>
      <c r="Z79" s="1489"/>
      <c r="AA79" s="1489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124"/>
      <c r="AO79" s="125"/>
      <c r="AP79" s="125"/>
      <c r="AQ79" s="125"/>
      <c r="AR79" s="125"/>
      <c r="AS79" s="126"/>
    </row>
    <row r="80" spans="1:47" s="71" customFormat="1" ht="15.75" customHeight="1" x14ac:dyDescent="0.3">
      <c r="A80" s="129"/>
      <c r="B80" s="605"/>
      <c r="C80" s="130" t="s">
        <v>23</v>
      </c>
      <c r="D80" s="565"/>
      <c r="E80" s="566"/>
      <c r="F80" s="566"/>
      <c r="G80" s="566"/>
      <c r="H80" s="552"/>
      <c r="I80" s="567">
        <f>IF(COUNTIF(I17:I77,"A")=0,"",COUNTIF(I17:I77,"A"))</f>
        <v>1</v>
      </c>
      <c r="J80" s="565"/>
      <c r="K80" s="566"/>
      <c r="L80" s="566"/>
      <c r="M80" s="566"/>
      <c r="N80" s="552"/>
      <c r="O80" s="567">
        <f>IF(COUNTIF(O17:O77,"A")=0,"",COUNTIF(O17:O77,"A"))</f>
        <v>1</v>
      </c>
      <c r="P80" s="565"/>
      <c r="Q80" s="566"/>
      <c r="R80" s="566"/>
      <c r="S80" s="566"/>
      <c r="T80" s="552"/>
      <c r="U80" s="567" t="str">
        <f>IF(COUNTIF(U17:U77,"A")=0,"",COUNTIF(U17:U77,"A"))</f>
        <v/>
      </c>
      <c r="V80" s="565"/>
      <c r="W80" s="566"/>
      <c r="X80" s="566"/>
      <c r="Y80" s="566"/>
      <c r="Z80" s="552"/>
      <c r="AA80" s="567">
        <f>IF(COUNTIF(AA17:AA77,"A")=0,"",COUNTIF(AA17:AA77,"A"))</f>
        <v>1</v>
      </c>
      <c r="AB80" s="565"/>
      <c r="AC80" s="566"/>
      <c r="AD80" s="566"/>
      <c r="AE80" s="566"/>
      <c r="AF80" s="552"/>
      <c r="AG80" s="567" t="str">
        <f>IF(COUNTIF(AG17:AG77,"A")=0,"",COUNTIF(AG17:AG77,"A"))</f>
        <v/>
      </c>
      <c r="AH80" s="565"/>
      <c r="AI80" s="566"/>
      <c r="AJ80" s="566"/>
      <c r="AK80" s="566"/>
      <c r="AL80" s="552"/>
      <c r="AM80" s="567">
        <f>IF(COUNTIF(AM17:AM77,"A")=0,"",COUNTIF(AM17:AM77,"A"))</f>
        <v>1</v>
      </c>
      <c r="AN80" s="568"/>
      <c r="AO80" s="566"/>
      <c r="AP80" s="566"/>
      <c r="AQ80" s="566"/>
      <c r="AR80" s="552"/>
      <c r="AS80" s="599">
        <f t="shared" ref="AS80:AS92" si="63">IF(SUM(I80:AM80)=0,"",SUM(I80:AM80))</f>
        <v>4</v>
      </c>
    </row>
    <row r="81" spans="1:45" s="71" customFormat="1" ht="15.75" customHeight="1" x14ac:dyDescent="0.3">
      <c r="A81" s="129"/>
      <c r="B81" s="605"/>
      <c r="C81" s="130" t="s">
        <v>24</v>
      </c>
      <c r="D81" s="565"/>
      <c r="E81" s="566"/>
      <c r="F81" s="566"/>
      <c r="G81" s="566"/>
      <c r="H81" s="552"/>
      <c r="I81" s="567" t="str">
        <f>IF(COUNTIF(I17:I77,"B")=0,"",COUNTIF(I17:I77,"B"))</f>
        <v/>
      </c>
      <c r="J81" s="565"/>
      <c r="K81" s="566"/>
      <c r="L81" s="566"/>
      <c r="M81" s="566"/>
      <c r="N81" s="552"/>
      <c r="O81" s="567" t="str">
        <f>IF(COUNTIF(O17:O77,"B")=0,"",COUNTIF(O17:O77,"B"))</f>
        <v/>
      </c>
      <c r="P81" s="565"/>
      <c r="Q81" s="566"/>
      <c r="R81" s="566"/>
      <c r="S81" s="566"/>
      <c r="T81" s="552"/>
      <c r="U81" s="567">
        <f>IF(COUNTIF(U17:U77,"B")=0,"",COUNTIF(U17:U77,"B"))</f>
        <v>1</v>
      </c>
      <c r="V81" s="565"/>
      <c r="W81" s="566"/>
      <c r="X81" s="566"/>
      <c r="Y81" s="566"/>
      <c r="Z81" s="552"/>
      <c r="AA81" s="567" t="str">
        <f>IF(COUNTIF(AA17:AA77,"B")=0,"",COUNTIF(AA17:AA77,"B"))</f>
        <v/>
      </c>
      <c r="AB81" s="565"/>
      <c r="AC81" s="566"/>
      <c r="AD81" s="566"/>
      <c r="AE81" s="566"/>
      <c r="AF81" s="552"/>
      <c r="AG81" s="567" t="str">
        <f>IF(COUNTIF(AG17:AG77,"B")=0,"",COUNTIF(AG17:AG77,"B"))</f>
        <v/>
      </c>
      <c r="AH81" s="565"/>
      <c r="AI81" s="566"/>
      <c r="AJ81" s="566"/>
      <c r="AK81" s="566"/>
      <c r="AL81" s="552"/>
      <c r="AM81" s="567">
        <v>3</v>
      </c>
      <c r="AN81" s="568"/>
      <c r="AO81" s="566"/>
      <c r="AP81" s="566"/>
      <c r="AQ81" s="566"/>
      <c r="AR81" s="552"/>
      <c r="AS81" s="599">
        <f t="shared" si="63"/>
        <v>4</v>
      </c>
    </row>
    <row r="82" spans="1:45" s="71" customFormat="1" ht="15.75" customHeight="1" x14ac:dyDescent="0.3">
      <c r="A82" s="129"/>
      <c r="B82" s="605"/>
      <c r="C82" s="130" t="s">
        <v>58</v>
      </c>
      <c r="D82" s="565"/>
      <c r="E82" s="566"/>
      <c r="F82" s="566"/>
      <c r="G82" s="566"/>
      <c r="H82" s="552"/>
      <c r="I82" s="567">
        <f>IF(COUNTIF(I12:I77,"ÉÉ")=0,"",COUNTIF(I12:I77,"ÉÉ"))</f>
        <v>5</v>
      </c>
      <c r="J82" s="565"/>
      <c r="K82" s="566"/>
      <c r="L82" s="566"/>
      <c r="M82" s="566"/>
      <c r="N82" s="552"/>
      <c r="O82" s="567">
        <f>IF(COUNTIF(O17:O77,"ÉÉ")=0,"",COUNTIF(O17:O77,"ÉÉ"))</f>
        <v>1</v>
      </c>
      <c r="P82" s="565"/>
      <c r="Q82" s="566"/>
      <c r="R82" s="566"/>
      <c r="S82" s="566"/>
      <c r="T82" s="552"/>
      <c r="U82" s="567">
        <f>IF(COUNTIF(U17:U77,"ÉÉ")=0,"",COUNTIF(U17:U77,"ÉÉ"))</f>
        <v>1</v>
      </c>
      <c r="V82" s="565"/>
      <c r="W82" s="566"/>
      <c r="X82" s="566"/>
      <c r="Y82" s="566"/>
      <c r="Z82" s="552"/>
      <c r="AA82" s="567" t="str">
        <f>IF(COUNTIF(AA17:AA77,"ÉÉ")=0,"",COUNTIF(AA17:AA77,"ÉÉ"))</f>
        <v/>
      </c>
      <c r="AB82" s="565"/>
      <c r="AC82" s="566"/>
      <c r="AD82" s="566"/>
      <c r="AE82" s="566"/>
      <c r="AF82" s="552"/>
      <c r="AG82" s="567" t="str">
        <f>IF(COUNTIF(AG17:AG77,"ÉÉ")=0,"",COUNTIF(AG17:AG77,"ÉÉ"))</f>
        <v/>
      </c>
      <c r="AH82" s="565"/>
      <c r="AI82" s="566"/>
      <c r="AJ82" s="566"/>
      <c r="AK82" s="566"/>
      <c r="AL82" s="552"/>
      <c r="AM82" s="567" t="str">
        <f>IF(COUNTIF(AM17:AM77,"ÉÉ")=0,"",COUNTIF(AM17:AM77,"ÉÉ"))</f>
        <v/>
      </c>
      <c r="AN82" s="568"/>
      <c r="AO82" s="566"/>
      <c r="AP82" s="566"/>
      <c r="AQ82" s="566"/>
      <c r="AR82" s="552"/>
      <c r="AS82" s="599">
        <f t="shared" si="63"/>
        <v>7</v>
      </c>
    </row>
    <row r="83" spans="1:45" s="71" customFormat="1" ht="15.75" customHeight="1" x14ac:dyDescent="0.3">
      <c r="A83" s="129"/>
      <c r="B83" s="605"/>
      <c r="C83" s="130" t="s">
        <v>59</v>
      </c>
      <c r="D83" s="600"/>
      <c r="E83" s="601"/>
      <c r="F83" s="601"/>
      <c r="G83" s="601"/>
      <c r="H83" s="602"/>
      <c r="I83" s="567" t="str">
        <f>IF(COUNTIF(I12:I77,"ÉÉ(Z)")=0,"",COUNTIF(I12:I77,"ÉÉ(Z)"))</f>
        <v/>
      </c>
      <c r="J83" s="600"/>
      <c r="K83" s="601"/>
      <c r="L83" s="601"/>
      <c r="M83" s="601"/>
      <c r="N83" s="602"/>
      <c r="O83" s="567" t="str">
        <f>IF(COUNTIF(O17:O77,"ÉÉ(Z)")=0,"",COUNTIF(O17:O77,"ÉÉ(Z)"))</f>
        <v/>
      </c>
      <c r="P83" s="600"/>
      <c r="Q83" s="601"/>
      <c r="R83" s="601"/>
      <c r="S83" s="601"/>
      <c r="T83" s="602"/>
      <c r="U83" s="567">
        <f>IF(COUNTIF(U17:U77,"ÉÉ(Z)")=0,"",COUNTIF(U17:U77,"ÉÉ(Z)"))</f>
        <v>1</v>
      </c>
      <c r="V83" s="600"/>
      <c r="W83" s="601"/>
      <c r="X83" s="601"/>
      <c r="Y83" s="601"/>
      <c r="Z83" s="602"/>
      <c r="AA83" s="567">
        <f>IF(COUNTIF(AA17:AA77,"ÉÉ(Z)")=0,"",COUNTIF(AA17:AA77,"ÉÉ(Z)"))</f>
        <v>1</v>
      </c>
      <c r="AB83" s="600"/>
      <c r="AC83" s="601"/>
      <c r="AD83" s="601"/>
      <c r="AE83" s="601"/>
      <c r="AF83" s="602"/>
      <c r="AG83" s="567" t="str">
        <f>IF(COUNTIF(AG17:AG77,"ÉÉ(Z)")=0,"",COUNTIF(AG17:AG77,"ÉÉ(Z)"))</f>
        <v/>
      </c>
      <c r="AH83" s="600"/>
      <c r="AI83" s="601"/>
      <c r="AJ83" s="601"/>
      <c r="AK83" s="601"/>
      <c r="AL83" s="602"/>
      <c r="AM83" s="567">
        <f>IF(COUNTIF(AM17:AM77,"ÉÉ(Z)")=0,"",COUNTIF(AM17:AM77,"ÉÉ(Z)"))</f>
        <v>1</v>
      </c>
      <c r="AN83" s="603"/>
      <c r="AO83" s="601"/>
      <c r="AP83" s="601"/>
      <c r="AQ83" s="601"/>
      <c r="AR83" s="602"/>
      <c r="AS83" s="599">
        <f t="shared" si="63"/>
        <v>3</v>
      </c>
    </row>
    <row r="84" spans="1:45" s="71" customFormat="1" ht="15.75" customHeight="1" x14ac:dyDescent="0.3">
      <c r="A84" s="129"/>
      <c r="B84" s="605"/>
      <c r="C84" s="130" t="s">
        <v>60</v>
      </c>
      <c r="D84" s="565"/>
      <c r="E84" s="566"/>
      <c r="F84" s="566"/>
      <c r="G84" s="566"/>
      <c r="H84" s="552"/>
      <c r="I84" s="567">
        <f>IF(COUNTIF(I12:I77,"GYJ")=0,"",COUNTIF(I12:I77,"GYJ"))</f>
        <v>3</v>
      </c>
      <c r="J84" s="565"/>
      <c r="K84" s="566"/>
      <c r="L84" s="566"/>
      <c r="M84" s="566"/>
      <c r="N84" s="552"/>
      <c r="O84" s="567">
        <f>IF(COUNTIF(O17:O77,"GYJ")=0,"",COUNTIF(O17:O77,"GYJ"))</f>
        <v>3</v>
      </c>
      <c r="P84" s="565"/>
      <c r="Q84" s="566"/>
      <c r="R84" s="566"/>
      <c r="S84" s="566"/>
      <c r="T84" s="552"/>
      <c r="U84" s="567">
        <f>IF(COUNTIF(U17:U77,"GYJ")=0,"",COUNTIF(U17:U77,"GYJ"))</f>
        <v>2</v>
      </c>
      <c r="V84" s="565"/>
      <c r="W84" s="566"/>
      <c r="X84" s="566"/>
      <c r="Y84" s="566"/>
      <c r="Z84" s="552"/>
      <c r="AA84" s="567">
        <f>IF(COUNTIF(AA17:AA77,"GYJ")=0,"",COUNTIF(AA17:AA77,"GYJ"))</f>
        <v>3</v>
      </c>
      <c r="AB84" s="565"/>
      <c r="AC84" s="566"/>
      <c r="AD84" s="566"/>
      <c r="AE84" s="566"/>
      <c r="AF84" s="552"/>
      <c r="AG84" s="567">
        <f>IF(COUNTIF(AG17:AG77,"GYJ")=0,"",COUNTIF(AG17:AG77,"GYJ"))</f>
        <v>2</v>
      </c>
      <c r="AH84" s="565"/>
      <c r="AI84" s="566"/>
      <c r="AJ84" s="566"/>
      <c r="AK84" s="566"/>
      <c r="AL84" s="552"/>
      <c r="AM84" s="567">
        <f>IF(COUNTIF(AM17:AM77,"GYJ")=0,"",COUNTIF(AM17:AM77,"GYJ"))</f>
        <v>3</v>
      </c>
      <c r="AN84" s="568"/>
      <c r="AO84" s="566"/>
      <c r="AP84" s="566"/>
      <c r="AQ84" s="566"/>
      <c r="AR84" s="552"/>
      <c r="AS84" s="599">
        <f t="shared" si="63"/>
        <v>16</v>
      </c>
    </row>
    <row r="85" spans="1:45" s="71" customFormat="1" ht="15.75" customHeight="1" x14ac:dyDescent="0.25">
      <c r="A85" s="129"/>
      <c r="B85" s="131"/>
      <c r="C85" s="130" t="s">
        <v>61</v>
      </c>
      <c r="D85" s="565"/>
      <c r="E85" s="566"/>
      <c r="F85" s="566"/>
      <c r="G85" s="566"/>
      <c r="H85" s="552"/>
      <c r="I85" s="567" t="str">
        <f>IF(COUNTIF(I17:I77,"GYJ(Z)")=0,"",COUNTIF(I17:I77,"GYJ(Z)"))</f>
        <v/>
      </c>
      <c r="J85" s="565"/>
      <c r="K85" s="566"/>
      <c r="L85" s="566"/>
      <c r="M85" s="566"/>
      <c r="N85" s="552"/>
      <c r="O85" s="567" t="str">
        <f>IF(COUNTIF(O17:O77,"GYJ(Z)")=0,"",COUNTIF(O17:O77,"GYJ(Z)"))</f>
        <v/>
      </c>
      <c r="P85" s="565"/>
      <c r="Q85" s="566"/>
      <c r="R85" s="566"/>
      <c r="S85" s="566"/>
      <c r="T85" s="552"/>
      <c r="U85" s="567" t="str">
        <f>IF(COUNTIF(U17:U77,"GYJ(Z)")=0,"",COUNTIF(U17:U77,"GYJ(Z)"))</f>
        <v/>
      </c>
      <c r="V85" s="565"/>
      <c r="W85" s="566"/>
      <c r="X85" s="566"/>
      <c r="Y85" s="566"/>
      <c r="Z85" s="552"/>
      <c r="AA85" s="567" t="str">
        <f>IF(COUNTIF(AA17:AA77,"GYJ(Z)")=0,"",COUNTIF(AA17:AA77,"GYJ(Z)"))</f>
        <v/>
      </c>
      <c r="AB85" s="565"/>
      <c r="AC85" s="566"/>
      <c r="AD85" s="566"/>
      <c r="AE85" s="566"/>
      <c r="AF85" s="552"/>
      <c r="AG85" s="567" t="str">
        <f>IF(COUNTIF(AG17:AG77,"GYJ(Z)")=0,"",COUNTIF(AG17:AG77,"GYJ(Z)"))</f>
        <v/>
      </c>
      <c r="AH85" s="565"/>
      <c r="AI85" s="566"/>
      <c r="AJ85" s="566"/>
      <c r="AK85" s="566"/>
      <c r="AL85" s="552"/>
      <c r="AM85" s="567" t="str">
        <f>IF(COUNTIF(AM17:AM77,"GYJ(Z)")=0,"",COUNTIF(AM17:AM77,"GYJ(Z)"))</f>
        <v/>
      </c>
      <c r="AN85" s="568"/>
      <c r="AO85" s="566"/>
      <c r="AP85" s="566"/>
      <c r="AQ85" s="566"/>
      <c r="AR85" s="552"/>
      <c r="AS85" s="599" t="str">
        <f t="shared" si="63"/>
        <v/>
      </c>
    </row>
    <row r="86" spans="1:45" s="71" customFormat="1" ht="15.75" customHeight="1" x14ac:dyDescent="0.3">
      <c r="A86" s="129"/>
      <c r="B86" s="605"/>
      <c r="C86" s="564" t="s">
        <v>35</v>
      </c>
      <c r="D86" s="565"/>
      <c r="E86" s="566"/>
      <c r="F86" s="566"/>
      <c r="G86" s="566"/>
      <c r="H86" s="552"/>
      <c r="I86" s="567" t="str">
        <f>IF(COUNTIF(I17:I77,"K")=0,"",COUNTIF(I17:I77,"K"))</f>
        <v/>
      </c>
      <c r="J86" s="565"/>
      <c r="K86" s="566"/>
      <c r="L86" s="566"/>
      <c r="M86" s="566"/>
      <c r="N86" s="552"/>
      <c r="O86" s="567" t="str">
        <f>IF(COUNTIF(O17:O77,"K")=0,"",COUNTIF(O17:O77,"K"))</f>
        <v/>
      </c>
      <c r="P86" s="565"/>
      <c r="Q86" s="566"/>
      <c r="R86" s="566"/>
      <c r="S86" s="566"/>
      <c r="T86" s="552"/>
      <c r="U86" s="567">
        <f>IF(COUNTIF(U17:U77,"K")=0,"",COUNTIF(U17:U77,"K"))</f>
        <v>1</v>
      </c>
      <c r="V86" s="565"/>
      <c r="W86" s="566"/>
      <c r="X86" s="566"/>
      <c r="Y86" s="566"/>
      <c r="Z86" s="552"/>
      <c r="AA86" s="567">
        <f>IF(COUNTIF(AA17:AA77,"K")=0,"",COUNTIF(AA17:AA77,"K"))</f>
        <v>1</v>
      </c>
      <c r="AB86" s="565"/>
      <c r="AC86" s="566"/>
      <c r="AD86" s="566"/>
      <c r="AE86" s="566"/>
      <c r="AF86" s="552"/>
      <c r="AG86" s="567">
        <f>IF(COUNTIF(AG17:AG77,"K")=0,"",COUNTIF(AG17:AG77,"K"))</f>
        <v>2</v>
      </c>
      <c r="AH86" s="565"/>
      <c r="AI86" s="566"/>
      <c r="AJ86" s="566"/>
      <c r="AK86" s="566"/>
      <c r="AL86" s="552"/>
      <c r="AM86" s="567" t="str">
        <f>IF(COUNTIF(AM17:AM77,"K")=0,"",COUNTIF(AM17:AM77,"K"))</f>
        <v/>
      </c>
      <c r="AN86" s="568"/>
      <c r="AO86" s="566"/>
      <c r="AP86" s="566"/>
      <c r="AQ86" s="566"/>
      <c r="AR86" s="552"/>
      <c r="AS86" s="599">
        <f t="shared" si="63"/>
        <v>4</v>
      </c>
    </row>
    <row r="87" spans="1:45" s="71" customFormat="1" ht="15.75" customHeight="1" x14ac:dyDescent="0.3">
      <c r="A87" s="129"/>
      <c r="B87" s="605"/>
      <c r="C87" s="564" t="s">
        <v>36</v>
      </c>
      <c r="D87" s="565"/>
      <c r="E87" s="566"/>
      <c r="F87" s="566"/>
      <c r="G87" s="566"/>
      <c r="H87" s="552"/>
      <c r="I87" s="567" t="str">
        <f>IF(COUNTIF(I17:I77,"K(Z)")=0,"",COUNTIF(I17:I77,"K(Z)"))</f>
        <v/>
      </c>
      <c r="J87" s="565"/>
      <c r="K87" s="566"/>
      <c r="L87" s="566"/>
      <c r="M87" s="566"/>
      <c r="N87" s="552"/>
      <c r="O87" s="567">
        <f>IF(COUNTIF(O17:O77,"K(Z)")=0,"",COUNTIF(O17:O77,"K(Z)"))</f>
        <v>3</v>
      </c>
      <c r="P87" s="565"/>
      <c r="Q87" s="566"/>
      <c r="R87" s="566"/>
      <c r="S87" s="566"/>
      <c r="T87" s="552"/>
      <c r="U87" s="567">
        <f>IF(COUNTIF(U17:U77,"K(Z)")=0,"",COUNTIF(U17:U77,"K(Z)"))</f>
        <v>5</v>
      </c>
      <c r="V87" s="565"/>
      <c r="W87" s="566"/>
      <c r="X87" s="566"/>
      <c r="Y87" s="566"/>
      <c r="Z87" s="552"/>
      <c r="AA87" s="567">
        <f>IF(COUNTIF(AA17:AA77,"K(Z)")=0,"",COUNTIF(AA17:AA77,"K(Z)"))</f>
        <v>4</v>
      </c>
      <c r="AB87" s="565"/>
      <c r="AC87" s="566"/>
      <c r="AD87" s="566"/>
      <c r="AE87" s="566"/>
      <c r="AF87" s="552"/>
      <c r="AG87" s="567">
        <f>IF(COUNTIF(AG17:AG77,"K(Z)")=0,"",COUNTIF(AG17:AG77,"K(Z)"))</f>
        <v>4</v>
      </c>
      <c r="AH87" s="565"/>
      <c r="AI87" s="566"/>
      <c r="AJ87" s="566"/>
      <c r="AK87" s="566"/>
      <c r="AL87" s="552"/>
      <c r="AM87" s="567">
        <f>IF(COUNTIF(AM17:AM77,"K(Z)")=0,"",COUNTIF(AM17:AM77,"K(Z)"))</f>
        <v>1</v>
      </c>
      <c r="AN87" s="568"/>
      <c r="AO87" s="566"/>
      <c r="AP87" s="566"/>
      <c r="AQ87" s="566"/>
      <c r="AR87" s="552"/>
      <c r="AS87" s="599">
        <f t="shared" si="63"/>
        <v>17</v>
      </c>
    </row>
    <row r="88" spans="1:45" s="71" customFormat="1" ht="15.75" customHeight="1" x14ac:dyDescent="0.3">
      <c r="A88" s="129"/>
      <c r="B88" s="605"/>
      <c r="C88" s="130" t="s">
        <v>25</v>
      </c>
      <c r="D88" s="565"/>
      <c r="E88" s="566"/>
      <c r="F88" s="566"/>
      <c r="G88" s="566"/>
      <c r="H88" s="552"/>
      <c r="I88" s="567" t="str">
        <f>IF(COUNTIF(I17:I77,"AV")=0,"",COUNTIF(I17:I77,"AV"))</f>
        <v/>
      </c>
      <c r="J88" s="565"/>
      <c r="K88" s="566"/>
      <c r="L88" s="566"/>
      <c r="M88" s="566"/>
      <c r="N88" s="552"/>
      <c r="O88" s="567" t="str">
        <f>IF(COUNTIF(O17:O77,"AV")=0,"",COUNTIF(O17:O77,"AV"))</f>
        <v/>
      </c>
      <c r="P88" s="565"/>
      <c r="Q88" s="566"/>
      <c r="R88" s="566"/>
      <c r="S88" s="566"/>
      <c r="T88" s="552"/>
      <c r="U88" s="567" t="str">
        <f>IF(COUNTIF(U17:U77,"AV")=0,"",COUNTIF(U17:U77,"AV"))</f>
        <v/>
      </c>
      <c r="V88" s="565"/>
      <c r="W88" s="566"/>
      <c r="X88" s="566"/>
      <c r="Y88" s="566"/>
      <c r="Z88" s="552"/>
      <c r="AA88" s="567" t="str">
        <f>IF(COUNTIF(AA17:AA77,"AV")=0,"",COUNTIF(AA17:AA77,"AV"))</f>
        <v/>
      </c>
      <c r="AB88" s="565"/>
      <c r="AC88" s="566"/>
      <c r="AD88" s="566"/>
      <c r="AE88" s="566"/>
      <c r="AF88" s="552"/>
      <c r="AG88" s="567" t="str">
        <f>IF(COUNTIF(AG17:AG77,"AV")=0,"",COUNTIF(AG17:AG77,"AV"))</f>
        <v/>
      </c>
      <c r="AH88" s="565"/>
      <c r="AI88" s="566"/>
      <c r="AJ88" s="566"/>
      <c r="AK88" s="566"/>
      <c r="AL88" s="552"/>
      <c r="AM88" s="567" t="str">
        <f>IF(COUNTIF(AM17:AM77,"AV")=0,"",COUNTIF(AM17:AM77,"AV"))</f>
        <v/>
      </c>
      <c r="AN88" s="568"/>
      <c r="AO88" s="566"/>
      <c r="AP88" s="566"/>
      <c r="AQ88" s="566"/>
      <c r="AR88" s="552"/>
      <c r="AS88" s="599" t="str">
        <f t="shared" si="63"/>
        <v/>
      </c>
    </row>
    <row r="89" spans="1:45" s="71" customFormat="1" ht="15.75" customHeight="1" x14ac:dyDescent="0.3">
      <c r="A89" s="129"/>
      <c r="B89" s="605"/>
      <c r="C89" s="130" t="s">
        <v>62</v>
      </c>
      <c r="D89" s="565"/>
      <c r="E89" s="566"/>
      <c r="F89" s="566"/>
      <c r="G89" s="566"/>
      <c r="H89" s="552"/>
      <c r="I89" s="567" t="str">
        <f>IF(COUNTIF(I17:I77,"KV")=0,"",COUNTIF(I17:I77,"KV"))</f>
        <v/>
      </c>
      <c r="J89" s="565"/>
      <c r="K89" s="566"/>
      <c r="L89" s="566"/>
      <c r="M89" s="566"/>
      <c r="N89" s="552"/>
      <c r="O89" s="567" t="str">
        <f>IF(COUNTIF(O17:O77,"KV")=0,"",COUNTIF(O17:O77,"KV"))</f>
        <v/>
      </c>
      <c r="P89" s="565"/>
      <c r="Q89" s="566"/>
      <c r="R89" s="566"/>
      <c r="S89" s="566"/>
      <c r="T89" s="552"/>
      <c r="U89" s="567" t="str">
        <f>IF(COUNTIF(U17:U77,"KV")=0,"",COUNTIF(U17:U77,"KV"))</f>
        <v/>
      </c>
      <c r="V89" s="565"/>
      <c r="W89" s="566"/>
      <c r="X89" s="566"/>
      <c r="Y89" s="566"/>
      <c r="Z89" s="552"/>
      <c r="AA89" s="567" t="str">
        <f>IF(COUNTIF(AA17:AA77,"KV")=0,"",COUNTIF(AA17:AA77,"KV"))</f>
        <v/>
      </c>
      <c r="AB89" s="565"/>
      <c r="AC89" s="566"/>
      <c r="AD89" s="566"/>
      <c r="AE89" s="566"/>
      <c r="AF89" s="552"/>
      <c r="AG89" s="567" t="str">
        <f>IF(COUNTIF(AG17:AG77,"KV")=0,"",COUNTIF(AG17:AG77,"KV"))</f>
        <v/>
      </c>
      <c r="AH89" s="565"/>
      <c r="AI89" s="566"/>
      <c r="AJ89" s="566"/>
      <c r="AK89" s="566"/>
      <c r="AL89" s="552"/>
      <c r="AM89" s="567" t="str">
        <f>IF(COUNTIF(AM17:AM77,"KV")=0,"",COUNTIF(AM17:AM77,"KV"))</f>
        <v/>
      </c>
      <c r="AN89" s="568"/>
      <c r="AO89" s="566"/>
      <c r="AP89" s="566"/>
      <c r="AQ89" s="566"/>
      <c r="AR89" s="552"/>
      <c r="AS89" s="599" t="str">
        <f t="shared" si="63"/>
        <v/>
      </c>
    </row>
    <row r="90" spans="1:45" s="71" customFormat="1" ht="15.75" customHeight="1" x14ac:dyDescent="0.3">
      <c r="A90" s="129"/>
      <c r="B90" s="605"/>
      <c r="C90" s="130" t="s">
        <v>63</v>
      </c>
      <c r="D90" s="569"/>
      <c r="E90" s="570"/>
      <c r="F90" s="570"/>
      <c r="G90" s="570"/>
      <c r="H90" s="560"/>
      <c r="I90" s="567" t="str">
        <f>IF(COUNTIF(I17:I77,"SZG")=0,"",COUNTIF(I17:I77,"SZG"))</f>
        <v/>
      </c>
      <c r="J90" s="569"/>
      <c r="K90" s="570"/>
      <c r="L90" s="570"/>
      <c r="M90" s="570"/>
      <c r="N90" s="560"/>
      <c r="O90" s="567" t="str">
        <f>IF(COUNTIF(O17:O77,"SZG")=0,"",COUNTIF(O17:O77,"SZG"))</f>
        <v/>
      </c>
      <c r="P90" s="569"/>
      <c r="Q90" s="570"/>
      <c r="R90" s="570"/>
      <c r="S90" s="570"/>
      <c r="T90" s="560"/>
      <c r="U90" s="567" t="str">
        <f>IF(COUNTIF(U17:U77,"SZG")=0,"",COUNTIF(U17:U77,"SZG"))</f>
        <v/>
      </c>
      <c r="V90" s="569"/>
      <c r="W90" s="570"/>
      <c r="X90" s="570"/>
      <c r="Y90" s="570"/>
      <c r="Z90" s="560"/>
      <c r="AA90" s="567">
        <f>IF(COUNTIF(AA17:AA77,"SZG")=0,"",COUNTIF(AA17:AA77,"SZG"))</f>
        <v>1</v>
      </c>
      <c r="AB90" s="569"/>
      <c r="AC90" s="570"/>
      <c r="AD90" s="570"/>
      <c r="AE90" s="570"/>
      <c r="AF90" s="560"/>
      <c r="AG90" s="567" t="str">
        <f>IF(COUNTIF(AG17:AG77,"SZG")=0,"",COUNTIF(AG17:AG77,"SZG"))</f>
        <v/>
      </c>
      <c r="AH90" s="569"/>
      <c r="AI90" s="570"/>
      <c r="AJ90" s="570"/>
      <c r="AK90" s="570"/>
      <c r="AL90" s="560"/>
      <c r="AM90" s="567" t="str">
        <f>IF(COUNTIF(AM17:AM77,"SZG")=0,"",COUNTIF(AM17:AM77,"SZG"))</f>
        <v/>
      </c>
      <c r="AN90" s="568"/>
      <c r="AO90" s="566"/>
      <c r="AP90" s="566"/>
      <c r="AQ90" s="566"/>
      <c r="AR90" s="552"/>
      <c r="AS90" s="599">
        <f t="shared" si="63"/>
        <v>1</v>
      </c>
    </row>
    <row r="91" spans="1:45" s="71" customFormat="1" ht="15.75" customHeight="1" x14ac:dyDescent="0.3">
      <c r="A91" s="129"/>
      <c r="B91" s="605"/>
      <c r="C91" s="130" t="s">
        <v>64</v>
      </c>
      <c r="D91" s="569"/>
      <c r="E91" s="570"/>
      <c r="F91" s="570"/>
      <c r="G91" s="570"/>
      <c r="H91" s="560"/>
      <c r="I91" s="567" t="str">
        <f>IF(COUNTIF(I17:I77,"ZV")=0,"",COUNTIF(I17:I77,"ZV"))</f>
        <v/>
      </c>
      <c r="J91" s="569"/>
      <c r="K91" s="570"/>
      <c r="L91" s="570"/>
      <c r="M91" s="570"/>
      <c r="N91" s="560"/>
      <c r="O91" s="567" t="str">
        <f>IF(COUNTIF(O17:O77,"ZV")=0,"",COUNTIF(O17:O77,"ZV"))</f>
        <v/>
      </c>
      <c r="P91" s="569"/>
      <c r="Q91" s="570"/>
      <c r="R91" s="570"/>
      <c r="S91" s="570"/>
      <c r="T91" s="560"/>
      <c r="U91" s="567" t="str">
        <f>IF(COUNTIF(U17:U77,"ZV")=0,"",COUNTIF(U17:U77,"ZV"))</f>
        <v/>
      </c>
      <c r="V91" s="569"/>
      <c r="W91" s="570"/>
      <c r="X91" s="570"/>
      <c r="Y91" s="570"/>
      <c r="Z91" s="560"/>
      <c r="AA91" s="567" t="str">
        <f>IF(COUNTIF(AA17:AA77,"ZV")=0,"",COUNTIF(AA17:AA77,"ZV"))</f>
        <v/>
      </c>
      <c r="AB91" s="569"/>
      <c r="AC91" s="570"/>
      <c r="AD91" s="570"/>
      <c r="AE91" s="570"/>
      <c r="AF91" s="560"/>
      <c r="AG91" s="567" t="str">
        <f>IF(COUNTIF(AG17:AG77,"ZV")=0,"",COUNTIF(AG17:AG77,"ZV"))</f>
        <v/>
      </c>
      <c r="AH91" s="569"/>
      <c r="AI91" s="570"/>
      <c r="AJ91" s="570"/>
      <c r="AK91" s="570"/>
      <c r="AL91" s="560"/>
      <c r="AM91" s="567">
        <f>IF(COUNTIF(AM17:AM77,"ZV")=0,"",COUNTIF(AM17:AM77,"ZV"))</f>
        <v>3</v>
      </c>
      <c r="AN91" s="568"/>
      <c r="AO91" s="566"/>
      <c r="AP91" s="566"/>
      <c r="AQ91" s="566"/>
      <c r="AR91" s="552"/>
      <c r="AS91" s="599">
        <f t="shared" si="63"/>
        <v>3</v>
      </c>
    </row>
    <row r="92" spans="1:45" s="71" customFormat="1" ht="15.75" customHeight="1" thickBot="1" x14ac:dyDescent="0.35">
      <c r="A92" s="571"/>
      <c r="B92" s="562"/>
      <c r="C92" s="563" t="s">
        <v>26</v>
      </c>
      <c r="D92" s="572"/>
      <c r="E92" s="573"/>
      <c r="F92" s="573"/>
      <c r="G92" s="573"/>
      <c r="H92" s="574"/>
      <c r="I92" s="575">
        <f>IF(SUM(I80:I91)=0,"",SUM(I80:I91))</f>
        <v>9</v>
      </c>
      <c r="J92" s="572"/>
      <c r="K92" s="573"/>
      <c r="L92" s="573"/>
      <c r="M92" s="573"/>
      <c r="N92" s="574"/>
      <c r="O92" s="575">
        <f>IF(SUM(O80:O91)=0,"",SUM(O80:O91))</f>
        <v>8</v>
      </c>
      <c r="P92" s="572"/>
      <c r="Q92" s="573"/>
      <c r="R92" s="573"/>
      <c r="S92" s="573"/>
      <c r="T92" s="574"/>
      <c r="U92" s="575">
        <f>IF(SUM(U80:U91)=0,"",SUM(U80:U91))</f>
        <v>11</v>
      </c>
      <c r="V92" s="572"/>
      <c r="W92" s="573"/>
      <c r="X92" s="573"/>
      <c r="Y92" s="573"/>
      <c r="Z92" s="574"/>
      <c r="AA92" s="575">
        <f>IF(SUM(AA80:AA91)=0,"",SUM(AA80:AA91))</f>
        <v>11</v>
      </c>
      <c r="AB92" s="572"/>
      <c r="AC92" s="573"/>
      <c r="AD92" s="573"/>
      <c r="AE92" s="573"/>
      <c r="AF92" s="574"/>
      <c r="AG92" s="575">
        <f>IF(SUM(AG80:AG91)=0,"",SUM(AG80:AG91))</f>
        <v>8</v>
      </c>
      <c r="AH92" s="572"/>
      <c r="AI92" s="573"/>
      <c r="AJ92" s="573"/>
      <c r="AK92" s="573"/>
      <c r="AL92" s="574"/>
      <c r="AM92" s="575">
        <f>IF(SUM(AM80:AM91)=0,"",SUM(AM80:AM91))</f>
        <v>12</v>
      </c>
      <c r="AN92" s="576"/>
      <c r="AO92" s="573"/>
      <c r="AP92" s="573"/>
      <c r="AQ92" s="573"/>
      <c r="AR92" s="574"/>
      <c r="AS92" s="599">
        <f t="shared" si="63"/>
        <v>59</v>
      </c>
    </row>
    <row r="93" spans="1:45" s="71" customFormat="1" ht="15.75" customHeight="1" thickTop="1" x14ac:dyDescent="0.25">
      <c r="A93" s="132"/>
      <c r="B93" s="133"/>
      <c r="C93" s="133"/>
    </row>
    <row r="94" spans="1:45" s="71" customFormat="1" ht="15.75" customHeight="1" x14ac:dyDescent="0.25">
      <c r="A94" s="132"/>
      <c r="B94" s="133"/>
      <c r="C94" s="133"/>
      <c r="E94" s="899"/>
      <c r="K94" s="899"/>
      <c r="Q94" s="898"/>
      <c r="W94" s="898"/>
      <c r="AC94" s="898"/>
      <c r="AI94" s="898"/>
    </row>
    <row r="95" spans="1:45" s="71" customFormat="1" ht="15.75" customHeight="1" x14ac:dyDescent="0.25">
      <c r="A95" s="132"/>
      <c r="B95" s="133"/>
      <c r="C95" s="133"/>
    </row>
    <row r="96" spans="1:45" s="71" customFormat="1" ht="15.75" customHeight="1" x14ac:dyDescent="0.25">
      <c r="A96" s="132"/>
      <c r="B96" s="133"/>
      <c r="C96" s="133"/>
    </row>
    <row r="97" spans="1:3" s="71" customFormat="1" ht="15.75" customHeight="1" x14ac:dyDescent="0.25">
      <c r="A97" s="132"/>
      <c r="B97" s="133"/>
      <c r="C97" s="133"/>
    </row>
    <row r="98" spans="1:3" s="71" customFormat="1" ht="15.75" customHeight="1" x14ac:dyDescent="0.25">
      <c r="A98" s="132"/>
      <c r="B98" s="133"/>
      <c r="C98" s="133"/>
    </row>
    <row r="99" spans="1:3" s="71" customFormat="1" ht="15.75" customHeight="1" x14ac:dyDescent="0.25">
      <c r="A99" s="132"/>
      <c r="B99" s="133"/>
      <c r="C99" s="133"/>
    </row>
    <row r="100" spans="1:3" s="71" customFormat="1" ht="15.75" customHeight="1" x14ac:dyDescent="0.25">
      <c r="A100" s="132"/>
      <c r="B100" s="133"/>
      <c r="C100" s="133"/>
    </row>
    <row r="101" spans="1:3" s="71" customFormat="1" ht="15.75" customHeight="1" x14ac:dyDescent="0.25">
      <c r="A101" s="132"/>
      <c r="B101" s="133"/>
      <c r="C101" s="133"/>
    </row>
    <row r="102" spans="1:3" s="71" customFormat="1" ht="15.75" customHeight="1" x14ac:dyDescent="0.25">
      <c r="A102" s="132"/>
      <c r="B102" s="133"/>
      <c r="C102" s="133"/>
    </row>
    <row r="103" spans="1:3" s="71" customFormat="1" ht="15.75" customHeight="1" x14ac:dyDescent="0.25">
      <c r="A103" s="132"/>
      <c r="B103" s="133"/>
      <c r="C103" s="133"/>
    </row>
    <row r="104" spans="1:3" s="71" customFormat="1" ht="15.75" customHeight="1" x14ac:dyDescent="0.25">
      <c r="A104" s="132"/>
      <c r="B104" s="133"/>
      <c r="C104" s="133"/>
    </row>
    <row r="105" spans="1:3" s="71" customFormat="1" ht="15.75" customHeight="1" x14ac:dyDescent="0.25">
      <c r="A105" s="132"/>
      <c r="B105" s="133"/>
      <c r="C105" s="133"/>
    </row>
    <row r="106" spans="1:3" s="71" customFormat="1" ht="15.75" customHeight="1" x14ac:dyDescent="0.25">
      <c r="A106" s="132"/>
      <c r="B106" s="133"/>
      <c r="C106" s="133"/>
    </row>
    <row r="107" spans="1:3" s="71" customFormat="1" ht="15.75" customHeight="1" x14ac:dyDescent="0.25">
      <c r="A107" s="132"/>
      <c r="B107" s="133"/>
      <c r="C107" s="133"/>
    </row>
    <row r="108" spans="1:3" s="71" customFormat="1" ht="15.75" customHeight="1" x14ac:dyDescent="0.25">
      <c r="A108" s="132"/>
      <c r="B108" s="133"/>
      <c r="C108" s="133"/>
    </row>
    <row r="109" spans="1:3" s="71" customFormat="1" ht="15.75" customHeight="1" x14ac:dyDescent="0.25">
      <c r="A109" s="132"/>
      <c r="B109" s="133"/>
      <c r="C109" s="133"/>
    </row>
    <row r="110" spans="1:3" s="71" customFormat="1" ht="15.75" customHeight="1" x14ac:dyDescent="0.25">
      <c r="A110" s="132"/>
      <c r="B110" s="133"/>
      <c r="C110" s="133"/>
    </row>
    <row r="111" spans="1:3" s="71" customFormat="1" ht="15.75" customHeight="1" x14ac:dyDescent="0.25">
      <c r="A111" s="132"/>
      <c r="B111" s="133"/>
      <c r="C111" s="133"/>
    </row>
    <row r="112" spans="1:3" s="71" customFormat="1" ht="15.75" customHeight="1" x14ac:dyDescent="0.25">
      <c r="A112" s="132"/>
      <c r="B112" s="133"/>
      <c r="C112" s="133"/>
    </row>
    <row r="113" spans="1:3" s="71" customFormat="1" ht="15.75" customHeight="1" x14ac:dyDescent="0.25">
      <c r="A113" s="132"/>
      <c r="B113" s="133"/>
      <c r="C113" s="133"/>
    </row>
    <row r="114" spans="1:3" s="71" customFormat="1" ht="15.75" customHeight="1" x14ac:dyDescent="0.25">
      <c r="A114" s="132"/>
      <c r="B114" s="133"/>
      <c r="C114" s="133"/>
    </row>
    <row r="115" spans="1:3" s="71" customFormat="1" ht="15.75" customHeight="1" x14ac:dyDescent="0.25">
      <c r="A115" s="132"/>
      <c r="B115" s="133"/>
      <c r="C115" s="133"/>
    </row>
    <row r="116" spans="1:3" s="71" customFormat="1" ht="15.75" customHeight="1" x14ac:dyDescent="0.25">
      <c r="A116" s="132"/>
      <c r="B116" s="133"/>
      <c r="C116" s="133"/>
    </row>
    <row r="117" spans="1:3" s="71" customFormat="1" ht="15.75" customHeight="1" x14ac:dyDescent="0.25">
      <c r="A117" s="132"/>
      <c r="B117" s="133"/>
      <c r="C117" s="133"/>
    </row>
    <row r="118" spans="1:3" s="71" customFormat="1" ht="15.75" customHeight="1" x14ac:dyDescent="0.25">
      <c r="A118" s="132"/>
      <c r="B118" s="133"/>
      <c r="C118" s="133"/>
    </row>
    <row r="119" spans="1:3" s="71" customFormat="1" ht="15.75" customHeight="1" x14ac:dyDescent="0.25">
      <c r="A119" s="132"/>
      <c r="B119" s="133"/>
      <c r="C119" s="133"/>
    </row>
    <row r="120" spans="1:3" s="71" customFormat="1" ht="15.75" customHeight="1" x14ac:dyDescent="0.25">
      <c r="A120" s="132"/>
      <c r="B120" s="133"/>
      <c r="C120" s="133"/>
    </row>
    <row r="121" spans="1:3" s="71" customFormat="1" ht="15.75" customHeight="1" x14ac:dyDescent="0.25">
      <c r="A121" s="132"/>
      <c r="B121" s="133"/>
      <c r="C121" s="133"/>
    </row>
    <row r="122" spans="1:3" s="71" customFormat="1" ht="15.75" customHeight="1" x14ac:dyDescent="0.25">
      <c r="A122" s="132"/>
      <c r="B122" s="133"/>
      <c r="C122" s="133"/>
    </row>
    <row r="123" spans="1:3" s="71" customFormat="1" ht="15.75" customHeight="1" x14ac:dyDescent="0.25">
      <c r="A123" s="132"/>
      <c r="B123" s="133"/>
      <c r="C123" s="133"/>
    </row>
    <row r="124" spans="1:3" s="71" customFormat="1" ht="15.75" customHeight="1" x14ac:dyDescent="0.25">
      <c r="A124" s="132"/>
      <c r="B124" s="133"/>
      <c r="C124" s="133"/>
    </row>
    <row r="125" spans="1:3" s="71" customFormat="1" ht="15.75" customHeight="1" x14ac:dyDescent="0.25">
      <c r="A125" s="132"/>
      <c r="B125" s="133"/>
      <c r="C125" s="133"/>
    </row>
    <row r="126" spans="1:3" s="71" customFormat="1" ht="15.75" customHeight="1" x14ac:dyDescent="0.25">
      <c r="A126" s="132"/>
      <c r="B126" s="133"/>
      <c r="C126" s="133"/>
    </row>
    <row r="127" spans="1:3" s="71" customFormat="1" ht="15.75" customHeight="1" x14ac:dyDescent="0.25">
      <c r="A127" s="132"/>
      <c r="B127" s="133"/>
      <c r="C127" s="133"/>
    </row>
    <row r="128" spans="1:3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133"/>
      <c r="C146" s="133"/>
    </row>
    <row r="147" spans="1:45" s="71" customFormat="1" ht="15.75" customHeight="1" x14ac:dyDescent="0.25">
      <c r="A147" s="132"/>
      <c r="B147" s="133"/>
      <c r="C147" s="133"/>
    </row>
    <row r="148" spans="1:45" s="71" customFormat="1" ht="15.75" customHeight="1" x14ac:dyDescent="0.25">
      <c r="A148" s="132"/>
      <c r="B148" s="133"/>
      <c r="C148" s="133"/>
    </row>
    <row r="149" spans="1:45" s="71" customFormat="1" ht="15.75" customHeight="1" x14ac:dyDescent="0.25">
      <c r="A149" s="132"/>
      <c r="B149" s="133"/>
      <c r="C149" s="133"/>
    </row>
    <row r="150" spans="1:45" s="71" customFormat="1" ht="15.75" customHeight="1" x14ac:dyDescent="0.25">
      <c r="A150" s="132"/>
      <c r="B150" s="133"/>
      <c r="C150" s="133"/>
    </row>
    <row r="151" spans="1:45" s="71" customFormat="1" ht="15.75" customHeight="1" x14ac:dyDescent="0.25">
      <c r="A151" s="132"/>
      <c r="B151" s="133"/>
      <c r="C151" s="133"/>
    </row>
    <row r="152" spans="1:45" s="71" customFormat="1" ht="15.75" customHeight="1" x14ac:dyDescent="0.25">
      <c r="A152" s="132"/>
      <c r="B152" s="133"/>
      <c r="C152" s="133"/>
    </row>
    <row r="153" spans="1:45" s="71" customFormat="1" ht="15.75" customHeight="1" x14ac:dyDescent="0.25">
      <c r="A153" s="132"/>
      <c r="B153" s="133"/>
      <c r="C153" s="133"/>
    </row>
    <row r="154" spans="1:45" s="71" customFormat="1" ht="15.75" customHeight="1" x14ac:dyDescent="0.25">
      <c r="A154" s="132"/>
      <c r="B154" s="133"/>
      <c r="C154" s="133"/>
    </row>
    <row r="155" spans="1:45" s="71" customFormat="1" ht="15.75" customHeight="1" x14ac:dyDescent="0.25">
      <c r="A155" s="132"/>
      <c r="B155" s="133"/>
      <c r="C155" s="133"/>
    </row>
    <row r="156" spans="1:45" s="71" customFormat="1" ht="15.75" customHeight="1" x14ac:dyDescent="0.25">
      <c r="A156" s="132"/>
      <c r="B156" s="133"/>
      <c r="C156" s="133"/>
    </row>
    <row r="157" spans="1:45" s="71" customFormat="1" ht="15.75" customHeight="1" x14ac:dyDescent="0.25">
      <c r="A157" s="132"/>
      <c r="B157" s="133"/>
      <c r="C157" s="133"/>
    </row>
    <row r="158" spans="1:45" ht="15.75" customHeight="1" x14ac:dyDescent="0.25">
      <c r="A158" s="132"/>
      <c r="B158" s="69"/>
      <c r="C158" s="69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:45" ht="15.75" customHeight="1" x14ac:dyDescent="0.25">
      <c r="A159" s="132"/>
      <c r="B159" s="69"/>
      <c r="C159" s="69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ht="15.75" customHeight="1" x14ac:dyDescent="0.25">
      <c r="A160" s="132"/>
      <c r="B160" s="69"/>
      <c r="C160" s="69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45" ht="15.75" customHeight="1" x14ac:dyDescent="0.25">
      <c r="A161" s="132"/>
      <c r="B161" s="69"/>
      <c r="C161" s="69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:45" ht="15.75" customHeight="1" x14ac:dyDescent="0.25">
      <c r="A162" s="132"/>
      <c r="B162" s="69"/>
      <c r="C162" s="69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</row>
    <row r="163" spans="1:45" ht="15.75" customHeight="1" x14ac:dyDescent="0.25">
      <c r="A163" s="132"/>
      <c r="B163" s="69"/>
      <c r="C163" s="69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</row>
    <row r="164" spans="1:45" ht="15.75" customHeight="1" x14ac:dyDescent="0.25">
      <c r="A164" s="132"/>
      <c r="B164" s="69"/>
      <c r="C164" s="69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</row>
    <row r="165" spans="1:45" ht="15.75" customHeight="1" x14ac:dyDescent="0.25">
      <c r="A165" s="132"/>
      <c r="B165" s="69"/>
      <c r="C165" s="69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</row>
    <row r="166" spans="1:45" ht="15.75" customHeight="1" x14ac:dyDescent="0.25">
      <c r="A166" s="132"/>
      <c r="B166" s="69"/>
      <c r="C166" s="69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</row>
    <row r="167" spans="1:45" ht="15.75" customHeight="1" x14ac:dyDescent="0.25">
      <c r="A167" s="134"/>
      <c r="B167" s="67"/>
      <c r="C167" s="67"/>
    </row>
    <row r="168" spans="1:45" ht="15.75" customHeight="1" x14ac:dyDescent="0.25">
      <c r="A168" s="134"/>
      <c r="B168" s="67"/>
      <c r="C168" s="67"/>
    </row>
    <row r="169" spans="1:45" ht="15.75" customHeight="1" x14ac:dyDescent="0.25">
      <c r="A169" s="134"/>
      <c r="B169" s="67"/>
      <c r="C169" s="67"/>
    </row>
    <row r="170" spans="1:45" ht="15.75" customHeight="1" x14ac:dyDescent="0.25">
      <c r="A170" s="134"/>
      <c r="B170" s="67"/>
      <c r="C170" s="67"/>
    </row>
    <row r="171" spans="1:45" ht="15.75" customHeight="1" x14ac:dyDescent="0.25">
      <c r="A171" s="134"/>
      <c r="B171" s="67"/>
      <c r="C171" s="67"/>
    </row>
    <row r="172" spans="1:45" ht="15.75" customHeight="1" x14ac:dyDescent="0.25">
      <c r="A172" s="134"/>
      <c r="B172" s="67"/>
      <c r="C172" s="67"/>
    </row>
    <row r="173" spans="1:45" ht="15.75" customHeight="1" x14ac:dyDescent="0.25">
      <c r="A173" s="134"/>
      <c r="B173" s="67"/>
      <c r="C173" s="67"/>
    </row>
    <row r="174" spans="1:45" ht="15.75" customHeight="1" x14ac:dyDescent="0.25">
      <c r="A174" s="134"/>
      <c r="B174" s="67"/>
      <c r="C174" s="67"/>
    </row>
    <row r="175" spans="1:45" ht="15.75" customHeight="1" x14ac:dyDescent="0.25">
      <c r="A175" s="134"/>
      <c r="B175" s="67"/>
      <c r="C175" s="67"/>
    </row>
    <row r="176" spans="1:45" ht="15.75" customHeight="1" x14ac:dyDescent="0.25">
      <c r="A176" s="134"/>
      <c r="B176" s="67"/>
      <c r="C176" s="67"/>
    </row>
    <row r="177" spans="1:3" ht="15.75" customHeight="1" x14ac:dyDescent="0.25">
      <c r="A177" s="134"/>
      <c r="B177" s="67"/>
      <c r="C177" s="67"/>
    </row>
    <row r="178" spans="1:3" ht="15.75" customHeight="1" x14ac:dyDescent="0.25">
      <c r="A178" s="134"/>
      <c r="B178" s="67"/>
      <c r="C178" s="67"/>
    </row>
    <row r="179" spans="1:3" ht="15.75" customHeight="1" x14ac:dyDescent="0.25">
      <c r="A179" s="134"/>
      <c r="B179" s="67"/>
      <c r="C179" s="67"/>
    </row>
    <row r="180" spans="1:3" ht="15.75" customHeight="1" x14ac:dyDescent="0.25">
      <c r="A180" s="134"/>
      <c r="B180" s="67"/>
      <c r="C180" s="67"/>
    </row>
    <row r="181" spans="1:3" ht="15.75" customHeight="1" x14ac:dyDescent="0.25">
      <c r="A181" s="134"/>
      <c r="B181" s="67"/>
      <c r="C181" s="67"/>
    </row>
    <row r="182" spans="1:3" ht="15.75" customHeight="1" x14ac:dyDescent="0.25">
      <c r="A182" s="134"/>
      <c r="B182" s="67"/>
      <c r="C182" s="67"/>
    </row>
    <row r="183" spans="1:3" ht="15.75" customHeight="1" x14ac:dyDescent="0.25">
      <c r="A183" s="134"/>
      <c r="B183" s="67"/>
      <c r="C183" s="67"/>
    </row>
    <row r="184" spans="1:3" ht="15.75" customHeight="1" x14ac:dyDescent="0.25">
      <c r="A184" s="134"/>
      <c r="B184" s="67"/>
      <c r="C184" s="67"/>
    </row>
    <row r="185" spans="1:3" ht="15.75" customHeight="1" x14ac:dyDescent="0.25">
      <c r="A185" s="134"/>
      <c r="B185" s="67"/>
      <c r="C185" s="67"/>
    </row>
    <row r="186" spans="1:3" ht="15.75" customHeight="1" x14ac:dyDescent="0.25">
      <c r="A186" s="134"/>
      <c r="B186" s="67"/>
      <c r="C186" s="67"/>
    </row>
    <row r="187" spans="1:3" ht="15.75" customHeight="1" x14ac:dyDescent="0.25">
      <c r="A187" s="134"/>
      <c r="B187" s="67"/>
      <c r="C187" s="67"/>
    </row>
    <row r="188" spans="1:3" ht="15.75" customHeight="1" x14ac:dyDescent="0.25">
      <c r="A188" s="134"/>
      <c r="B188" s="67"/>
      <c r="C188" s="67"/>
    </row>
    <row r="189" spans="1:3" ht="15.75" customHeight="1" x14ac:dyDescent="0.25">
      <c r="A189" s="134"/>
      <c r="B189" s="67"/>
      <c r="C189" s="67"/>
    </row>
    <row r="190" spans="1:3" ht="15.75" customHeight="1" x14ac:dyDescent="0.25">
      <c r="A190" s="134"/>
      <c r="B190" s="67"/>
      <c r="C190" s="67"/>
    </row>
    <row r="191" spans="1:3" ht="15.75" customHeight="1" x14ac:dyDescent="0.25">
      <c r="A191" s="134"/>
      <c r="B191" s="67"/>
      <c r="C191" s="67"/>
    </row>
    <row r="192" spans="1:3" x14ac:dyDescent="0.25">
      <c r="A192" s="134"/>
      <c r="B192" s="67"/>
      <c r="C192" s="67"/>
    </row>
    <row r="193" spans="1:3" x14ac:dyDescent="0.25">
      <c r="A193" s="134"/>
      <c r="B193" s="67"/>
      <c r="C193" s="67"/>
    </row>
    <row r="194" spans="1:3" x14ac:dyDescent="0.25">
      <c r="A194" s="134"/>
      <c r="B194" s="67"/>
      <c r="C194" s="67"/>
    </row>
    <row r="195" spans="1:3" x14ac:dyDescent="0.25">
      <c r="A195" s="134"/>
      <c r="B195" s="67"/>
      <c r="C195" s="67"/>
    </row>
    <row r="196" spans="1:3" x14ac:dyDescent="0.25">
      <c r="A196" s="134"/>
      <c r="B196" s="67"/>
      <c r="C196" s="67"/>
    </row>
    <row r="197" spans="1:3" x14ac:dyDescent="0.25">
      <c r="A197" s="134"/>
      <c r="B197" s="67"/>
      <c r="C197" s="67"/>
    </row>
    <row r="198" spans="1:3" x14ac:dyDescent="0.25">
      <c r="A198" s="134"/>
      <c r="B198" s="67"/>
      <c r="C198" s="67"/>
    </row>
    <row r="199" spans="1:3" x14ac:dyDescent="0.25">
      <c r="A199" s="134"/>
      <c r="B199" s="67"/>
      <c r="C199" s="67"/>
    </row>
    <row r="200" spans="1:3" x14ac:dyDescent="0.25">
      <c r="A200" s="134"/>
      <c r="B200" s="67"/>
      <c r="C200" s="67"/>
    </row>
    <row r="201" spans="1:3" x14ac:dyDescent="0.25">
      <c r="A201" s="134"/>
      <c r="B201" s="67"/>
      <c r="C201" s="67"/>
    </row>
    <row r="202" spans="1:3" x14ac:dyDescent="0.25">
      <c r="A202" s="134"/>
      <c r="B202" s="67"/>
      <c r="C202" s="67"/>
    </row>
    <row r="203" spans="1:3" x14ac:dyDescent="0.25">
      <c r="A203" s="134"/>
      <c r="B203" s="67"/>
      <c r="C203" s="67"/>
    </row>
    <row r="204" spans="1:3" x14ac:dyDescent="0.25">
      <c r="A204" s="134"/>
      <c r="B204" s="67"/>
      <c r="C204" s="67"/>
    </row>
    <row r="205" spans="1:3" x14ac:dyDescent="0.25">
      <c r="A205" s="134"/>
      <c r="B205" s="67"/>
      <c r="C205" s="67"/>
    </row>
    <row r="206" spans="1:3" x14ac:dyDescent="0.25">
      <c r="A206" s="134"/>
      <c r="B206" s="67"/>
      <c r="C206" s="67"/>
    </row>
    <row r="207" spans="1:3" x14ac:dyDescent="0.25">
      <c r="A207" s="134"/>
      <c r="B207" s="67"/>
      <c r="C207" s="67"/>
    </row>
    <row r="208" spans="1:3" x14ac:dyDescent="0.25">
      <c r="A208" s="134"/>
      <c r="B208" s="67"/>
      <c r="C208" s="67"/>
    </row>
    <row r="209" spans="1:3" x14ac:dyDescent="0.25">
      <c r="A209" s="134"/>
      <c r="B209" s="67"/>
      <c r="C209" s="67"/>
    </row>
    <row r="210" spans="1:3" x14ac:dyDescent="0.25">
      <c r="A210" s="134"/>
      <c r="B210" s="67"/>
      <c r="C210" s="67"/>
    </row>
    <row r="211" spans="1:3" x14ac:dyDescent="0.25">
      <c r="A211" s="134"/>
      <c r="B211" s="67"/>
      <c r="C211" s="67"/>
    </row>
    <row r="212" spans="1:3" x14ac:dyDescent="0.25">
      <c r="A212" s="134"/>
      <c r="B212" s="67"/>
      <c r="C212" s="67"/>
    </row>
    <row r="213" spans="1:3" x14ac:dyDescent="0.25">
      <c r="A213" s="134"/>
      <c r="B213" s="67"/>
      <c r="C213" s="67"/>
    </row>
    <row r="214" spans="1:3" x14ac:dyDescent="0.25">
      <c r="A214" s="134"/>
      <c r="B214" s="67"/>
      <c r="C214" s="67"/>
    </row>
    <row r="215" spans="1:3" x14ac:dyDescent="0.25">
      <c r="A215" s="134"/>
      <c r="B215" s="67"/>
      <c r="C215" s="67"/>
    </row>
    <row r="216" spans="1:3" x14ac:dyDescent="0.25">
      <c r="A216" s="134"/>
      <c r="B216" s="67"/>
      <c r="C216" s="67"/>
    </row>
    <row r="217" spans="1:3" x14ac:dyDescent="0.25">
      <c r="A217" s="134"/>
      <c r="B217" s="67"/>
      <c r="C217" s="67"/>
    </row>
    <row r="218" spans="1:3" x14ac:dyDescent="0.25">
      <c r="A218" s="134"/>
      <c r="B218" s="67"/>
      <c r="C218" s="67"/>
    </row>
    <row r="219" spans="1:3" x14ac:dyDescent="0.25">
      <c r="A219" s="134"/>
      <c r="B219" s="67"/>
      <c r="C219" s="67"/>
    </row>
    <row r="220" spans="1:3" x14ac:dyDescent="0.25">
      <c r="A220" s="134"/>
      <c r="B220" s="67"/>
      <c r="C220" s="67"/>
    </row>
    <row r="221" spans="1:3" x14ac:dyDescent="0.25">
      <c r="A221" s="134"/>
      <c r="B221" s="67"/>
      <c r="C221" s="67"/>
    </row>
    <row r="222" spans="1:3" x14ac:dyDescent="0.25">
      <c r="A222" s="134"/>
      <c r="B222" s="67"/>
      <c r="C222" s="67"/>
    </row>
    <row r="223" spans="1:3" x14ac:dyDescent="0.25">
      <c r="A223" s="134"/>
      <c r="B223" s="67"/>
      <c r="C223" s="67"/>
    </row>
    <row r="224" spans="1:3" x14ac:dyDescent="0.25">
      <c r="A224" s="134"/>
      <c r="B224" s="67"/>
      <c r="C224" s="67"/>
    </row>
    <row r="225" spans="1:3" x14ac:dyDescent="0.25">
      <c r="A225" s="134"/>
      <c r="B225" s="67"/>
      <c r="C225" s="67"/>
    </row>
    <row r="226" spans="1:3" x14ac:dyDescent="0.25">
      <c r="A226" s="134"/>
      <c r="B226" s="67"/>
      <c r="C226" s="67"/>
    </row>
    <row r="227" spans="1:3" x14ac:dyDescent="0.25">
      <c r="A227" s="134"/>
      <c r="B227" s="67"/>
      <c r="C227" s="67"/>
    </row>
    <row r="228" spans="1:3" x14ac:dyDescent="0.25">
      <c r="A228" s="134"/>
      <c r="B228" s="67"/>
      <c r="C228" s="67"/>
    </row>
    <row r="229" spans="1:3" x14ac:dyDescent="0.25">
      <c r="A229" s="134"/>
      <c r="B229" s="67"/>
      <c r="C229" s="67"/>
    </row>
    <row r="230" spans="1:3" x14ac:dyDescent="0.25">
      <c r="A230" s="134"/>
      <c r="B230" s="67"/>
      <c r="C230" s="67"/>
    </row>
    <row r="231" spans="1:3" x14ac:dyDescent="0.25">
      <c r="A231" s="134"/>
      <c r="B231" s="67"/>
      <c r="C231" s="67"/>
    </row>
    <row r="232" spans="1:3" x14ac:dyDescent="0.25">
      <c r="A232" s="134"/>
      <c r="B232" s="67"/>
      <c r="C232" s="67"/>
    </row>
    <row r="233" spans="1:3" x14ac:dyDescent="0.25">
      <c r="A233" s="134"/>
      <c r="B233" s="67"/>
      <c r="C233" s="67"/>
    </row>
    <row r="234" spans="1:3" x14ac:dyDescent="0.25">
      <c r="A234" s="134"/>
      <c r="B234" s="67"/>
      <c r="C234" s="67"/>
    </row>
    <row r="235" spans="1:3" x14ac:dyDescent="0.25">
      <c r="A235" s="134"/>
      <c r="B235" s="67"/>
      <c r="C235" s="67"/>
    </row>
    <row r="236" spans="1:3" x14ac:dyDescent="0.25">
      <c r="A236" s="134"/>
      <c r="B236" s="67"/>
      <c r="C236" s="67"/>
    </row>
    <row r="237" spans="1:3" x14ac:dyDescent="0.25">
      <c r="A237" s="134"/>
      <c r="B237" s="67"/>
      <c r="C237" s="67"/>
    </row>
    <row r="238" spans="1:3" x14ac:dyDescent="0.25">
      <c r="A238" s="134"/>
      <c r="B238" s="67"/>
      <c r="C238" s="67"/>
    </row>
    <row r="239" spans="1:3" x14ac:dyDescent="0.25">
      <c r="A239" s="134"/>
      <c r="B239" s="67"/>
      <c r="C239" s="67"/>
    </row>
    <row r="240" spans="1:3" x14ac:dyDescent="0.25">
      <c r="A240" s="134"/>
      <c r="B240" s="67"/>
      <c r="C240" s="67"/>
    </row>
    <row r="241" spans="1:3" x14ac:dyDescent="0.25">
      <c r="A241" s="134"/>
      <c r="B241" s="67"/>
      <c r="C241" s="67"/>
    </row>
    <row r="242" spans="1:3" x14ac:dyDescent="0.25">
      <c r="A242" s="134"/>
      <c r="B242" s="67"/>
      <c r="C242" s="67"/>
    </row>
    <row r="243" spans="1:3" x14ac:dyDescent="0.25">
      <c r="A243" s="134"/>
      <c r="B243" s="67"/>
      <c r="C243" s="67"/>
    </row>
    <row r="244" spans="1:3" x14ac:dyDescent="0.25">
      <c r="A244" s="134"/>
      <c r="B244" s="67"/>
      <c r="C244" s="67"/>
    </row>
    <row r="245" spans="1:3" x14ac:dyDescent="0.25">
      <c r="A245" s="134"/>
      <c r="B245" s="67"/>
      <c r="C245" s="67"/>
    </row>
    <row r="246" spans="1:3" x14ac:dyDescent="0.25">
      <c r="A246" s="134"/>
      <c r="B246" s="67"/>
      <c r="C246" s="67"/>
    </row>
    <row r="247" spans="1:3" x14ac:dyDescent="0.25">
      <c r="A247" s="134"/>
      <c r="B247" s="67"/>
      <c r="C247" s="67"/>
    </row>
    <row r="248" spans="1:3" x14ac:dyDescent="0.25">
      <c r="A248" s="134"/>
      <c r="B248" s="67"/>
      <c r="C248" s="67"/>
    </row>
    <row r="249" spans="1:3" x14ac:dyDescent="0.25">
      <c r="A249" s="134"/>
      <c r="B249" s="67"/>
      <c r="C249" s="67"/>
    </row>
    <row r="250" spans="1:3" x14ac:dyDescent="0.25">
      <c r="A250" s="134"/>
      <c r="B250" s="67"/>
      <c r="C250" s="67"/>
    </row>
    <row r="251" spans="1:3" x14ac:dyDescent="0.25">
      <c r="A251" s="134"/>
      <c r="B251" s="67"/>
      <c r="C251" s="67"/>
    </row>
    <row r="252" spans="1:3" x14ac:dyDescent="0.25">
      <c r="A252" s="134"/>
      <c r="B252" s="67"/>
      <c r="C252" s="67"/>
    </row>
    <row r="253" spans="1:3" x14ac:dyDescent="0.25">
      <c r="A253" s="134"/>
      <c r="B253" s="67"/>
      <c r="C253" s="67"/>
    </row>
    <row r="254" spans="1:3" x14ac:dyDescent="0.25">
      <c r="A254" s="134"/>
      <c r="B254" s="67"/>
      <c r="C254" s="67"/>
    </row>
    <row r="255" spans="1:3" x14ac:dyDescent="0.25">
      <c r="A255" s="134"/>
      <c r="B255" s="67"/>
      <c r="C255" s="67"/>
    </row>
    <row r="256" spans="1:3" x14ac:dyDescent="0.25">
      <c r="A256" s="134"/>
      <c r="B256" s="67"/>
      <c r="C256" s="67"/>
    </row>
    <row r="257" spans="1:3" x14ac:dyDescent="0.25">
      <c r="A257" s="134"/>
      <c r="B257" s="67"/>
      <c r="C257" s="67"/>
    </row>
    <row r="258" spans="1:3" x14ac:dyDescent="0.25">
      <c r="A258" s="134"/>
      <c r="B258" s="67"/>
      <c r="C258" s="67"/>
    </row>
    <row r="259" spans="1:3" x14ac:dyDescent="0.25">
      <c r="A259" s="134"/>
      <c r="B259" s="67"/>
      <c r="C259" s="67"/>
    </row>
    <row r="260" spans="1:3" x14ac:dyDescent="0.25">
      <c r="A260" s="134"/>
      <c r="B260" s="67"/>
      <c r="C260" s="67"/>
    </row>
    <row r="261" spans="1:3" x14ac:dyDescent="0.25">
      <c r="A261" s="134"/>
      <c r="B261" s="67"/>
      <c r="C261" s="67"/>
    </row>
    <row r="262" spans="1:3" x14ac:dyDescent="0.25">
      <c r="A262" s="134"/>
      <c r="B262" s="67"/>
      <c r="C262" s="67"/>
    </row>
    <row r="263" spans="1:3" x14ac:dyDescent="0.25">
      <c r="A263" s="134"/>
      <c r="B263" s="67"/>
      <c r="C263" s="67"/>
    </row>
  </sheetData>
  <sheetProtection password="CF87" sheet="1" objects="1" scenarios="1" selectLockedCells="1" selectUnlockedCells="1"/>
  <protectedRanges>
    <protectedRange sqref="C79" name="Tartomány4"/>
    <protectedRange sqref="C91:C92" name="Tartomány4_1"/>
    <protectedRange sqref="C67" name="Tartomány1_2_1_1_1_1"/>
    <protectedRange sqref="C39" name="Tartomány1_2_1_3_1_1"/>
    <protectedRange sqref="C26:C31" name="Tartomány1_2_1_2_2_1"/>
    <protectedRange sqref="C49" name="Tartomány1_2_1_1_3_1"/>
    <protectedRange sqref="C40" name="Tartomány1_2_1"/>
    <protectedRange sqref="C60:C63" name="Tartomány1_2_1_1_1"/>
    <protectedRange sqref="C55:C59" name="Tartomány1_2_1_1_3_2"/>
    <protectedRange sqref="C70" name="Tartomány1_2_1_2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6:AA66"/>
    <mergeCell ref="AB66:AM66"/>
    <mergeCell ref="AN66:AS6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4:AA74"/>
    <mergeCell ref="AB74:AM74"/>
    <mergeCell ref="AN74:AS74"/>
    <mergeCell ref="A78:AA78"/>
    <mergeCell ref="A79:AA79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colBreaks count="1" manualBreakCount="1">
    <brk id="4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7"/>
  <sheetViews>
    <sheetView topLeftCell="A29" zoomScale="68" zoomScaleNormal="68" zoomScaleSheetLayoutView="30" workbookViewId="0">
      <selection activeCell="A69" sqref="A69:A71"/>
    </sheetView>
  </sheetViews>
  <sheetFormatPr defaultColWidth="10.6640625" defaultRowHeight="15.75" x14ac:dyDescent="0.25"/>
  <cols>
    <col min="1" max="1" width="17.1640625" style="135" customWidth="1"/>
    <col min="2" max="2" width="7.1640625" style="193" customWidth="1"/>
    <col min="3" max="3" width="60.33203125" style="193" customWidth="1"/>
    <col min="4" max="4" width="5.5" style="193" customWidth="1"/>
    <col min="5" max="5" width="6.83203125" style="193" customWidth="1"/>
    <col min="6" max="6" width="5.5" style="193" customWidth="1"/>
    <col min="7" max="7" width="6.83203125" style="193" customWidth="1"/>
    <col min="8" max="8" width="5.5" style="193" customWidth="1"/>
    <col min="9" max="9" width="5.6640625" style="193" bestFit="1" customWidth="1"/>
    <col min="10" max="10" width="5.5" style="193" customWidth="1"/>
    <col min="11" max="11" width="6.83203125" style="193" customWidth="1"/>
    <col min="12" max="12" width="5.5" style="193" customWidth="1"/>
    <col min="13" max="13" width="6.83203125" style="193" customWidth="1"/>
    <col min="14" max="14" width="5.5" style="193" customWidth="1"/>
    <col min="15" max="15" width="5.6640625" style="193" bestFit="1" customWidth="1"/>
    <col min="16" max="16" width="5.5" style="193" bestFit="1" customWidth="1"/>
    <col min="17" max="17" width="6.83203125" style="193" customWidth="1"/>
    <col min="18" max="18" width="5.5" style="193" bestFit="1" customWidth="1"/>
    <col min="19" max="19" width="6.83203125" style="193" customWidth="1"/>
    <col min="20" max="20" width="5.5" style="193" customWidth="1"/>
    <col min="21" max="21" width="5.6640625" style="193" bestFit="1" customWidth="1"/>
    <col min="22" max="22" width="5.5" style="193" bestFit="1" customWidth="1"/>
    <col min="23" max="23" width="6.83203125" style="193" customWidth="1"/>
    <col min="24" max="24" width="5.5" style="193" bestFit="1" customWidth="1"/>
    <col min="25" max="25" width="6.83203125" style="193" customWidth="1"/>
    <col min="26" max="26" width="5.5" style="193" customWidth="1"/>
    <col min="27" max="27" width="5.6640625" style="193" bestFit="1" customWidth="1"/>
    <col min="28" max="28" width="5.5" style="193" customWidth="1"/>
    <col min="29" max="29" width="6.83203125" style="193" customWidth="1"/>
    <col min="30" max="30" width="5.5" style="193" customWidth="1"/>
    <col min="31" max="31" width="6.83203125" style="193" customWidth="1"/>
    <col min="32" max="32" width="5.5" style="193" customWidth="1"/>
    <col min="33" max="33" width="5.6640625" style="193" bestFit="1" customWidth="1"/>
    <col min="34" max="34" width="5.5" style="193" customWidth="1"/>
    <col min="35" max="35" width="6.83203125" style="193" customWidth="1"/>
    <col min="36" max="36" width="5.5" style="193" customWidth="1"/>
    <col min="37" max="37" width="6.83203125" style="193" customWidth="1"/>
    <col min="38" max="38" width="5.5" style="193" customWidth="1"/>
    <col min="39" max="39" width="5.6640625" style="193" bestFit="1" customWidth="1"/>
    <col min="40" max="40" width="6.83203125" style="193" bestFit="1" customWidth="1"/>
    <col min="41" max="41" width="8.1640625" style="193" customWidth="1"/>
    <col min="42" max="42" width="6.83203125" style="193" bestFit="1" customWidth="1"/>
    <col min="43" max="43" width="8.1640625" style="193" bestFit="1" customWidth="1"/>
    <col min="44" max="44" width="6.83203125" style="193" bestFit="1" customWidth="1"/>
    <col min="45" max="45" width="9" style="193" customWidth="1"/>
    <col min="46" max="46" width="44.83203125" style="193" bestFit="1" customWidth="1"/>
    <col min="47" max="47" width="39" style="193" customWidth="1"/>
    <col min="48" max="16384" width="10.6640625" style="193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3.25" x14ac:dyDescent="0.2">
      <c r="A3" s="1418" t="s">
        <v>610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s="70" customFormat="1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ht="24" customHeight="1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81" t="s">
        <v>37</v>
      </c>
      <c r="AB8" s="1455" t="s">
        <v>12</v>
      </c>
      <c r="AC8" s="1456"/>
      <c r="AD8" s="1457" t="s">
        <v>13</v>
      </c>
      <c r="AE8" s="1456"/>
      <c r="AF8" s="1451" t="s">
        <v>14</v>
      </c>
      <c r="AG8" s="1458" t="s">
        <v>37</v>
      </c>
      <c r="AH8" s="1455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48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82"/>
      <c r="AB9" s="72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2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79" t="s">
        <v>17</v>
      </c>
      <c r="AB10" s="79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79" t="s">
        <v>17</v>
      </c>
      <c r="AH10" s="79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353"/>
      <c r="J11" s="86"/>
      <c r="K11" s="85"/>
      <c r="L11" s="86"/>
      <c r="M11" s="85"/>
      <c r="N11" s="86"/>
      <c r="O11" s="354"/>
      <c r="P11" s="86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88"/>
      <c r="AB11" s="84"/>
      <c r="AC11" s="85"/>
      <c r="AD11" s="86"/>
      <c r="AE11" s="85"/>
      <c r="AF11" s="86"/>
      <c r="AG11" s="87"/>
      <c r="AH11" s="86"/>
      <c r="AI11" s="85"/>
      <c r="AJ11" s="86"/>
      <c r="AK11" s="85"/>
      <c r="AL11" s="86"/>
      <c r="AM11" s="357"/>
      <c r="AN11" s="89"/>
      <c r="AO11" s="89"/>
      <c r="AP11" s="89"/>
      <c r="AQ11" s="89"/>
      <c r="AR11" s="89"/>
      <c r="AS11" s="90"/>
      <c r="AT11" s="152"/>
      <c r="AU11" s="152"/>
    </row>
    <row r="12" spans="1:47" s="739" customFormat="1" ht="15.75" customHeight="1" x14ac:dyDescent="0.25">
      <c r="A12" s="756" t="s">
        <v>65</v>
      </c>
      <c r="B12" s="758" t="s">
        <v>34</v>
      </c>
      <c r="C12" s="757" t="s">
        <v>66</v>
      </c>
      <c r="D12" s="772">
        <v>2</v>
      </c>
      <c r="E12" s="768">
        <v>36</v>
      </c>
      <c r="F12" s="772">
        <v>2</v>
      </c>
      <c r="G12" s="768">
        <v>24</v>
      </c>
      <c r="H12" s="772">
        <v>2</v>
      </c>
      <c r="I12" s="762" t="s">
        <v>67</v>
      </c>
      <c r="J12" s="760"/>
      <c r="K12" s="768" t="str">
        <f>IF(J12*15=0,"",J12*15)</f>
        <v/>
      </c>
      <c r="L12" s="772"/>
      <c r="M12" s="768" t="str">
        <f>IF(L12*15=0,"",L12*15)</f>
        <v/>
      </c>
      <c r="N12" s="772"/>
      <c r="O12" s="355"/>
      <c r="P12" s="772"/>
      <c r="Q12" s="768" t="str">
        <f>IF(P12*15=0,"",P12*15)</f>
        <v/>
      </c>
      <c r="R12" s="772"/>
      <c r="S12" s="768" t="str">
        <f>IF(R12*15=0,"",R12*15)</f>
        <v/>
      </c>
      <c r="T12" s="772"/>
      <c r="U12" s="355"/>
      <c r="V12" s="772"/>
      <c r="W12" s="768" t="str">
        <f>IF(V12*15=0,"",V12*15)</f>
        <v/>
      </c>
      <c r="X12" s="772"/>
      <c r="Y12" s="768" t="str">
        <f>IF(X12*15=0,"",X12*15)</f>
        <v/>
      </c>
      <c r="Z12" s="772"/>
      <c r="AA12" s="763"/>
      <c r="AB12" s="760"/>
      <c r="AC12" s="768" t="str">
        <f>IF(AB12*15=0,"",AB12*15)</f>
        <v/>
      </c>
      <c r="AD12" s="761"/>
      <c r="AE12" s="768" t="str">
        <f>IF(AD12*15=0,"",AD12*15)</f>
        <v/>
      </c>
      <c r="AF12" s="761"/>
      <c r="AG12" s="764"/>
      <c r="AH12" s="772"/>
      <c r="AI12" s="768" t="str">
        <f>IF(AH12*15=0,"",AH12*15)</f>
        <v/>
      </c>
      <c r="AJ12" s="772"/>
      <c r="AK12" s="768" t="str">
        <f>IF(AJ12*15=0,"",AJ12*15)</f>
        <v/>
      </c>
      <c r="AL12" s="772"/>
      <c r="AM12" s="772"/>
      <c r="AN12" s="769">
        <f t="shared" ref="AN12:AN57" si="0">IF(D12+J12+P12+V12+AB12+AH12=0,"",D12+J12+P12+V12+AB12+AH12)</f>
        <v>2</v>
      </c>
      <c r="AO12" s="768">
        <v>36</v>
      </c>
      <c r="AP12" s="770">
        <f t="shared" ref="AP12:AP57" si="1">IF(F12+L12+R12+X12+AD12+AJ12=0,"",F12+L12+R12+X12+AD12+AJ12)</f>
        <v>2</v>
      </c>
      <c r="AQ12" s="768">
        <v>24</v>
      </c>
      <c r="AR12" s="770">
        <f t="shared" ref="AR12:AR57" si="2">IF(N12+H12+T12+Z12+AF12+AL12=0,"",N12+H12+T12+Z12+AF12+AL12)</f>
        <v>2</v>
      </c>
      <c r="AS12" s="771">
        <f t="shared" ref="AS12:AS57" si="3">IF(D12+F12+L12+J12+P12+R12+V12+X12+AB12+AD12+AH12+AJ12=0,"",D12+F12+L12+J12+P12+R12+V12+X12+AB12+AD12+AH12+AJ12)</f>
        <v>4</v>
      </c>
      <c r="AT12" s="1101" t="s">
        <v>807</v>
      </c>
      <c r="AU12" s="1029" t="s">
        <v>808</v>
      </c>
    </row>
    <row r="13" spans="1:47" s="739" customFormat="1" ht="15.75" customHeight="1" x14ac:dyDescent="0.25">
      <c r="A13" s="756" t="s">
        <v>158</v>
      </c>
      <c r="B13" s="758" t="s">
        <v>34</v>
      </c>
      <c r="C13" s="757" t="s">
        <v>159</v>
      </c>
      <c r="D13" s="772">
        <v>2</v>
      </c>
      <c r="E13" s="768">
        <v>24</v>
      </c>
      <c r="F13" s="772"/>
      <c r="G13" s="768">
        <v>6</v>
      </c>
      <c r="H13" s="772">
        <v>2</v>
      </c>
      <c r="I13" s="762" t="s">
        <v>67</v>
      </c>
      <c r="J13" s="760"/>
      <c r="K13" s="768" t="str">
        <f>IF(J13*15=0,"",J13*15)</f>
        <v/>
      </c>
      <c r="L13" s="772"/>
      <c r="M13" s="768" t="str">
        <f>IF(L13*15=0,"",L13*15)</f>
        <v/>
      </c>
      <c r="N13" s="772"/>
      <c r="O13" s="763"/>
      <c r="P13" s="772"/>
      <c r="Q13" s="768" t="str">
        <f>IF(P13*15=0,"",P13*15)</f>
        <v/>
      </c>
      <c r="R13" s="772"/>
      <c r="S13" s="768" t="str">
        <f>IF(R13*15=0,"",R13*15)</f>
        <v/>
      </c>
      <c r="T13" s="772"/>
      <c r="U13" s="762"/>
      <c r="V13" s="760"/>
      <c r="W13" s="768" t="str">
        <f>IF(V13*15=0,"",V13*15)</f>
        <v/>
      </c>
      <c r="X13" s="772"/>
      <c r="Y13" s="768" t="str">
        <f>IF(X13*15=0,"",X13*15)</f>
        <v/>
      </c>
      <c r="Z13" s="772"/>
      <c r="AA13" s="763"/>
      <c r="AB13" s="760"/>
      <c r="AC13" s="768" t="str">
        <f>IF(AB13*15=0,"",AB13*15)</f>
        <v/>
      </c>
      <c r="AD13" s="761"/>
      <c r="AE13" s="768" t="str">
        <f>IF(AD13*15=0,"",AD13*15)</f>
        <v/>
      </c>
      <c r="AF13" s="761"/>
      <c r="AG13" s="764"/>
      <c r="AH13" s="772"/>
      <c r="AI13" s="768" t="str">
        <f>IF(AH13*15=0,"",AH13*15)</f>
        <v/>
      </c>
      <c r="AJ13" s="772"/>
      <c r="AK13" s="768" t="str">
        <f>IF(AJ13*15=0,"",AJ13*15)</f>
        <v/>
      </c>
      <c r="AL13" s="772"/>
      <c r="AM13" s="772"/>
      <c r="AN13" s="769">
        <f t="shared" si="0"/>
        <v>2</v>
      </c>
      <c r="AO13" s="768">
        <v>24</v>
      </c>
      <c r="AP13" s="770" t="str">
        <f t="shared" si="1"/>
        <v/>
      </c>
      <c r="AQ13" s="768">
        <v>6</v>
      </c>
      <c r="AR13" s="770">
        <f t="shared" si="2"/>
        <v>2</v>
      </c>
      <c r="AS13" s="771">
        <f t="shared" si="3"/>
        <v>2</v>
      </c>
      <c r="AT13" s="1029" t="s">
        <v>749</v>
      </c>
      <c r="AU13" s="1029" t="s">
        <v>810</v>
      </c>
    </row>
    <row r="14" spans="1:47" s="739" customFormat="1" ht="15.75" customHeight="1" x14ac:dyDescent="0.25">
      <c r="A14" s="756" t="s">
        <v>69</v>
      </c>
      <c r="B14" s="758" t="s">
        <v>34</v>
      </c>
      <c r="C14" s="757" t="s">
        <v>70</v>
      </c>
      <c r="D14" s="772">
        <v>1</v>
      </c>
      <c r="E14" s="768">
        <v>16</v>
      </c>
      <c r="F14" s="772">
        <v>1</v>
      </c>
      <c r="G14" s="768">
        <v>36</v>
      </c>
      <c r="H14" s="772">
        <v>2</v>
      </c>
      <c r="I14" s="762" t="s">
        <v>71</v>
      </c>
      <c r="J14" s="760"/>
      <c r="K14" s="768" t="str">
        <f>IF(J14*15=0,"",J14*15)</f>
        <v/>
      </c>
      <c r="L14" s="772"/>
      <c r="M14" s="768" t="str">
        <f>IF(L14*15=0,"",L14*15)</f>
        <v/>
      </c>
      <c r="N14" s="772"/>
      <c r="O14" s="763"/>
      <c r="P14" s="772"/>
      <c r="Q14" s="768" t="str">
        <f>IF(P14*15=0,"",P14*15)</f>
        <v/>
      </c>
      <c r="R14" s="772"/>
      <c r="S14" s="768" t="str">
        <f>IF(R14*15=0,"",R14*15)</f>
        <v/>
      </c>
      <c r="T14" s="772"/>
      <c r="U14" s="762"/>
      <c r="V14" s="760"/>
      <c r="W14" s="768" t="str">
        <f>IF(V14*15=0,"",V14*15)</f>
        <v/>
      </c>
      <c r="X14" s="772"/>
      <c r="Y14" s="768" t="str">
        <f>IF(X14*15=0,"",X14*15)</f>
        <v/>
      </c>
      <c r="Z14" s="772"/>
      <c r="AA14" s="763"/>
      <c r="AB14" s="760"/>
      <c r="AC14" s="768" t="str">
        <f>IF(AB14*15=0,"",AB14*15)</f>
        <v/>
      </c>
      <c r="AD14" s="761"/>
      <c r="AE14" s="768" t="str">
        <f>IF(AD14*15=0,"",AD14*15)</f>
        <v/>
      </c>
      <c r="AF14" s="761"/>
      <c r="AG14" s="764"/>
      <c r="AH14" s="772"/>
      <c r="AI14" s="768" t="str">
        <f>IF(AH14*15=0,"",AH14*15)</f>
        <v/>
      </c>
      <c r="AJ14" s="772"/>
      <c r="AK14" s="768" t="str">
        <f>IF(AJ14*15=0,"",AJ14*15)</f>
        <v/>
      </c>
      <c r="AL14" s="772"/>
      <c r="AM14" s="772"/>
      <c r="AN14" s="769">
        <f t="shared" si="0"/>
        <v>1</v>
      </c>
      <c r="AO14" s="768">
        <v>16</v>
      </c>
      <c r="AP14" s="770">
        <f t="shared" si="1"/>
        <v>1</v>
      </c>
      <c r="AQ14" s="768">
        <v>36</v>
      </c>
      <c r="AR14" s="770">
        <f t="shared" si="2"/>
        <v>2</v>
      </c>
      <c r="AS14" s="771">
        <f t="shared" si="3"/>
        <v>2</v>
      </c>
      <c r="AT14" s="1101" t="s">
        <v>807</v>
      </c>
      <c r="AU14" s="1104" t="s">
        <v>694</v>
      </c>
    </row>
    <row r="15" spans="1:47" s="739" customFormat="1" ht="15.75" customHeight="1" x14ac:dyDescent="0.25">
      <c r="A15" s="756" t="s">
        <v>72</v>
      </c>
      <c r="B15" s="758" t="s">
        <v>34</v>
      </c>
      <c r="C15" s="757" t="s">
        <v>73</v>
      </c>
      <c r="D15" s="772"/>
      <c r="E15" s="768" t="str">
        <f>IF(D15*15=0,"",D15*15)</f>
        <v/>
      </c>
      <c r="F15" s="772">
        <v>4</v>
      </c>
      <c r="G15" s="768">
        <v>54</v>
      </c>
      <c r="H15" s="772">
        <v>2</v>
      </c>
      <c r="I15" s="762" t="s">
        <v>71</v>
      </c>
      <c r="J15" s="760"/>
      <c r="K15" s="768" t="str">
        <f>IF(J15*15=0,"",J15*15)</f>
        <v/>
      </c>
      <c r="L15" s="772"/>
      <c r="M15" s="768" t="str">
        <f>IF(L15*15=0,"",L15*15)</f>
        <v/>
      </c>
      <c r="N15" s="772"/>
      <c r="O15" s="763"/>
      <c r="P15" s="772"/>
      <c r="Q15" s="768" t="str">
        <f>IF(P15*15=0,"",P15*15)</f>
        <v/>
      </c>
      <c r="R15" s="772"/>
      <c r="S15" s="768" t="str">
        <f>IF(R15*15=0,"",R15*15)</f>
        <v/>
      </c>
      <c r="T15" s="772"/>
      <c r="U15" s="762"/>
      <c r="V15" s="760"/>
      <c r="W15" s="768" t="str">
        <f>IF(V15*15=0,"",V15*15)</f>
        <v/>
      </c>
      <c r="X15" s="772"/>
      <c r="Y15" s="768" t="str">
        <f>IF(X15*15=0,"",X15*15)</f>
        <v/>
      </c>
      <c r="Z15" s="772"/>
      <c r="AA15" s="763"/>
      <c r="AB15" s="760"/>
      <c r="AC15" s="768" t="str">
        <f>IF(AB15*15=0,"",AB15*15)</f>
        <v/>
      </c>
      <c r="AD15" s="761"/>
      <c r="AE15" s="768" t="str">
        <f>IF(AD15*15=0,"",AD15*15)</f>
        <v/>
      </c>
      <c r="AF15" s="761"/>
      <c r="AG15" s="764"/>
      <c r="AH15" s="772"/>
      <c r="AI15" s="768" t="str">
        <f>IF(AH15*15=0,"",AH15*15)</f>
        <v/>
      </c>
      <c r="AJ15" s="772"/>
      <c r="AK15" s="768" t="str">
        <f>IF(AJ15*15=0,"",AJ15*15)</f>
        <v/>
      </c>
      <c r="AL15" s="772"/>
      <c r="AM15" s="772"/>
      <c r="AN15" s="769" t="str">
        <f t="shared" si="0"/>
        <v/>
      </c>
      <c r="AO15" s="768" t="str">
        <f t="shared" ref="AO15:AO56" si="4">IF((D15+J15+P15+V15+AB15+AH15)*14=0,"",(D15+J15+P15+V15+AB15+AH15)*14)</f>
        <v/>
      </c>
      <c r="AP15" s="770">
        <f t="shared" si="1"/>
        <v>4</v>
      </c>
      <c r="AQ15" s="768">
        <v>54</v>
      </c>
      <c r="AR15" s="770">
        <f t="shared" si="2"/>
        <v>2</v>
      </c>
      <c r="AS15" s="771">
        <f t="shared" si="3"/>
        <v>4</v>
      </c>
      <c r="AT15" s="1101" t="s">
        <v>713</v>
      </c>
      <c r="AU15" s="1029" t="s">
        <v>809</v>
      </c>
    </row>
    <row r="16" spans="1:47" s="754" customFormat="1" ht="15.75" customHeight="1" x14ac:dyDescent="0.25">
      <c r="A16" s="756" t="s">
        <v>79</v>
      </c>
      <c r="B16" s="663" t="s">
        <v>15</v>
      </c>
      <c r="C16" s="757" t="s">
        <v>80</v>
      </c>
      <c r="D16" s="772">
        <v>2</v>
      </c>
      <c r="E16" s="768">
        <v>20</v>
      </c>
      <c r="F16" s="772">
        <v>1</v>
      </c>
      <c r="G16" s="768">
        <v>10</v>
      </c>
      <c r="H16" s="772">
        <v>2</v>
      </c>
      <c r="I16" s="762" t="s">
        <v>67</v>
      </c>
      <c r="J16" s="760"/>
      <c r="K16" s="768"/>
      <c r="L16" s="772"/>
      <c r="M16" s="768"/>
      <c r="N16" s="772"/>
      <c r="O16" s="763"/>
      <c r="P16" s="772"/>
      <c r="Q16" s="768"/>
      <c r="R16" s="772"/>
      <c r="S16" s="768"/>
      <c r="T16" s="772"/>
      <c r="U16" s="762"/>
      <c r="V16" s="760"/>
      <c r="W16" s="768"/>
      <c r="X16" s="772"/>
      <c r="Y16" s="768"/>
      <c r="Z16" s="772"/>
      <c r="AA16" s="763"/>
      <c r="AB16" s="760"/>
      <c r="AC16" s="768"/>
      <c r="AD16" s="761"/>
      <c r="AE16" s="768"/>
      <c r="AF16" s="761"/>
      <c r="AG16" s="764"/>
      <c r="AH16" s="772"/>
      <c r="AI16" s="768"/>
      <c r="AJ16" s="772"/>
      <c r="AK16" s="768"/>
      <c r="AL16" s="772"/>
      <c r="AM16" s="772"/>
      <c r="AN16" s="769">
        <f t="shared" si="0"/>
        <v>2</v>
      </c>
      <c r="AO16" s="768">
        <v>20</v>
      </c>
      <c r="AP16" s="770">
        <f t="shared" si="1"/>
        <v>1</v>
      </c>
      <c r="AQ16" s="768">
        <v>10</v>
      </c>
      <c r="AR16" s="770">
        <f t="shared" si="2"/>
        <v>2</v>
      </c>
      <c r="AS16" s="771">
        <f t="shared" si="3"/>
        <v>3</v>
      </c>
      <c r="AT16" s="1101" t="s">
        <v>729</v>
      </c>
      <c r="AU16" s="1029" t="s">
        <v>808</v>
      </c>
    </row>
    <row r="17" spans="1:47" s="754" customFormat="1" ht="15.75" customHeight="1" x14ac:dyDescent="0.25">
      <c r="A17" s="834" t="s">
        <v>295</v>
      </c>
      <c r="B17" s="821" t="s">
        <v>15</v>
      </c>
      <c r="C17" s="798" t="s">
        <v>296</v>
      </c>
      <c r="D17" s="772"/>
      <c r="E17" s="768" t="s">
        <v>68</v>
      </c>
      <c r="F17" s="772">
        <v>4</v>
      </c>
      <c r="G17" s="768">
        <v>40</v>
      </c>
      <c r="H17" s="772">
        <v>3</v>
      </c>
      <c r="I17" s="762" t="s">
        <v>71</v>
      </c>
      <c r="J17" s="760"/>
      <c r="K17" s="768"/>
      <c r="L17" s="772"/>
      <c r="M17" s="768"/>
      <c r="N17" s="772"/>
      <c r="O17" s="763"/>
      <c r="P17" s="772"/>
      <c r="Q17" s="768"/>
      <c r="R17" s="772"/>
      <c r="S17" s="768"/>
      <c r="T17" s="772"/>
      <c r="U17" s="762"/>
      <c r="V17" s="760"/>
      <c r="W17" s="768"/>
      <c r="X17" s="772"/>
      <c r="Y17" s="768"/>
      <c r="Z17" s="772"/>
      <c r="AA17" s="763"/>
      <c r="AB17" s="760"/>
      <c r="AC17" s="768"/>
      <c r="AD17" s="761"/>
      <c r="AE17" s="768"/>
      <c r="AF17" s="761"/>
      <c r="AG17" s="764"/>
      <c r="AH17" s="772"/>
      <c r="AI17" s="768"/>
      <c r="AJ17" s="772"/>
      <c r="AK17" s="768"/>
      <c r="AL17" s="772"/>
      <c r="AM17" s="772"/>
      <c r="AN17" s="769" t="str">
        <f t="shared" si="0"/>
        <v/>
      </c>
      <c r="AO17" s="768" t="str">
        <f t="shared" si="4"/>
        <v/>
      </c>
      <c r="AP17" s="770">
        <f t="shared" si="1"/>
        <v>4</v>
      </c>
      <c r="AQ17" s="768">
        <v>40</v>
      </c>
      <c r="AR17" s="770">
        <f t="shared" si="2"/>
        <v>3</v>
      </c>
      <c r="AS17" s="771">
        <f t="shared" si="3"/>
        <v>4</v>
      </c>
      <c r="AT17" s="1101" t="s">
        <v>918</v>
      </c>
      <c r="AU17" s="1029" t="s">
        <v>919</v>
      </c>
    </row>
    <row r="18" spans="1:47" s="739" customFormat="1" ht="15.75" customHeight="1" x14ac:dyDescent="0.25">
      <c r="A18" s="756" t="s">
        <v>161</v>
      </c>
      <c r="B18" s="758" t="s">
        <v>34</v>
      </c>
      <c r="C18" s="757" t="s">
        <v>162</v>
      </c>
      <c r="D18" s="772">
        <v>5</v>
      </c>
      <c r="E18" s="768">
        <v>50</v>
      </c>
      <c r="F18" s="772">
        <v>2</v>
      </c>
      <c r="G18" s="768">
        <v>20</v>
      </c>
      <c r="H18" s="772">
        <v>4</v>
      </c>
      <c r="I18" s="762" t="s">
        <v>67</v>
      </c>
      <c r="J18" s="760"/>
      <c r="K18" s="768" t="str">
        <f>IF(J18*15=0,"",J18*15)</f>
        <v/>
      </c>
      <c r="L18" s="772"/>
      <c r="M18" s="768" t="str">
        <f>IF(L18*15=0,"",L18*15)</f>
        <v/>
      </c>
      <c r="N18" s="772"/>
      <c r="O18" s="763"/>
      <c r="P18" s="772"/>
      <c r="Q18" s="768" t="str">
        <f>IF(P18*15=0,"",P18*15)</f>
        <v/>
      </c>
      <c r="R18" s="772"/>
      <c r="S18" s="768" t="str">
        <f>IF(R18*15=0,"",R18*15)</f>
        <v/>
      </c>
      <c r="T18" s="772"/>
      <c r="U18" s="762"/>
      <c r="V18" s="760"/>
      <c r="W18" s="768" t="str">
        <f>IF(V18*15=0,"",V18*15)</f>
        <v/>
      </c>
      <c r="X18" s="772"/>
      <c r="Y18" s="768" t="str">
        <f>IF(X18*15=0,"",X18*15)</f>
        <v/>
      </c>
      <c r="Z18" s="772"/>
      <c r="AA18" s="763"/>
      <c r="AB18" s="760"/>
      <c r="AC18" s="768" t="str">
        <f>IF(AB18*15=0,"",AB18*15)</f>
        <v/>
      </c>
      <c r="AD18" s="761"/>
      <c r="AE18" s="768" t="str">
        <f>IF(AD18*15=0,"",AD18*15)</f>
        <v/>
      </c>
      <c r="AF18" s="761"/>
      <c r="AG18" s="764"/>
      <c r="AH18" s="772"/>
      <c r="AI18" s="768" t="str">
        <f t="shared" ref="AI18:AI23" si="5">IF(AH18*15=0,"",AH18*15)</f>
        <v/>
      </c>
      <c r="AJ18" s="772"/>
      <c r="AK18" s="768" t="str">
        <f>IF(AJ18*15=0,"",AJ18*15)</f>
        <v/>
      </c>
      <c r="AL18" s="772"/>
      <c r="AM18" s="772"/>
      <c r="AN18" s="769">
        <f t="shared" si="0"/>
        <v>5</v>
      </c>
      <c r="AO18" s="768">
        <v>50</v>
      </c>
      <c r="AP18" s="770">
        <f t="shared" si="1"/>
        <v>2</v>
      </c>
      <c r="AQ18" s="768">
        <v>20</v>
      </c>
      <c r="AR18" s="770">
        <f t="shared" si="2"/>
        <v>4</v>
      </c>
      <c r="AS18" s="771">
        <f t="shared" si="3"/>
        <v>7</v>
      </c>
      <c r="AT18" s="1029" t="s">
        <v>749</v>
      </c>
      <c r="AU18" s="1029" t="s">
        <v>810</v>
      </c>
    </row>
    <row r="19" spans="1:47" s="755" customFormat="1" ht="15.75" customHeight="1" x14ac:dyDescent="0.25">
      <c r="A19" s="820" t="s">
        <v>107</v>
      </c>
      <c r="B19" s="821" t="s">
        <v>15</v>
      </c>
      <c r="C19" s="822" t="s">
        <v>108</v>
      </c>
      <c r="D19" s="823"/>
      <c r="E19" s="824" t="str">
        <f t="shared" ref="E19:E23" si="6">IF(D19*15=0,"",D19*15)</f>
        <v/>
      </c>
      <c r="F19" s="823"/>
      <c r="G19" s="824" t="str">
        <f t="shared" ref="G19:G23" si="7">IF(F19*15=0,"",F19*15)</f>
        <v/>
      </c>
      <c r="H19" s="823"/>
      <c r="I19" s="825"/>
      <c r="J19" s="826">
        <v>2</v>
      </c>
      <c r="K19" s="824">
        <v>28</v>
      </c>
      <c r="L19" s="823">
        <v>1</v>
      </c>
      <c r="M19" s="824">
        <v>14</v>
      </c>
      <c r="N19" s="823">
        <v>3</v>
      </c>
      <c r="O19" s="827" t="s">
        <v>131</v>
      </c>
      <c r="P19" s="823"/>
      <c r="Q19" s="824" t="str">
        <f>IF(P19*15=0,"",P19*15)</f>
        <v/>
      </c>
      <c r="R19" s="823"/>
      <c r="S19" s="824" t="str">
        <f>IF(R19*15=0,"",R19*15)</f>
        <v/>
      </c>
      <c r="T19" s="823"/>
      <c r="U19" s="825"/>
      <c r="V19" s="826"/>
      <c r="W19" s="824" t="str">
        <f>IF(V19*15=0,"",V19*15)</f>
        <v/>
      </c>
      <c r="X19" s="823"/>
      <c r="Y19" s="824" t="str">
        <f>IF(X19*15=0,"",X19*15)</f>
        <v/>
      </c>
      <c r="Z19" s="823"/>
      <c r="AA19" s="827"/>
      <c r="AB19" s="826"/>
      <c r="AC19" s="824" t="str">
        <f>IF(AB19*15=0,"",AB19*15)</f>
        <v/>
      </c>
      <c r="AD19" s="828"/>
      <c r="AE19" s="824" t="str">
        <f>IF(AD19*15=0,"",AD19*15)</f>
        <v/>
      </c>
      <c r="AF19" s="828"/>
      <c r="AG19" s="829"/>
      <c r="AH19" s="823"/>
      <c r="AI19" s="824" t="str">
        <f t="shared" si="5"/>
        <v/>
      </c>
      <c r="AJ19" s="823"/>
      <c r="AK19" s="824" t="str">
        <f>IF(AJ19*15=0,"",AJ19*15)</f>
        <v/>
      </c>
      <c r="AL19" s="823"/>
      <c r="AM19" s="823"/>
      <c r="AN19" s="830">
        <f t="shared" si="0"/>
        <v>2</v>
      </c>
      <c r="AO19" s="824">
        <f t="shared" si="4"/>
        <v>28</v>
      </c>
      <c r="AP19" s="831">
        <f t="shared" si="1"/>
        <v>1</v>
      </c>
      <c r="AQ19" s="824">
        <f t="shared" ref="AQ19:AQ57" si="8">IF((L19+F19+R19+X19+AD19+AJ19)*14=0,"",(L19+F19+R19+X19+AD19+AJ19)*14)</f>
        <v>14</v>
      </c>
      <c r="AR19" s="831">
        <f t="shared" si="2"/>
        <v>3</v>
      </c>
      <c r="AS19" s="832">
        <f t="shared" si="3"/>
        <v>3</v>
      </c>
      <c r="AT19" s="1101" t="s">
        <v>711</v>
      </c>
      <c r="AU19" s="1029" t="s">
        <v>811</v>
      </c>
    </row>
    <row r="20" spans="1:47" s="835" customFormat="1" ht="15.75" customHeight="1" x14ac:dyDescent="0.25">
      <c r="A20" s="820" t="s">
        <v>109</v>
      </c>
      <c r="B20" s="821" t="s">
        <v>15</v>
      </c>
      <c r="C20" s="822" t="s">
        <v>110</v>
      </c>
      <c r="D20" s="823"/>
      <c r="E20" s="824" t="str">
        <f t="shared" si="6"/>
        <v/>
      </c>
      <c r="F20" s="823"/>
      <c r="G20" s="824" t="str">
        <f t="shared" si="7"/>
        <v/>
      </c>
      <c r="H20" s="823"/>
      <c r="I20" s="825"/>
      <c r="J20" s="826"/>
      <c r="K20" s="824" t="str">
        <f t="shared" ref="K20:K23" si="9">IF(J20*15=0,"",J20*15)</f>
        <v/>
      </c>
      <c r="L20" s="823"/>
      <c r="M20" s="824" t="str">
        <f t="shared" ref="M20:M23" si="10">IF(L20*15=0,"",L20*15)</f>
        <v/>
      </c>
      <c r="N20" s="823"/>
      <c r="O20" s="827"/>
      <c r="P20" s="823">
        <v>1</v>
      </c>
      <c r="Q20" s="824">
        <v>14</v>
      </c>
      <c r="R20" s="823">
        <v>1</v>
      </c>
      <c r="S20" s="824">
        <v>28</v>
      </c>
      <c r="T20" s="823">
        <v>3</v>
      </c>
      <c r="U20" s="825" t="s">
        <v>131</v>
      </c>
      <c r="V20" s="826"/>
      <c r="W20" s="824" t="str">
        <f>IF(V20*15=0,"",V20*15)</f>
        <v/>
      </c>
      <c r="X20" s="823"/>
      <c r="Y20" s="824" t="str">
        <f>IF(X20*15=0,"",X20*15)</f>
        <v/>
      </c>
      <c r="Z20" s="823"/>
      <c r="AA20" s="827"/>
      <c r="AB20" s="826"/>
      <c r="AC20" s="824" t="str">
        <f>IF(AB20*15=0,"",AB20*15)</f>
        <v/>
      </c>
      <c r="AD20" s="828"/>
      <c r="AE20" s="824" t="str">
        <f>IF(AD20*15=0,"",AD20*15)</f>
        <v/>
      </c>
      <c r="AF20" s="828"/>
      <c r="AG20" s="829"/>
      <c r="AH20" s="823"/>
      <c r="AI20" s="824" t="str">
        <f t="shared" si="5"/>
        <v/>
      </c>
      <c r="AJ20" s="823"/>
      <c r="AK20" s="824" t="str">
        <f>IF(AJ20*15=0,"",AJ20*15)</f>
        <v/>
      </c>
      <c r="AL20" s="823"/>
      <c r="AM20" s="823"/>
      <c r="AN20" s="830">
        <f t="shared" si="0"/>
        <v>1</v>
      </c>
      <c r="AO20" s="824">
        <f t="shared" si="4"/>
        <v>14</v>
      </c>
      <c r="AP20" s="831">
        <f t="shared" si="1"/>
        <v>1</v>
      </c>
      <c r="AQ20" s="824">
        <f t="shared" si="8"/>
        <v>14</v>
      </c>
      <c r="AR20" s="831">
        <f t="shared" si="2"/>
        <v>3</v>
      </c>
      <c r="AS20" s="832">
        <f t="shared" si="3"/>
        <v>2</v>
      </c>
      <c r="AT20" s="1101" t="s">
        <v>711</v>
      </c>
      <c r="AU20" s="1029" t="s">
        <v>811</v>
      </c>
    </row>
    <row r="21" spans="1:47" s="835" customFormat="1" ht="15.75" customHeight="1" x14ac:dyDescent="0.25">
      <c r="A21" s="820" t="s">
        <v>111</v>
      </c>
      <c r="B21" s="821" t="s">
        <v>15</v>
      </c>
      <c r="C21" s="822" t="s">
        <v>112</v>
      </c>
      <c r="D21" s="823"/>
      <c r="E21" s="824" t="str">
        <f t="shared" si="6"/>
        <v/>
      </c>
      <c r="F21" s="823"/>
      <c r="G21" s="824" t="str">
        <f t="shared" si="7"/>
        <v/>
      </c>
      <c r="H21" s="823"/>
      <c r="I21" s="825"/>
      <c r="J21" s="826"/>
      <c r="K21" s="824" t="str">
        <f t="shared" si="9"/>
        <v/>
      </c>
      <c r="L21" s="823"/>
      <c r="M21" s="824" t="str">
        <f t="shared" si="10"/>
        <v/>
      </c>
      <c r="N21" s="823"/>
      <c r="O21" s="827"/>
      <c r="P21" s="823"/>
      <c r="Q21" s="824" t="str">
        <f>IF(P21*15=0,"",P21*15)</f>
        <v/>
      </c>
      <c r="R21" s="823"/>
      <c r="S21" s="824" t="str">
        <f>IF(R21*15=0,"",R21*15)</f>
        <v/>
      </c>
      <c r="T21" s="823"/>
      <c r="U21" s="825"/>
      <c r="V21" s="826">
        <v>1</v>
      </c>
      <c r="W21" s="824">
        <v>14</v>
      </c>
      <c r="X21" s="823">
        <v>1</v>
      </c>
      <c r="Y21" s="824">
        <v>14</v>
      </c>
      <c r="Z21" s="823">
        <v>3</v>
      </c>
      <c r="AA21" s="827" t="s">
        <v>131</v>
      </c>
      <c r="AB21" s="826"/>
      <c r="AC21" s="824" t="str">
        <f>IF(AB21*15=0,"",AB21*15)</f>
        <v/>
      </c>
      <c r="AD21" s="828"/>
      <c r="AE21" s="824" t="str">
        <f>IF(AD21*15=0,"",AD21*15)</f>
        <v/>
      </c>
      <c r="AF21" s="828"/>
      <c r="AG21" s="829"/>
      <c r="AH21" s="823"/>
      <c r="AI21" s="824" t="str">
        <f t="shared" si="5"/>
        <v/>
      </c>
      <c r="AJ21" s="823"/>
      <c r="AK21" s="824" t="str">
        <f>IF(AJ21*15=0,"",AJ21*15)</f>
        <v/>
      </c>
      <c r="AL21" s="823"/>
      <c r="AM21" s="823"/>
      <c r="AN21" s="830">
        <f t="shared" si="0"/>
        <v>1</v>
      </c>
      <c r="AO21" s="824">
        <f t="shared" si="4"/>
        <v>14</v>
      </c>
      <c r="AP21" s="831">
        <f t="shared" si="1"/>
        <v>1</v>
      </c>
      <c r="AQ21" s="824">
        <f t="shared" si="8"/>
        <v>14</v>
      </c>
      <c r="AR21" s="831">
        <f t="shared" si="2"/>
        <v>3</v>
      </c>
      <c r="AS21" s="832">
        <f t="shared" si="3"/>
        <v>2</v>
      </c>
      <c r="AT21" s="1101" t="s">
        <v>711</v>
      </c>
      <c r="AU21" s="1029" t="s">
        <v>811</v>
      </c>
    </row>
    <row r="22" spans="1:47" s="835" customFormat="1" ht="15.75" customHeight="1" x14ac:dyDescent="0.25">
      <c r="A22" s="820" t="s">
        <v>113</v>
      </c>
      <c r="B22" s="821" t="s">
        <v>15</v>
      </c>
      <c r="C22" s="822" t="s">
        <v>114</v>
      </c>
      <c r="D22" s="823"/>
      <c r="E22" s="824" t="str">
        <f t="shared" si="6"/>
        <v/>
      </c>
      <c r="F22" s="823"/>
      <c r="G22" s="824" t="str">
        <f t="shared" si="7"/>
        <v/>
      </c>
      <c r="H22" s="823"/>
      <c r="I22" s="825"/>
      <c r="J22" s="826"/>
      <c r="K22" s="824" t="str">
        <f t="shared" si="9"/>
        <v/>
      </c>
      <c r="L22" s="823"/>
      <c r="M22" s="824" t="str">
        <f t="shared" si="10"/>
        <v/>
      </c>
      <c r="N22" s="823"/>
      <c r="O22" s="827"/>
      <c r="P22" s="823"/>
      <c r="Q22" s="824" t="str">
        <f>IF(P22*15=0,"",P22*15)</f>
        <v/>
      </c>
      <c r="R22" s="823"/>
      <c r="S22" s="824" t="str">
        <f>IF(R22*15=0,"",R22*15)</f>
        <v/>
      </c>
      <c r="T22" s="823"/>
      <c r="U22" s="825"/>
      <c r="V22" s="826"/>
      <c r="W22" s="824" t="str">
        <f>IF(V22*15=0,"",V22*15)</f>
        <v/>
      </c>
      <c r="X22" s="823"/>
      <c r="Y22" s="824" t="str">
        <f>IF(X22*15=0,"",X22*15)</f>
        <v/>
      </c>
      <c r="Z22" s="823"/>
      <c r="AA22" s="827"/>
      <c r="AB22" s="826">
        <v>1</v>
      </c>
      <c r="AC22" s="824">
        <v>14</v>
      </c>
      <c r="AD22" s="828">
        <v>1</v>
      </c>
      <c r="AE22" s="824">
        <v>14</v>
      </c>
      <c r="AF22" s="828">
        <v>3</v>
      </c>
      <c r="AG22" s="829" t="s">
        <v>131</v>
      </c>
      <c r="AH22" s="823"/>
      <c r="AI22" s="824" t="str">
        <f t="shared" si="5"/>
        <v/>
      </c>
      <c r="AJ22" s="823"/>
      <c r="AK22" s="824" t="str">
        <f>IF(AJ22*15=0,"",AJ22*15)</f>
        <v/>
      </c>
      <c r="AL22" s="823"/>
      <c r="AM22" s="823"/>
      <c r="AN22" s="830">
        <f t="shared" si="0"/>
        <v>1</v>
      </c>
      <c r="AO22" s="824">
        <f t="shared" si="4"/>
        <v>14</v>
      </c>
      <c r="AP22" s="831">
        <f t="shared" si="1"/>
        <v>1</v>
      </c>
      <c r="AQ22" s="824">
        <f t="shared" si="8"/>
        <v>14</v>
      </c>
      <c r="AR22" s="831">
        <f t="shared" si="2"/>
        <v>3</v>
      </c>
      <c r="AS22" s="832">
        <f t="shared" si="3"/>
        <v>2</v>
      </c>
      <c r="AT22" s="1101" t="s">
        <v>711</v>
      </c>
      <c r="AU22" s="1029" t="s">
        <v>811</v>
      </c>
    </row>
    <row r="23" spans="1:47" s="835" customFormat="1" ht="15.75" customHeight="1" x14ac:dyDescent="0.25">
      <c r="A23" s="820" t="s">
        <v>115</v>
      </c>
      <c r="B23" s="821" t="s">
        <v>15</v>
      </c>
      <c r="C23" s="822" t="s">
        <v>116</v>
      </c>
      <c r="D23" s="823"/>
      <c r="E23" s="824" t="str">
        <f t="shared" si="6"/>
        <v/>
      </c>
      <c r="F23" s="823"/>
      <c r="G23" s="824" t="str">
        <f t="shared" si="7"/>
        <v/>
      </c>
      <c r="H23" s="823"/>
      <c r="I23" s="825"/>
      <c r="J23" s="826"/>
      <c r="K23" s="824" t="str">
        <f t="shared" si="9"/>
        <v/>
      </c>
      <c r="L23" s="823"/>
      <c r="M23" s="824" t="str">
        <f t="shared" si="10"/>
        <v/>
      </c>
      <c r="N23" s="823"/>
      <c r="O23" s="827"/>
      <c r="P23" s="823"/>
      <c r="Q23" s="824" t="str">
        <f>IF(P23*15=0,"",P23*15)</f>
        <v/>
      </c>
      <c r="R23" s="823"/>
      <c r="S23" s="824" t="str">
        <f>IF(R23*15=0,"",R23*15)</f>
        <v/>
      </c>
      <c r="T23" s="823"/>
      <c r="U23" s="825"/>
      <c r="V23" s="826"/>
      <c r="W23" s="824" t="str">
        <f>IF(V23*15=0,"",V23*15)</f>
        <v/>
      </c>
      <c r="X23" s="823"/>
      <c r="Y23" s="824" t="str">
        <f>IF(X23*15=0,"",X23*15)</f>
        <v/>
      </c>
      <c r="Z23" s="823"/>
      <c r="AA23" s="827"/>
      <c r="AB23" s="826"/>
      <c r="AC23" s="824" t="str">
        <f t="shared" ref="AC23" si="11">IF(AB23*15=0,"",AB23*15)</f>
        <v/>
      </c>
      <c r="AD23" s="828"/>
      <c r="AE23" s="824" t="str">
        <f t="shared" ref="AE23" si="12">IF(AD23*15=0,"",AD23*15)</f>
        <v/>
      </c>
      <c r="AF23" s="828"/>
      <c r="AG23" s="829"/>
      <c r="AH23" s="823"/>
      <c r="AI23" s="824" t="str">
        <f t="shared" si="5"/>
        <v/>
      </c>
      <c r="AJ23" s="823">
        <v>1</v>
      </c>
      <c r="AK23" s="824">
        <v>10</v>
      </c>
      <c r="AL23" s="823">
        <v>1</v>
      </c>
      <c r="AM23" s="823" t="s">
        <v>289</v>
      </c>
      <c r="AN23" s="830" t="str">
        <f t="shared" si="0"/>
        <v/>
      </c>
      <c r="AO23" s="824" t="str">
        <f t="shared" si="4"/>
        <v/>
      </c>
      <c r="AP23" s="831">
        <f t="shared" si="1"/>
        <v>1</v>
      </c>
      <c r="AQ23" s="824">
        <v>20</v>
      </c>
      <c r="AR23" s="831">
        <f t="shared" si="2"/>
        <v>1</v>
      </c>
      <c r="AS23" s="832">
        <f t="shared" si="3"/>
        <v>1</v>
      </c>
      <c r="AT23" s="1101" t="s">
        <v>711</v>
      </c>
      <c r="AU23" s="1029" t="s">
        <v>922</v>
      </c>
    </row>
    <row r="24" spans="1:47" s="1035" customFormat="1" ht="15.75" customHeight="1" x14ac:dyDescent="0.25">
      <c r="A24" s="820" t="s">
        <v>117</v>
      </c>
      <c r="B24" s="821" t="s">
        <v>15</v>
      </c>
      <c r="C24" s="822" t="s">
        <v>118</v>
      </c>
      <c r="D24" s="823"/>
      <c r="E24" s="824" t="s">
        <v>68</v>
      </c>
      <c r="F24" s="823"/>
      <c r="G24" s="824" t="s">
        <v>68</v>
      </c>
      <c r="H24" s="823"/>
      <c r="I24" s="825"/>
      <c r="J24" s="826"/>
      <c r="K24" s="824" t="s">
        <v>68</v>
      </c>
      <c r="L24" s="823"/>
      <c r="M24" s="824" t="s">
        <v>68</v>
      </c>
      <c r="N24" s="823"/>
      <c r="O24" s="827"/>
      <c r="P24" s="823">
        <v>1</v>
      </c>
      <c r="Q24" s="824">
        <v>14</v>
      </c>
      <c r="R24" s="823">
        <v>2</v>
      </c>
      <c r="S24" s="824">
        <v>28</v>
      </c>
      <c r="T24" s="823">
        <v>3</v>
      </c>
      <c r="U24" s="825" t="s">
        <v>15</v>
      </c>
      <c r="V24" s="826"/>
      <c r="W24" s="824" t="s">
        <v>68</v>
      </c>
      <c r="X24" s="823"/>
      <c r="Y24" s="824" t="s">
        <v>68</v>
      </c>
      <c r="Z24" s="823"/>
      <c r="AA24" s="827"/>
      <c r="AB24" s="826"/>
      <c r="AC24" s="824" t="s">
        <v>68</v>
      </c>
      <c r="AD24" s="828"/>
      <c r="AE24" s="824" t="s">
        <v>68</v>
      </c>
      <c r="AF24" s="828"/>
      <c r="AG24" s="829"/>
      <c r="AH24" s="823"/>
      <c r="AI24" s="824" t="s">
        <v>68</v>
      </c>
      <c r="AJ24" s="823"/>
      <c r="AK24" s="824" t="s">
        <v>68</v>
      </c>
      <c r="AL24" s="823"/>
      <c r="AM24" s="823"/>
      <c r="AN24" s="830">
        <f t="shared" si="0"/>
        <v>1</v>
      </c>
      <c r="AO24" s="824">
        <f t="shared" si="4"/>
        <v>14</v>
      </c>
      <c r="AP24" s="831">
        <f t="shared" si="1"/>
        <v>2</v>
      </c>
      <c r="AQ24" s="824">
        <f t="shared" si="8"/>
        <v>28</v>
      </c>
      <c r="AR24" s="831">
        <f t="shared" si="2"/>
        <v>3</v>
      </c>
      <c r="AS24" s="832">
        <f t="shared" si="3"/>
        <v>3</v>
      </c>
      <c r="AT24" s="1101" t="s">
        <v>742</v>
      </c>
      <c r="AU24" s="1029" t="s">
        <v>743</v>
      </c>
    </row>
    <row r="25" spans="1:47" s="755" customFormat="1" ht="15.75" customHeight="1" x14ac:dyDescent="0.25">
      <c r="A25" s="820" t="s">
        <v>119</v>
      </c>
      <c r="B25" s="821" t="s">
        <v>15</v>
      </c>
      <c r="C25" s="822" t="s">
        <v>120</v>
      </c>
      <c r="D25" s="823"/>
      <c r="E25" s="824" t="s">
        <v>68</v>
      </c>
      <c r="F25" s="823"/>
      <c r="G25" s="824" t="s">
        <v>68</v>
      </c>
      <c r="H25" s="823"/>
      <c r="I25" s="825"/>
      <c r="J25" s="826"/>
      <c r="K25" s="824" t="s">
        <v>68</v>
      </c>
      <c r="L25" s="823"/>
      <c r="M25" s="824" t="s">
        <v>68</v>
      </c>
      <c r="N25" s="823"/>
      <c r="O25" s="827"/>
      <c r="P25" s="823"/>
      <c r="Q25" s="824" t="s">
        <v>68</v>
      </c>
      <c r="R25" s="823"/>
      <c r="S25" s="824" t="s">
        <v>68</v>
      </c>
      <c r="T25" s="823"/>
      <c r="U25" s="825"/>
      <c r="V25" s="826">
        <v>1</v>
      </c>
      <c r="W25" s="824">
        <v>14</v>
      </c>
      <c r="X25" s="823">
        <v>2</v>
      </c>
      <c r="Y25" s="824">
        <v>28</v>
      </c>
      <c r="Z25" s="823">
        <v>3</v>
      </c>
      <c r="AA25" s="827" t="s">
        <v>619</v>
      </c>
      <c r="AB25" s="826"/>
      <c r="AC25" s="824" t="s">
        <v>68</v>
      </c>
      <c r="AD25" s="828"/>
      <c r="AE25" s="824" t="s">
        <v>68</v>
      </c>
      <c r="AF25" s="828"/>
      <c r="AG25" s="829"/>
      <c r="AH25" s="823"/>
      <c r="AI25" s="824" t="s">
        <v>68</v>
      </c>
      <c r="AJ25" s="823"/>
      <c r="AK25" s="824" t="s">
        <v>68</v>
      </c>
      <c r="AL25" s="823"/>
      <c r="AM25" s="823"/>
      <c r="AN25" s="830">
        <f t="shared" si="0"/>
        <v>1</v>
      </c>
      <c r="AO25" s="824">
        <f t="shared" si="4"/>
        <v>14</v>
      </c>
      <c r="AP25" s="831">
        <f t="shared" si="1"/>
        <v>2</v>
      </c>
      <c r="AQ25" s="824">
        <f t="shared" si="8"/>
        <v>28</v>
      </c>
      <c r="AR25" s="831">
        <f t="shared" si="2"/>
        <v>3</v>
      </c>
      <c r="AS25" s="832">
        <f t="shared" si="3"/>
        <v>3</v>
      </c>
      <c r="AT25" s="1101" t="s">
        <v>742</v>
      </c>
      <c r="AU25" s="1029" t="s">
        <v>743</v>
      </c>
    </row>
    <row r="26" spans="1:47" s="755" customFormat="1" ht="15.75" customHeight="1" x14ac:dyDescent="0.25">
      <c r="A26" s="1031" t="s">
        <v>677</v>
      </c>
      <c r="B26" s="821" t="s">
        <v>15</v>
      </c>
      <c r="C26" s="766" t="s">
        <v>121</v>
      </c>
      <c r="D26" s="823"/>
      <c r="E26" s="824" t="s">
        <v>68</v>
      </c>
      <c r="F26" s="823"/>
      <c r="G26" s="824" t="s">
        <v>68</v>
      </c>
      <c r="H26" s="823"/>
      <c r="I26" s="825"/>
      <c r="J26" s="826">
        <v>1</v>
      </c>
      <c r="K26" s="824">
        <v>14</v>
      </c>
      <c r="L26" s="823">
        <v>3</v>
      </c>
      <c r="M26" s="824">
        <v>42</v>
      </c>
      <c r="N26" s="823">
        <v>4</v>
      </c>
      <c r="O26" s="827" t="s">
        <v>131</v>
      </c>
      <c r="P26" s="823"/>
      <c r="Q26" s="824" t="s">
        <v>68</v>
      </c>
      <c r="R26" s="823"/>
      <c r="S26" s="824" t="s">
        <v>68</v>
      </c>
      <c r="T26" s="823"/>
      <c r="U26" s="825"/>
      <c r="V26" s="826"/>
      <c r="W26" s="824" t="s">
        <v>68</v>
      </c>
      <c r="X26" s="823"/>
      <c r="Y26" s="824" t="s">
        <v>68</v>
      </c>
      <c r="Z26" s="823"/>
      <c r="AA26" s="827"/>
      <c r="AB26" s="826"/>
      <c r="AC26" s="824" t="s">
        <v>68</v>
      </c>
      <c r="AD26" s="828"/>
      <c r="AE26" s="824" t="s">
        <v>68</v>
      </c>
      <c r="AF26" s="828"/>
      <c r="AG26" s="829"/>
      <c r="AH26" s="823"/>
      <c r="AI26" s="824" t="s">
        <v>68</v>
      </c>
      <c r="AJ26" s="823"/>
      <c r="AK26" s="824" t="s">
        <v>68</v>
      </c>
      <c r="AL26" s="823"/>
      <c r="AM26" s="823"/>
      <c r="AN26" s="830">
        <f t="shared" si="0"/>
        <v>1</v>
      </c>
      <c r="AO26" s="824">
        <f t="shared" si="4"/>
        <v>14</v>
      </c>
      <c r="AP26" s="831">
        <f t="shared" si="1"/>
        <v>3</v>
      </c>
      <c r="AQ26" s="824">
        <f t="shared" si="8"/>
        <v>42</v>
      </c>
      <c r="AR26" s="831">
        <f t="shared" si="2"/>
        <v>4</v>
      </c>
      <c r="AS26" s="832">
        <f t="shared" si="3"/>
        <v>4</v>
      </c>
      <c r="AT26" s="1101" t="s">
        <v>773</v>
      </c>
      <c r="AU26" s="1029" t="s">
        <v>814</v>
      </c>
    </row>
    <row r="27" spans="1:47" s="755" customFormat="1" ht="15.75" customHeight="1" x14ac:dyDescent="0.25">
      <c r="A27" s="1031" t="s">
        <v>678</v>
      </c>
      <c r="B27" s="821" t="s">
        <v>15</v>
      </c>
      <c r="C27" s="766" t="s">
        <v>122</v>
      </c>
      <c r="D27" s="823"/>
      <c r="E27" s="824" t="s">
        <v>68</v>
      </c>
      <c r="F27" s="823"/>
      <c r="G27" s="824" t="s">
        <v>68</v>
      </c>
      <c r="H27" s="823"/>
      <c r="I27" s="825"/>
      <c r="J27" s="826"/>
      <c r="K27" s="824" t="s">
        <v>68</v>
      </c>
      <c r="L27" s="823"/>
      <c r="M27" s="824" t="s">
        <v>68</v>
      </c>
      <c r="N27" s="823"/>
      <c r="O27" s="827"/>
      <c r="P27" s="823">
        <v>1</v>
      </c>
      <c r="Q27" s="824">
        <v>14</v>
      </c>
      <c r="R27" s="823">
        <v>2</v>
      </c>
      <c r="S27" s="824">
        <v>14</v>
      </c>
      <c r="T27" s="823">
        <v>4</v>
      </c>
      <c r="U27" s="825" t="s">
        <v>131</v>
      </c>
      <c r="V27" s="826"/>
      <c r="W27" s="824" t="s">
        <v>68</v>
      </c>
      <c r="X27" s="823"/>
      <c r="Y27" s="824" t="s">
        <v>68</v>
      </c>
      <c r="Z27" s="823"/>
      <c r="AA27" s="827"/>
      <c r="AB27" s="826"/>
      <c r="AC27" s="824" t="s">
        <v>68</v>
      </c>
      <c r="AD27" s="828"/>
      <c r="AE27" s="824" t="s">
        <v>68</v>
      </c>
      <c r="AF27" s="828"/>
      <c r="AG27" s="829"/>
      <c r="AH27" s="823"/>
      <c r="AI27" s="824" t="s">
        <v>68</v>
      </c>
      <c r="AJ27" s="823"/>
      <c r="AK27" s="824" t="s">
        <v>68</v>
      </c>
      <c r="AL27" s="823"/>
      <c r="AM27" s="823"/>
      <c r="AN27" s="830">
        <f t="shared" si="0"/>
        <v>1</v>
      </c>
      <c r="AO27" s="824">
        <f t="shared" si="4"/>
        <v>14</v>
      </c>
      <c r="AP27" s="831">
        <f t="shared" si="1"/>
        <v>2</v>
      </c>
      <c r="AQ27" s="824">
        <f t="shared" si="8"/>
        <v>28</v>
      </c>
      <c r="AR27" s="831">
        <f t="shared" si="2"/>
        <v>4</v>
      </c>
      <c r="AS27" s="832">
        <f t="shared" si="3"/>
        <v>3</v>
      </c>
      <c r="AT27" s="1101" t="s">
        <v>773</v>
      </c>
      <c r="AU27" s="1029" t="s">
        <v>814</v>
      </c>
    </row>
    <row r="28" spans="1:47" s="484" customFormat="1" ht="15.75" customHeight="1" x14ac:dyDescent="0.25">
      <c r="A28" s="834" t="s">
        <v>123</v>
      </c>
      <c r="B28" s="821" t="s">
        <v>15</v>
      </c>
      <c r="C28" s="766" t="s">
        <v>124</v>
      </c>
      <c r="D28" s="520"/>
      <c r="E28" s="513" t="s">
        <v>68</v>
      </c>
      <c r="F28" s="520"/>
      <c r="G28" s="513" t="s">
        <v>68</v>
      </c>
      <c r="H28" s="520"/>
      <c r="I28" s="523"/>
      <c r="J28" s="521"/>
      <c r="K28" s="513" t="s">
        <v>68</v>
      </c>
      <c r="L28" s="520"/>
      <c r="M28" s="513" t="s">
        <v>68</v>
      </c>
      <c r="N28" s="520"/>
      <c r="O28" s="524"/>
      <c r="P28" s="520">
        <v>2</v>
      </c>
      <c r="Q28" s="513">
        <v>28</v>
      </c>
      <c r="R28" s="520">
        <v>2</v>
      </c>
      <c r="S28" s="513">
        <v>28</v>
      </c>
      <c r="T28" s="520">
        <v>3</v>
      </c>
      <c r="U28" s="523" t="s">
        <v>131</v>
      </c>
      <c r="V28" s="521"/>
      <c r="W28" s="513" t="s">
        <v>68</v>
      </c>
      <c r="X28" s="520"/>
      <c r="Y28" s="513" t="s">
        <v>68</v>
      </c>
      <c r="Z28" s="520"/>
      <c r="AA28" s="524"/>
      <c r="AB28" s="521"/>
      <c r="AC28" s="513" t="s">
        <v>68</v>
      </c>
      <c r="AD28" s="522"/>
      <c r="AE28" s="513" t="s">
        <v>68</v>
      </c>
      <c r="AF28" s="522"/>
      <c r="AG28" s="525"/>
      <c r="AH28" s="520"/>
      <c r="AI28" s="513" t="s">
        <v>68</v>
      </c>
      <c r="AJ28" s="520"/>
      <c r="AK28" s="513" t="s">
        <v>68</v>
      </c>
      <c r="AL28" s="520"/>
      <c r="AM28" s="520"/>
      <c r="AN28" s="514">
        <f t="shared" si="0"/>
        <v>2</v>
      </c>
      <c r="AO28" s="513">
        <f t="shared" si="4"/>
        <v>28</v>
      </c>
      <c r="AP28" s="515">
        <f t="shared" si="1"/>
        <v>2</v>
      </c>
      <c r="AQ28" s="513">
        <f t="shared" si="8"/>
        <v>28</v>
      </c>
      <c r="AR28" s="515">
        <f t="shared" si="2"/>
        <v>3</v>
      </c>
      <c r="AS28" s="516">
        <f t="shared" si="3"/>
        <v>4</v>
      </c>
      <c r="AT28" s="1101" t="s">
        <v>764</v>
      </c>
      <c r="AU28" s="1029" t="s">
        <v>942</v>
      </c>
    </row>
    <row r="29" spans="1:47" s="484" customFormat="1" ht="15.75" customHeight="1" x14ac:dyDescent="0.25">
      <c r="A29" s="519" t="s">
        <v>125</v>
      </c>
      <c r="B29" s="518" t="s">
        <v>15</v>
      </c>
      <c r="C29" s="526" t="s">
        <v>126</v>
      </c>
      <c r="D29" s="520"/>
      <c r="E29" s="513" t="s">
        <v>68</v>
      </c>
      <c r="F29" s="520"/>
      <c r="G29" s="513" t="s">
        <v>68</v>
      </c>
      <c r="H29" s="520"/>
      <c r="I29" s="523"/>
      <c r="J29" s="521"/>
      <c r="K29" s="513" t="s">
        <v>68</v>
      </c>
      <c r="L29" s="520"/>
      <c r="M29" s="513" t="s">
        <v>68</v>
      </c>
      <c r="N29" s="520"/>
      <c r="O29" s="524"/>
      <c r="P29" s="520"/>
      <c r="Q29" s="513" t="s">
        <v>68</v>
      </c>
      <c r="R29" s="520"/>
      <c r="S29" s="513" t="s">
        <v>68</v>
      </c>
      <c r="T29" s="520"/>
      <c r="U29" s="523"/>
      <c r="V29" s="521">
        <v>1</v>
      </c>
      <c r="W29" s="513">
        <v>14</v>
      </c>
      <c r="X29" s="520">
        <v>2</v>
      </c>
      <c r="Y29" s="513">
        <v>14</v>
      </c>
      <c r="Z29" s="520">
        <v>3</v>
      </c>
      <c r="AA29" s="524" t="s">
        <v>131</v>
      </c>
      <c r="AB29" s="521"/>
      <c r="AC29" s="513" t="s">
        <v>68</v>
      </c>
      <c r="AD29" s="522"/>
      <c r="AE29" s="513" t="s">
        <v>68</v>
      </c>
      <c r="AF29" s="522"/>
      <c r="AG29" s="525"/>
      <c r="AH29" s="520"/>
      <c r="AI29" s="513" t="s">
        <v>68</v>
      </c>
      <c r="AJ29" s="520"/>
      <c r="AK29" s="513" t="s">
        <v>68</v>
      </c>
      <c r="AL29" s="520"/>
      <c r="AM29" s="520"/>
      <c r="AN29" s="514">
        <f t="shared" si="0"/>
        <v>1</v>
      </c>
      <c r="AO29" s="513">
        <f t="shared" si="4"/>
        <v>14</v>
      </c>
      <c r="AP29" s="515">
        <f t="shared" si="1"/>
        <v>2</v>
      </c>
      <c r="AQ29" s="513">
        <f t="shared" si="8"/>
        <v>28</v>
      </c>
      <c r="AR29" s="515">
        <f t="shared" si="2"/>
        <v>3</v>
      </c>
      <c r="AS29" s="516">
        <f t="shared" si="3"/>
        <v>3</v>
      </c>
      <c r="AT29" s="1101" t="s">
        <v>764</v>
      </c>
      <c r="AU29" s="1029" t="s">
        <v>792</v>
      </c>
    </row>
    <row r="30" spans="1:47" s="484" customFormat="1" ht="15.75" customHeight="1" x14ac:dyDescent="0.25">
      <c r="A30" s="834" t="s">
        <v>127</v>
      </c>
      <c r="B30" s="821" t="s">
        <v>15</v>
      </c>
      <c r="C30" s="766" t="s">
        <v>128</v>
      </c>
      <c r="D30" s="520"/>
      <c r="E30" s="513" t="s">
        <v>68</v>
      </c>
      <c r="F30" s="520"/>
      <c r="G30" s="513" t="s">
        <v>68</v>
      </c>
      <c r="H30" s="520"/>
      <c r="I30" s="523"/>
      <c r="J30" s="521"/>
      <c r="K30" s="513" t="s">
        <v>68</v>
      </c>
      <c r="L30" s="520"/>
      <c r="M30" s="513" t="s">
        <v>68</v>
      </c>
      <c r="N30" s="520"/>
      <c r="O30" s="524"/>
      <c r="P30" s="520"/>
      <c r="Q30" s="513" t="s">
        <v>68</v>
      </c>
      <c r="R30" s="520"/>
      <c r="S30" s="513" t="s">
        <v>68</v>
      </c>
      <c r="T30" s="520"/>
      <c r="U30" s="523"/>
      <c r="V30" s="521"/>
      <c r="W30" s="513" t="s">
        <v>68</v>
      </c>
      <c r="X30" s="520"/>
      <c r="Y30" s="513" t="s">
        <v>68</v>
      </c>
      <c r="Z30" s="520"/>
      <c r="AA30" s="524"/>
      <c r="AB30" s="521">
        <v>1</v>
      </c>
      <c r="AC30" s="513">
        <v>14</v>
      </c>
      <c r="AD30" s="522">
        <v>3</v>
      </c>
      <c r="AE30" s="513">
        <v>42</v>
      </c>
      <c r="AF30" s="828">
        <v>4</v>
      </c>
      <c r="AG30" s="525" t="s">
        <v>131</v>
      </c>
      <c r="AH30" s="520"/>
      <c r="AI30" s="513" t="s">
        <v>68</v>
      </c>
      <c r="AJ30" s="520"/>
      <c r="AK30" s="513" t="s">
        <v>68</v>
      </c>
      <c r="AL30" s="520"/>
      <c r="AM30" s="520"/>
      <c r="AN30" s="514">
        <f t="shared" si="0"/>
        <v>1</v>
      </c>
      <c r="AO30" s="513">
        <f t="shared" si="4"/>
        <v>14</v>
      </c>
      <c r="AP30" s="515">
        <f t="shared" si="1"/>
        <v>3</v>
      </c>
      <c r="AQ30" s="513">
        <f t="shared" si="8"/>
        <v>42</v>
      </c>
      <c r="AR30" s="515">
        <f t="shared" si="2"/>
        <v>4</v>
      </c>
      <c r="AS30" s="516">
        <f t="shared" si="3"/>
        <v>4</v>
      </c>
      <c r="AT30" s="1101" t="s">
        <v>773</v>
      </c>
      <c r="AU30" s="1029" t="s">
        <v>815</v>
      </c>
    </row>
    <row r="31" spans="1:47" s="484" customFormat="1" ht="15.75" customHeight="1" x14ac:dyDescent="0.25">
      <c r="A31" s="519" t="s">
        <v>129</v>
      </c>
      <c r="B31" s="518" t="s">
        <v>15</v>
      </c>
      <c r="C31" s="526" t="s">
        <v>130</v>
      </c>
      <c r="D31" s="520"/>
      <c r="E31" s="513" t="s">
        <v>68</v>
      </c>
      <c r="F31" s="520"/>
      <c r="G31" s="513" t="s">
        <v>68</v>
      </c>
      <c r="H31" s="520"/>
      <c r="I31" s="523"/>
      <c r="J31" s="521"/>
      <c r="K31" s="513" t="s">
        <v>68</v>
      </c>
      <c r="L31" s="520"/>
      <c r="M31" s="513" t="s">
        <v>68</v>
      </c>
      <c r="N31" s="520"/>
      <c r="O31" s="524"/>
      <c r="P31" s="520"/>
      <c r="Q31" s="513" t="s">
        <v>68</v>
      </c>
      <c r="R31" s="520"/>
      <c r="S31" s="513" t="s">
        <v>68</v>
      </c>
      <c r="T31" s="520"/>
      <c r="U31" s="523"/>
      <c r="V31" s="521"/>
      <c r="W31" s="513" t="s">
        <v>68</v>
      </c>
      <c r="X31" s="520"/>
      <c r="Y31" s="513" t="s">
        <v>68</v>
      </c>
      <c r="Z31" s="520"/>
      <c r="AA31" s="524"/>
      <c r="AB31" s="521"/>
      <c r="AC31" s="513" t="s">
        <v>68</v>
      </c>
      <c r="AD31" s="522"/>
      <c r="AE31" s="513" t="s">
        <v>68</v>
      </c>
      <c r="AF31" s="522"/>
      <c r="AG31" s="525"/>
      <c r="AH31" s="520">
        <v>1</v>
      </c>
      <c r="AI31" s="513">
        <v>10</v>
      </c>
      <c r="AJ31" s="520">
        <v>3</v>
      </c>
      <c r="AK31" s="513">
        <v>30</v>
      </c>
      <c r="AL31" s="520">
        <v>3</v>
      </c>
      <c r="AM31" s="520" t="s">
        <v>131</v>
      </c>
      <c r="AN31" s="514">
        <f t="shared" si="0"/>
        <v>1</v>
      </c>
      <c r="AO31" s="513">
        <v>30</v>
      </c>
      <c r="AP31" s="515">
        <f t="shared" si="1"/>
        <v>3</v>
      </c>
      <c r="AQ31" s="513">
        <v>30</v>
      </c>
      <c r="AR31" s="515">
        <f t="shared" si="2"/>
        <v>3</v>
      </c>
      <c r="AS31" s="516">
        <f t="shared" si="3"/>
        <v>4</v>
      </c>
      <c r="AT31" s="1101" t="s">
        <v>773</v>
      </c>
      <c r="AU31" s="1029" t="s">
        <v>815</v>
      </c>
    </row>
    <row r="32" spans="1:47" s="484" customFormat="1" ht="15.75" customHeight="1" x14ac:dyDescent="0.25">
      <c r="A32" s="519" t="s">
        <v>132</v>
      </c>
      <c r="B32" s="518" t="s">
        <v>15</v>
      </c>
      <c r="C32" s="517" t="s">
        <v>133</v>
      </c>
      <c r="D32" s="520"/>
      <c r="E32" s="513" t="s">
        <v>68</v>
      </c>
      <c r="F32" s="520"/>
      <c r="G32" s="513" t="s">
        <v>68</v>
      </c>
      <c r="H32" s="520"/>
      <c r="I32" s="523"/>
      <c r="J32" s="521"/>
      <c r="K32" s="513" t="s">
        <v>68</v>
      </c>
      <c r="L32" s="520"/>
      <c r="M32" s="513" t="s">
        <v>68</v>
      </c>
      <c r="N32" s="520"/>
      <c r="O32" s="524"/>
      <c r="P32" s="520"/>
      <c r="Q32" s="513" t="s">
        <v>68</v>
      </c>
      <c r="R32" s="520"/>
      <c r="S32" s="513" t="s">
        <v>68</v>
      </c>
      <c r="T32" s="520"/>
      <c r="U32" s="523"/>
      <c r="V32" s="521">
        <v>1</v>
      </c>
      <c r="W32" s="513">
        <v>14</v>
      </c>
      <c r="X32" s="520">
        <v>1</v>
      </c>
      <c r="Y32" s="513">
        <v>14</v>
      </c>
      <c r="Z32" s="520">
        <v>2</v>
      </c>
      <c r="AA32" s="524" t="s">
        <v>15</v>
      </c>
      <c r="AB32" s="521"/>
      <c r="AC32" s="513" t="s">
        <v>68</v>
      </c>
      <c r="AD32" s="522"/>
      <c r="AE32" s="513" t="s">
        <v>68</v>
      </c>
      <c r="AF32" s="522"/>
      <c r="AG32" s="525"/>
      <c r="AH32" s="520"/>
      <c r="AI32" s="513" t="s">
        <v>68</v>
      </c>
      <c r="AJ32" s="520"/>
      <c r="AK32" s="513" t="s">
        <v>68</v>
      </c>
      <c r="AL32" s="520"/>
      <c r="AM32" s="520"/>
      <c r="AN32" s="514">
        <f t="shared" si="0"/>
        <v>1</v>
      </c>
      <c r="AO32" s="513">
        <f t="shared" si="4"/>
        <v>14</v>
      </c>
      <c r="AP32" s="515">
        <f t="shared" si="1"/>
        <v>1</v>
      </c>
      <c r="AQ32" s="513">
        <f t="shared" si="8"/>
        <v>14</v>
      </c>
      <c r="AR32" s="515">
        <f t="shared" si="2"/>
        <v>2</v>
      </c>
      <c r="AS32" s="516">
        <f t="shared" si="3"/>
        <v>2</v>
      </c>
      <c r="AT32" s="1101" t="s">
        <v>729</v>
      </c>
      <c r="AU32" s="1029" t="s">
        <v>731</v>
      </c>
    </row>
    <row r="33" spans="1:47" s="484" customFormat="1" ht="15.75" customHeight="1" x14ac:dyDescent="0.25">
      <c r="A33" s="519" t="s">
        <v>134</v>
      </c>
      <c r="B33" s="518" t="s">
        <v>15</v>
      </c>
      <c r="C33" s="517" t="s">
        <v>135</v>
      </c>
      <c r="D33" s="520"/>
      <c r="E33" s="513" t="s">
        <v>68</v>
      </c>
      <c r="F33" s="520"/>
      <c r="G33" s="513" t="s">
        <v>68</v>
      </c>
      <c r="H33" s="520"/>
      <c r="I33" s="523"/>
      <c r="J33" s="521"/>
      <c r="K33" s="513" t="s">
        <v>68</v>
      </c>
      <c r="L33" s="520"/>
      <c r="M33" s="513" t="s">
        <v>68</v>
      </c>
      <c r="N33" s="520"/>
      <c r="O33" s="524"/>
      <c r="P33" s="520"/>
      <c r="Q33" s="513" t="s">
        <v>68</v>
      </c>
      <c r="R33" s="520"/>
      <c r="S33" s="513" t="s">
        <v>68</v>
      </c>
      <c r="T33" s="520"/>
      <c r="U33" s="523"/>
      <c r="V33" s="521"/>
      <c r="W33" s="513" t="s">
        <v>68</v>
      </c>
      <c r="X33" s="520"/>
      <c r="Y33" s="513" t="s">
        <v>68</v>
      </c>
      <c r="Z33" s="520"/>
      <c r="AA33" s="524"/>
      <c r="AB33" s="521">
        <v>2</v>
      </c>
      <c r="AC33" s="513">
        <v>28</v>
      </c>
      <c r="AD33" s="522"/>
      <c r="AE33" s="513" t="s">
        <v>68</v>
      </c>
      <c r="AF33" s="522">
        <v>2</v>
      </c>
      <c r="AG33" s="525" t="s">
        <v>15</v>
      </c>
      <c r="AH33" s="520"/>
      <c r="AI33" s="513" t="s">
        <v>68</v>
      </c>
      <c r="AJ33" s="520"/>
      <c r="AK33" s="513" t="s">
        <v>68</v>
      </c>
      <c r="AL33" s="520"/>
      <c r="AM33" s="520"/>
      <c r="AN33" s="514">
        <f t="shared" si="0"/>
        <v>2</v>
      </c>
      <c r="AO33" s="513">
        <f t="shared" si="4"/>
        <v>28</v>
      </c>
      <c r="AP33" s="515" t="str">
        <f t="shared" si="1"/>
        <v/>
      </c>
      <c r="AQ33" s="513" t="str">
        <f t="shared" si="8"/>
        <v/>
      </c>
      <c r="AR33" s="515">
        <f t="shared" si="2"/>
        <v>2</v>
      </c>
      <c r="AS33" s="516">
        <f t="shared" si="3"/>
        <v>2</v>
      </c>
      <c r="AT33" s="1101" t="s">
        <v>729</v>
      </c>
      <c r="AU33" s="1029" t="s">
        <v>731</v>
      </c>
    </row>
    <row r="34" spans="1:47" s="700" customFormat="1" ht="15.75" customHeight="1" x14ac:dyDescent="0.25">
      <c r="A34" s="706" t="s">
        <v>136</v>
      </c>
      <c r="B34" s="708" t="s">
        <v>15</v>
      </c>
      <c r="C34" s="707" t="s">
        <v>137</v>
      </c>
      <c r="D34" s="711"/>
      <c r="E34" s="701" t="str">
        <f t="shared" ref="E34:E38" si="13">IF(D34*15=0,"",D34*15)</f>
        <v/>
      </c>
      <c r="F34" s="711"/>
      <c r="G34" s="701" t="str">
        <f t="shared" ref="G34:G38" si="14">IF(F34*15=0,"",F34*15)</f>
        <v/>
      </c>
      <c r="H34" s="711"/>
      <c r="I34" s="714"/>
      <c r="J34" s="712"/>
      <c r="K34" s="701" t="str">
        <f t="shared" ref="K34:K38" si="15">IF(J34*15=0,"",J34*15)</f>
        <v/>
      </c>
      <c r="L34" s="711">
        <v>2</v>
      </c>
      <c r="M34" s="701">
        <v>28</v>
      </c>
      <c r="N34" s="711">
        <v>2</v>
      </c>
      <c r="O34" s="715" t="s">
        <v>71</v>
      </c>
      <c r="P34" s="711"/>
      <c r="Q34" s="701" t="str">
        <f t="shared" ref="Q34:Q38" si="16">IF(P34*15=0,"",P34*15)</f>
        <v/>
      </c>
      <c r="R34" s="711"/>
      <c r="S34" s="701" t="str">
        <f>IF(R34*15=0,"",R34*15)</f>
        <v/>
      </c>
      <c r="T34" s="711"/>
      <c r="U34" s="714"/>
      <c r="V34" s="712"/>
      <c r="W34" s="701" t="str">
        <f t="shared" ref="W34:W38" si="17">IF(V34*15=0,"",V34*15)</f>
        <v/>
      </c>
      <c r="X34" s="711"/>
      <c r="Y34" s="701" t="str">
        <f>IF(X34*15=0,"",X34*15)</f>
        <v/>
      </c>
      <c r="Z34" s="711"/>
      <c r="AA34" s="715"/>
      <c r="AB34" s="712"/>
      <c r="AC34" s="701" t="str">
        <f t="shared" ref="AC34:AC38" si="18">IF(AB34*15=0,"",AB34*15)</f>
        <v/>
      </c>
      <c r="AD34" s="713"/>
      <c r="AE34" s="701" t="str">
        <f t="shared" ref="AE34:AE36" si="19">IF(AD34*15=0,"",AD34*15)</f>
        <v/>
      </c>
      <c r="AF34" s="713"/>
      <c r="AG34" s="716"/>
      <c r="AH34" s="711"/>
      <c r="AI34" s="701" t="str">
        <f t="shared" ref="AI34:AI38" si="20">IF(AH34*15=0,"",AH34*15)</f>
        <v/>
      </c>
      <c r="AJ34" s="711"/>
      <c r="AK34" s="701" t="str">
        <f t="shared" ref="AK34:AK37" si="21">IF(AJ34*15=0,"",AJ34*15)</f>
        <v/>
      </c>
      <c r="AL34" s="711"/>
      <c r="AM34" s="711"/>
      <c r="AN34" s="702" t="str">
        <f t="shared" si="0"/>
        <v/>
      </c>
      <c r="AO34" s="701" t="str">
        <f t="shared" si="4"/>
        <v/>
      </c>
      <c r="AP34" s="703">
        <f t="shared" si="1"/>
        <v>2</v>
      </c>
      <c r="AQ34" s="701">
        <f t="shared" si="8"/>
        <v>28</v>
      </c>
      <c r="AR34" s="703">
        <f t="shared" si="2"/>
        <v>2</v>
      </c>
      <c r="AS34" s="704">
        <f t="shared" si="3"/>
        <v>2</v>
      </c>
      <c r="AT34" s="1101" t="s">
        <v>713</v>
      </c>
      <c r="AU34" s="1029" t="s">
        <v>809</v>
      </c>
    </row>
    <row r="35" spans="1:47" s="700" customFormat="1" ht="15.75" customHeight="1" x14ac:dyDescent="0.25">
      <c r="A35" s="706" t="s">
        <v>138</v>
      </c>
      <c r="B35" s="708" t="s">
        <v>15</v>
      </c>
      <c r="C35" s="707" t="s">
        <v>139</v>
      </c>
      <c r="D35" s="711"/>
      <c r="E35" s="701" t="str">
        <f t="shared" si="13"/>
        <v/>
      </c>
      <c r="F35" s="711"/>
      <c r="G35" s="701" t="str">
        <f t="shared" si="14"/>
        <v/>
      </c>
      <c r="H35" s="711"/>
      <c r="I35" s="714"/>
      <c r="J35" s="712"/>
      <c r="K35" s="701" t="str">
        <f t="shared" si="15"/>
        <v/>
      </c>
      <c r="L35" s="711"/>
      <c r="M35" s="701" t="str">
        <f>IF(L35*15=0,"",L35*15)</f>
        <v/>
      </c>
      <c r="N35" s="711"/>
      <c r="O35" s="715"/>
      <c r="P35" s="711"/>
      <c r="Q35" s="701" t="str">
        <f t="shared" si="16"/>
        <v/>
      </c>
      <c r="R35" s="711">
        <v>2</v>
      </c>
      <c r="S35" s="701">
        <v>28</v>
      </c>
      <c r="T35" s="711">
        <v>2</v>
      </c>
      <c r="U35" s="714" t="s">
        <v>71</v>
      </c>
      <c r="V35" s="712"/>
      <c r="W35" s="701" t="str">
        <f t="shared" si="17"/>
        <v/>
      </c>
      <c r="X35" s="711"/>
      <c r="Y35" s="701" t="str">
        <f>IF(X35*15=0,"",X35*15)</f>
        <v/>
      </c>
      <c r="Z35" s="711"/>
      <c r="AA35" s="715"/>
      <c r="AB35" s="712"/>
      <c r="AC35" s="701" t="str">
        <f t="shared" si="18"/>
        <v/>
      </c>
      <c r="AD35" s="713"/>
      <c r="AE35" s="701" t="str">
        <f t="shared" si="19"/>
        <v/>
      </c>
      <c r="AF35" s="713"/>
      <c r="AG35" s="716"/>
      <c r="AH35" s="711"/>
      <c r="AI35" s="701" t="str">
        <f t="shared" si="20"/>
        <v/>
      </c>
      <c r="AJ35" s="711"/>
      <c r="AK35" s="701" t="str">
        <f t="shared" si="21"/>
        <v/>
      </c>
      <c r="AL35" s="711"/>
      <c r="AM35" s="711"/>
      <c r="AN35" s="702" t="str">
        <f t="shared" si="0"/>
        <v/>
      </c>
      <c r="AO35" s="701" t="str">
        <f t="shared" si="4"/>
        <v/>
      </c>
      <c r="AP35" s="703">
        <f t="shared" si="1"/>
        <v>2</v>
      </c>
      <c r="AQ35" s="701">
        <f t="shared" si="8"/>
        <v>28</v>
      </c>
      <c r="AR35" s="703">
        <f t="shared" si="2"/>
        <v>2</v>
      </c>
      <c r="AS35" s="704">
        <f t="shared" si="3"/>
        <v>2</v>
      </c>
      <c r="AT35" s="1101" t="s">
        <v>713</v>
      </c>
      <c r="AU35" s="1029" t="s">
        <v>809</v>
      </c>
    </row>
    <row r="36" spans="1:47" s="700" customFormat="1" ht="15.75" customHeight="1" x14ac:dyDescent="0.25">
      <c r="A36" s="706" t="s">
        <v>140</v>
      </c>
      <c r="B36" s="708" t="s">
        <v>15</v>
      </c>
      <c r="C36" s="707" t="s">
        <v>141</v>
      </c>
      <c r="D36" s="711"/>
      <c r="E36" s="701" t="str">
        <f t="shared" si="13"/>
        <v/>
      </c>
      <c r="F36" s="711"/>
      <c r="G36" s="701" t="str">
        <f t="shared" si="14"/>
        <v/>
      </c>
      <c r="H36" s="711"/>
      <c r="I36" s="714"/>
      <c r="J36" s="712"/>
      <c r="K36" s="701" t="str">
        <f t="shared" si="15"/>
        <v/>
      </c>
      <c r="L36" s="711"/>
      <c r="M36" s="701" t="str">
        <f>IF(L36*15=0,"",L36*15)</f>
        <v/>
      </c>
      <c r="N36" s="711"/>
      <c r="O36" s="715"/>
      <c r="P36" s="711"/>
      <c r="Q36" s="701" t="str">
        <f t="shared" si="16"/>
        <v/>
      </c>
      <c r="R36" s="711"/>
      <c r="S36" s="701" t="str">
        <f t="shared" ref="S36:S38" si="22">IF(R36*15=0,"",R36*15)</f>
        <v/>
      </c>
      <c r="T36" s="711"/>
      <c r="U36" s="714"/>
      <c r="V36" s="712"/>
      <c r="W36" s="701" t="str">
        <f t="shared" si="17"/>
        <v/>
      </c>
      <c r="X36" s="711">
        <v>2</v>
      </c>
      <c r="Y36" s="701">
        <v>28</v>
      </c>
      <c r="Z36" s="711">
        <v>2</v>
      </c>
      <c r="AA36" s="715" t="s">
        <v>71</v>
      </c>
      <c r="AB36" s="712"/>
      <c r="AC36" s="701" t="str">
        <f t="shared" si="18"/>
        <v/>
      </c>
      <c r="AD36" s="713"/>
      <c r="AE36" s="701" t="str">
        <f t="shared" si="19"/>
        <v/>
      </c>
      <c r="AF36" s="713"/>
      <c r="AG36" s="716"/>
      <c r="AH36" s="711"/>
      <c r="AI36" s="701" t="str">
        <f t="shared" si="20"/>
        <v/>
      </c>
      <c r="AJ36" s="711"/>
      <c r="AK36" s="701" t="str">
        <f t="shared" si="21"/>
        <v/>
      </c>
      <c r="AL36" s="711"/>
      <c r="AM36" s="711"/>
      <c r="AN36" s="702" t="str">
        <f t="shared" si="0"/>
        <v/>
      </c>
      <c r="AO36" s="701" t="str">
        <f t="shared" si="4"/>
        <v/>
      </c>
      <c r="AP36" s="703">
        <f t="shared" si="1"/>
        <v>2</v>
      </c>
      <c r="AQ36" s="701">
        <f t="shared" si="8"/>
        <v>28</v>
      </c>
      <c r="AR36" s="703">
        <f t="shared" si="2"/>
        <v>2</v>
      </c>
      <c r="AS36" s="704">
        <f t="shared" si="3"/>
        <v>2</v>
      </c>
      <c r="AT36" s="1101" t="s">
        <v>713</v>
      </c>
      <c r="AU36" s="1029" t="s">
        <v>809</v>
      </c>
    </row>
    <row r="37" spans="1:47" s="700" customFormat="1" ht="15.75" customHeight="1" x14ac:dyDescent="0.25">
      <c r="A37" s="706" t="s">
        <v>142</v>
      </c>
      <c r="B37" s="708" t="s">
        <v>15</v>
      </c>
      <c r="C37" s="707" t="s">
        <v>143</v>
      </c>
      <c r="D37" s="711"/>
      <c r="E37" s="701" t="str">
        <f t="shared" si="13"/>
        <v/>
      </c>
      <c r="F37" s="711"/>
      <c r="G37" s="701" t="str">
        <f t="shared" si="14"/>
        <v/>
      </c>
      <c r="H37" s="711"/>
      <c r="I37" s="714"/>
      <c r="J37" s="712"/>
      <c r="K37" s="701" t="str">
        <f t="shared" si="15"/>
        <v/>
      </c>
      <c r="L37" s="711"/>
      <c r="M37" s="701" t="str">
        <f>IF(L37*15=0,"",L37*15)</f>
        <v/>
      </c>
      <c r="N37" s="711"/>
      <c r="O37" s="715"/>
      <c r="P37" s="711"/>
      <c r="Q37" s="701" t="str">
        <f t="shared" si="16"/>
        <v/>
      </c>
      <c r="R37" s="711"/>
      <c r="S37" s="701" t="str">
        <f t="shared" si="22"/>
        <v/>
      </c>
      <c r="T37" s="711"/>
      <c r="U37" s="714"/>
      <c r="V37" s="712"/>
      <c r="W37" s="701" t="str">
        <f t="shared" si="17"/>
        <v/>
      </c>
      <c r="X37" s="711"/>
      <c r="Y37" s="701" t="str">
        <f>IF(X37*15=0,"",X37*15)</f>
        <v/>
      </c>
      <c r="Z37" s="711"/>
      <c r="AA37" s="715"/>
      <c r="AB37" s="712"/>
      <c r="AC37" s="701" t="str">
        <f t="shared" si="18"/>
        <v/>
      </c>
      <c r="AD37" s="713">
        <v>2</v>
      </c>
      <c r="AE37" s="701">
        <v>28</v>
      </c>
      <c r="AF37" s="713">
        <v>2</v>
      </c>
      <c r="AG37" s="716" t="s">
        <v>71</v>
      </c>
      <c r="AH37" s="711"/>
      <c r="AI37" s="701" t="str">
        <f t="shared" si="20"/>
        <v/>
      </c>
      <c r="AJ37" s="711"/>
      <c r="AK37" s="701" t="str">
        <f t="shared" si="21"/>
        <v/>
      </c>
      <c r="AL37" s="711"/>
      <c r="AM37" s="711"/>
      <c r="AN37" s="702" t="str">
        <f t="shared" si="0"/>
        <v/>
      </c>
      <c r="AO37" s="701" t="str">
        <f t="shared" si="4"/>
        <v/>
      </c>
      <c r="AP37" s="703">
        <f t="shared" si="1"/>
        <v>2</v>
      </c>
      <c r="AQ37" s="701">
        <f t="shared" si="8"/>
        <v>28</v>
      </c>
      <c r="AR37" s="703">
        <f t="shared" si="2"/>
        <v>2</v>
      </c>
      <c r="AS37" s="704">
        <f t="shared" si="3"/>
        <v>2</v>
      </c>
      <c r="AT37" s="1101" t="s">
        <v>713</v>
      </c>
      <c r="AU37" s="1029" t="s">
        <v>809</v>
      </c>
    </row>
    <row r="38" spans="1:47" s="705" customFormat="1" ht="15.75" customHeight="1" x14ac:dyDescent="0.25">
      <c r="A38" s="820" t="s">
        <v>144</v>
      </c>
      <c r="B38" s="821" t="s">
        <v>15</v>
      </c>
      <c r="C38" s="822" t="s">
        <v>145</v>
      </c>
      <c r="D38" s="711"/>
      <c r="E38" s="701" t="str">
        <f t="shared" si="13"/>
        <v/>
      </c>
      <c r="F38" s="711"/>
      <c r="G38" s="701" t="str">
        <f t="shared" si="14"/>
        <v/>
      </c>
      <c r="H38" s="711"/>
      <c r="I38" s="714"/>
      <c r="J38" s="712"/>
      <c r="K38" s="701" t="str">
        <f t="shared" si="15"/>
        <v/>
      </c>
      <c r="L38" s="711"/>
      <c r="M38" s="701" t="str">
        <f>IF(L38*15=0,"",L38*15)</f>
        <v/>
      </c>
      <c r="N38" s="711"/>
      <c r="O38" s="715"/>
      <c r="P38" s="711"/>
      <c r="Q38" s="701" t="str">
        <f t="shared" si="16"/>
        <v/>
      </c>
      <c r="R38" s="711"/>
      <c r="S38" s="701" t="str">
        <f t="shared" si="22"/>
        <v/>
      </c>
      <c r="T38" s="711"/>
      <c r="U38" s="714"/>
      <c r="V38" s="712"/>
      <c r="W38" s="701" t="str">
        <f t="shared" si="17"/>
        <v/>
      </c>
      <c r="X38" s="711"/>
      <c r="Y38" s="701" t="str">
        <f>IF(X38*15=0,"",X38*15)</f>
        <v/>
      </c>
      <c r="Z38" s="711"/>
      <c r="AA38" s="715"/>
      <c r="AB38" s="712"/>
      <c r="AC38" s="701" t="str">
        <f t="shared" si="18"/>
        <v/>
      </c>
      <c r="AD38" s="713"/>
      <c r="AE38" s="701" t="str">
        <f>IF(AD38*15=0,"",AD38*15)</f>
        <v/>
      </c>
      <c r="AF38" s="713"/>
      <c r="AG38" s="716"/>
      <c r="AH38" s="992"/>
      <c r="AI38" s="993" t="str">
        <f t="shared" si="20"/>
        <v/>
      </c>
      <c r="AJ38" s="823">
        <v>2</v>
      </c>
      <c r="AK38" s="824">
        <v>20</v>
      </c>
      <c r="AL38" s="823">
        <v>2</v>
      </c>
      <c r="AM38" s="823" t="s">
        <v>71</v>
      </c>
      <c r="AN38" s="702" t="str">
        <f t="shared" si="0"/>
        <v/>
      </c>
      <c r="AO38" s="701" t="str">
        <f t="shared" si="4"/>
        <v/>
      </c>
      <c r="AP38" s="703">
        <f t="shared" si="1"/>
        <v>2</v>
      </c>
      <c r="AQ38" s="701">
        <v>30</v>
      </c>
      <c r="AR38" s="703">
        <f t="shared" si="2"/>
        <v>2</v>
      </c>
      <c r="AS38" s="704">
        <f t="shared" si="3"/>
        <v>2</v>
      </c>
      <c r="AT38" s="1101" t="s">
        <v>713</v>
      </c>
      <c r="AU38" s="1029" t="s">
        <v>809</v>
      </c>
    </row>
    <row r="39" spans="1:47" x14ac:dyDescent="0.25">
      <c r="A39" s="519" t="s">
        <v>146</v>
      </c>
      <c r="B39" s="518" t="s">
        <v>15</v>
      </c>
      <c r="C39" s="528" t="s">
        <v>147</v>
      </c>
      <c r="D39" s="520"/>
      <c r="E39" s="513" t="s">
        <v>68</v>
      </c>
      <c r="F39" s="520"/>
      <c r="G39" s="513" t="s">
        <v>68</v>
      </c>
      <c r="H39" s="520"/>
      <c r="I39" s="523"/>
      <c r="J39" s="521"/>
      <c r="K39" s="513" t="s">
        <v>68</v>
      </c>
      <c r="L39" s="520">
        <v>1</v>
      </c>
      <c r="M39" s="513">
        <v>14</v>
      </c>
      <c r="N39" s="520">
        <v>1</v>
      </c>
      <c r="O39" s="524" t="s">
        <v>71</v>
      </c>
      <c r="P39" s="520"/>
      <c r="Q39" s="513" t="s">
        <v>68</v>
      </c>
      <c r="R39" s="520"/>
      <c r="S39" s="513" t="s">
        <v>68</v>
      </c>
      <c r="T39" s="520"/>
      <c r="U39" s="523"/>
      <c r="V39" s="521"/>
      <c r="W39" s="513" t="s">
        <v>68</v>
      </c>
      <c r="X39" s="520"/>
      <c r="Y39" s="513" t="s">
        <v>68</v>
      </c>
      <c r="Z39" s="520"/>
      <c r="AA39" s="524"/>
      <c r="AB39" s="521"/>
      <c r="AC39" s="513" t="s">
        <v>68</v>
      </c>
      <c r="AD39" s="522"/>
      <c r="AE39" s="513" t="s">
        <v>68</v>
      </c>
      <c r="AF39" s="522"/>
      <c r="AG39" s="525"/>
      <c r="AH39" s="520"/>
      <c r="AI39" s="513" t="s">
        <v>68</v>
      </c>
      <c r="AJ39" s="823"/>
      <c r="AK39" s="824" t="s">
        <v>68</v>
      </c>
      <c r="AL39" s="823"/>
      <c r="AM39" s="823"/>
      <c r="AN39" s="514" t="str">
        <f t="shared" si="0"/>
        <v/>
      </c>
      <c r="AO39" s="513" t="str">
        <f t="shared" si="4"/>
        <v/>
      </c>
      <c r="AP39" s="515">
        <f t="shared" si="1"/>
        <v>1</v>
      </c>
      <c r="AQ39" s="513">
        <f t="shared" si="8"/>
        <v>14</v>
      </c>
      <c r="AR39" s="515">
        <f t="shared" si="2"/>
        <v>1</v>
      </c>
      <c r="AS39" s="516">
        <f t="shared" si="3"/>
        <v>1</v>
      </c>
      <c r="AT39" s="1103" t="s">
        <v>693</v>
      </c>
      <c r="AU39" s="1104" t="s">
        <v>695</v>
      </c>
    </row>
    <row r="40" spans="1:47" x14ac:dyDescent="0.25">
      <c r="A40" s="519" t="s">
        <v>148</v>
      </c>
      <c r="B40" s="518" t="s">
        <v>15</v>
      </c>
      <c r="C40" s="528" t="s">
        <v>149</v>
      </c>
      <c r="D40" s="520"/>
      <c r="E40" s="513" t="s">
        <v>68</v>
      </c>
      <c r="F40" s="520"/>
      <c r="G40" s="513" t="s">
        <v>68</v>
      </c>
      <c r="H40" s="520"/>
      <c r="I40" s="523"/>
      <c r="J40" s="521"/>
      <c r="K40" s="513" t="s">
        <v>68</v>
      </c>
      <c r="L40" s="520"/>
      <c r="M40" s="513" t="s">
        <v>68</v>
      </c>
      <c r="N40" s="520"/>
      <c r="O40" s="524"/>
      <c r="P40" s="520"/>
      <c r="Q40" s="513" t="s">
        <v>68</v>
      </c>
      <c r="R40" s="520"/>
      <c r="S40" s="513" t="s">
        <v>68</v>
      </c>
      <c r="T40" s="520"/>
      <c r="U40" s="523"/>
      <c r="V40" s="521"/>
      <c r="W40" s="513" t="s">
        <v>68</v>
      </c>
      <c r="X40" s="520">
        <v>1</v>
      </c>
      <c r="Y40" s="513">
        <v>14</v>
      </c>
      <c r="Z40" s="520">
        <v>1</v>
      </c>
      <c r="AA40" s="524" t="s">
        <v>71</v>
      </c>
      <c r="AB40" s="521"/>
      <c r="AC40" s="513" t="s">
        <v>68</v>
      </c>
      <c r="AD40" s="522"/>
      <c r="AE40" s="513" t="s">
        <v>68</v>
      </c>
      <c r="AF40" s="522"/>
      <c r="AG40" s="525"/>
      <c r="AH40" s="520"/>
      <c r="AI40" s="513" t="s">
        <v>68</v>
      </c>
      <c r="AJ40" s="520"/>
      <c r="AK40" s="513" t="s">
        <v>68</v>
      </c>
      <c r="AL40" s="520"/>
      <c r="AM40" s="520"/>
      <c r="AN40" s="514" t="str">
        <f t="shared" si="0"/>
        <v/>
      </c>
      <c r="AO40" s="513" t="str">
        <f t="shared" si="4"/>
        <v/>
      </c>
      <c r="AP40" s="515">
        <f t="shared" si="1"/>
        <v>1</v>
      </c>
      <c r="AQ40" s="513">
        <f t="shared" si="8"/>
        <v>14</v>
      </c>
      <c r="AR40" s="515">
        <f t="shared" si="2"/>
        <v>1</v>
      </c>
      <c r="AS40" s="516">
        <f t="shared" si="3"/>
        <v>1</v>
      </c>
      <c r="AT40" s="1103" t="s">
        <v>693</v>
      </c>
      <c r="AU40" s="1104" t="s">
        <v>695</v>
      </c>
    </row>
    <row r="41" spans="1:47" s="484" customFormat="1" ht="15.75" customHeight="1" x14ac:dyDescent="0.25">
      <c r="A41" s="519" t="s">
        <v>150</v>
      </c>
      <c r="B41" s="518" t="s">
        <v>15</v>
      </c>
      <c r="C41" s="527" t="s">
        <v>151</v>
      </c>
      <c r="D41" s="520"/>
      <c r="E41" s="513" t="s">
        <v>68</v>
      </c>
      <c r="F41" s="520"/>
      <c r="G41" s="513" t="s">
        <v>68</v>
      </c>
      <c r="H41" s="520"/>
      <c r="I41" s="523"/>
      <c r="J41" s="521"/>
      <c r="K41" s="513" t="s">
        <v>68</v>
      </c>
      <c r="L41" s="520"/>
      <c r="M41" s="513" t="s">
        <v>68</v>
      </c>
      <c r="N41" s="520"/>
      <c r="O41" s="524"/>
      <c r="P41" s="520"/>
      <c r="Q41" s="513" t="s">
        <v>68</v>
      </c>
      <c r="R41" s="520"/>
      <c r="S41" s="513" t="s">
        <v>68</v>
      </c>
      <c r="T41" s="520"/>
      <c r="U41" s="523"/>
      <c r="V41" s="521"/>
      <c r="W41" s="513" t="s">
        <v>68</v>
      </c>
      <c r="X41" s="520"/>
      <c r="Y41" s="513" t="s">
        <v>68</v>
      </c>
      <c r="Z41" s="520"/>
      <c r="AA41" s="524"/>
      <c r="AB41" s="521"/>
      <c r="AC41" s="513" t="s">
        <v>68</v>
      </c>
      <c r="AD41" s="522"/>
      <c r="AE41" s="513" t="s">
        <v>68</v>
      </c>
      <c r="AF41" s="522"/>
      <c r="AG41" s="525"/>
      <c r="AH41" s="520"/>
      <c r="AI41" s="513" t="s">
        <v>68</v>
      </c>
      <c r="AJ41" s="520">
        <v>1</v>
      </c>
      <c r="AK41" s="513">
        <v>10</v>
      </c>
      <c r="AL41" s="520">
        <v>1</v>
      </c>
      <c r="AM41" s="520" t="s">
        <v>71</v>
      </c>
      <c r="AN41" s="514" t="str">
        <f t="shared" si="0"/>
        <v/>
      </c>
      <c r="AO41" s="513" t="str">
        <f t="shared" si="4"/>
        <v/>
      </c>
      <c r="AP41" s="515">
        <f t="shared" si="1"/>
        <v>1</v>
      </c>
      <c r="AQ41" s="513">
        <v>10</v>
      </c>
      <c r="AR41" s="515">
        <f t="shared" si="2"/>
        <v>1</v>
      </c>
      <c r="AS41" s="516">
        <f t="shared" si="3"/>
        <v>1</v>
      </c>
      <c r="AT41" s="1103" t="s">
        <v>693</v>
      </c>
      <c r="AU41" s="1104" t="s">
        <v>695</v>
      </c>
    </row>
    <row r="42" spans="1:47" s="484" customFormat="1" ht="15.75" customHeight="1" x14ac:dyDescent="0.25">
      <c r="A42" s="519" t="s">
        <v>152</v>
      </c>
      <c r="B42" s="518" t="s">
        <v>15</v>
      </c>
      <c r="C42" s="526" t="s">
        <v>153</v>
      </c>
      <c r="D42" s="520"/>
      <c r="E42" s="513" t="s">
        <v>68</v>
      </c>
      <c r="F42" s="520"/>
      <c r="G42" s="513" t="s">
        <v>68</v>
      </c>
      <c r="H42" s="520"/>
      <c r="I42" s="523"/>
      <c r="J42" s="521">
        <v>1</v>
      </c>
      <c r="K42" s="513">
        <v>14</v>
      </c>
      <c r="L42" s="520">
        <v>1</v>
      </c>
      <c r="M42" s="513">
        <v>14</v>
      </c>
      <c r="N42" s="520">
        <v>1</v>
      </c>
      <c r="O42" s="524" t="s">
        <v>67</v>
      </c>
      <c r="P42" s="520"/>
      <c r="Q42" s="513" t="s">
        <v>68</v>
      </c>
      <c r="R42" s="520"/>
      <c r="S42" s="513" t="s">
        <v>68</v>
      </c>
      <c r="T42" s="520"/>
      <c r="U42" s="523"/>
      <c r="V42" s="521"/>
      <c r="W42" s="513" t="s">
        <v>68</v>
      </c>
      <c r="X42" s="520"/>
      <c r="Y42" s="513" t="s">
        <v>68</v>
      </c>
      <c r="Z42" s="520"/>
      <c r="AA42" s="524"/>
      <c r="AB42" s="521"/>
      <c r="AC42" s="513" t="s">
        <v>68</v>
      </c>
      <c r="AD42" s="522"/>
      <c r="AE42" s="513" t="s">
        <v>68</v>
      </c>
      <c r="AF42" s="522"/>
      <c r="AG42" s="525"/>
      <c r="AH42" s="520"/>
      <c r="AI42" s="513" t="s">
        <v>68</v>
      </c>
      <c r="AJ42" s="520"/>
      <c r="AK42" s="513" t="s">
        <v>68</v>
      </c>
      <c r="AL42" s="520"/>
      <c r="AM42" s="520"/>
      <c r="AN42" s="514">
        <f t="shared" si="0"/>
        <v>1</v>
      </c>
      <c r="AO42" s="513">
        <f t="shared" si="4"/>
        <v>14</v>
      </c>
      <c r="AP42" s="515">
        <f t="shared" si="1"/>
        <v>1</v>
      </c>
      <c r="AQ42" s="513">
        <f t="shared" si="8"/>
        <v>14</v>
      </c>
      <c r="AR42" s="515">
        <f t="shared" si="2"/>
        <v>1</v>
      </c>
      <c r="AS42" s="516">
        <f t="shared" si="3"/>
        <v>2</v>
      </c>
      <c r="AT42" s="1103" t="s">
        <v>749</v>
      </c>
      <c r="AU42" s="1104" t="s">
        <v>816</v>
      </c>
    </row>
    <row r="43" spans="1:47" s="484" customFormat="1" ht="15.75" customHeight="1" x14ac:dyDescent="0.25">
      <c r="A43" s="536" t="s">
        <v>163</v>
      </c>
      <c r="B43" s="535" t="s">
        <v>34</v>
      </c>
      <c r="C43" s="537" t="s">
        <v>164</v>
      </c>
      <c r="D43" s="538"/>
      <c r="E43" s="531" t="s">
        <v>68</v>
      </c>
      <c r="F43" s="538"/>
      <c r="G43" s="531" t="s">
        <v>68</v>
      </c>
      <c r="H43" s="538"/>
      <c r="I43" s="541"/>
      <c r="J43" s="539"/>
      <c r="K43" s="531">
        <v>4</v>
      </c>
      <c r="L43" s="538">
        <v>2</v>
      </c>
      <c r="M43" s="531">
        <v>24</v>
      </c>
      <c r="N43" s="538">
        <v>1</v>
      </c>
      <c r="O43" s="542" t="s">
        <v>71</v>
      </c>
      <c r="P43" s="538"/>
      <c r="Q43" s="531" t="s">
        <v>68</v>
      </c>
      <c r="R43" s="538"/>
      <c r="S43" s="531" t="s">
        <v>68</v>
      </c>
      <c r="T43" s="538"/>
      <c r="U43" s="541"/>
      <c r="V43" s="539"/>
      <c r="W43" s="531" t="s">
        <v>68</v>
      </c>
      <c r="X43" s="538"/>
      <c r="Y43" s="531" t="s">
        <v>68</v>
      </c>
      <c r="Z43" s="538"/>
      <c r="AA43" s="542"/>
      <c r="AB43" s="539"/>
      <c r="AC43" s="531" t="s">
        <v>68</v>
      </c>
      <c r="AD43" s="540"/>
      <c r="AE43" s="531" t="s">
        <v>68</v>
      </c>
      <c r="AF43" s="540"/>
      <c r="AG43" s="543"/>
      <c r="AH43" s="538"/>
      <c r="AI43" s="531" t="s">
        <v>68</v>
      </c>
      <c r="AJ43" s="538"/>
      <c r="AK43" s="531" t="s">
        <v>68</v>
      </c>
      <c r="AL43" s="538"/>
      <c r="AM43" s="538"/>
      <c r="AN43" s="532" t="str">
        <f t="shared" si="0"/>
        <v/>
      </c>
      <c r="AO43" s="531" t="str">
        <f t="shared" si="4"/>
        <v/>
      </c>
      <c r="AP43" s="533">
        <f t="shared" si="1"/>
        <v>2</v>
      </c>
      <c r="AQ43" s="531">
        <f t="shared" si="8"/>
        <v>28</v>
      </c>
      <c r="AR43" s="533">
        <f t="shared" si="2"/>
        <v>1</v>
      </c>
      <c r="AS43" s="534">
        <f t="shared" si="3"/>
        <v>2</v>
      </c>
      <c r="AT43" s="1101" t="s">
        <v>693</v>
      </c>
      <c r="AU43" s="1029" t="s">
        <v>801</v>
      </c>
    </row>
    <row r="44" spans="1:47" s="484" customFormat="1" ht="15.75" customHeight="1" x14ac:dyDescent="0.25">
      <c r="A44" s="536" t="s">
        <v>165</v>
      </c>
      <c r="B44" s="535" t="s">
        <v>34</v>
      </c>
      <c r="C44" s="537" t="s">
        <v>166</v>
      </c>
      <c r="D44" s="538"/>
      <c r="E44" s="531" t="s">
        <v>68</v>
      </c>
      <c r="F44" s="538"/>
      <c r="G44" s="531" t="s">
        <v>68</v>
      </c>
      <c r="H44" s="538"/>
      <c r="I44" s="541"/>
      <c r="J44" s="539"/>
      <c r="K44" s="531" t="s">
        <v>68</v>
      </c>
      <c r="L44" s="538"/>
      <c r="M44" s="531" t="s">
        <v>68</v>
      </c>
      <c r="N44" s="538"/>
      <c r="O44" s="542"/>
      <c r="P44" s="538"/>
      <c r="Q44" s="531">
        <v>4</v>
      </c>
      <c r="R44" s="538">
        <v>2</v>
      </c>
      <c r="S44" s="531">
        <v>24</v>
      </c>
      <c r="T44" s="538">
        <v>1</v>
      </c>
      <c r="U44" s="541" t="s">
        <v>71</v>
      </c>
      <c r="V44" s="539"/>
      <c r="W44" s="531" t="s">
        <v>68</v>
      </c>
      <c r="X44" s="538"/>
      <c r="Y44" s="531" t="s">
        <v>68</v>
      </c>
      <c r="Z44" s="538"/>
      <c r="AA44" s="542"/>
      <c r="AB44" s="539"/>
      <c r="AC44" s="531" t="s">
        <v>68</v>
      </c>
      <c r="AD44" s="540"/>
      <c r="AE44" s="531" t="s">
        <v>68</v>
      </c>
      <c r="AF44" s="540"/>
      <c r="AG44" s="543"/>
      <c r="AH44" s="538"/>
      <c r="AI44" s="531" t="s">
        <v>68</v>
      </c>
      <c r="AJ44" s="538"/>
      <c r="AK44" s="531" t="s">
        <v>68</v>
      </c>
      <c r="AL44" s="538"/>
      <c r="AM44" s="538"/>
      <c r="AN44" s="532" t="str">
        <f t="shared" si="0"/>
        <v/>
      </c>
      <c r="AO44" s="531" t="str">
        <f t="shared" si="4"/>
        <v/>
      </c>
      <c r="AP44" s="533">
        <f t="shared" si="1"/>
        <v>2</v>
      </c>
      <c r="AQ44" s="531">
        <f t="shared" si="8"/>
        <v>28</v>
      </c>
      <c r="AR44" s="533">
        <f t="shared" si="2"/>
        <v>1</v>
      </c>
      <c r="AS44" s="534">
        <f t="shared" si="3"/>
        <v>2</v>
      </c>
      <c r="AT44" s="1101" t="s">
        <v>693</v>
      </c>
      <c r="AU44" s="1029" t="s">
        <v>801</v>
      </c>
    </row>
    <row r="45" spans="1:47" s="484" customFormat="1" ht="15.75" customHeight="1" x14ac:dyDescent="0.25">
      <c r="A45" s="536" t="s">
        <v>167</v>
      </c>
      <c r="B45" s="535" t="s">
        <v>34</v>
      </c>
      <c r="C45" s="537" t="s">
        <v>168</v>
      </c>
      <c r="D45" s="538"/>
      <c r="E45" s="531" t="s">
        <v>68</v>
      </c>
      <c r="F45" s="538"/>
      <c r="G45" s="531" t="s">
        <v>68</v>
      </c>
      <c r="H45" s="538"/>
      <c r="I45" s="541"/>
      <c r="J45" s="539"/>
      <c r="K45" s="531" t="s">
        <v>68</v>
      </c>
      <c r="L45" s="538"/>
      <c r="M45" s="531" t="s">
        <v>68</v>
      </c>
      <c r="N45" s="538"/>
      <c r="O45" s="542"/>
      <c r="P45" s="538"/>
      <c r="Q45" s="531" t="s">
        <v>68</v>
      </c>
      <c r="R45" s="538"/>
      <c r="S45" s="531" t="s">
        <v>68</v>
      </c>
      <c r="T45" s="538"/>
      <c r="U45" s="541"/>
      <c r="V45" s="539"/>
      <c r="W45" s="531">
        <v>4</v>
      </c>
      <c r="X45" s="538">
        <v>2</v>
      </c>
      <c r="Y45" s="531">
        <v>24</v>
      </c>
      <c r="Z45" s="538">
        <v>1</v>
      </c>
      <c r="AA45" s="542" t="s">
        <v>71</v>
      </c>
      <c r="AB45" s="539"/>
      <c r="AC45" s="531" t="s">
        <v>68</v>
      </c>
      <c r="AD45" s="540"/>
      <c r="AE45" s="531" t="s">
        <v>68</v>
      </c>
      <c r="AF45" s="540"/>
      <c r="AG45" s="543"/>
      <c r="AH45" s="538"/>
      <c r="AI45" s="531" t="s">
        <v>68</v>
      </c>
      <c r="AJ45" s="538"/>
      <c r="AK45" s="531" t="s">
        <v>68</v>
      </c>
      <c r="AL45" s="538"/>
      <c r="AM45" s="538"/>
      <c r="AN45" s="532" t="str">
        <f t="shared" si="0"/>
        <v/>
      </c>
      <c r="AO45" s="531" t="str">
        <f t="shared" si="4"/>
        <v/>
      </c>
      <c r="AP45" s="533">
        <f t="shared" si="1"/>
        <v>2</v>
      </c>
      <c r="AQ45" s="531">
        <f t="shared" si="8"/>
        <v>28</v>
      </c>
      <c r="AR45" s="533">
        <f t="shared" si="2"/>
        <v>1</v>
      </c>
      <c r="AS45" s="534">
        <f t="shared" si="3"/>
        <v>2</v>
      </c>
      <c r="AT45" s="1101" t="s">
        <v>693</v>
      </c>
      <c r="AU45" s="1029" t="s">
        <v>801</v>
      </c>
    </row>
    <row r="46" spans="1:47" s="484" customFormat="1" ht="15.75" customHeight="1" x14ac:dyDescent="0.25">
      <c r="A46" s="536" t="s">
        <v>169</v>
      </c>
      <c r="B46" s="535" t="s">
        <v>34</v>
      </c>
      <c r="C46" s="537" t="s">
        <v>170</v>
      </c>
      <c r="D46" s="538"/>
      <c r="E46" s="531" t="s">
        <v>68</v>
      </c>
      <c r="F46" s="538"/>
      <c r="G46" s="531" t="s">
        <v>68</v>
      </c>
      <c r="H46" s="538"/>
      <c r="I46" s="541"/>
      <c r="J46" s="539"/>
      <c r="K46" s="531" t="s">
        <v>68</v>
      </c>
      <c r="L46" s="538"/>
      <c r="M46" s="531" t="s">
        <v>68</v>
      </c>
      <c r="N46" s="538"/>
      <c r="O46" s="542"/>
      <c r="P46" s="538"/>
      <c r="Q46" s="531" t="s">
        <v>68</v>
      </c>
      <c r="R46" s="538"/>
      <c r="S46" s="531" t="s">
        <v>68</v>
      </c>
      <c r="T46" s="538"/>
      <c r="U46" s="541"/>
      <c r="V46" s="539"/>
      <c r="W46" s="531" t="s">
        <v>68</v>
      </c>
      <c r="X46" s="538"/>
      <c r="Y46" s="531" t="s">
        <v>68</v>
      </c>
      <c r="Z46" s="538"/>
      <c r="AA46" s="542"/>
      <c r="AB46" s="539"/>
      <c r="AC46" s="531">
        <v>4</v>
      </c>
      <c r="AD46" s="540">
        <v>2</v>
      </c>
      <c r="AE46" s="531">
        <v>24</v>
      </c>
      <c r="AF46" s="540">
        <v>1</v>
      </c>
      <c r="AG46" s="543" t="s">
        <v>71</v>
      </c>
      <c r="AH46" s="538"/>
      <c r="AI46" s="531" t="s">
        <v>68</v>
      </c>
      <c r="AJ46" s="538"/>
      <c r="AK46" s="531" t="s">
        <v>68</v>
      </c>
      <c r="AL46" s="538"/>
      <c r="AM46" s="538"/>
      <c r="AN46" s="532" t="str">
        <f t="shared" si="0"/>
        <v/>
      </c>
      <c r="AO46" s="531" t="str">
        <f t="shared" si="4"/>
        <v/>
      </c>
      <c r="AP46" s="533">
        <f t="shared" si="1"/>
        <v>2</v>
      </c>
      <c r="AQ46" s="531">
        <f t="shared" si="8"/>
        <v>28</v>
      </c>
      <c r="AR46" s="533">
        <f t="shared" si="2"/>
        <v>1</v>
      </c>
      <c r="AS46" s="534">
        <f t="shared" si="3"/>
        <v>2</v>
      </c>
      <c r="AT46" s="1101" t="s">
        <v>693</v>
      </c>
      <c r="AU46" s="1029" t="s">
        <v>801</v>
      </c>
    </row>
    <row r="47" spans="1:47" s="504" customFormat="1" ht="15.75" customHeight="1" x14ac:dyDescent="0.25">
      <c r="A47" s="536" t="s">
        <v>171</v>
      </c>
      <c r="B47" s="535" t="s">
        <v>34</v>
      </c>
      <c r="C47" s="537" t="s">
        <v>172</v>
      </c>
      <c r="D47" s="538"/>
      <c r="E47" s="531" t="s">
        <v>68</v>
      </c>
      <c r="F47" s="538"/>
      <c r="G47" s="531" t="s">
        <v>68</v>
      </c>
      <c r="H47" s="538"/>
      <c r="I47" s="541"/>
      <c r="J47" s="539"/>
      <c r="K47" s="531" t="s">
        <v>68</v>
      </c>
      <c r="L47" s="538"/>
      <c r="M47" s="531" t="s">
        <v>68</v>
      </c>
      <c r="N47" s="538"/>
      <c r="O47" s="542"/>
      <c r="P47" s="538"/>
      <c r="Q47" s="531" t="s">
        <v>68</v>
      </c>
      <c r="R47" s="538"/>
      <c r="S47" s="531" t="s">
        <v>68</v>
      </c>
      <c r="T47" s="538"/>
      <c r="U47" s="541"/>
      <c r="V47" s="539"/>
      <c r="W47" s="531" t="s">
        <v>68</v>
      </c>
      <c r="X47" s="538"/>
      <c r="Y47" s="531" t="s">
        <v>68</v>
      </c>
      <c r="Z47" s="538"/>
      <c r="AA47" s="542"/>
      <c r="AB47" s="539"/>
      <c r="AC47" s="531" t="s">
        <v>68</v>
      </c>
      <c r="AD47" s="540"/>
      <c r="AE47" s="531" t="s">
        <v>68</v>
      </c>
      <c r="AF47" s="540"/>
      <c r="AG47" s="543"/>
      <c r="AH47" s="538"/>
      <c r="AI47" s="531" t="s">
        <v>68</v>
      </c>
      <c r="AJ47" s="538">
        <v>1</v>
      </c>
      <c r="AK47" s="531">
        <v>10</v>
      </c>
      <c r="AL47" s="538">
        <v>1</v>
      </c>
      <c r="AM47" s="538" t="s">
        <v>71</v>
      </c>
      <c r="AN47" s="532" t="str">
        <f t="shared" si="0"/>
        <v/>
      </c>
      <c r="AO47" s="531" t="str">
        <f t="shared" si="4"/>
        <v/>
      </c>
      <c r="AP47" s="533">
        <f t="shared" si="1"/>
        <v>1</v>
      </c>
      <c r="AQ47" s="531">
        <v>10</v>
      </c>
      <c r="AR47" s="533">
        <f t="shared" si="2"/>
        <v>1</v>
      </c>
      <c r="AS47" s="534">
        <f t="shared" si="3"/>
        <v>1</v>
      </c>
      <c r="AT47" s="1101" t="s">
        <v>693</v>
      </c>
      <c r="AU47" s="1029" t="s">
        <v>801</v>
      </c>
    </row>
    <row r="48" spans="1:47" s="819" customFormat="1" x14ac:dyDescent="0.25">
      <c r="A48" s="1134" t="s">
        <v>173</v>
      </c>
      <c r="B48" s="821" t="s">
        <v>34</v>
      </c>
      <c r="C48" s="648" t="s">
        <v>174</v>
      </c>
      <c r="D48" s="823"/>
      <c r="E48" s="824" t="str">
        <f t="shared" ref="E48" si="23">IF(D48*15=0,"",D48*15)</f>
        <v/>
      </c>
      <c r="F48" s="823"/>
      <c r="G48" s="824" t="str">
        <f t="shared" ref="G48" si="24">IF(F48*15=0,"",F48*15)</f>
        <v/>
      </c>
      <c r="H48" s="823"/>
      <c r="I48" s="825"/>
      <c r="J48" s="826"/>
      <c r="K48" s="824" t="str">
        <f>IF(J48*15=0,"",J48*15)</f>
        <v/>
      </c>
      <c r="L48" s="823"/>
      <c r="M48" s="824" t="str">
        <f>IF(L48*15=0,"",L48*15)</f>
        <v/>
      </c>
      <c r="N48" s="823"/>
      <c r="O48" s="827"/>
      <c r="P48" s="823">
        <v>1</v>
      </c>
      <c r="Q48" s="824">
        <v>14</v>
      </c>
      <c r="R48" s="823"/>
      <c r="S48" s="824" t="str">
        <f>IF(R48*15=0,"",R48*15)</f>
        <v/>
      </c>
      <c r="T48" s="823">
        <v>1</v>
      </c>
      <c r="U48" s="825" t="s">
        <v>83</v>
      </c>
      <c r="V48" s="826"/>
      <c r="W48" s="824" t="str">
        <f t="shared" ref="W48" si="25">IF(V48*15=0,"",V48*15)</f>
        <v/>
      </c>
      <c r="X48" s="823"/>
      <c r="Y48" s="824" t="str">
        <f>IF(X48*15=0,"",X48*15)</f>
        <v/>
      </c>
      <c r="Z48" s="823"/>
      <c r="AA48" s="827"/>
      <c r="AB48" s="826"/>
      <c r="AC48" s="824"/>
      <c r="AD48" s="828"/>
      <c r="AE48" s="824" t="str">
        <f t="shared" ref="AE48" si="26">IF(AD48*15=0,"",AD48*15)</f>
        <v/>
      </c>
      <c r="AF48" s="828"/>
      <c r="AG48" s="829"/>
      <c r="AH48" s="823"/>
      <c r="AI48" s="824" t="str">
        <f t="shared" ref="AI48" si="27">IF(AH48*15=0,"",AH48*15)</f>
        <v/>
      </c>
      <c r="AJ48" s="823"/>
      <c r="AK48" s="824" t="str">
        <f t="shared" ref="AK48" si="28">IF(AJ48*15=0,"",AJ48*15)</f>
        <v/>
      </c>
      <c r="AL48" s="823"/>
      <c r="AM48" s="823"/>
      <c r="AN48" s="830">
        <f t="shared" si="0"/>
        <v>1</v>
      </c>
      <c r="AO48" s="824">
        <f t="shared" si="4"/>
        <v>14</v>
      </c>
      <c r="AP48" s="831" t="str">
        <f t="shared" si="1"/>
        <v/>
      </c>
      <c r="AQ48" s="824" t="str">
        <f t="shared" ref="AQ48" si="29">IF((L48+F48+R48+X48+AD48+AJ48)*14=0,"",(L48+F48+R48+X48+AD48+AJ48)*14)</f>
        <v/>
      </c>
      <c r="AR48" s="831">
        <f t="shared" si="2"/>
        <v>1</v>
      </c>
      <c r="AS48" s="832">
        <f t="shared" si="3"/>
        <v>1</v>
      </c>
      <c r="AT48" s="1029" t="s">
        <v>745</v>
      </c>
      <c r="AU48" s="1029" t="s">
        <v>924</v>
      </c>
    </row>
    <row r="49" spans="1:47" s="705" customFormat="1" ht="15.75" customHeight="1" x14ac:dyDescent="0.25">
      <c r="A49" s="709" t="s">
        <v>105</v>
      </c>
      <c r="B49" s="708" t="s">
        <v>15</v>
      </c>
      <c r="C49" s="717" t="s">
        <v>106</v>
      </c>
      <c r="D49" s="711"/>
      <c r="E49" s="701" t="str">
        <f t="shared" ref="E49" si="30">IF(D49*15=0,"",D49*15)</f>
        <v/>
      </c>
      <c r="F49" s="711"/>
      <c r="G49" s="701" t="str">
        <f t="shared" ref="G49" si="31">IF(F49*15=0,"",F49*15)</f>
        <v/>
      </c>
      <c r="H49" s="711"/>
      <c r="I49" s="714"/>
      <c r="J49" s="712"/>
      <c r="K49" s="701" t="str">
        <f>IF(J49*15=0,"",J49*15)</f>
        <v/>
      </c>
      <c r="L49" s="711"/>
      <c r="M49" s="701" t="str">
        <f t="shared" ref="M49" si="32">IF(L49*15=0,"",L49*15)</f>
        <v/>
      </c>
      <c r="N49" s="711"/>
      <c r="O49" s="715"/>
      <c r="P49" s="712"/>
      <c r="Q49" s="701"/>
      <c r="R49" s="713"/>
      <c r="S49" s="701" t="str">
        <f t="shared" ref="S49" si="33">IF(R49*15=0,"",R49*15)</f>
        <v/>
      </c>
      <c r="T49" s="713"/>
      <c r="U49" s="715"/>
      <c r="W49" s="701"/>
      <c r="Y49" s="701"/>
      <c r="AB49" s="823">
        <v>2</v>
      </c>
      <c r="AC49" s="824">
        <v>28</v>
      </c>
      <c r="AD49" s="836"/>
      <c r="AE49" s="824"/>
      <c r="AF49" s="823">
        <v>2</v>
      </c>
      <c r="AG49" s="829" t="s">
        <v>15</v>
      </c>
      <c r="AH49" s="711"/>
      <c r="AI49" s="701"/>
      <c r="AK49" s="701"/>
      <c r="AL49" s="711"/>
      <c r="AM49" s="716"/>
      <c r="AN49" s="702">
        <f t="shared" si="0"/>
        <v>2</v>
      </c>
      <c r="AO49" s="701">
        <f t="shared" si="4"/>
        <v>28</v>
      </c>
      <c r="AP49" s="703" t="str">
        <f t="shared" si="1"/>
        <v/>
      </c>
      <c r="AQ49" s="701" t="str">
        <f t="shared" si="8"/>
        <v/>
      </c>
      <c r="AR49" s="703">
        <f t="shared" si="2"/>
        <v>2</v>
      </c>
      <c r="AS49" s="704">
        <f t="shared" si="3"/>
        <v>2</v>
      </c>
      <c r="AT49" s="1103" t="s">
        <v>768</v>
      </c>
      <c r="AU49" s="1104" t="s">
        <v>789</v>
      </c>
    </row>
    <row r="50" spans="1:47" s="504" customFormat="1" ht="15.75" customHeight="1" x14ac:dyDescent="0.25">
      <c r="A50" s="536" t="s">
        <v>445</v>
      </c>
      <c r="B50" s="535" t="s">
        <v>34</v>
      </c>
      <c r="C50" s="545" t="s">
        <v>446</v>
      </c>
      <c r="D50" s="538"/>
      <c r="E50" s="531" t="s">
        <v>68</v>
      </c>
      <c r="F50" s="538"/>
      <c r="G50" s="531" t="s">
        <v>68</v>
      </c>
      <c r="H50" s="538"/>
      <c r="I50" s="541"/>
      <c r="J50" s="539"/>
      <c r="K50" s="531" t="s">
        <v>68</v>
      </c>
      <c r="L50" s="538"/>
      <c r="M50" s="531" t="s">
        <v>68</v>
      </c>
      <c r="N50" s="538"/>
      <c r="O50" s="542"/>
      <c r="P50" s="539"/>
      <c r="Q50" s="531" t="s">
        <v>68</v>
      </c>
      <c r="R50" s="538"/>
      <c r="S50" s="531" t="s">
        <v>68</v>
      </c>
      <c r="T50" s="538"/>
      <c r="U50" s="542"/>
      <c r="V50" s="539">
        <v>1</v>
      </c>
      <c r="W50" s="531">
        <v>14</v>
      </c>
      <c r="X50" s="538">
        <v>1</v>
      </c>
      <c r="Y50" s="531">
        <v>14</v>
      </c>
      <c r="Z50" s="538">
        <v>2</v>
      </c>
      <c r="AA50" s="542" t="s">
        <v>131</v>
      </c>
      <c r="AB50" s="539"/>
      <c r="AC50" s="531" t="s">
        <v>68</v>
      </c>
      <c r="AD50" s="538"/>
      <c r="AE50" s="531" t="s">
        <v>68</v>
      </c>
      <c r="AF50" s="538"/>
      <c r="AG50" s="542"/>
      <c r="AH50" s="711"/>
      <c r="AI50" s="531" t="s">
        <v>68</v>
      </c>
      <c r="AJ50" s="538"/>
      <c r="AK50" s="531" t="s">
        <v>68</v>
      </c>
      <c r="AL50" s="711"/>
      <c r="AM50" s="538"/>
      <c r="AN50" s="532">
        <f t="shared" si="0"/>
        <v>1</v>
      </c>
      <c r="AO50" s="531">
        <f t="shared" si="4"/>
        <v>14</v>
      </c>
      <c r="AP50" s="533">
        <f t="shared" si="1"/>
        <v>1</v>
      </c>
      <c r="AQ50" s="531">
        <f t="shared" si="8"/>
        <v>14</v>
      </c>
      <c r="AR50" s="533">
        <f t="shared" si="2"/>
        <v>2</v>
      </c>
      <c r="AS50" s="534">
        <f t="shared" si="3"/>
        <v>2</v>
      </c>
      <c r="AT50" s="1103" t="s">
        <v>729</v>
      </c>
      <c r="AU50" s="1104" t="s">
        <v>927</v>
      </c>
    </row>
    <row r="51" spans="1:47" s="835" customFormat="1" ht="15.75" customHeight="1" x14ac:dyDescent="0.25">
      <c r="A51" s="909" t="s">
        <v>832</v>
      </c>
      <c r="B51" s="915" t="s">
        <v>34</v>
      </c>
      <c r="C51" s="937" t="s">
        <v>833</v>
      </c>
      <c r="D51" s="853"/>
      <c r="E51" s="876" t="s">
        <v>68</v>
      </c>
      <c r="F51" s="853"/>
      <c r="G51" s="876" t="s">
        <v>68</v>
      </c>
      <c r="H51" s="853"/>
      <c r="I51" s="866"/>
      <c r="J51" s="911"/>
      <c r="K51" s="876" t="s">
        <v>68</v>
      </c>
      <c r="L51" s="853"/>
      <c r="M51" s="876" t="s">
        <v>68</v>
      </c>
      <c r="N51" s="853"/>
      <c r="O51" s="912"/>
      <c r="P51" s="911"/>
      <c r="Q51" s="876" t="s">
        <v>68</v>
      </c>
      <c r="R51" s="853"/>
      <c r="S51" s="876" t="s">
        <v>68</v>
      </c>
      <c r="T51" s="853"/>
      <c r="U51" s="912"/>
      <c r="V51" s="911"/>
      <c r="W51" s="876" t="s">
        <v>68</v>
      </c>
      <c r="X51" s="853"/>
      <c r="Y51" s="876" t="s">
        <v>68</v>
      </c>
      <c r="Z51" s="853"/>
      <c r="AA51" s="912"/>
      <c r="AB51" s="911">
        <v>1</v>
      </c>
      <c r="AC51" s="876">
        <v>14</v>
      </c>
      <c r="AD51" s="853">
        <v>2</v>
      </c>
      <c r="AE51" s="876">
        <v>14</v>
      </c>
      <c r="AF51" s="853">
        <v>2</v>
      </c>
      <c r="AG51" s="912" t="s">
        <v>187</v>
      </c>
      <c r="AH51" s="853"/>
      <c r="AI51" s="876" t="s">
        <v>68</v>
      </c>
      <c r="AJ51" s="853"/>
      <c r="AK51" s="876" t="s">
        <v>68</v>
      </c>
      <c r="AL51" s="853"/>
      <c r="AM51" s="853"/>
      <c r="AN51" s="913">
        <f t="shared" si="0"/>
        <v>1</v>
      </c>
      <c r="AO51" s="876">
        <f t="shared" si="4"/>
        <v>14</v>
      </c>
      <c r="AP51" s="854">
        <f t="shared" si="1"/>
        <v>2</v>
      </c>
      <c r="AQ51" s="876">
        <f t="shared" si="8"/>
        <v>28</v>
      </c>
      <c r="AR51" s="854">
        <f t="shared" si="2"/>
        <v>2</v>
      </c>
      <c r="AS51" s="914">
        <f t="shared" si="3"/>
        <v>3</v>
      </c>
      <c r="AT51" s="1101" t="s">
        <v>729</v>
      </c>
      <c r="AU51" s="1104" t="s">
        <v>927</v>
      </c>
    </row>
    <row r="52" spans="1:47" s="484" customFormat="1" ht="15.75" customHeight="1" x14ac:dyDescent="0.25">
      <c r="A52" s="536" t="s">
        <v>447</v>
      </c>
      <c r="B52" s="535" t="s">
        <v>34</v>
      </c>
      <c r="C52" s="544" t="s">
        <v>448</v>
      </c>
      <c r="D52" s="538"/>
      <c r="E52" s="531" t="s">
        <v>68</v>
      </c>
      <c r="F52" s="538"/>
      <c r="G52" s="531" t="s">
        <v>68</v>
      </c>
      <c r="H52" s="538"/>
      <c r="I52" s="541"/>
      <c r="J52" s="539"/>
      <c r="K52" s="531" t="s">
        <v>68</v>
      </c>
      <c r="L52" s="538"/>
      <c r="M52" s="531" t="s">
        <v>68</v>
      </c>
      <c r="N52" s="538"/>
      <c r="O52" s="542"/>
      <c r="P52" s="539"/>
      <c r="Q52" s="531" t="s">
        <v>68</v>
      </c>
      <c r="R52" s="538"/>
      <c r="S52" s="531" t="s">
        <v>68</v>
      </c>
      <c r="T52" s="538"/>
      <c r="U52" s="542"/>
      <c r="V52" s="539"/>
      <c r="W52" s="531" t="s">
        <v>68</v>
      </c>
      <c r="X52" s="538"/>
      <c r="Y52" s="531" t="s">
        <v>68</v>
      </c>
      <c r="Z52" s="538"/>
      <c r="AA52" s="542"/>
      <c r="AB52" s="539"/>
      <c r="AC52" s="531" t="s">
        <v>68</v>
      </c>
      <c r="AD52" s="538"/>
      <c r="AE52" s="531" t="s">
        <v>68</v>
      </c>
      <c r="AF52" s="538"/>
      <c r="AG52" s="542"/>
      <c r="AH52" s="538">
        <v>1</v>
      </c>
      <c r="AI52" s="531">
        <v>10</v>
      </c>
      <c r="AJ52" s="538">
        <v>1</v>
      </c>
      <c r="AK52" s="531">
        <v>10</v>
      </c>
      <c r="AL52" s="538">
        <v>2</v>
      </c>
      <c r="AM52" s="538" t="s">
        <v>131</v>
      </c>
      <c r="AN52" s="532">
        <f t="shared" si="0"/>
        <v>1</v>
      </c>
      <c r="AO52" s="531">
        <v>10</v>
      </c>
      <c r="AP52" s="533">
        <f t="shared" si="1"/>
        <v>1</v>
      </c>
      <c r="AQ52" s="531">
        <v>10</v>
      </c>
      <c r="AR52" s="533">
        <f t="shared" si="2"/>
        <v>2</v>
      </c>
      <c r="AS52" s="534">
        <f t="shared" si="3"/>
        <v>2</v>
      </c>
      <c r="AT52" s="1103" t="s">
        <v>729</v>
      </c>
      <c r="AU52" s="1104" t="s">
        <v>927</v>
      </c>
    </row>
    <row r="53" spans="1:47" x14ac:dyDescent="0.25">
      <c r="A53" s="536" t="s">
        <v>449</v>
      </c>
      <c r="B53" s="535" t="s">
        <v>34</v>
      </c>
      <c r="C53" s="544" t="s">
        <v>450</v>
      </c>
      <c r="D53" s="538"/>
      <c r="E53" s="531" t="s">
        <v>68</v>
      </c>
      <c r="F53" s="538"/>
      <c r="G53" s="531" t="s">
        <v>68</v>
      </c>
      <c r="H53" s="538"/>
      <c r="I53" s="541"/>
      <c r="J53" s="539">
        <v>2</v>
      </c>
      <c r="K53" s="531">
        <v>28</v>
      </c>
      <c r="L53" s="538">
        <v>1</v>
      </c>
      <c r="M53" s="531">
        <v>14</v>
      </c>
      <c r="N53" s="538">
        <v>3</v>
      </c>
      <c r="O53" s="542" t="s">
        <v>131</v>
      </c>
      <c r="P53" s="539"/>
      <c r="Q53" s="531" t="s">
        <v>68</v>
      </c>
      <c r="R53" s="538"/>
      <c r="S53" s="531" t="s">
        <v>68</v>
      </c>
      <c r="T53" s="538"/>
      <c r="U53" s="542"/>
      <c r="V53" s="539"/>
      <c r="W53" s="531"/>
      <c r="X53" s="538"/>
      <c r="Y53" s="531"/>
      <c r="Z53" s="538"/>
      <c r="AA53" s="542"/>
      <c r="AB53" s="539"/>
      <c r="AC53" s="531" t="s">
        <v>68</v>
      </c>
      <c r="AD53" s="538"/>
      <c r="AE53" s="531" t="s">
        <v>68</v>
      </c>
      <c r="AF53" s="538"/>
      <c r="AG53" s="542"/>
      <c r="AH53" s="538"/>
      <c r="AI53" s="531" t="s">
        <v>68</v>
      </c>
      <c r="AJ53" s="538"/>
      <c r="AK53" s="531" t="s">
        <v>68</v>
      </c>
      <c r="AL53" s="538"/>
      <c r="AM53" s="538"/>
      <c r="AN53" s="532">
        <f t="shared" si="0"/>
        <v>2</v>
      </c>
      <c r="AO53" s="531">
        <f t="shared" si="4"/>
        <v>28</v>
      </c>
      <c r="AP53" s="533">
        <f t="shared" si="1"/>
        <v>1</v>
      </c>
      <c r="AQ53" s="531">
        <f t="shared" si="8"/>
        <v>14</v>
      </c>
      <c r="AR53" s="533">
        <f t="shared" si="2"/>
        <v>3</v>
      </c>
      <c r="AS53" s="534">
        <f t="shared" si="3"/>
        <v>3</v>
      </c>
      <c r="AT53" s="1103" t="s">
        <v>729</v>
      </c>
      <c r="AU53" s="1104" t="s">
        <v>817</v>
      </c>
    </row>
    <row r="54" spans="1:47" x14ac:dyDescent="0.25">
      <c r="A54" s="536" t="s">
        <v>928</v>
      </c>
      <c r="B54" s="535" t="s">
        <v>34</v>
      </c>
      <c r="C54" s="544" t="s">
        <v>690</v>
      </c>
      <c r="D54" s="538"/>
      <c r="E54" s="531" t="s">
        <v>68</v>
      </c>
      <c r="F54" s="538"/>
      <c r="G54" s="531" t="s">
        <v>68</v>
      </c>
      <c r="H54" s="538"/>
      <c r="I54" s="541"/>
      <c r="J54" s="539"/>
      <c r="K54" s="531" t="s">
        <v>68</v>
      </c>
      <c r="L54" s="538"/>
      <c r="M54" s="531" t="s">
        <v>68</v>
      </c>
      <c r="N54" s="538"/>
      <c r="O54" s="542"/>
      <c r="P54" s="539">
        <v>2</v>
      </c>
      <c r="Q54" s="531">
        <v>28</v>
      </c>
      <c r="R54" s="538">
        <v>3</v>
      </c>
      <c r="S54" s="531">
        <v>42</v>
      </c>
      <c r="T54" s="538">
        <v>3</v>
      </c>
      <c r="U54" s="542" t="s">
        <v>187</v>
      </c>
      <c r="V54" s="539"/>
      <c r="W54" s="531" t="s">
        <v>68</v>
      </c>
      <c r="X54" s="538"/>
      <c r="Y54" s="531" t="s">
        <v>68</v>
      </c>
      <c r="Z54" s="538"/>
      <c r="AA54" s="542"/>
      <c r="AB54" s="539"/>
      <c r="AC54" s="531"/>
      <c r="AD54" s="538"/>
      <c r="AE54" s="531"/>
      <c r="AF54" s="538"/>
      <c r="AG54" s="542"/>
      <c r="AH54" s="538"/>
      <c r="AI54" s="531" t="s">
        <v>68</v>
      </c>
      <c r="AJ54" s="538"/>
      <c r="AK54" s="531" t="s">
        <v>68</v>
      </c>
      <c r="AL54" s="538"/>
      <c r="AM54" s="538"/>
      <c r="AN54" s="532">
        <f t="shared" si="0"/>
        <v>2</v>
      </c>
      <c r="AO54" s="531">
        <f t="shared" si="4"/>
        <v>28</v>
      </c>
      <c r="AP54" s="533">
        <f t="shared" si="1"/>
        <v>3</v>
      </c>
      <c r="AQ54" s="531">
        <f t="shared" si="8"/>
        <v>42</v>
      </c>
      <c r="AR54" s="533">
        <f t="shared" si="2"/>
        <v>3</v>
      </c>
      <c r="AS54" s="534">
        <f t="shared" si="3"/>
        <v>5</v>
      </c>
      <c r="AT54" s="1103" t="s">
        <v>729</v>
      </c>
      <c r="AU54" s="1104" t="s">
        <v>817</v>
      </c>
    </row>
    <row r="55" spans="1:47" x14ac:dyDescent="0.25">
      <c r="A55" s="834" t="s">
        <v>929</v>
      </c>
      <c r="B55" s="535" t="s">
        <v>34</v>
      </c>
      <c r="C55" s="546" t="s">
        <v>691</v>
      </c>
      <c r="D55" s="538"/>
      <c r="E55" s="531" t="s">
        <v>68</v>
      </c>
      <c r="F55" s="538"/>
      <c r="G55" s="531" t="s">
        <v>68</v>
      </c>
      <c r="H55" s="538"/>
      <c r="I55" s="541"/>
      <c r="J55" s="539"/>
      <c r="K55" s="531" t="s">
        <v>68</v>
      </c>
      <c r="L55" s="538"/>
      <c r="M55" s="531" t="s">
        <v>68</v>
      </c>
      <c r="N55" s="538"/>
      <c r="O55" s="542"/>
      <c r="P55" s="539"/>
      <c r="Q55" s="531" t="s">
        <v>68</v>
      </c>
      <c r="R55" s="538"/>
      <c r="S55" s="531" t="s">
        <v>68</v>
      </c>
      <c r="T55" s="538"/>
      <c r="U55" s="542"/>
      <c r="V55" s="539">
        <v>1</v>
      </c>
      <c r="W55" s="531">
        <v>14</v>
      </c>
      <c r="X55" s="538">
        <v>1</v>
      </c>
      <c r="Y55" s="531">
        <v>14</v>
      </c>
      <c r="Z55" s="538">
        <v>2</v>
      </c>
      <c r="AA55" s="542" t="s">
        <v>131</v>
      </c>
      <c r="AB55" s="539"/>
      <c r="AC55" s="531" t="s">
        <v>68</v>
      </c>
      <c r="AD55" s="538"/>
      <c r="AE55" s="531" t="s">
        <v>68</v>
      </c>
      <c r="AF55" s="538"/>
      <c r="AG55" s="542"/>
      <c r="AH55" s="538"/>
      <c r="AI55" s="531"/>
      <c r="AJ55" s="538"/>
      <c r="AK55" s="531"/>
      <c r="AL55" s="538"/>
      <c r="AM55" s="538"/>
      <c r="AN55" s="532">
        <f t="shared" si="0"/>
        <v>1</v>
      </c>
      <c r="AO55" s="531">
        <f t="shared" si="4"/>
        <v>14</v>
      </c>
      <c r="AP55" s="533">
        <f t="shared" si="1"/>
        <v>1</v>
      </c>
      <c r="AQ55" s="531">
        <f t="shared" si="8"/>
        <v>14</v>
      </c>
      <c r="AR55" s="533">
        <f t="shared" si="2"/>
        <v>2</v>
      </c>
      <c r="AS55" s="534">
        <f t="shared" si="3"/>
        <v>2</v>
      </c>
      <c r="AT55" s="1103" t="s">
        <v>729</v>
      </c>
      <c r="AU55" s="1104" t="s">
        <v>817</v>
      </c>
    </row>
    <row r="56" spans="1:47" x14ac:dyDescent="0.25">
      <c r="A56" s="529" t="s">
        <v>451</v>
      </c>
      <c r="B56" s="535" t="s">
        <v>34</v>
      </c>
      <c r="C56" s="530" t="s">
        <v>452</v>
      </c>
      <c r="D56" s="538"/>
      <c r="E56" s="531" t="s">
        <v>68</v>
      </c>
      <c r="F56" s="538"/>
      <c r="G56" s="531" t="s">
        <v>68</v>
      </c>
      <c r="H56" s="538"/>
      <c r="I56" s="541"/>
      <c r="J56" s="539"/>
      <c r="K56" s="531" t="s">
        <v>68</v>
      </c>
      <c r="L56" s="538"/>
      <c r="M56" s="531" t="s">
        <v>68</v>
      </c>
      <c r="N56" s="538"/>
      <c r="O56" s="542"/>
      <c r="P56" s="539"/>
      <c r="Q56" s="531" t="s">
        <v>68</v>
      </c>
      <c r="R56" s="538"/>
      <c r="S56" s="531" t="s">
        <v>68</v>
      </c>
      <c r="T56" s="538"/>
      <c r="U56" s="542"/>
      <c r="V56" s="539"/>
      <c r="W56" s="531" t="s">
        <v>68</v>
      </c>
      <c r="X56" s="538"/>
      <c r="Y56" s="531" t="s">
        <v>68</v>
      </c>
      <c r="Z56" s="538"/>
      <c r="AA56" s="542"/>
      <c r="AB56" s="539">
        <v>1</v>
      </c>
      <c r="AC56" s="531">
        <v>14</v>
      </c>
      <c r="AD56" s="538">
        <v>1</v>
      </c>
      <c r="AE56" s="531">
        <v>14</v>
      </c>
      <c r="AF56" s="538">
        <v>2</v>
      </c>
      <c r="AG56" s="542" t="s">
        <v>15</v>
      </c>
      <c r="AH56" s="538"/>
      <c r="AI56" s="531" t="s">
        <v>68</v>
      </c>
      <c r="AJ56" s="538"/>
      <c r="AK56" s="531" t="s">
        <v>68</v>
      </c>
      <c r="AL56" s="538"/>
      <c r="AM56" s="538"/>
      <c r="AN56" s="532">
        <f t="shared" si="0"/>
        <v>1</v>
      </c>
      <c r="AO56" s="531">
        <f t="shared" si="4"/>
        <v>14</v>
      </c>
      <c r="AP56" s="533">
        <f t="shared" si="1"/>
        <v>1</v>
      </c>
      <c r="AQ56" s="531">
        <f t="shared" si="8"/>
        <v>14</v>
      </c>
      <c r="AR56" s="533">
        <f t="shared" si="2"/>
        <v>2</v>
      </c>
      <c r="AS56" s="534">
        <f t="shared" si="3"/>
        <v>2</v>
      </c>
      <c r="AT56" s="1103" t="s">
        <v>729</v>
      </c>
      <c r="AU56" s="1104" t="s">
        <v>731</v>
      </c>
    </row>
    <row r="57" spans="1:47" x14ac:dyDescent="0.25">
      <c r="A57" s="529" t="s">
        <v>930</v>
      </c>
      <c r="B57" s="535" t="s">
        <v>34</v>
      </c>
      <c r="C57" s="530" t="s">
        <v>705</v>
      </c>
      <c r="D57" s="538"/>
      <c r="E57" s="531" t="s">
        <v>68</v>
      </c>
      <c r="F57" s="538"/>
      <c r="G57" s="531" t="s">
        <v>68</v>
      </c>
      <c r="H57" s="538"/>
      <c r="I57" s="541"/>
      <c r="J57" s="539"/>
      <c r="K57" s="531" t="s">
        <v>68</v>
      </c>
      <c r="L57" s="538"/>
      <c r="M57" s="531" t="s">
        <v>68</v>
      </c>
      <c r="N57" s="538"/>
      <c r="O57" s="542"/>
      <c r="P57" s="539"/>
      <c r="Q57" s="531" t="s">
        <v>68</v>
      </c>
      <c r="R57" s="538"/>
      <c r="S57" s="531" t="s">
        <v>68</v>
      </c>
      <c r="T57" s="538"/>
      <c r="U57" s="542"/>
      <c r="V57" s="539"/>
      <c r="W57" s="531" t="s">
        <v>68</v>
      </c>
      <c r="X57" s="538"/>
      <c r="Y57" s="531" t="s">
        <v>68</v>
      </c>
      <c r="Z57" s="538"/>
      <c r="AA57" s="542"/>
      <c r="AB57" s="539"/>
      <c r="AC57" s="531" t="s">
        <v>68</v>
      </c>
      <c r="AD57" s="538"/>
      <c r="AE57" s="531" t="s">
        <v>68</v>
      </c>
      <c r="AF57" s="538"/>
      <c r="AG57" s="542"/>
      <c r="AH57" s="538">
        <v>2</v>
      </c>
      <c r="AI57" s="531">
        <v>20</v>
      </c>
      <c r="AJ57" s="538"/>
      <c r="AK57" s="531"/>
      <c r="AL57" s="538">
        <v>2</v>
      </c>
      <c r="AM57" s="538" t="s">
        <v>15</v>
      </c>
      <c r="AN57" s="532">
        <f t="shared" si="0"/>
        <v>2</v>
      </c>
      <c r="AO57" s="531">
        <v>10</v>
      </c>
      <c r="AP57" s="533" t="str">
        <f t="shared" si="1"/>
        <v/>
      </c>
      <c r="AQ57" s="531" t="str">
        <f t="shared" si="8"/>
        <v/>
      </c>
      <c r="AR57" s="533">
        <f t="shared" si="2"/>
        <v>2</v>
      </c>
      <c r="AS57" s="534">
        <f t="shared" si="3"/>
        <v>2</v>
      </c>
      <c r="AT57" s="1103" t="s">
        <v>729</v>
      </c>
      <c r="AU57" s="1104" t="s">
        <v>731</v>
      </c>
    </row>
    <row r="58" spans="1:47" s="80" customFormat="1" ht="15.75" customHeight="1" thickBot="1" x14ac:dyDescent="0.35">
      <c r="A58" s="153"/>
      <c r="B58" s="486"/>
      <c r="C58" s="428" t="s">
        <v>52</v>
      </c>
      <c r="D58" s="91">
        <f>SUM(D12:D57)</f>
        <v>12</v>
      </c>
      <c r="E58" s="91">
        <f>SUM(E12:E57)</f>
        <v>146</v>
      </c>
      <c r="F58" s="91">
        <f>SUM(F12:F57)</f>
        <v>14</v>
      </c>
      <c r="G58" s="91">
        <f>SUM(G12:G57)</f>
        <v>190</v>
      </c>
      <c r="H58" s="91">
        <f>SUM(H12:H57)</f>
        <v>17</v>
      </c>
      <c r="I58" s="158" t="s">
        <v>17</v>
      </c>
      <c r="J58" s="91">
        <f>SUM(J19:J57)</f>
        <v>6</v>
      </c>
      <c r="K58" s="91">
        <f>SUM(K19:K57)</f>
        <v>88</v>
      </c>
      <c r="L58" s="91">
        <f>SUM(L19:L57)</f>
        <v>11</v>
      </c>
      <c r="M58" s="91">
        <f>SUM(M19:M57)</f>
        <v>150</v>
      </c>
      <c r="N58" s="91">
        <f>SUM(N19:N57)</f>
        <v>15</v>
      </c>
      <c r="O58" s="158" t="s">
        <v>17</v>
      </c>
      <c r="P58" s="91">
        <f>SUM(P19:P57)</f>
        <v>8</v>
      </c>
      <c r="Q58" s="91">
        <f>SUM(Q19:Q57)</f>
        <v>116</v>
      </c>
      <c r="R58" s="91">
        <f>SUM(R19:R57)</f>
        <v>14</v>
      </c>
      <c r="S58" s="91">
        <f>SUM(S19:S57)</f>
        <v>192</v>
      </c>
      <c r="T58" s="91">
        <f>SUM(T19:T57)</f>
        <v>20</v>
      </c>
      <c r="U58" s="158" t="s">
        <v>17</v>
      </c>
      <c r="V58" s="91">
        <f>SUM(V19:V57)</f>
        <v>6</v>
      </c>
      <c r="W58" s="91">
        <f>SUM(W19:W57)</f>
        <v>88</v>
      </c>
      <c r="X58" s="91">
        <f>SUM(X19:X57)</f>
        <v>13</v>
      </c>
      <c r="Y58" s="91">
        <f>SUM(Y19:Y57)</f>
        <v>164</v>
      </c>
      <c r="Z58" s="91">
        <f>SUM(Z19:Z57)</f>
        <v>19</v>
      </c>
      <c r="AA58" s="158" t="s">
        <v>17</v>
      </c>
      <c r="AB58" s="91">
        <f>SUM(AB19:AB57)</f>
        <v>8</v>
      </c>
      <c r="AC58" s="91">
        <f>SUM(AC19:AC57)</f>
        <v>116</v>
      </c>
      <c r="AD58" s="91">
        <f>SUM(AD19:AD57)</f>
        <v>11</v>
      </c>
      <c r="AE58" s="91">
        <f>SUM(AE19:AE57)</f>
        <v>136</v>
      </c>
      <c r="AF58" s="91">
        <f>SUM(AF19:AF57)</f>
        <v>18</v>
      </c>
      <c r="AG58" s="158" t="s">
        <v>17</v>
      </c>
      <c r="AH58" s="91">
        <f>SUM(AH19:AH57)</f>
        <v>4</v>
      </c>
      <c r="AI58" s="91">
        <f>SUM(AI19:AI57)</f>
        <v>40</v>
      </c>
      <c r="AJ58" s="91">
        <f>SUM(AJ19:AJ57)</f>
        <v>9</v>
      </c>
      <c r="AK58" s="91">
        <f>SUM(AK12:AK57)</f>
        <v>90</v>
      </c>
      <c r="AL58" s="91">
        <f>SUM(AL19:AL57)</f>
        <v>12</v>
      </c>
      <c r="AM58" s="158" t="s">
        <v>17</v>
      </c>
      <c r="AN58" s="91">
        <f t="shared" ref="AN58:AS58" si="34">SUM(AN12:AN57)</f>
        <v>44</v>
      </c>
      <c r="AO58" s="91">
        <f t="shared" si="34"/>
        <v>588</v>
      </c>
      <c r="AP58" s="91">
        <f t="shared" si="34"/>
        <v>72</v>
      </c>
      <c r="AQ58" s="91">
        <f t="shared" si="34"/>
        <v>986</v>
      </c>
      <c r="AR58" s="902">
        <f t="shared" si="34"/>
        <v>101</v>
      </c>
      <c r="AS58" s="91">
        <f t="shared" si="34"/>
        <v>116</v>
      </c>
      <c r="AT58" s="1130"/>
      <c r="AU58" s="1130"/>
    </row>
    <row r="59" spans="1:47" s="80" customFormat="1" ht="15.75" customHeight="1" thickBot="1" x14ac:dyDescent="0.35">
      <c r="A59" s="138"/>
      <c r="B59" s="139"/>
      <c r="C59" s="78" t="s">
        <v>42</v>
      </c>
      <c r="D59" s="79">
        <f>D10+D58</f>
        <v>16</v>
      </c>
      <c r="E59" s="79">
        <f>E10+E58</f>
        <v>186</v>
      </c>
      <c r="F59" s="79">
        <f>F10+F58</f>
        <v>26</v>
      </c>
      <c r="G59" s="79">
        <f>G10+G58</f>
        <v>310</v>
      </c>
      <c r="H59" s="79">
        <f>H10+H58</f>
        <v>29</v>
      </c>
      <c r="I59" s="159" t="s">
        <v>17</v>
      </c>
      <c r="J59" s="79">
        <f>J10+J58</f>
        <v>16</v>
      </c>
      <c r="K59" s="79">
        <f>K10+K58</f>
        <v>236</v>
      </c>
      <c r="L59" s="79">
        <f>L10+L58</f>
        <v>15</v>
      </c>
      <c r="M59" s="79">
        <f>M10+M58</f>
        <v>210</v>
      </c>
      <c r="N59" s="79">
        <f>N10+N58</f>
        <v>27</v>
      </c>
      <c r="O59" s="159" t="s">
        <v>17</v>
      </c>
      <c r="P59" s="79">
        <f>P10+P58</f>
        <v>14</v>
      </c>
      <c r="Q59" s="79">
        <f>Q10+Q58</f>
        <v>200</v>
      </c>
      <c r="R59" s="79">
        <f>R10+R58</f>
        <v>18</v>
      </c>
      <c r="S59" s="79">
        <f>S10+S58</f>
        <v>248</v>
      </c>
      <c r="T59" s="79">
        <f>T10+T58</f>
        <v>28</v>
      </c>
      <c r="U59" s="159" t="s">
        <v>17</v>
      </c>
      <c r="V59" s="79">
        <f>V10+V58</f>
        <v>12</v>
      </c>
      <c r="W59" s="79">
        <f>W10+W58</f>
        <v>172</v>
      </c>
      <c r="X59" s="79">
        <f>X10+X58</f>
        <v>19</v>
      </c>
      <c r="Y59" s="79">
        <f>Y10+Y58</f>
        <v>254</v>
      </c>
      <c r="Z59" s="79">
        <f>Z10+Z58</f>
        <v>31</v>
      </c>
      <c r="AA59" s="159" t="s">
        <v>17</v>
      </c>
      <c r="AB59" s="79">
        <f>AB10+AB58</f>
        <v>18</v>
      </c>
      <c r="AC59" s="79">
        <f>AC10+AC58</f>
        <v>256</v>
      </c>
      <c r="AD59" s="79">
        <f>AD10+AD58</f>
        <v>14</v>
      </c>
      <c r="AE59" s="79">
        <f>AE10+AE58</f>
        <v>178</v>
      </c>
      <c r="AF59" s="79">
        <f>AF10+AF58</f>
        <v>33</v>
      </c>
      <c r="AG59" s="159" t="s">
        <v>17</v>
      </c>
      <c r="AH59" s="79">
        <f>AH10+AH58</f>
        <v>10</v>
      </c>
      <c r="AI59" s="79">
        <f>AI10+AI58</f>
        <v>100</v>
      </c>
      <c r="AJ59" s="79">
        <f>AJ10+AJ58</f>
        <v>18</v>
      </c>
      <c r="AK59" s="79">
        <f>AK10+AK58</f>
        <v>190</v>
      </c>
      <c r="AL59" s="79">
        <f>AL10+AL58</f>
        <v>32</v>
      </c>
      <c r="AM59" s="159" t="s">
        <v>17</v>
      </c>
      <c r="AN59" s="92">
        <f t="shared" ref="AN59:AS59" si="35">AN10+AN58</f>
        <v>86</v>
      </c>
      <c r="AO59" s="92">
        <f t="shared" si="35"/>
        <v>1150</v>
      </c>
      <c r="AP59" s="92">
        <f t="shared" si="35"/>
        <v>104</v>
      </c>
      <c r="AQ59" s="901">
        <f t="shared" si="35"/>
        <v>1368</v>
      </c>
      <c r="AR59" s="352">
        <f t="shared" si="35"/>
        <v>180</v>
      </c>
      <c r="AS59" s="351">
        <f t="shared" si="35"/>
        <v>189</v>
      </c>
      <c r="AT59" s="1130"/>
      <c r="AU59" s="1130"/>
    </row>
    <row r="60" spans="1:47" ht="18.75" customHeight="1" x14ac:dyDescent="0.3">
      <c r="A60" s="93"/>
      <c r="B60" s="94"/>
      <c r="C60" s="95" t="s">
        <v>16</v>
      </c>
      <c r="D60" s="1491"/>
      <c r="E60" s="1491"/>
      <c r="F60" s="1491"/>
      <c r="G60" s="1491"/>
      <c r="H60" s="1491"/>
      <c r="I60" s="1491"/>
      <c r="J60" s="1491"/>
      <c r="K60" s="1491"/>
      <c r="L60" s="1491"/>
      <c r="M60" s="1491"/>
      <c r="N60" s="1491"/>
      <c r="O60" s="1491"/>
      <c r="P60" s="1491"/>
      <c r="Q60" s="1491"/>
      <c r="R60" s="1491"/>
      <c r="S60" s="1491"/>
      <c r="T60" s="1491"/>
      <c r="U60" s="1491"/>
      <c r="V60" s="1491"/>
      <c r="W60" s="1491"/>
      <c r="X60" s="1491"/>
      <c r="Y60" s="1491"/>
      <c r="Z60" s="1491"/>
      <c r="AA60" s="1491"/>
      <c r="AB60" s="1491"/>
      <c r="AC60" s="1491"/>
      <c r="AD60" s="1491"/>
      <c r="AE60" s="1491"/>
      <c r="AF60" s="1491"/>
      <c r="AG60" s="1491"/>
      <c r="AH60" s="1491"/>
      <c r="AI60" s="1491"/>
      <c r="AJ60" s="1491"/>
      <c r="AK60" s="1491"/>
      <c r="AL60" s="1491"/>
      <c r="AM60" s="1491"/>
      <c r="AN60" s="1491"/>
      <c r="AO60" s="1491"/>
      <c r="AP60" s="1491"/>
      <c r="AQ60" s="1491"/>
      <c r="AR60" s="1484"/>
      <c r="AS60" s="1496"/>
      <c r="AT60" s="1131"/>
      <c r="AU60" s="1131"/>
    </row>
    <row r="61" spans="1:47" s="484" customFormat="1" ht="15.75" customHeight="1" x14ac:dyDescent="0.25">
      <c r="A61" s="589" t="s">
        <v>293</v>
      </c>
      <c r="B61" s="586" t="s">
        <v>45</v>
      </c>
      <c r="C61" s="590" t="s">
        <v>294</v>
      </c>
      <c r="D61" s="556">
        <v>1</v>
      </c>
      <c r="E61" s="550">
        <v>10</v>
      </c>
      <c r="F61" s="555"/>
      <c r="G61" s="550" t="s">
        <v>68</v>
      </c>
      <c r="H61" s="591" t="s">
        <v>17</v>
      </c>
      <c r="I61" s="561" t="s">
        <v>196</v>
      </c>
      <c r="J61" s="556"/>
      <c r="K61" s="550" t="s">
        <v>68</v>
      </c>
      <c r="L61" s="555"/>
      <c r="M61" s="550" t="s">
        <v>68</v>
      </c>
      <c r="N61" s="591" t="s">
        <v>17</v>
      </c>
      <c r="O61" s="561"/>
      <c r="P61" s="556"/>
      <c r="Q61" s="550" t="s">
        <v>68</v>
      </c>
      <c r="R61" s="555"/>
      <c r="S61" s="550" t="s">
        <v>68</v>
      </c>
      <c r="T61" s="591" t="s">
        <v>17</v>
      </c>
      <c r="U61" s="561"/>
      <c r="V61" s="556"/>
      <c r="W61" s="550" t="s">
        <v>68</v>
      </c>
      <c r="X61" s="555"/>
      <c r="Y61" s="550" t="s">
        <v>68</v>
      </c>
      <c r="Z61" s="591" t="s">
        <v>17</v>
      </c>
      <c r="AA61" s="561"/>
      <c r="AB61" s="556"/>
      <c r="AC61" s="550" t="s">
        <v>68</v>
      </c>
      <c r="AD61" s="555"/>
      <c r="AE61" s="550" t="s">
        <v>68</v>
      </c>
      <c r="AF61" s="591" t="s">
        <v>17</v>
      </c>
      <c r="AG61" s="561"/>
      <c r="AH61" s="556"/>
      <c r="AI61" s="550"/>
      <c r="AJ61" s="555"/>
      <c r="AK61" s="550" t="s">
        <v>68</v>
      </c>
      <c r="AL61" s="591" t="s">
        <v>17</v>
      </c>
      <c r="AM61" s="582"/>
      <c r="AN61" s="551">
        <v>2</v>
      </c>
      <c r="AO61" s="550">
        <f t="shared" ref="AO61:AO65" si="36">IF((D61+J61+P61+V61+AB61+AH61)*14=0,"",(D61+J61+P61+V61+AB61+AH61)*14)</f>
        <v>14</v>
      </c>
      <c r="AP61" s="552" t="s">
        <v>68</v>
      </c>
      <c r="AQ61" s="550" t="str">
        <f t="shared" ref="AQ61:AQ65" si="37">IF((L61+F61+R61+X61+AD61+AJ61)*14=0,"",(L61+F61+R61+X61+AD61+AJ61)*14)</f>
        <v/>
      </c>
      <c r="AR61" s="591" t="s">
        <v>17</v>
      </c>
      <c r="AS61" s="553">
        <v>2</v>
      </c>
      <c r="AT61" s="1029" t="s">
        <v>745</v>
      </c>
      <c r="AU61" s="1029" t="s">
        <v>931</v>
      </c>
    </row>
    <row r="62" spans="1:47" ht="15.75" customHeight="1" x14ac:dyDescent="0.25">
      <c r="A62" s="584" t="s">
        <v>305</v>
      </c>
      <c r="B62" s="586" t="s">
        <v>15</v>
      </c>
      <c r="C62" s="588" t="s">
        <v>306</v>
      </c>
      <c r="D62" s="556"/>
      <c r="E62" s="550" t="s">
        <v>68</v>
      </c>
      <c r="F62" s="555"/>
      <c r="G62" s="550" t="s">
        <v>68</v>
      </c>
      <c r="H62" s="591" t="s">
        <v>17</v>
      </c>
      <c r="I62" s="561"/>
      <c r="J62" s="556"/>
      <c r="K62" s="550" t="s">
        <v>68</v>
      </c>
      <c r="L62" s="555"/>
      <c r="M62" s="550" t="s">
        <v>68</v>
      </c>
      <c r="N62" s="591" t="s">
        <v>17</v>
      </c>
      <c r="O62" s="561"/>
      <c r="P62" s="556"/>
      <c r="Q62" s="550" t="s">
        <v>68</v>
      </c>
      <c r="R62" s="555"/>
      <c r="S62" s="550" t="s">
        <v>68</v>
      </c>
      <c r="T62" s="591" t="s">
        <v>17</v>
      </c>
      <c r="U62" s="561"/>
      <c r="V62" s="556"/>
      <c r="W62" s="550" t="s">
        <v>68</v>
      </c>
      <c r="X62" s="555"/>
      <c r="Y62" s="550" t="s">
        <v>68</v>
      </c>
      <c r="Z62" s="591" t="s">
        <v>17</v>
      </c>
      <c r="AA62" s="561"/>
      <c r="AB62" s="556"/>
      <c r="AC62" s="550" t="s">
        <v>68</v>
      </c>
      <c r="AD62" s="555"/>
      <c r="AE62" s="550" t="s">
        <v>68</v>
      </c>
      <c r="AF62" s="591" t="s">
        <v>17</v>
      </c>
      <c r="AG62" s="561"/>
      <c r="AH62" s="556"/>
      <c r="AI62" s="550" t="s">
        <v>68</v>
      </c>
      <c r="AJ62" s="555"/>
      <c r="AK62" s="550" t="s">
        <v>68</v>
      </c>
      <c r="AL62" s="591" t="s">
        <v>17</v>
      </c>
      <c r="AM62" s="582"/>
      <c r="AN62" s="551" t="s">
        <v>68</v>
      </c>
      <c r="AO62" s="550" t="str">
        <f t="shared" si="36"/>
        <v/>
      </c>
      <c r="AP62" s="552" t="s">
        <v>68</v>
      </c>
      <c r="AQ62" s="550" t="str">
        <f t="shared" si="37"/>
        <v/>
      </c>
      <c r="AR62" s="591" t="s">
        <v>17</v>
      </c>
      <c r="AS62" s="553" t="s">
        <v>68</v>
      </c>
    </row>
    <row r="63" spans="1:47" ht="15.75" customHeight="1" x14ac:dyDescent="0.25">
      <c r="A63" s="584" t="s">
        <v>188</v>
      </c>
      <c r="B63" s="586" t="s">
        <v>15</v>
      </c>
      <c r="C63" s="585" t="s">
        <v>189</v>
      </c>
      <c r="D63" s="556"/>
      <c r="E63" s="550" t="s">
        <v>68</v>
      </c>
      <c r="F63" s="555"/>
      <c r="G63" s="550" t="s">
        <v>68</v>
      </c>
      <c r="H63" s="591" t="s">
        <v>17</v>
      </c>
      <c r="I63" s="561"/>
      <c r="J63" s="556"/>
      <c r="K63" s="550" t="s">
        <v>68</v>
      </c>
      <c r="L63" s="555"/>
      <c r="M63" s="550" t="s">
        <v>68</v>
      </c>
      <c r="N63" s="591" t="s">
        <v>17</v>
      </c>
      <c r="O63" s="561"/>
      <c r="P63" s="556"/>
      <c r="Q63" s="550" t="s">
        <v>68</v>
      </c>
      <c r="R63" s="555"/>
      <c r="S63" s="550" t="s">
        <v>68</v>
      </c>
      <c r="T63" s="591" t="s">
        <v>17</v>
      </c>
      <c r="U63" s="561"/>
      <c r="V63" s="556"/>
      <c r="W63" s="550" t="s">
        <v>68</v>
      </c>
      <c r="X63" s="555"/>
      <c r="Y63" s="550" t="s">
        <v>68</v>
      </c>
      <c r="Z63" s="591" t="s">
        <v>17</v>
      </c>
      <c r="AA63" s="561"/>
      <c r="AB63" s="556"/>
      <c r="AC63" s="550" t="s">
        <v>68</v>
      </c>
      <c r="AD63" s="555"/>
      <c r="AE63" s="550" t="s">
        <v>68</v>
      </c>
      <c r="AF63" s="591" t="s">
        <v>17</v>
      </c>
      <c r="AG63" s="561"/>
      <c r="AH63" s="556"/>
      <c r="AI63" s="550" t="s">
        <v>68</v>
      </c>
      <c r="AJ63" s="555"/>
      <c r="AK63" s="550" t="s">
        <v>68</v>
      </c>
      <c r="AL63" s="591" t="s">
        <v>17</v>
      </c>
      <c r="AM63" s="582"/>
      <c r="AN63" s="551" t="s">
        <v>68</v>
      </c>
      <c r="AO63" s="550" t="str">
        <f t="shared" si="36"/>
        <v/>
      </c>
      <c r="AP63" s="552" t="s">
        <v>68</v>
      </c>
      <c r="AQ63" s="550" t="str">
        <f t="shared" si="37"/>
        <v/>
      </c>
      <c r="AR63" s="591" t="s">
        <v>17</v>
      </c>
      <c r="AS63" s="553" t="s">
        <v>68</v>
      </c>
      <c r="AT63" s="154"/>
      <c r="AU63" s="154"/>
    </row>
    <row r="64" spans="1:47" s="71" customFormat="1" ht="15.75" customHeight="1" x14ac:dyDescent="0.25">
      <c r="A64" s="587" t="s">
        <v>190</v>
      </c>
      <c r="B64" s="586" t="s">
        <v>15</v>
      </c>
      <c r="C64" s="596" t="s">
        <v>191</v>
      </c>
      <c r="D64" s="556"/>
      <c r="E64" s="550" t="s">
        <v>68</v>
      </c>
      <c r="F64" s="555"/>
      <c r="G64" s="550" t="s">
        <v>68</v>
      </c>
      <c r="H64" s="591" t="s">
        <v>17</v>
      </c>
      <c r="I64" s="561"/>
      <c r="J64" s="556"/>
      <c r="K64" s="550" t="s">
        <v>68</v>
      </c>
      <c r="L64" s="555"/>
      <c r="M64" s="550" t="s">
        <v>68</v>
      </c>
      <c r="N64" s="591" t="s">
        <v>17</v>
      </c>
      <c r="O64" s="561"/>
      <c r="P64" s="556"/>
      <c r="Q64" s="550" t="s">
        <v>68</v>
      </c>
      <c r="R64" s="555"/>
      <c r="S64" s="550" t="s">
        <v>68</v>
      </c>
      <c r="T64" s="591" t="s">
        <v>17</v>
      </c>
      <c r="U64" s="561"/>
      <c r="V64" s="556"/>
      <c r="W64" s="550" t="s">
        <v>68</v>
      </c>
      <c r="X64" s="555"/>
      <c r="Y64" s="550" t="s">
        <v>68</v>
      </c>
      <c r="Z64" s="591" t="s">
        <v>17</v>
      </c>
      <c r="AA64" s="561"/>
      <c r="AB64" s="556"/>
      <c r="AC64" s="550" t="s">
        <v>68</v>
      </c>
      <c r="AD64" s="555"/>
      <c r="AE64" s="550" t="s">
        <v>68</v>
      </c>
      <c r="AF64" s="591" t="s">
        <v>17</v>
      </c>
      <c r="AG64" s="561"/>
      <c r="AH64" s="556"/>
      <c r="AI64" s="550" t="s">
        <v>68</v>
      </c>
      <c r="AJ64" s="555"/>
      <c r="AK64" s="550" t="s">
        <v>68</v>
      </c>
      <c r="AL64" s="591" t="s">
        <v>17</v>
      </c>
      <c r="AM64" s="582"/>
      <c r="AN64" s="558" t="s">
        <v>68</v>
      </c>
      <c r="AO64" s="559" t="str">
        <f t="shared" si="36"/>
        <v/>
      </c>
      <c r="AP64" s="560" t="s">
        <v>68</v>
      </c>
      <c r="AQ64" s="559" t="str">
        <f t="shared" si="37"/>
        <v/>
      </c>
      <c r="AR64" s="591" t="s">
        <v>17</v>
      </c>
      <c r="AS64" s="553" t="s">
        <v>68</v>
      </c>
      <c r="AT64" s="155"/>
      <c r="AU64" s="155"/>
    </row>
    <row r="65" spans="1:47" s="71" customFormat="1" ht="15.75" customHeight="1" thickBot="1" x14ac:dyDescent="0.3">
      <c r="A65" s="548" t="s">
        <v>453</v>
      </c>
      <c r="B65" s="586" t="s">
        <v>15</v>
      </c>
      <c r="C65" s="549" t="s">
        <v>454</v>
      </c>
      <c r="D65" s="579"/>
      <c r="E65" s="578" t="s">
        <v>68</v>
      </c>
      <c r="F65" s="580"/>
      <c r="G65" s="578" t="s">
        <v>68</v>
      </c>
      <c r="H65" s="597" t="s">
        <v>17</v>
      </c>
      <c r="I65" s="581"/>
      <c r="J65" s="579"/>
      <c r="K65" s="578" t="s">
        <v>68</v>
      </c>
      <c r="L65" s="580"/>
      <c r="M65" s="578" t="s">
        <v>68</v>
      </c>
      <c r="N65" s="597" t="s">
        <v>17</v>
      </c>
      <c r="O65" s="581"/>
      <c r="P65" s="579"/>
      <c r="Q65" s="578" t="s">
        <v>68</v>
      </c>
      <c r="R65" s="580"/>
      <c r="S65" s="578" t="s">
        <v>68</v>
      </c>
      <c r="T65" s="597" t="s">
        <v>17</v>
      </c>
      <c r="U65" s="581"/>
      <c r="V65" s="579"/>
      <c r="W65" s="578" t="s">
        <v>68</v>
      </c>
      <c r="X65" s="580"/>
      <c r="Y65" s="578" t="s">
        <v>68</v>
      </c>
      <c r="Z65" s="597" t="s">
        <v>17</v>
      </c>
      <c r="AA65" s="581"/>
      <c r="AB65" s="579"/>
      <c r="AC65" s="578" t="s">
        <v>68</v>
      </c>
      <c r="AD65" s="580"/>
      <c r="AE65" s="578" t="s">
        <v>68</v>
      </c>
      <c r="AF65" s="597" t="s">
        <v>17</v>
      </c>
      <c r="AG65" s="581"/>
      <c r="AH65" s="579"/>
      <c r="AI65" s="578" t="s">
        <v>68</v>
      </c>
      <c r="AJ65" s="580"/>
      <c r="AK65" s="578" t="s">
        <v>68</v>
      </c>
      <c r="AL65" s="597" t="s">
        <v>17</v>
      </c>
      <c r="AM65" s="583"/>
      <c r="AN65" s="558" t="s">
        <v>68</v>
      </c>
      <c r="AO65" s="559" t="str">
        <f t="shared" si="36"/>
        <v/>
      </c>
      <c r="AP65" s="560" t="s">
        <v>68</v>
      </c>
      <c r="AQ65" s="559" t="str">
        <f t="shared" si="37"/>
        <v/>
      </c>
      <c r="AR65" s="595" t="s">
        <v>17</v>
      </c>
      <c r="AS65" s="604" t="s">
        <v>68</v>
      </c>
      <c r="AT65" s="155"/>
      <c r="AU65" s="155"/>
    </row>
    <row r="66" spans="1:47" s="71" customFormat="1" ht="15.75" customHeight="1" thickBot="1" x14ac:dyDescent="0.35">
      <c r="A66" s="96"/>
      <c r="B66" s="97"/>
      <c r="C66" s="98" t="s">
        <v>18</v>
      </c>
      <c r="D66" s="99">
        <f t="shared" ref="D66:AM66" si="38">SUM(D61:D65)</f>
        <v>1</v>
      </c>
      <c r="E66" s="100">
        <f t="shared" si="38"/>
        <v>10</v>
      </c>
      <c r="F66" s="100">
        <f t="shared" si="38"/>
        <v>0</v>
      </c>
      <c r="G66" s="100">
        <f t="shared" si="38"/>
        <v>0</v>
      </c>
      <c r="H66" s="102">
        <f t="shared" si="38"/>
        <v>0</v>
      </c>
      <c r="I66" s="103">
        <f t="shared" si="38"/>
        <v>0</v>
      </c>
      <c r="J66" s="104">
        <f t="shared" si="38"/>
        <v>0</v>
      </c>
      <c r="K66" s="100">
        <f t="shared" si="38"/>
        <v>0</v>
      </c>
      <c r="L66" s="101">
        <f t="shared" si="38"/>
        <v>0</v>
      </c>
      <c r="M66" s="100">
        <f t="shared" si="38"/>
        <v>0</v>
      </c>
      <c r="N66" s="102">
        <f t="shared" si="38"/>
        <v>0</v>
      </c>
      <c r="O66" s="103">
        <f t="shared" si="38"/>
        <v>0</v>
      </c>
      <c r="P66" s="99">
        <f t="shared" si="38"/>
        <v>0</v>
      </c>
      <c r="Q66" s="100">
        <f t="shared" si="38"/>
        <v>0</v>
      </c>
      <c r="R66" s="101">
        <f t="shared" si="38"/>
        <v>0</v>
      </c>
      <c r="S66" s="100">
        <f t="shared" si="38"/>
        <v>0</v>
      </c>
      <c r="T66" s="105">
        <f t="shared" si="38"/>
        <v>0</v>
      </c>
      <c r="U66" s="103">
        <f t="shared" si="38"/>
        <v>0</v>
      </c>
      <c r="V66" s="104">
        <f t="shared" si="38"/>
        <v>0</v>
      </c>
      <c r="W66" s="100">
        <f t="shared" si="38"/>
        <v>0</v>
      </c>
      <c r="X66" s="101">
        <f t="shared" si="38"/>
        <v>0</v>
      </c>
      <c r="Y66" s="100">
        <f t="shared" si="38"/>
        <v>0</v>
      </c>
      <c r="Z66" s="102">
        <f t="shared" si="38"/>
        <v>0</v>
      </c>
      <c r="AA66" s="103">
        <f t="shared" si="38"/>
        <v>0</v>
      </c>
      <c r="AB66" s="99">
        <f t="shared" si="38"/>
        <v>0</v>
      </c>
      <c r="AC66" s="100">
        <f t="shared" si="38"/>
        <v>0</v>
      </c>
      <c r="AD66" s="101">
        <f t="shared" si="38"/>
        <v>0</v>
      </c>
      <c r="AE66" s="100">
        <f t="shared" si="38"/>
        <v>0</v>
      </c>
      <c r="AF66" s="102">
        <f t="shared" si="38"/>
        <v>0</v>
      </c>
      <c r="AG66" s="103">
        <f t="shared" si="38"/>
        <v>0</v>
      </c>
      <c r="AH66" s="104">
        <f t="shared" si="38"/>
        <v>0</v>
      </c>
      <c r="AI66" s="100">
        <f t="shared" si="38"/>
        <v>0</v>
      </c>
      <c r="AJ66" s="101">
        <f t="shared" si="38"/>
        <v>0</v>
      </c>
      <c r="AK66" s="100">
        <f t="shared" si="38"/>
        <v>0</v>
      </c>
      <c r="AL66" s="102">
        <f t="shared" si="38"/>
        <v>0</v>
      </c>
      <c r="AM66" s="103">
        <f t="shared" si="38"/>
        <v>0</v>
      </c>
      <c r="AN66" s="106">
        <f>IF(D66+J66+P66+V66=0,"",D66+J66+P66+V66)</f>
        <v>1</v>
      </c>
      <c r="AO66" s="107" t="str">
        <f>IF((P66+V66+AB66+AH66)*14=0,"",(P66+V66+AB66+AH66)*14)</f>
        <v/>
      </c>
      <c r="AP66" s="108" t="str">
        <f>IF(F66+L66+R66+X66=0,"",F66+L66+R66+X66)</f>
        <v/>
      </c>
      <c r="AQ66" s="107" t="str">
        <f>IF((L66+F66+R66+X66+AD66+AJ66)*14=0,"",(L66+F66+R66+X66+AD66+AJ66)*14)</f>
        <v/>
      </c>
      <c r="AR66" s="102" t="s">
        <v>17</v>
      </c>
      <c r="AS66" s="109" t="s">
        <v>41</v>
      </c>
    </row>
    <row r="67" spans="1:47" s="71" customFormat="1" ht="15.75" customHeight="1" thickBot="1" x14ac:dyDescent="0.35">
      <c r="A67" s="110"/>
      <c r="B67" s="111"/>
      <c r="C67" s="112" t="s">
        <v>43</v>
      </c>
      <c r="D67" s="113">
        <f>D59+D66</f>
        <v>17</v>
      </c>
      <c r="E67" s="114">
        <f>E59+E66</f>
        <v>196</v>
      </c>
      <c r="F67" s="115">
        <f>F59+F66</f>
        <v>26</v>
      </c>
      <c r="G67" s="114">
        <f>G59+G66</f>
        <v>310</v>
      </c>
      <c r="H67" s="116" t="s">
        <v>17</v>
      </c>
      <c r="I67" s="117" t="s">
        <v>17</v>
      </c>
      <c r="J67" s="118">
        <f>J59+J66</f>
        <v>16</v>
      </c>
      <c r="K67" s="114">
        <f>K59+K66</f>
        <v>236</v>
      </c>
      <c r="L67" s="115">
        <f>L59+L66</f>
        <v>15</v>
      </c>
      <c r="M67" s="114">
        <f>M59+M66</f>
        <v>210</v>
      </c>
      <c r="N67" s="116" t="s">
        <v>17</v>
      </c>
      <c r="O67" s="117" t="s">
        <v>17</v>
      </c>
      <c r="P67" s="113">
        <f>P59+P66</f>
        <v>14</v>
      </c>
      <c r="Q67" s="114">
        <f>Q59+Q66</f>
        <v>200</v>
      </c>
      <c r="R67" s="115">
        <f>R59+R66</f>
        <v>18</v>
      </c>
      <c r="S67" s="114">
        <f>S59+S66</f>
        <v>248</v>
      </c>
      <c r="T67" s="119" t="s">
        <v>17</v>
      </c>
      <c r="U67" s="117" t="s">
        <v>17</v>
      </c>
      <c r="V67" s="118">
        <f>V59+V66</f>
        <v>12</v>
      </c>
      <c r="W67" s="114">
        <f>W59+W66</f>
        <v>172</v>
      </c>
      <c r="X67" s="115">
        <f>X59+X66</f>
        <v>19</v>
      </c>
      <c r="Y67" s="114">
        <f>Y59+Y66</f>
        <v>254</v>
      </c>
      <c r="Z67" s="116" t="s">
        <v>17</v>
      </c>
      <c r="AA67" s="117" t="s">
        <v>17</v>
      </c>
      <c r="AB67" s="113">
        <f>AB59+AB66</f>
        <v>18</v>
      </c>
      <c r="AC67" s="114">
        <f>AC59+AC66</f>
        <v>256</v>
      </c>
      <c r="AD67" s="115">
        <f>AD59+AD66</f>
        <v>14</v>
      </c>
      <c r="AE67" s="114">
        <f>AE59+AE66</f>
        <v>178</v>
      </c>
      <c r="AF67" s="116" t="s">
        <v>17</v>
      </c>
      <c r="AG67" s="117" t="s">
        <v>17</v>
      </c>
      <c r="AH67" s="118">
        <f>AH59+AH66</f>
        <v>10</v>
      </c>
      <c r="AI67" s="114">
        <f>AI59+AI66</f>
        <v>100</v>
      </c>
      <c r="AJ67" s="115">
        <f>AJ59+AJ66</f>
        <v>18</v>
      </c>
      <c r="AK67" s="114">
        <f>AK59+AK66</f>
        <v>190</v>
      </c>
      <c r="AL67" s="116" t="s">
        <v>17</v>
      </c>
      <c r="AM67" s="117" t="s">
        <v>17</v>
      </c>
      <c r="AN67" s="120">
        <f>IF(D67+J67+P67+V67+AB67+AH67=0,"",D67+J67+P67+V67+AB67+AH67)</f>
        <v>87</v>
      </c>
      <c r="AO67" s="120">
        <f>IF(E67+K67+Q67+W67+AC67+AI67=0,"",E67+K67+Q67+W67+AC67+AI67)</f>
        <v>1160</v>
      </c>
      <c r="AP67" s="120">
        <f>IF(F67+L67+R67+X67+AD67+AJ67=0,"",F67+L67+R67+X67+AD67+AJ67)</f>
        <v>110</v>
      </c>
      <c r="AQ67" s="120">
        <f>IF(G67+M67+S67+Y67+AE67+AK67=0,"",G67+M67+S67+Y67+AE67+AK67)</f>
        <v>1390</v>
      </c>
      <c r="AR67" s="116" t="s">
        <v>17</v>
      </c>
      <c r="AS67" s="121" t="s">
        <v>41</v>
      </c>
    </row>
    <row r="68" spans="1:47" s="71" customFormat="1" ht="15.75" customHeight="1" thickTop="1" thickBot="1" x14ac:dyDescent="0.35">
      <c r="A68" s="122"/>
      <c r="B68" s="168"/>
      <c r="C68" s="123"/>
      <c r="D68" s="1483"/>
      <c r="E68" s="1483"/>
      <c r="F68" s="1483"/>
      <c r="G68" s="1483"/>
      <c r="H68" s="1483"/>
      <c r="I68" s="1483"/>
      <c r="J68" s="1483"/>
      <c r="K68" s="1483"/>
      <c r="L68" s="1483"/>
      <c r="M68" s="1483"/>
      <c r="N68" s="1483"/>
      <c r="O68" s="1483"/>
      <c r="P68" s="1483"/>
      <c r="Q68" s="1483"/>
      <c r="R68" s="1483"/>
      <c r="S68" s="1483"/>
      <c r="T68" s="1483"/>
      <c r="U68" s="1483"/>
      <c r="V68" s="1483"/>
      <c r="W68" s="1483"/>
      <c r="X68" s="1483"/>
      <c r="Y68" s="1483"/>
      <c r="Z68" s="1483"/>
      <c r="AA68" s="1483"/>
      <c r="AB68" s="1483"/>
      <c r="AC68" s="1483"/>
      <c r="AD68" s="1483"/>
      <c r="AE68" s="1483"/>
      <c r="AF68" s="1483"/>
      <c r="AG68" s="1483"/>
      <c r="AH68" s="1483"/>
      <c r="AI68" s="1483"/>
      <c r="AJ68" s="1483"/>
      <c r="AK68" s="1483"/>
      <c r="AL68" s="1483"/>
      <c r="AM68" s="1483"/>
      <c r="AN68" s="1484"/>
      <c r="AO68" s="1484"/>
      <c r="AP68" s="1484"/>
      <c r="AQ68" s="1484"/>
      <c r="AR68" s="1484"/>
      <c r="AS68" s="1485"/>
    </row>
    <row r="69" spans="1:47" s="71" customFormat="1" ht="15.75" customHeight="1" thickTop="1" x14ac:dyDescent="0.25">
      <c r="A69" s="1355" t="s">
        <v>706</v>
      </c>
      <c r="B69" s="1356" t="s">
        <v>15</v>
      </c>
      <c r="C69" s="1357" t="s">
        <v>20</v>
      </c>
      <c r="D69" s="142"/>
      <c r="E69" s="461"/>
      <c r="F69" s="461"/>
      <c r="G69" s="461"/>
      <c r="H69" s="464"/>
      <c r="I69" s="145"/>
      <c r="J69" s="144"/>
      <c r="K69" s="461"/>
      <c r="L69" s="461"/>
      <c r="M69" s="461"/>
      <c r="N69" s="464"/>
      <c r="O69" s="145" t="s">
        <v>196</v>
      </c>
      <c r="P69" s="146"/>
      <c r="Q69" s="461"/>
      <c r="R69" s="461"/>
      <c r="S69" s="461"/>
      <c r="T69" s="464"/>
      <c r="U69" s="464"/>
      <c r="V69" s="146"/>
      <c r="W69" s="461"/>
      <c r="X69" s="461"/>
      <c r="Y69" s="461"/>
      <c r="Z69" s="464"/>
      <c r="AA69" s="145"/>
      <c r="AB69" s="144"/>
      <c r="AC69" s="461"/>
      <c r="AD69" s="461"/>
      <c r="AE69" s="461"/>
      <c r="AF69" s="464"/>
      <c r="AG69" s="464"/>
      <c r="AH69" s="464"/>
      <c r="AI69" s="461"/>
      <c r="AJ69" s="461"/>
      <c r="AK69" s="505"/>
      <c r="AL69" s="506"/>
      <c r="AM69" s="147"/>
      <c r="AN69" s="127"/>
      <c r="AO69" s="128"/>
      <c r="AP69" s="128"/>
      <c r="AQ69" s="128"/>
      <c r="AR69" s="128"/>
      <c r="AS69" s="128"/>
    </row>
    <row r="70" spans="1:47" s="71" customFormat="1" ht="15.75" customHeight="1" x14ac:dyDescent="0.25">
      <c r="A70" s="1354" t="s">
        <v>1287</v>
      </c>
      <c r="B70" s="1358" t="s">
        <v>15</v>
      </c>
      <c r="C70" s="1359" t="s">
        <v>21</v>
      </c>
      <c r="D70" s="143"/>
      <c r="E70" s="461"/>
      <c r="F70" s="461"/>
      <c r="G70" s="461"/>
      <c r="H70" s="464"/>
      <c r="I70" s="503"/>
      <c r="J70" s="144"/>
      <c r="K70" s="461"/>
      <c r="L70" s="461"/>
      <c r="M70" s="461"/>
      <c r="N70" s="464"/>
      <c r="O70" s="503"/>
      <c r="P70" s="146"/>
      <c r="Q70" s="461"/>
      <c r="R70" s="461"/>
      <c r="S70" s="461"/>
      <c r="T70" s="464"/>
      <c r="U70" s="464"/>
      <c r="V70" s="146"/>
      <c r="W70" s="461"/>
      <c r="X70" s="461"/>
      <c r="Y70" s="461"/>
      <c r="Z70" s="464"/>
      <c r="AA70" s="503" t="s">
        <v>196</v>
      </c>
      <c r="AB70" s="144"/>
      <c r="AC70" s="461"/>
      <c r="AD70" s="461"/>
      <c r="AE70" s="461"/>
      <c r="AF70" s="464"/>
      <c r="AG70" s="464"/>
      <c r="AH70" s="464"/>
      <c r="AI70" s="461"/>
      <c r="AJ70" s="461"/>
      <c r="AK70" s="505"/>
      <c r="AL70" s="506"/>
      <c r="AM70" s="148"/>
      <c r="AN70" s="127"/>
      <c r="AO70" s="128"/>
      <c r="AP70" s="128"/>
      <c r="AQ70" s="128"/>
      <c r="AR70" s="128"/>
      <c r="AS70" s="128"/>
    </row>
    <row r="71" spans="1:47" s="71" customFormat="1" ht="15.75" customHeight="1" x14ac:dyDescent="0.25">
      <c r="A71" s="1354" t="s">
        <v>1288</v>
      </c>
      <c r="B71" s="1358" t="s">
        <v>15</v>
      </c>
      <c r="C71" s="1359" t="s">
        <v>33</v>
      </c>
      <c r="D71" s="143"/>
      <c r="E71" s="461"/>
      <c r="F71" s="461"/>
      <c r="G71" s="461"/>
      <c r="H71" s="464"/>
      <c r="I71" s="503"/>
      <c r="J71" s="144"/>
      <c r="K71" s="461"/>
      <c r="L71" s="461"/>
      <c r="M71" s="461"/>
      <c r="N71" s="464"/>
      <c r="O71" s="503"/>
      <c r="P71" s="146"/>
      <c r="Q71" s="461"/>
      <c r="R71" s="461"/>
      <c r="S71" s="461"/>
      <c r="T71" s="464"/>
      <c r="U71" s="464"/>
      <c r="V71" s="146"/>
      <c r="W71" s="461"/>
      <c r="X71" s="461"/>
      <c r="Y71" s="461"/>
      <c r="Z71" s="464"/>
      <c r="AA71" s="503"/>
      <c r="AB71" s="144"/>
      <c r="AC71" s="461"/>
      <c r="AD71" s="461"/>
      <c r="AE71" s="461"/>
      <c r="AF71" s="464"/>
      <c r="AG71" s="464"/>
      <c r="AH71" s="464"/>
      <c r="AI71" s="461"/>
      <c r="AJ71" s="461"/>
      <c r="AK71" s="505"/>
      <c r="AL71" s="506"/>
      <c r="AM71" s="148" t="s">
        <v>196</v>
      </c>
      <c r="AN71" s="127"/>
      <c r="AO71" s="128"/>
      <c r="AP71" s="128"/>
      <c r="AQ71" s="128"/>
      <c r="AR71" s="128"/>
      <c r="AS71" s="128"/>
    </row>
    <row r="72" spans="1:47" s="71" customFormat="1" ht="15.75" customHeight="1" x14ac:dyDescent="0.2">
      <c r="A72" s="1486"/>
      <c r="B72" s="1487"/>
      <c r="C72" s="1487"/>
      <c r="D72" s="1487"/>
      <c r="E72" s="1487"/>
      <c r="F72" s="1487"/>
      <c r="G72" s="1487"/>
      <c r="H72" s="1487"/>
      <c r="I72" s="1487"/>
      <c r="J72" s="1487"/>
      <c r="K72" s="1487"/>
      <c r="L72" s="1487"/>
      <c r="M72" s="1487"/>
      <c r="N72" s="1487"/>
      <c r="O72" s="1487"/>
      <c r="P72" s="1487"/>
      <c r="Q72" s="1487"/>
      <c r="R72" s="1487"/>
      <c r="S72" s="1487"/>
      <c r="T72" s="1487"/>
      <c r="U72" s="1487"/>
      <c r="V72" s="1487"/>
      <c r="W72" s="1487"/>
      <c r="X72" s="1487"/>
      <c r="Y72" s="1487"/>
      <c r="Z72" s="1487"/>
      <c r="AA72" s="1487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24"/>
      <c r="AO72" s="125"/>
      <c r="AP72" s="125"/>
      <c r="AQ72" s="125"/>
      <c r="AR72" s="125"/>
      <c r="AS72" s="126"/>
    </row>
    <row r="73" spans="1:47" s="71" customFormat="1" ht="15.75" customHeight="1" x14ac:dyDescent="0.2">
      <c r="A73" s="1488" t="s">
        <v>22</v>
      </c>
      <c r="B73" s="1489"/>
      <c r="C73" s="1489"/>
      <c r="D73" s="1489"/>
      <c r="E73" s="1489"/>
      <c r="F73" s="1489"/>
      <c r="G73" s="1489"/>
      <c r="H73" s="1489"/>
      <c r="I73" s="1489"/>
      <c r="J73" s="1489"/>
      <c r="K73" s="1489"/>
      <c r="L73" s="1489"/>
      <c r="M73" s="1489"/>
      <c r="N73" s="1489"/>
      <c r="O73" s="1489"/>
      <c r="P73" s="1489"/>
      <c r="Q73" s="1489"/>
      <c r="R73" s="1489"/>
      <c r="S73" s="1489"/>
      <c r="T73" s="1489"/>
      <c r="U73" s="1489"/>
      <c r="V73" s="1489"/>
      <c r="W73" s="1489"/>
      <c r="X73" s="1489"/>
      <c r="Y73" s="1489"/>
      <c r="Z73" s="1489"/>
      <c r="AA73" s="1489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124"/>
      <c r="AO73" s="125"/>
      <c r="AP73" s="125"/>
      <c r="AQ73" s="125"/>
      <c r="AR73" s="125"/>
      <c r="AS73" s="126"/>
    </row>
    <row r="74" spans="1:47" s="71" customFormat="1" ht="15.75" customHeight="1" x14ac:dyDescent="0.3">
      <c r="A74" s="129"/>
      <c r="B74" s="512"/>
      <c r="C74" s="130" t="s">
        <v>23</v>
      </c>
      <c r="D74" s="491"/>
      <c r="E74" s="492"/>
      <c r="F74" s="492"/>
      <c r="G74" s="492"/>
      <c r="H74" s="485"/>
      <c r="I74" s="493">
        <f>IF(COUNTIF(I19:I71,"A")=0,"",COUNTIF(I19:I71,"A"))</f>
        <v>1</v>
      </c>
      <c r="J74" s="491"/>
      <c r="K74" s="492"/>
      <c r="L74" s="492"/>
      <c r="M74" s="492"/>
      <c r="N74" s="485"/>
      <c r="O74" s="493">
        <f>IF(COUNTIF(O19:O71,"A")=0,"",COUNTIF(O19:O71,"A"))</f>
        <v>1</v>
      </c>
      <c r="P74" s="491"/>
      <c r="Q74" s="492"/>
      <c r="R74" s="492"/>
      <c r="S74" s="492"/>
      <c r="T74" s="485"/>
      <c r="U74" s="493" t="str">
        <f>IF(COUNTIF(U19:U71,"A")=0,"",COUNTIF(U19:U71,"A"))</f>
        <v/>
      </c>
      <c r="V74" s="491"/>
      <c r="W74" s="492"/>
      <c r="X74" s="492"/>
      <c r="Y74" s="492"/>
      <c r="Z74" s="485"/>
      <c r="AA74" s="493">
        <f>IF(COUNTIF(AA19:AA71,"A")=0,"",COUNTIF(AA19:AA71,"A"))</f>
        <v>1</v>
      </c>
      <c r="AB74" s="491"/>
      <c r="AC74" s="492"/>
      <c r="AD74" s="492"/>
      <c r="AE74" s="492"/>
      <c r="AF74" s="485"/>
      <c r="AG74" s="493" t="str">
        <f>IF(COUNTIF(AG19:AG71,"A")=0,"",COUNTIF(AG19:AG71,"A"))</f>
        <v/>
      </c>
      <c r="AH74" s="491"/>
      <c r="AI74" s="492"/>
      <c r="AJ74" s="492"/>
      <c r="AK74" s="492"/>
      <c r="AL74" s="485"/>
      <c r="AM74" s="493">
        <f>IF(COUNTIF(AM19:AM71,"A")=0,"",COUNTIF(AM19:AM71,"A"))</f>
        <v>1</v>
      </c>
      <c r="AN74" s="494"/>
      <c r="AO74" s="492"/>
      <c r="AP74" s="492"/>
      <c r="AQ74" s="492"/>
      <c r="AR74" s="485"/>
      <c r="AS74" s="507">
        <f t="shared" ref="AS74:AS86" si="39">IF(SUM(I74:AM74)=0,"",SUM(I74:AM74))</f>
        <v>4</v>
      </c>
    </row>
    <row r="75" spans="1:47" s="71" customFormat="1" ht="15.75" customHeight="1" x14ac:dyDescent="0.3">
      <c r="A75" s="129"/>
      <c r="B75" s="512"/>
      <c r="C75" s="130" t="s">
        <v>24</v>
      </c>
      <c r="D75" s="491"/>
      <c r="E75" s="492"/>
      <c r="F75" s="492"/>
      <c r="G75" s="492"/>
      <c r="H75" s="485"/>
      <c r="I75" s="493" t="str">
        <f>IF(COUNTIF(I19:I71,"B")=0,"",COUNTIF(I19:I71,"B"))</f>
        <v/>
      </c>
      <c r="J75" s="491"/>
      <c r="K75" s="492"/>
      <c r="L75" s="492"/>
      <c r="M75" s="492"/>
      <c r="N75" s="485"/>
      <c r="O75" s="493" t="str">
        <f>IF(COUNTIF(O19:O71,"B")=0,"",COUNTIF(O19:O71,"B"))</f>
        <v/>
      </c>
      <c r="P75" s="491"/>
      <c r="Q75" s="492"/>
      <c r="R75" s="492"/>
      <c r="S75" s="492"/>
      <c r="T75" s="485"/>
      <c r="U75" s="493">
        <v>2</v>
      </c>
      <c r="V75" s="491"/>
      <c r="W75" s="492"/>
      <c r="X75" s="492"/>
      <c r="Y75" s="492"/>
      <c r="Z75" s="485"/>
      <c r="AA75" s="493" t="str">
        <f>IF(COUNTIF(AA19:AA71,"B")=0,"",COUNTIF(AA19:AA71,"B"))</f>
        <v/>
      </c>
      <c r="AB75" s="491"/>
      <c r="AC75" s="492"/>
      <c r="AD75" s="492"/>
      <c r="AE75" s="492"/>
      <c r="AF75" s="485"/>
      <c r="AG75" s="493">
        <v>1</v>
      </c>
      <c r="AH75" s="491"/>
      <c r="AI75" s="492"/>
      <c r="AJ75" s="492"/>
      <c r="AK75" s="492"/>
      <c r="AL75" s="485"/>
      <c r="AM75" s="493" t="str">
        <f>IF(COUNTIF(AM19:AM71,"B")=0,"",COUNTIF(AM19:AM71,"B"))</f>
        <v/>
      </c>
      <c r="AN75" s="494"/>
      <c r="AO75" s="492"/>
      <c r="AP75" s="492"/>
      <c r="AQ75" s="492"/>
      <c r="AR75" s="485"/>
      <c r="AS75" s="507">
        <f t="shared" si="39"/>
        <v>3</v>
      </c>
    </row>
    <row r="76" spans="1:47" s="71" customFormat="1" ht="15.75" customHeight="1" x14ac:dyDescent="0.3">
      <c r="A76" s="129"/>
      <c r="B76" s="512"/>
      <c r="C76" s="130" t="s">
        <v>58</v>
      </c>
      <c r="D76" s="491"/>
      <c r="E76" s="492"/>
      <c r="F76" s="492"/>
      <c r="G76" s="492"/>
      <c r="H76" s="485"/>
      <c r="I76" s="493" t="str">
        <f>IF(COUNTIF(I19:I71,"ÉÉ")=0,"",COUNTIF(I19:I71,"ÉÉ"))</f>
        <v/>
      </c>
      <c r="J76" s="491"/>
      <c r="K76" s="492"/>
      <c r="L76" s="492"/>
      <c r="M76" s="492"/>
      <c r="N76" s="485"/>
      <c r="O76" s="493">
        <f>IF(COUNTIF(O19:O71,"ÉÉ")=0,"",COUNTIF(O19:O71,"ÉÉ"))</f>
        <v>1</v>
      </c>
      <c r="P76" s="491"/>
      <c r="Q76" s="492"/>
      <c r="R76" s="492"/>
      <c r="S76" s="492"/>
      <c r="T76" s="485"/>
      <c r="U76" s="493" t="str">
        <f>IF(COUNTIF(U19:U71,"ÉÉ")=0,"",COUNTIF(U19:U71,"ÉÉ"))</f>
        <v/>
      </c>
      <c r="V76" s="491"/>
      <c r="W76" s="492"/>
      <c r="X76" s="492"/>
      <c r="Y76" s="492"/>
      <c r="Z76" s="485"/>
      <c r="AA76" s="493">
        <v>1</v>
      </c>
      <c r="AB76" s="491"/>
      <c r="AC76" s="492"/>
      <c r="AD76" s="492"/>
      <c r="AE76" s="492"/>
      <c r="AF76" s="485"/>
      <c r="AG76" s="493" t="str">
        <f>IF(COUNTIF(AG19:AG71,"ÉÉ")=0,"",COUNTIF(AG19:AG71,"ÉÉ"))</f>
        <v/>
      </c>
      <c r="AH76" s="491"/>
      <c r="AI76" s="492"/>
      <c r="AJ76" s="492"/>
      <c r="AK76" s="492"/>
      <c r="AL76" s="485"/>
      <c r="AM76" s="493" t="str">
        <f>IF(COUNTIF(AM19:AM71,"ÉÉ")=0,"",COUNTIF(AM19:AM71,"ÉÉ"))</f>
        <v/>
      </c>
      <c r="AN76" s="494"/>
      <c r="AO76" s="492"/>
      <c r="AP76" s="492"/>
      <c r="AQ76" s="492"/>
      <c r="AR76" s="485"/>
      <c r="AS76" s="507">
        <f t="shared" si="39"/>
        <v>2</v>
      </c>
    </row>
    <row r="77" spans="1:47" s="71" customFormat="1" ht="15.75" customHeight="1" x14ac:dyDescent="0.3">
      <c r="A77" s="129"/>
      <c r="B77" s="512"/>
      <c r="C77" s="130" t="s">
        <v>59</v>
      </c>
      <c r="D77" s="508"/>
      <c r="E77" s="509"/>
      <c r="F77" s="509"/>
      <c r="G77" s="509"/>
      <c r="H77" s="510"/>
      <c r="I77" s="493" t="str">
        <f>IF(COUNTIF(I19:I71,"ÉÉ(Z)")=0,"",COUNTIF(I19:I71,"ÉÉ(Z)"))</f>
        <v/>
      </c>
      <c r="J77" s="508"/>
      <c r="K77" s="509"/>
      <c r="L77" s="509"/>
      <c r="M77" s="509"/>
      <c r="N77" s="510"/>
      <c r="O77" s="493" t="str">
        <f>IF(COUNTIF(O19:O71,"ÉÉ(Z)")=0,"",COUNTIF(O19:O71,"ÉÉ(Z)"))</f>
        <v/>
      </c>
      <c r="P77" s="508"/>
      <c r="Q77" s="509"/>
      <c r="R77" s="509"/>
      <c r="S77" s="509"/>
      <c r="T77" s="510"/>
      <c r="U77" s="493" t="str">
        <f>IF(COUNTIF(U19:U71,"ÉÉ(Z)")=0,"",COUNTIF(U19:U71,"ÉÉ(Z)"))</f>
        <v/>
      </c>
      <c r="V77" s="508"/>
      <c r="W77" s="509"/>
      <c r="X77" s="509"/>
      <c r="Y77" s="509"/>
      <c r="Z77" s="510"/>
      <c r="AA77" s="493" t="str">
        <f>IF(COUNTIF(AA19:AA71,"ÉÉ(Z)")=0,"",COUNTIF(AA19:AA71,"ÉÉ(Z)"))</f>
        <v/>
      </c>
      <c r="AB77" s="508"/>
      <c r="AC77" s="509"/>
      <c r="AD77" s="509"/>
      <c r="AE77" s="509"/>
      <c r="AF77" s="510"/>
      <c r="AG77" s="493" t="str">
        <f>IF(COUNTIF(AG19:AG71,"ÉÉ(Z)")=0,"",COUNTIF(AG19:AG71,"ÉÉ(Z)"))</f>
        <v/>
      </c>
      <c r="AH77" s="508"/>
      <c r="AI77" s="509"/>
      <c r="AJ77" s="509"/>
      <c r="AK77" s="509"/>
      <c r="AL77" s="510"/>
      <c r="AM77" s="493">
        <f>IF(COUNTIF(AM19:AM71,"ÉÉ(Z)")=0,"",COUNTIF(AM19:AM71,"ÉÉ(Z)"))</f>
        <v>1</v>
      </c>
      <c r="AN77" s="511"/>
      <c r="AO77" s="509"/>
      <c r="AP77" s="509"/>
      <c r="AQ77" s="509"/>
      <c r="AR77" s="510"/>
      <c r="AS77" s="507">
        <f t="shared" si="39"/>
        <v>1</v>
      </c>
    </row>
    <row r="78" spans="1:47" s="71" customFormat="1" ht="15.75" customHeight="1" x14ac:dyDescent="0.3">
      <c r="A78" s="129"/>
      <c r="B78" s="512"/>
      <c r="C78" s="130" t="s">
        <v>60</v>
      </c>
      <c r="D78" s="491"/>
      <c r="E78" s="492"/>
      <c r="F78" s="492"/>
      <c r="G78" s="492"/>
      <c r="H78" s="485"/>
      <c r="I78" s="493" t="str">
        <f>IF(COUNTIF(I19:I71,"GYJ")=0,"",COUNTIF(I19:I71,"GYJ"))</f>
        <v/>
      </c>
      <c r="J78" s="491"/>
      <c r="K78" s="492"/>
      <c r="L78" s="492"/>
      <c r="M78" s="492"/>
      <c r="N78" s="485"/>
      <c r="O78" s="493">
        <f>IF(COUNTIF(O19:O71,"GYJ")=0,"",COUNTIF(O19:O71,"GYJ"))</f>
        <v>3</v>
      </c>
      <c r="P78" s="491"/>
      <c r="Q78" s="492"/>
      <c r="R78" s="492"/>
      <c r="S78" s="492"/>
      <c r="T78" s="485"/>
      <c r="U78" s="493">
        <f>IF(COUNTIF(U19:U71,"GYJ")=0,"",COUNTIF(U19:U71,"GYJ"))</f>
        <v>2</v>
      </c>
      <c r="V78" s="491"/>
      <c r="W78" s="492"/>
      <c r="X78" s="492"/>
      <c r="Y78" s="492"/>
      <c r="Z78" s="485"/>
      <c r="AA78" s="493">
        <f>IF(COUNTIF(AA19:AA71,"GYJ")=0,"",COUNTIF(AA19:AA71,"GYJ"))</f>
        <v>3</v>
      </c>
      <c r="AB78" s="491"/>
      <c r="AC78" s="492"/>
      <c r="AD78" s="492"/>
      <c r="AE78" s="492"/>
      <c r="AF78" s="485"/>
      <c r="AG78" s="493">
        <f>IF(COUNTIF(AG19:AG71,"GYJ")=0,"",COUNTIF(AG19:AG71,"GYJ"))</f>
        <v>2</v>
      </c>
      <c r="AH78" s="491"/>
      <c r="AI78" s="492"/>
      <c r="AJ78" s="492"/>
      <c r="AK78" s="492"/>
      <c r="AL78" s="485"/>
      <c r="AM78" s="493">
        <f>IF(COUNTIF(AM19:AM71,"GYJ")=0,"",COUNTIF(AM19:AM71,"GYJ"))</f>
        <v>3</v>
      </c>
      <c r="AN78" s="494"/>
      <c r="AO78" s="492"/>
      <c r="AP78" s="492"/>
      <c r="AQ78" s="492"/>
      <c r="AR78" s="485"/>
      <c r="AS78" s="507">
        <f t="shared" si="39"/>
        <v>13</v>
      </c>
    </row>
    <row r="79" spans="1:47" s="71" customFormat="1" ht="15.75" customHeight="1" x14ac:dyDescent="0.25">
      <c r="A79" s="129"/>
      <c r="B79" s="131"/>
      <c r="C79" s="130" t="s">
        <v>61</v>
      </c>
      <c r="D79" s="491"/>
      <c r="E79" s="492"/>
      <c r="F79" s="492"/>
      <c r="G79" s="492"/>
      <c r="H79" s="485"/>
      <c r="I79" s="493" t="str">
        <f>IF(COUNTIF(I19:I71,"GYJ(Z)")=0,"",COUNTIF(I19:I71,"GYJ(Z)"))</f>
        <v/>
      </c>
      <c r="J79" s="491"/>
      <c r="K79" s="492"/>
      <c r="L79" s="492"/>
      <c r="M79" s="492"/>
      <c r="N79" s="485"/>
      <c r="O79" s="493" t="str">
        <f>IF(COUNTIF(O19:O71,"GYJ(Z)")=0,"",COUNTIF(O19:O71,"GYJ(Z)"))</f>
        <v/>
      </c>
      <c r="P79" s="491"/>
      <c r="Q79" s="492"/>
      <c r="R79" s="492"/>
      <c r="S79" s="492"/>
      <c r="T79" s="485"/>
      <c r="U79" s="493" t="str">
        <f>IF(COUNTIF(U19:U71,"GYJ(Z)")=0,"",COUNTIF(U19:U71,"GYJ(Z)"))</f>
        <v/>
      </c>
      <c r="V79" s="491"/>
      <c r="W79" s="492"/>
      <c r="X79" s="492"/>
      <c r="Y79" s="492"/>
      <c r="Z79" s="485"/>
      <c r="AA79" s="493" t="str">
        <f>IF(COUNTIF(AA19:AA71,"GYJ(Z)")=0,"",COUNTIF(AA19:AA71,"GYJ(Z)"))</f>
        <v/>
      </c>
      <c r="AB79" s="491"/>
      <c r="AC79" s="492"/>
      <c r="AD79" s="492"/>
      <c r="AE79" s="492"/>
      <c r="AF79" s="485"/>
      <c r="AG79" s="493" t="str">
        <f>IF(COUNTIF(AG19:AG71,"GYJ(Z)")=0,"",COUNTIF(AG19:AG71,"GYJ(Z)"))</f>
        <v/>
      </c>
      <c r="AH79" s="491"/>
      <c r="AI79" s="492"/>
      <c r="AJ79" s="492"/>
      <c r="AK79" s="492"/>
      <c r="AL79" s="485"/>
      <c r="AM79" s="493" t="str">
        <f>IF(COUNTIF(AM19:AM71,"GYJ(Z)")=0,"",COUNTIF(AM19:AM71,"GYJ(Z)"))</f>
        <v/>
      </c>
      <c r="AN79" s="494"/>
      <c r="AO79" s="492"/>
      <c r="AP79" s="492"/>
      <c r="AQ79" s="492"/>
      <c r="AR79" s="485"/>
      <c r="AS79" s="507" t="str">
        <f t="shared" si="39"/>
        <v/>
      </c>
    </row>
    <row r="80" spans="1:47" s="71" customFormat="1" ht="15.75" customHeight="1" x14ac:dyDescent="0.3">
      <c r="A80" s="129"/>
      <c r="B80" s="512"/>
      <c r="C80" s="490" t="s">
        <v>35</v>
      </c>
      <c r="D80" s="491"/>
      <c r="E80" s="492"/>
      <c r="F80" s="492"/>
      <c r="G80" s="492"/>
      <c r="H80" s="485"/>
      <c r="I80" s="493" t="str">
        <f>IF(COUNTIF(I19:I71,"K")=0,"",COUNTIF(I19:I71,"K"))</f>
        <v/>
      </c>
      <c r="J80" s="491"/>
      <c r="K80" s="492"/>
      <c r="L80" s="492"/>
      <c r="M80" s="492"/>
      <c r="N80" s="485"/>
      <c r="O80" s="493" t="str">
        <f>IF(COUNTIF(O19:O71,"K")=0,"",COUNTIF(O19:O71,"K"))</f>
        <v/>
      </c>
      <c r="P80" s="491"/>
      <c r="Q80" s="492"/>
      <c r="R80" s="492"/>
      <c r="S80" s="492"/>
      <c r="T80" s="485"/>
      <c r="U80" s="493">
        <f>IF(COUNTIF(U19:U71,"K")=0,"",COUNTIF(U19:U71,"K"))</f>
        <v>1</v>
      </c>
      <c r="V80" s="491"/>
      <c r="W80" s="492"/>
      <c r="X80" s="492"/>
      <c r="Y80" s="492"/>
      <c r="Z80" s="485"/>
      <c r="AA80" s="493">
        <f>IF(COUNTIF(AA19:AA71,"K")=0,"",COUNTIF(AA19:AA71,"K"))</f>
        <v>1</v>
      </c>
      <c r="AB80" s="491"/>
      <c r="AC80" s="492"/>
      <c r="AD80" s="492"/>
      <c r="AE80" s="492"/>
      <c r="AF80" s="485"/>
      <c r="AG80" s="493">
        <f>IF(COUNTIF(AG19:AG71,"K")=0,"",COUNTIF(AG19:AG71,"K"))</f>
        <v>3</v>
      </c>
      <c r="AH80" s="491"/>
      <c r="AI80" s="492"/>
      <c r="AJ80" s="492"/>
      <c r="AK80" s="492"/>
      <c r="AL80" s="485"/>
      <c r="AM80" s="493">
        <f>IF(COUNTIF(AM19:AM71,"K")=0,"",COUNTIF(AM19:AM71,"K"))</f>
        <v>1</v>
      </c>
      <c r="AN80" s="494"/>
      <c r="AO80" s="492"/>
      <c r="AP80" s="492"/>
      <c r="AQ80" s="492"/>
      <c r="AR80" s="485"/>
      <c r="AS80" s="507">
        <f t="shared" si="39"/>
        <v>6</v>
      </c>
    </row>
    <row r="81" spans="1:45" s="71" customFormat="1" ht="15.75" customHeight="1" x14ac:dyDescent="0.3">
      <c r="A81" s="129"/>
      <c r="B81" s="512"/>
      <c r="C81" s="490" t="s">
        <v>36</v>
      </c>
      <c r="D81" s="491"/>
      <c r="E81" s="492"/>
      <c r="F81" s="492"/>
      <c r="G81" s="492"/>
      <c r="H81" s="485"/>
      <c r="I81" s="493" t="str">
        <f>IF(COUNTIF(I19:I71,"K(Z)")=0,"",COUNTIF(I19:I71,"K(Z)"))</f>
        <v/>
      </c>
      <c r="J81" s="491"/>
      <c r="K81" s="492"/>
      <c r="L81" s="492"/>
      <c r="M81" s="492"/>
      <c r="N81" s="485"/>
      <c r="O81" s="493">
        <f>IF(COUNTIF(O19:O71,"K(Z)")=0,"",COUNTIF(O19:O71,"K(Z)"))</f>
        <v>3</v>
      </c>
      <c r="P81" s="491"/>
      <c r="Q81" s="492"/>
      <c r="R81" s="492"/>
      <c r="S81" s="492"/>
      <c r="T81" s="485"/>
      <c r="U81" s="493">
        <f>IF(COUNTIF(U19:U71,"K(Z)")=0,"",COUNTIF(U19:U71,"K(Z)"))</f>
        <v>3</v>
      </c>
      <c r="V81" s="491"/>
      <c r="W81" s="492"/>
      <c r="X81" s="492"/>
      <c r="Y81" s="492"/>
      <c r="Z81" s="485"/>
      <c r="AA81" s="493">
        <f>IF(COUNTIF(AA19:AA71,"K(Z)")=0,"",COUNTIF(AA19:AA71,"K(Z)"))</f>
        <v>4</v>
      </c>
      <c r="AB81" s="491"/>
      <c r="AC81" s="492"/>
      <c r="AD81" s="492"/>
      <c r="AE81" s="492"/>
      <c r="AF81" s="485"/>
      <c r="AG81" s="493">
        <f>IF(COUNTIF(AG19:AG71,"K(Z)")=0,"",COUNTIF(AG19:AG71,"K(Z)"))</f>
        <v>2</v>
      </c>
      <c r="AH81" s="491"/>
      <c r="AI81" s="492"/>
      <c r="AJ81" s="492"/>
      <c r="AK81" s="492"/>
      <c r="AL81" s="485"/>
      <c r="AM81" s="493">
        <f>IF(COUNTIF(AM19:AM71,"K(Z)")=0,"",COUNTIF(AM19:AM71,"K(Z)"))</f>
        <v>2</v>
      </c>
      <c r="AN81" s="494"/>
      <c r="AO81" s="492"/>
      <c r="AP81" s="492"/>
      <c r="AQ81" s="492"/>
      <c r="AR81" s="485"/>
      <c r="AS81" s="507">
        <f t="shared" si="39"/>
        <v>14</v>
      </c>
    </row>
    <row r="82" spans="1:45" s="71" customFormat="1" ht="15.75" customHeight="1" x14ac:dyDescent="0.3">
      <c r="A82" s="129"/>
      <c r="B82" s="512"/>
      <c r="C82" s="130" t="s">
        <v>25</v>
      </c>
      <c r="D82" s="491"/>
      <c r="E82" s="492"/>
      <c r="F82" s="492"/>
      <c r="G82" s="492"/>
      <c r="H82" s="485"/>
      <c r="I82" s="493" t="str">
        <f>IF(COUNTIF(I19:I71,"AV")=0,"",COUNTIF(I19:I71,"AV"))</f>
        <v/>
      </c>
      <c r="J82" s="491"/>
      <c r="K82" s="492"/>
      <c r="L82" s="492"/>
      <c r="M82" s="492"/>
      <c r="N82" s="485"/>
      <c r="O82" s="493" t="str">
        <f>IF(COUNTIF(O19:O71,"AV")=0,"",COUNTIF(O19:O71,"AV"))</f>
        <v/>
      </c>
      <c r="P82" s="491"/>
      <c r="Q82" s="492"/>
      <c r="R82" s="492"/>
      <c r="S82" s="492"/>
      <c r="T82" s="485"/>
      <c r="U82" s="493" t="str">
        <f>IF(COUNTIF(U19:U71,"AV")=0,"",COUNTIF(U19:U71,"AV"))</f>
        <v/>
      </c>
      <c r="V82" s="491"/>
      <c r="W82" s="492"/>
      <c r="X82" s="492"/>
      <c r="Y82" s="492"/>
      <c r="Z82" s="485"/>
      <c r="AA82" s="493" t="str">
        <f>IF(COUNTIF(AA19:AA71,"AV")=0,"",COUNTIF(AA19:AA71,"AV"))</f>
        <v/>
      </c>
      <c r="AB82" s="491"/>
      <c r="AC82" s="492"/>
      <c r="AD82" s="492"/>
      <c r="AE82" s="492"/>
      <c r="AF82" s="485"/>
      <c r="AG82" s="493" t="str">
        <f>IF(COUNTIF(AG19:AG71,"AV")=0,"",COUNTIF(AG19:AG71,"AV"))</f>
        <v/>
      </c>
      <c r="AH82" s="491"/>
      <c r="AI82" s="492"/>
      <c r="AJ82" s="492"/>
      <c r="AK82" s="492"/>
      <c r="AL82" s="485"/>
      <c r="AM82" s="493" t="str">
        <f>IF(COUNTIF(AM19:AM71,"AV")=0,"",COUNTIF(AM19:AM71,"AV"))</f>
        <v/>
      </c>
      <c r="AN82" s="494"/>
      <c r="AO82" s="492"/>
      <c r="AP82" s="492"/>
      <c r="AQ82" s="492"/>
      <c r="AR82" s="485"/>
      <c r="AS82" s="507" t="str">
        <f t="shared" si="39"/>
        <v/>
      </c>
    </row>
    <row r="83" spans="1:45" s="71" customFormat="1" ht="15.75" customHeight="1" x14ac:dyDescent="0.3">
      <c r="A83" s="129"/>
      <c r="B83" s="512"/>
      <c r="C83" s="130" t="s">
        <v>62</v>
      </c>
      <c r="D83" s="491"/>
      <c r="E83" s="492"/>
      <c r="F83" s="492"/>
      <c r="G83" s="492"/>
      <c r="H83" s="485"/>
      <c r="I83" s="493" t="str">
        <f>IF(COUNTIF(I19:I71,"KV")=0,"",COUNTIF(I19:I71,"KV"))</f>
        <v/>
      </c>
      <c r="J83" s="491"/>
      <c r="K83" s="492"/>
      <c r="L83" s="492"/>
      <c r="M83" s="492"/>
      <c r="N83" s="485"/>
      <c r="O83" s="493" t="str">
        <f>IF(COUNTIF(O19:O71,"KV")=0,"",COUNTIF(O19:O71,"KV"))</f>
        <v/>
      </c>
      <c r="P83" s="491"/>
      <c r="Q83" s="492"/>
      <c r="R83" s="492"/>
      <c r="S83" s="492"/>
      <c r="T83" s="485"/>
      <c r="U83" s="493" t="str">
        <f>IF(COUNTIF(U19:U71,"KV")=0,"",COUNTIF(U19:U71,"KV"))</f>
        <v/>
      </c>
      <c r="V83" s="491"/>
      <c r="W83" s="492"/>
      <c r="X83" s="492"/>
      <c r="Y83" s="492"/>
      <c r="Z83" s="485"/>
      <c r="AA83" s="493" t="str">
        <f>IF(COUNTIF(AA19:AA71,"KV")=0,"",COUNTIF(AA19:AA71,"KV"))</f>
        <v/>
      </c>
      <c r="AB83" s="491"/>
      <c r="AC83" s="492"/>
      <c r="AD83" s="492"/>
      <c r="AE83" s="492"/>
      <c r="AF83" s="485"/>
      <c r="AG83" s="493" t="str">
        <f>IF(COUNTIF(AG19:AG71,"KV")=0,"",COUNTIF(AG19:AG71,"KV"))</f>
        <v/>
      </c>
      <c r="AH83" s="491"/>
      <c r="AI83" s="492"/>
      <c r="AJ83" s="492"/>
      <c r="AK83" s="492"/>
      <c r="AL83" s="485"/>
      <c r="AM83" s="493" t="str">
        <f>IF(COUNTIF(AM19:AM71,"KV")=0,"",COUNTIF(AM19:AM71,"KV"))</f>
        <v/>
      </c>
      <c r="AN83" s="494"/>
      <c r="AO83" s="492"/>
      <c r="AP83" s="492"/>
      <c r="AQ83" s="492"/>
      <c r="AR83" s="485"/>
      <c r="AS83" s="507" t="str">
        <f t="shared" si="39"/>
        <v/>
      </c>
    </row>
    <row r="84" spans="1:45" s="71" customFormat="1" ht="15.75" customHeight="1" x14ac:dyDescent="0.3">
      <c r="A84" s="129"/>
      <c r="B84" s="512"/>
      <c r="C84" s="130" t="s">
        <v>63</v>
      </c>
      <c r="D84" s="495"/>
      <c r="E84" s="496"/>
      <c r="F84" s="496"/>
      <c r="G84" s="496"/>
      <c r="H84" s="487"/>
      <c r="I84" s="493" t="str">
        <f>IF(COUNTIF(I19:I71,"SZG")=0,"",COUNTIF(I19:I71,"SZG"))</f>
        <v/>
      </c>
      <c r="J84" s="495"/>
      <c r="K84" s="496"/>
      <c r="L84" s="496"/>
      <c r="M84" s="496"/>
      <c r="N84" s="487"/>
      <c r="O84" s="493" t="str">
        <f>IF(COUNTIF(O19:O71,"SZG")=0,"",COUNTIF(O19:O71,"SZG"))</f>
        <v/>
      </c>
      <c r="P84" s="495"/>
      <c r="Q84" s="496"/>
      <c r="R84" s="496"/>
      <c r="S84" s="496"/>
      <c r="T84" s="487"/>
      <c r="U84" s="493" t="str">
        <f>IF(COUNTIF(U19:U71,"SZG")=0,"",COUNTIF(U19:U71,"SZG"))</f>
        <v/>
      </c>
      <c r="V84" s="495"/>
      <c r="W84" s="496"/>
      <c r="X84" s="496"/>
      <c r="Y84" s="496"/>
      <c r="Z84" s="487"/>
      <c r="AA84" s="493" t="str">
        <f>IF(COUNTIF(AA19:AA71,"SZG")=0,"",COUNTIF(AA19:AA71,"SZG"))</f>
        <v/>
      </c>
      <c r="AB84" s="495"/>
      <c r="AC84" s="496"/>
      <c r="AD84" s="496"/>
      <c r="AE84" s="496"/>
      <c r="AF84" s="487"/>
      <c r="AG84" s="493" t="str">
        <f>IF(COUNTIF(AG19:AG71,"SZG")=0,"",COUNTIF(AG19:AG71,"SZG"))</f>
        <v/>
      </c>
      <c r="AH84" s="495"/>
      <c r="AI84" s="496"/>
      <c r="AJ84" s="496"/>
      <c r="AK84" s="496"/>
      <c r="AL84" s="487"/>
      <c r="AM84" s="493" t="str">
        <f>IF(COUNTIF(AM19:AM71,"SZG")=0,"",COUNTIF(AM19:AM71,"SZG"))</f>
        <v/>
      </c>
      <c r="AN84" s="494"/>
      <c r="AO84" s="492"/>
      <c r="AP84" s="492"/>
      <c r="AQ84" s="492"/>
      <c r="AR84" s="485"/>
      <c r="AS84" s="507" t="str">
        <f t="shared" si="39"/>
        <v/>
      </c>
    </row>
    <row r="85" spans="1:45" s="71" customFormat="1" ht="15.75" customHeight="1" x14ac:dyDescent="0.3">
      <c r="A85" s="129"/>
      <c r="B85" s="512"/>
      <c r="C85" s="130" t="s">
        <v>64</v>
      </c>
      <c r="D85" s="495"/>
      <c r="E85" s="496"/>
      <c r="F85" s="496"/>
      <c r="G85" s="496"/>
      <c r="H85" s="487"/>
      <c r="I85" s="493" t="str">
        <f>IF(COUNTIF(I19:I71,"ZV")=0,"",COUNTIF(I19:I71,"ZV"))</f>
        <v/>
      </c>
      <c r="J85" s="495"/>
      <c r="K85" s="496"/>
      <c r="L85" s="496"/>
      <c r="M85" s="496"/>
      <c r="N85" s="487"/>
      <c r="O85" s="493" t="str">
        <f>IF(COUNTIF(O19:O71,"ZV")=0,"",COUNTIF(O19:O71,"ZV"))</f>
        <v/>
      </c>
      <c r="P85" s="495"/>
      <c r="Q85" s="496"/>
      <c r="R85" s="496"/>
      <c r="S85" s="496"/>
      <c r="T85" s="487"/>
      <c r="U85" s="493" t="str">
        <f>IF(COUNTIF(U19:U71,"ZV")=0,"",COUNTIF(U19:U71,"ZV"))</f>
        <v/>
      </c>
      <c r="V85" s="495"/>
      <c r="W85" s="496"/>
      <c r="X85" s="496"/>
      <c r="Y85" s="496"/>
      <c r="Z85" s="487"/>
      <c r="AA85" s="493" t="str">
        <f>IF(COUNTIF(AA19:AA71,"ZV")=0,"",COUNTIF(AA19:AA71,"ZV"))</f>
        <v/>
      </c>
      <c r="AB85" s="495"/>
      <c r="AC85" s="496"/>
      <c r="AD85" s="496"/>
      <c r="AE85" s="496"/>
      <c r="AF85" s="487"/>
      <c r="AG85" s="493" t="str">
        <f>IF(COUNTIF(AG19:AG71,"ZV")=0,"",COUNTIF(AG19:AG71,"ZV"))</f>
        <v/>
      </c>
      <c r="AH85" s="495"/>
      <c r="AI85" s="496"/>
      <c r="AJ85" s="496"/>
      <c r="AK85" s="496"/>
      <c r="AL85" s="487"/>
      <c r="AM85" s="493" t="str">
        <f>IF(COUNTIF(AM19:AM71,"ZV")=0,"",COUNTIF(AM19:AM71,"ZV"))</f>
        <v/>
      </c>
      <c r="AN85" s="494"/>
      <c r="AO85" s="492"/>
      <c r="AP85" s="492"/>
      <c r="AQ85" s="492"/>
      <c r="AR85" s="485"/>
      <c r="AS85" s="507" t="str">
        <f t="shared" si="39"/>
        <v/>
      </c>
    </row>
    <row r="86" spans="1:45" s="71" customFormat="1" ht="15.75" customHeight="1" thickBot="1" x14ac:dyDescent="0.35">
      <c r="A86" s="497"/>
      <c r="B86" s="488"/>
      <c r="C86" s="489" t="s">
        <v>26</v>
      </c>
      <c r="D86" s="498"/>
      <c r="E86" s="499"/>
      <c r="F86" s="499"/>
      <c r="G86" s="499"/>
      <c r="H86" s="500"/>
      <c r="I86" s="501">
        <f>IF(SUM(I74:I85)=0,"",SUM(I74:I85))</f>
        <v>1</v>
      </c>
      <c r="J86" s="498"/>
      <c r="K86" s="499"/>
      <c r="L86" s="499"/>
      <c r="M86" s="499"/>
      <c r="N86" s="500"/>
      <c r="O86" s="501">
        <f>IF(SUM(O74:O85)=0,"",SUM(O74:O85))</f>
        <v>8</v>
      </c>
      <c r="P86" s="498"/>
      <c r="Q86" s="499"/>
      <c r="R86" s="499"/>
      <c r="S86" s="499"/>
      <c r="T86" s="500"/>
      <c r="U86" s="501">
        <f>IF(SUM(U74:U85)=0,"",SUM(U74:U85))</f>
        <v>8</v>
      </c>
      <c r="V86" s="498"/>
      <c r="W86" s="499"/>
      <c r="X86" s="499"/>
      <c r="Y86" s="499"/>
      <c r="Z86" s="500"/>
      <c r="AA86" s="501">
        <f>IF(SUM(AA74:AA85)=0,"",SUM(AA74:AA85))</f>
        <v>10</v>
      </c>
      <c r="AB86" s="498"/>
      <c r="AC86" s="499"/>
      <c r="AD86" s="499"/>
      <c r="AE86" s="499"/>
      <c r="AF86" s="500"/>
      <c r="AG86" s="501">
        <f>IF(SUM(AG74:AG85)=0,"",SUM(AG74:AG85))</f>
        <v>8</v>
      </c>
      <c r="AH86" s="498"/>
      <c r="AI86" s="499"/>
      <c r="AJ86" s="499"/>
      <c r="AK86" s="499"/>
      <c r="AL86" s="500"/>
      <c r="AM86" s="501">
        <f>IF(SUM(AM74:AM85)=0,"",SUM(AM74:AM85))</f>
        <v>8</v>
      </c>
      <c r="AN86" s="502"/>
      <c r="AO86" s="499"/>
      <c r="AP86" s="499"/>
      <c r="AQ86" s="499"/>
      <c r="AR86" s="500"/>
      <c r="AS86" s="507">
        <f t="shared" si="39"/>
        <v>43</v>
      </c>
    </row>
    <row r="87" spans="1:45" s="71" customFormat="1" ht="15.75" customHeight="1" thickTop="1" x14ac:dyDescent="0.25">
      <c r="A87" s="132"/>
      <c r="B87" s="133"/>
      <c r="C87" s="133"/>
    </row>
    <row r="88" spans="1:45" s="71" customFormat="1" ht="15.75" customHeight="1" x14ac:dyDescent="0.25">
      <c r="A88" s="132"/>
      <c r="B88" s="133"/>
      <c r="C88" s="133"/>
      <c r="E88" s="778"/>
      <c r="K88" s="900"/>
      <c r="L88" s="900"/>
      <c r="M88" s="900"/>
      <c r="N88" s="900"/>
      <c r="O88" s="900"/>
      <c r="P88" s="900"/>
      <c r="Q88" s="900"/>
      <c r="AC88" s="900"/>
    </row>
    <row r="89" spans="1:45" s="71" customFormat="1" ht="15.75" customHeight="1" x14ac:dyDescent="0.25">
      <c r="A89" s="132"/>
      <c r="B89" s="133"/>
      <c r="C89" s="133"/>
    </row>
    <row r="90" spans="1:45" s="71" customFormat="1" ht="15.75" customHeight="1" x14ac:dyDescent="0.25">
      <c r="A90" s="132"/>
      <c r="B90" s="133"/>
      <c r="C90" s="133"/>
    </row>
    <row r="91" spans="1:45" s="71" customFormat="1" ht="15.75" customHeight="1" x14ac:dyDescent="0.25">
      <c r="A91" s="132"/>
      <c r="B91" s="133"/>
      <c r="C91" s="133"/>
    </row>
    <row r="92" spans="1:45" s="71" customFormat="1" ht="15.75" customHeight="1" x14ac:dyDescent="0.25">
      <c r="A92" s="132"/>
      <c r="B92" s="133"/>
      <c r="C92" s="133"/>
    </row>
    <row r="93" spans="1:45" s="71" customFormat="1" ht="15.75" customHeight="1" x14ac:dyDescent="0.25">
      <c r="A93" s="132"/>
      <c r="B93" s="133"/>
      <c r="C93" s="133"/>
    </row>
    <row r="94" spans="1:45" s="71" customFormat="1" ht="15.75" customHeight="1" x14ac:dyDescent="0.25">
      <c r="A94" s="132"/>
      <c r="B94" s="133"/>
      <c r="C94" s="133"/>
    </row>
    <row r="95" spans="1:45" s="71" customFormat="1" ht="15.75" customHeight="1" x14ac:dyDescent="0.25">
      <c r="A95" s="132"/>
      <c r="B95" s="133"/>
      <c r="C95" s="133"/>
    </row>
    <row r="96" spans="1:45" s="71" customFormat="1" ht="15.75" customHeight="1" x14ac:dyDescent="0.25">
      <c r="A96" s="132"/>
      <c r="B96" s="133"/>
      <c r="C96" s="133"/>
    </row>
    <row r="97" spans="1:3" s="71" customFormat="1" ht="15.75" customHeight="1" x14ac:dyDescent="0.25">
      <c r="A97" s="132"/>
      <c r="B97" s="133"/>
      <c r="C97" s="133"/>
    </row>
    <row r="98" spans="1:3" s="71" customFormat="1" ht="15.75" customHeight="1" x14ac:dyDescent="0.25">
      <c r="A98" s="132"/>
      <c r="B98" s="133"/>
      <c r="C98" s="133"/>
    </row>
    <row r="99" spans="1:3" s="71" customFormat="1" ht="15.75" customHeight="1" x14ac:dyDescent="0.25">
      <c r="A99" s="132"/>
      <c r="B99" s="133"/>
      <c r="C99" s="133"/>
    </row>
    <row r="100" spans="1:3" s="71" customFormat="1" ht="15.75" customHeight="1" x14ac:dyDescent="0.25">
      <c r="A100" s="132"/>
      <c r="B100" s="133"/>
      <c r="C100" s="133"/>
    </row>
    <row r="101" spans="1:3" s="71" customFormat="1" ht="15.75" customHeight="1" x14ac:dyDescent="0.25">
      <c r="A101" s="132"/>
      <c r="B101" s="133"/>
      <c r="C101" s="133"/>
    </row>
    <row r="102" spans="1:3" s="71" customFormat="1" ht="15.75" customHeight="1" x14ac:dyDescent="0.25">
      <c r="A102" s="132"/>
      <c r="B102" s="133"/>
      <c r="C102" s="133"/>
    </row>
    <row r="103" spans="1:3" s="71" customFormat="1" ht="15.75" customHeight="1" x14ac:dyDescent="0.25">
      <c r="A103" s="132"/>
      <c r="B103" s="133"/>
      <c r="C103" s="133"/>
    </row>
    <row r="104" spans="1:3" s="71" customFormat="1" ht="15.75" customHeight="1" x14ac:dyDescent="0.25">
      <c r="A104" s="132"/>
      <c r="B104" s="133"/>
      <c r="C104" s="133"/>
    </row>
    <row r="105" spans="1:3" s="71" customFormat="1" ht="15.75" customHeight="1" x14ac:dyDescent="0.25">
      <c r="A105" s="132"/>
      <c r="B105" s="133"/>
      <c r="C105" s="133"/>
    </row>
    <row r="106" spans="1:3" s="71" customFormat="1" ht="15.75" customHeight="1" x14ac:dyDescent="0.25">
      <c r="A106" s="132"/>
      <c r="B106" s="133"/>
      <c r="C106" s="133"/>
    </row>
    <row r="107" spans="1:3" s="71" customFormat="1" ht="15.75" customHeight="1" x14ac:dyDescent="0.25">
      <c r="A107" s="132"/>
      <c r="B107" s="133"/>
      <c r="C107" s="133"/>
    </row>
    <row r="108" spans="1:3" s="71" customFormat="1" ht="15.75" customHeight="1" x14ac:dyDescent="0.25">
      <c r="A108" s="132"/>
      <c r="B108" s="133"/>
      <c r="C108" s="133"/>
    </row>
    <row r="109" spans="1:3" s="71" customFormat="1" ht="15.75" customHeight="1" x14ac:dyDescent="0.25">
      <c r="A109" s="132"/>
      <c r="B109" s="133"/>
      <c r="C109" s="133"/>
    </row>
    <row r="110" spans="1:3" s="71" customFormat="1" ht="15.75" customHeight="1" x14ac:dyDescent="0.25">
      <c r="A110" s="132"/>
      <c r="B110" s="133"/>
      <c r="C110" s="133"/>
    </row>
    <row r="111" spans="1:3" s="71" customFormat="1" ht="15.75" customHeight="1" x14ac:dyDescent="0.25">
      <c r="A111" s="132"/>
      <c r="B111" s="133"/>
      <c r="C111" s="133"/>
    </row>
    <row r="112" spans="1:3" s="71" customFormat="1" ht="15.75" customHeight="1" x14ac:dyDescent="0.25">
      <c r="A112" s="132"/>
      <c r="B112" s="133"/>
      <c r="C112" s="133"/>
    </row>
    <row r="113" spans="1:3" s="71" customFormat="1" ht="15.75" customHeight="1" x14ac:dyDescent="0.25">
      <c r="A113" s="132"/>
      <c r="B113" s="133"/>
      <c r="C113" s="133"/>
    </row>
    <row r="114" spans="1:3" s="71" customFormat="1" ht="15.75" customHeight="1" x14ac:dyDescent="0.25">
      <c r="A114" s="132"/>
      <c r="B114" s="133"/>
      <c r="C114" s="133"/>
    </row>
    <row r="115" spans="1:3" s="71" customFormat="1" ht="15.75" customHeight="1" x14ac:dyDescent="0.25">
      <c r="A115" s="132"/>
      <c r="B115" s="133"/>
      <c r="C115" s="133"/>
    </row>
    <row r="116" spans="1:3" s="71" customFormat="1" ht="15.75" customHeight="1" x14ac:dyDescent="0.25">
      <c r="A116" s="132"/>
      <c r="B116" s="133"/>
      <c r="C116" s="133"/>
    </row>
    <row r="117" spans="1:3" s="71" customFormat="1" ht="15.75" customHeight="1" x14ac:dyDescent="0.25">
      <c r="A117" s="132"/>
      <c r="B117" s="133"/>
      <c r="C117" s="133"/>
    </row>
    <row r="118" spans="1:3" s="71" customFormat="1" ht="15.75" customHeight="1" x14ac:dyDescent="0.25">
      <c r="A118" s="132"/>
      <c r="B118" s="133"/>
      <c r="C118" s="133"/>
    </row>
    <row r="119" spans="1:3" s="71" customFormat="1" ht="15.75" customHeight="1" x14ac:dyDescent="0.25">
      <c r="A119" s="132"/>
      <c r="B119" s="133"/>
      <c r="C119" s="133"/>
    </row>
    <row r="120" spans="1:3" s="71" customFormat="1" ht="15.75" customHeight="1" x14ac:dyDescent="0.25">
      <c r="A120" s="132"/>
      <c r="B120" s="133"/>
      <c r="C120" s="133"/>
    </row>
    <row r="121" spans="1:3" s="71" customFormat="1" ht="15.75" customHeight="1" x14ac:dyDescent="0.25">
      <c r="A121" s="132"/>
      <c r="B121" s="133"/>
      <c r="C121" s="133"/>
    </row>
    <row r="122" spans="1:3" s="71" customFormat="1" ht="15.75" customHeight="1" x14ac:dyDescent="0.25">
      <c r="A122" s="132"/>
      <c r="B122" s="133"/>
      <c r="C122" s="133"/>
    </row>
    <row r="123" spans="1:3" s="71" customFormat="1" ht="15.75" customHeight="1" x14ac:dyDescent="0.25">
      <c r="A123" s="132"/>
      <c r="B123" s="133"/>
      <c r="C123" s="133"/>
    </row>
    <row r="124" spans="1:3" s="71" customFormat="1" ht="15.75" customHeight="1" x14ac:dyDescent="0.25">
      <c r="A124" s="132"/>
      <c r="B124" s="133"/>
      <c r="C124" s="133"/>
    </row>
    <row r="125" spans="1:3" s="71" customFormat="1" ht="15.75" customHeight="1" x14ac:dyDescent="0.25">
      <c r="A125" s="132"/>
      <c r="B125" s="133"/>
      <c r="C125" s="133"/>
    </row>
    <row r="126" spans="1:3" s="71" customFormat="1" ht="15.75" customHeight="1" x14ac:dyDescent="0.25">
      <c r="A126" s="132"/>
      <c r="B126" s="133"/>
      <c r="C126" s="133"/>
    </row>
    <row r="127" spans="1:3" s="71" customFormat="1" ht="15.75" customHeight="1" x14ac:dyDescent="0.25">
      <c r="A127" s="132"/>
      <c r="B127" s="133"/>
      <c r="C127" s="133"/>
    </row>
    <row r="128" spans="1:3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133"/>
      <c r="C146" s="133"/>
    </row>
    <row r="147" spans="1:45" s="71" customFormat="1" ht="15.75" customHeight="1" x14ac:dyDescent="0.25">
      <c r="A147" s="132"/>
      <c r="B147" s="133"/>
      <c r="C147" s="133"/>
    </row>
    <row r="148" spans="1:45" s="71" customFormat="1" ht="15.75" customHeight="1" x14ac:dyDescent="0.25">
      <c r="A148" s="132"/>
      <c r="B148" s="133"/>
      <c r="C148" s="133"/>
    </row>
    <row r="149" spans="1:45" s="71" customFormat="1" ht="15.75" customHeight="1" x14ac:dyDescent="0.25">
      <c r="A149" s="132"/>
      <c r="B149" s="133"/>
      <c r="C149" s="133"/>
    </row>
    <row r="150" spans="1:45" s="71" customFormat="1" ht="15.75" customHeight="1" x14ac:dyDescent="0.25">
      <c r="A150" s="132"/>
      <c r="B150" s="133"/>
      <c r="C150" s="133"/>
    </row>
    <row r="151" spans="1:45" s="71" customFormat="1" ht="15.75" customHeight="1" x14ac:dyDescent="0.25">
      <c r="A151" s="132"/>
      <c r="B151" s="133"/>
      <c r="C151" s="133"/>
    </row>
    <row r="152" spans="1:45" ht="15.75" customHeight="1" x14ac:dyDescent="0.25">
      <c r="A152" s="132"/>
      <c r="B152" s="69"/>
      <c r="C152" s="69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</row>
    <row r="153" spans="1:45" ht="15.75" customHeight="1" x14ac:dyDescent="0.25">
      <c r="A153" s="132"/>
      <c r="B153" s="69"/>
      <c r="C153" s="69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</row>
    <row r="154" spans="1:45" ht="15.75" customHeight="1" x14ac:dyDescent="0.25">
      <c r="A154" s="132"/>
      <c r="B154" s="69"/>
      <c r="C154" s="69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:45" ht="15.75" customHeight="1" x14ac:dyDescent="0.25">
      <c r="A155" s="132"/>
      <c r="B155" s="69"/>
      <c r="C155" s="69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:45" ht="15.75" customHeight="1" x14ac:dyDescent="0.25">
      <c r="A156" s="132"/>
      <c r="B156" s="69"/>
      <c r="C156" s="69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</row>
    <row r="157" spans="1:45" ht="15.75" customHeight="1" x14ac:dyDescent="0.25">
      <c r="A157" s="132"/>
      <c r="B157" s="69"/>
      <c r="C157" s="69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</row>
    <row r="158" spans="1:45" ht="15.75" customHeight="1" x14ac:dyDescent="0.25">
      <c r="A158" s="132"/>
      <c r="B158" s="69"/>
      <c r="C158" s="69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:45" ht="15.75" customHeight="1" x14ac:dyDescent="0.25">
      <c r="A159" s="132"/>
      <c r="B159" s="69"/>
      <c r="C159" s="69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ht="15.75" customHeight="1" x14ac:dyDescent="0.25">
      <c r="A160" s="132"/>
      <c r="B160" s="69"/>
      <c r="C160" s="69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3" ht="15.75" customHeight="1" x14ac:dyDescent="0.25">
      <c r="A161" s="134"/>
      <c r="B161" s="67"/>
      <c r="C161" s="67"/>
    </row>
    <row r="162" spans="1:3" ht="15.75" customHeight="1" x14ac:dyDescent="0.25">
      <c r="A162" s="134"/>
      <c r="B162" s="67"/>
      <c r="C162" s="67"/>
    </row>
    <row r="163" spans="1:3" ht="15.75" customHeight="1" x14ac:dyDescent="0.25">
      <c r="A163" s="134"/>
      <c r="B163" s="67"/>
      <c r="C163" s="67"/>
    </row>
    <row r="164" spans="1:3" ht="15.75" customHeight="1" x14ac:dyDescent="0.25">
      <c r="A164" s="134"/>
      <c r="B164" s="67"/>
      <c r="C164" s="67"/>
    </row>
    <row r="165" spans="1:3" ht="15.75" customHeight="1" x14ac:dyDescent="0.25">
      <c r="A165" s="134"/>
      <c r="B165" s="67"/>
      <c r="C165" s="67"/>
    </row>
    <row r="166" spans="1:3" ht="15.75" customHeight="1" x14ac:dyDescent="0.25">
      <c r="A166" s="134"/>
      <c r="B166" s="67"/>
      <c r="C166" s="67"/>
    </row>
    <row r="167" spans="1:3" ht="15.75" customHeight="1" x14ac:dyDescent="0.25">
      <c r="A167" s="134"/>
      <c r="B167" s="67"/>
      <c r="C167" s="67"/>
    </row>
    <row r="168" spans="1:3" ht="15.75" customHeight="1" x14ac:dyDescent="0.25">
      <c r="A168" s="134"/>
      <c r="B168" s="67"/>
      <c r="C168" s="67"/>
    </row>
    <row r="169" spans="1:3" ht="15.75" customHeight="1" x14ac:dyDescent="0.25">
      <c r="A169" s="134"/>
      <c r="B169" s="67"/>
      <c r="C169" s="67"/>
    </row>
    <row r="170" spans="1:3" ht="15.75" customHeight="1" x14ac:dyDescent="0.25">
      <c r="A170" s="134"/>
      <c r="B170" s="67"/>
      <c r="C170" s="67"/>
    </row>
    <row r="171" spans="1:3" ht="15.75" customHeight="1" x14ac:dyDescent="0.25">
      <c r="A171" s="134"/>
      <c r="B171" s="67"/>
      <c r="C171" s="67"/>
    </row>
    <row r="172" spans="1:3" ht="15.75" customHeight="1" x14ac:dyDescent="0.25">
      <c r="A172" s="134"/>
      <c r="B172" s="67"/>
      <c r="C172" s="67"/>
    </row>
    <row r="173" spans="1:3" ht="15.75" customHeight="1" x14ac:dyDescent="0.25">
      <c r="A173" s="134"/>
      <c r="B173" s="67"/>
      <c r="C173" s="67"/>
    </row>
    <row r="174" spans="1:3" ht="15.75" customHeight="1" x14ac:dyDescent="0.25">
      <c r="A174" s="134"/>
      <c r="B174" s="67"/>
      <c r="C174" s="67"/>
    </row>
    <row r="175" spans="1:3" ht="15.75" customHeight="1" x14ac:dyDescent="0.25">
      <c r="A175" s="134"/>
      <c r="B175" s="67"/>
      <c r="C175" s="67"/>
    </row>
    <row r="176" spans="1:3" ht="15.75" customHeight="1" x14ac:dyDescent="0.25">
      <c r="A176" s="134"/>
      <c r="B176" s="67"/>
      <c r="C176" s="67"/>
    </row>
    <row r="177" spans="1:3" ht="15.75" customHeight="1" x14ac:dyDescent="0.25">
      <c r="A177" s="134"/>
      <c r="B177" s="67"/>
      <c r="C177" s="67"/>
    </row>
    <row r="178" spans="1:3" ht="15.75" customHeight="1" x14ac:dyDescent="0.25">
      <c r="A178" s="134"/>
      <c r="B178" s="67"/>
      <c r="C178" s="67"/>
    </row>
    <row r="179" spans="1:3" ht="15.75" customHeight="1" x14ac:dyDescent="0.25">
      <c r="A179" s="134"/>
      <c r="B179" s="67"/>
      <c r="C179" s="67"/>
    </row>
    <row r="180" spans="1:3" ht="15.75" customHeight="1" x14ac:dyDescent="0.25">
      <c r="A180" s="134"/>
      <c r="B180" s="67"/>
      <c r="C180" s="67"/>
    </row>
    <row r="181" spans="1:3" ht="15.75" customHeight="1" x14ac:dyDescent="0.25">
      <c r="A181" s="134"/>
      <c r="B181" s="67"/>
      <c r="C181" s="67"/>
    </row>
    <row r="182" spans="1:3" ht="15.75" customHeight="1" x14ac:dyDescent="0.25">
      <c r="A182" s="134"/>
      <c r="B182" s="67"/>
      <c r="C182" s="67"/>
    </row>
    <row r="183" spans="1:3" ht="15.75" customHeight="1" x14ac:dyDescent="0.25">
      <c r="A183" s="134"/>
      <c r="B183" s="67"/>
      <c r="C183" s="67"/>
    </row>
    <row r="184" spans="1:3" ht="15.75" customHeight="1" x14ac:dyDescent="0.25">
      <c r="A184" s="134"/>
      <c r="B184" s="67"/>
      <c r="C184" s="67"/>
    </row>
    <row r="185" spans="1:3" ht="15.75" customHeight="1" x14ac:dyDescent="0.25">
      <c r="A185" s="134"/>
      <c r="B185" s="67"/>
      <c r="C185" s="67"/>
    </row>
    <row r="186" spans="1:3" x14ac:dyDescent="0.25">
      <c r="A186" s="134"/>
      <c r="B186" s="67"/>
      <c r="C186" s="67"/>
    </row>
    <row r="187" spans="1:3" x14ac:dyDescent="0.25">
      <c r="A187" s="134"/>
      <c r="B187" s="67"/>
      <c r="C187" s="67"/>
    </row>
    <row r="188" spans="1:3" x14ac:dyDescent="0.25">
      <c r="A188" s="134"/>
      <c r="B188" s="67"/>
      <c r="C188" s="67"/>
    </row>
    <row r="189" spans="1:3" x14ac:dyDescent="0.25">
      <c r="A189" s="134"/>
      <c r="B189" s="67"/>
      <c r="C189" s="67"/>
    </row>
    <row r="190" spans="1:3" x14ac:dyDescent="0.25">
      <c r="A190" s="134"/>
      <c r="B190" s="67"/>
      <c r="C190" s="67"/>
    </row>
    <row r="191" spans="1:3" x14ac:dyDescent="0.25">
      <c r="A191" s="134"/>
      <c r="B191" s="67"/>
      <c r="C191" s="67"/>
    </row>
    <row r="192" spans="1:3" x14ac:dyDescent="0.25">
      <c r="A192" s="134"/>
      <c r="B192" s="67"/>
      <c r="C192" s="67"/>
    </row>
    <row r="193" spans="1:3" x14ac:dyDescent="0.25">
      <c r="A193" s="134"/>
      <c r="B193" s="67"/>
      <c r="C193" s="67"/>
    </row>
    <row r="194" spans="1:3" x14ac:dyDescent="0.25">
      <c r="A194" s="134"/>
      <c r="B194" s="67"/>
      <c r="C194" s="67"/>
    </row>
    <row r="195" spans="1:3" x14ac:dyDescent="0.25">
      <c r="A195" s="134"/>
      <c r="B195" s="67"/>
      <c r="C195" s="67"/>
    </row>
    <row r="196" spans="1:3" x14ac:dyDescent="0.25">
      <c r="A196" s="134"/>
      <c r="B196" s="67"/>
      <c r="C196" s="67"/>
    </row>
    <row r="197" spans="1:3" x14ac:dyDescent="0.25">
      <c r="A197" s="134"/>
      <c r="B197" s="67"/>
      <c r="C197" s="67"/>
    </row>
    <row r="198" spans="1:3" x14ac:dyDescent="0.25">
      <c r="A198" s="134"/>
      <c r="B198" s="67"/>
      <c r="C198" s="67"/>
    </row>
    <row r="199" spans="1:3" x14ac:dyDescent="0.25">
      <c r="A199" s="134"/>
      <c r="B199" s="67"/>
      <c r="C199" s="67"/>
    </row>
    <row r="200" spans="1:3" x14ac:dyDescent="0.25">
      <c r="A200" s="134"/>
      <c r="B200" s="67"/>
      <c r="C200" s="67"/>
    </row>
    <row r="201" spans="1:3" x14ac:dyDescent="0.25">
      <c r="A201" s="134"/>
      <c r="B201" s="67"/>
      <c r="C201" s="67"/>
    </row>
    <row r="202" spans="1:3" x14ac:dyDescent="0.25">
      <c r="A202" s="134"/>
      <c r="B202" s="67"/>
      <c r="C202" s="67"/>
    </row>
    <row r="203" spans="1:3" x14ac:dyDescent="0.25">
      <c r="A203" s="134"/>
      <c r="B203" s="67"/>
      <c r="C203" s="67"/>
    </row>
    <row r="204" spans="1:3" x14ac:dyDescent="0.25">
      <c r="A204" s="134"/>
      <c r="B204" s="67"/>
      <c r="C204" s="67"/>
    </row>
    <row r="205" spans="1:3" x14ac:dyDescent="0.25">
      <c r="A205" s="134"/>
      <c r="B205" s="67"/>
      <c r="C205" s="67"/>
    </row>
    <row r="206" spans="1:3" x14ac:dyDescent="0.25">
      <c r="A206" s="134"/>
      <c r="B206" s="67"/>
      <c r="C206" s="67"/>
    </row>
    <row r="207" spans="1:3" x14ac:dyDescent="0.25">
      <c r="A207" s="134"/>
      <c r="B207" s="67"/>
      <c r="C207" s="67"/>
    </row>
    <row r="208" spans="1:3" x14ac:dyDescent="0.25">
      <c r="A208" s="134"/>
      <c r="B208" s="67"/>
      <c r="C208" s="67"/>
    </row>
    <row r="209" spans="1:3" x14ac:dyDescent="0.25">
      <c r="A209" s="134"/>
      <c r="B209" s="67"/>
      <c r="C209" s="67"/>
    </row>
    <row r="210" spans="1:3" x14ac:dyDescent="0.25">
      <c r="A210" s="134"/>
      <c r="B210" s="67"/>
      <c r="C210" s="67"/>
    </row>
    <row r="211" spans="1:3" x14ac:dyDescent="0.25">
      <c r="A211" s="134"/>
      <c r="B211" s="67"/>
      <c r="C211" s="67"/>
    </row>
    <row r="212" spans="1:3" x14ac:dyDescent="0.25">
      <c r="A212" s="134"/>
      <c r="B212" s="67"/>
      <c r="C212" s="67"/>
    </row>
    <row r="213" spans="1:3" x14ac:dyDescent="0.25">
      <c r="A213" s="134"/>
      <c r="B213" s="67"/>
      <c r="C213" s="67"/>
    </row>
    <row r="214" spans="1:3" x14ac:dyDescent="0.25">
      <c r="A214" s="134"/>
      <c r="B214" s="67"/>
      <c r="C214" s="67"/>
    </row>
    <row r="215" spans="1:3" x14ac:dyDescent="0.25">
      <c r="A215" s="134"/>
      <c r="B215" s="67"/>
      <c r="C215" s="67"/>
    </row>
    <row r="216" spans="1:3" x14ac:dyDescent="0.25">
      <c r="A216" s="134"/>
      <c r="B216" s="67"/>
      <c r="C216" s="67"/>
    </row>
    <row r="217" spans="1:3" x14ac:dyDescent="0.25">
      <c r="A217" s="134"/>
      <c r="B217" s="67"/>
      <c r="C217" s="67"/>
    </row>
    <row r="218" spans="1:3" x14ac:dyDescent="0.25">
      <c r="A218" s="134"/>
      <c r="B218" s="67"/>
      <c r="C218" s="67"/>
    </row>
    <row r="219" spans="1:3" x14ac:dyDescent="0.25">
      <c r="A219" s="134"/>
      <c r="B219" s="67"/>
      <c r="C219" s="67"/>
    </row>
    <row r="220" spans="1:3" x14ac:dyDescent="0.25">
      <c r="A220" s="134"/>
      <c r="B220" s="67"/>
      <c r="C220" s="67"/>
    </row>
    <row r="221" spans="1:3" x14ac:dyDescent="0.25">
      <c r="A221" s="134"/>
      <c r="B221" s="67"/>
      <c r="C221" s="67"/>
    </row>
    <row r="222" spans="1:3" x14ac:dyDescent="0.25">
      <c r="A222" s="134"/>
      <c r="B222" s="67"/>
      <c r="C222" s="67"/>
    </row>
    <row r="223" spans="1:3" x14ac:dyDescent="0.25">
      <c r="A223" s="134"/>
      <c r="B223" s="67"/>
      <c r="C223" s="67"/>
    </row>
    <row r="224" spans="1:3" x14ac:dyDescent="0.25">
      <c r="A224" s="134"/>
      <c r="B224" s="67"/>
      <c r="C224" s="67"/>
    </row>
    <row r="225" spans="1:3" x14ac:dyDescent="0.25">
      <c r="A225" s="134"/>
      <c r="B225" s="67"/>
      <c r="C225" s="67"/>
    </row>
    <row r="226" spans="1:3" x14ac:dyDescent="0.25">
      <c r="A226" s="134"/>
      <c r="B226" s="67"/>
      <c r="C226" s="67"/>
    </row>
    <row r="227" spans="1:3" x14ac:dyDescent="0.25">
      <c r="A227" s="134"/>
      <c r="B227" s="67"/>
      <c r="C227" s="67"/>
    </row>
    <row r="228" spans="1:3" x14ac:dyDescent="0.25">
      <c r="A228" s="134"/>
      <c r="B228" s="67"/>
      <c r="C228" s="67"/>
    </row>
    <row r="229" spans="1:3" x14ac:dyDescent="0.25">
      <c r="A229" s="134"/>
      <c r="B229" s="67"/>
      <c r="C229" s="67"/>
    </row>
    <row r="230" spans="1:3" x14ac:dyDescent="0.25">
      <c r="A230" s="134"/>
      <c r="B230" s="67"/>
      <c r="C230" s="67"/>
    </row>
    <row r="231" spans="1:3" x14ac:dyDescent="0.25">
      <c r="A231" s="134"/>
      <c r="B231" s="67"/>
      <c r="C231" s="67"/>
    </row>
    <row r="232" spans="1:3" x14ac:dyDescent="0.25">
      <c r="A232" s="134"/>
      <c r="B232" s="67"/>
      <c r="C232" s="67"/>
    </row>
    <row r="233" spans="1:3" x14ac:dyDescent="0.25">
      <c r="A233" s="134"/>
      <c r="B233" s="67"/>
      <c r="C233" s="67"/>
    </row>
    <row r="234" spans="1:3" x14ac:dyDescent="0.25">
      <c r="A234" s="134"/>
      <c r="B234" s="67"/>
      <c r="C234" s="67"/>
    </row>
    <row r="235" spans="1:3" x14ac:dyDescent="0.25">
      <c r="A235" s="134"/>
      <c r="B235" s="67"/>
      <c r="C235" s="67"/>
    </row>
    <row r="236" spans="1:3" x14ac:dyDescent="0.25">
      <c r="A236" s="134"/>
      <c r="B236" s="67"/>
      <c r="C236" s="67"/>
    </row>
    <row r="237" spans="1:3" x14ac:dyDescent="0.25">
      <c r="A237" s="134"/>
      <c r="B237" s="67"/>
      <c r="C237" s="67"/>
    </row>
    <row r="238" spans="1:3" x14ac:dyDescent="0.25">
      <c r="A238" s="134"/>
      <c r="B238" s="67"/>
      <c r="C238" s="67"/>
    </row>
    <row r="239" spans="1:3" x14ac:dyDescent="0.25">
      <c r="A239" s="134"/>
      <c r="B239" s="67"/>
      <c r="C239" s="67"/>
    </row>
    <row r="240" spans="1:3" x14ac:dyDescent="0.25">
      <c r="A240" s="134"/>
      <c r="B240" s="67"/>
      <c r="C240" s="67"/>
    </row>
    <row r="241" spans="1:3" x14ac:dyDescent="0.25">
      <c r="A241" s="134"/>
      <c r="B241" s="67"/>
      <c r="C241" s="67"/>
    </row>
    <row r="242" spans="1:3" x14ac:dyDescent="0.25">
      <c r="A242" s="134"/>
      <c r="B242" s="67"/>
      <c r="C242" s="67"/>
    </row>
    <row r="243" spans="1:3" x14ac:dyDescent="0.25">
      <c r="A243" s="134"/>
      <c r="B243" s="67"/>
      <c r="C243" s="67"/>
    </row>
    <row r="244" spans="1:3" x14ac:dyDescent="0.25">
      <c r="A244" s="134"/>
      <c r="B244" s="67"/>
      <c r="C244" s="67"/>
    </row>
    <row r="245" spans="1:3" x14ac:dyDescent="0.25">
      <c r="A245" s="134"/>
      <c r="B245" s="67"/>
      <c r="C245" s="67"/>
    </row>
    <row r="246" spans="1:3" x14ac:dyDescent="0.25">
      <c r="A246" s="134"/>
      <c r="B246" s="67"/>
      <c r="C246" s="67"/>
    </row>
    <row r="247" spans="1:3" x14ac:dyDescent="0.25">
      <c r="A247" s="134"/>
      <c r="B247" s="67"/>
      <c r="C247" s="67"/>
    </row>
    <row r="248" spans="1:3" x14ac:dyDescent="0.25">
      <c r="A248" s="134"/>
      <c r="B248" s="67"/>
      <c r="C248" s="67"/>
    </row>
    <row r="249" spans="1:3" x14ac:dyDescent="0.25">
      <c r="A249" s="134"/>
      <c r="B249" s="67"/>
      <c r="C249" s="67"/>
    </row>
    <row r="250" spans="1:3" x14ac:dyDescent="0.25">
      <c r="A250" s="134"/>
      <c r="B250" s="67"/>
      <c r="C250" s="67"/>
    </row>
    <row r="251" spans="1:3" x14ac:dyDescent="0.25">
      <c r="A251" s="134"/>
      <c r="B251" s="67"/>
      <c r="C251" s="67"/>
    </row>
    <row r="252" spans="1:3" x14ac:dyDescent="0.25">
      <c r="A252" s="134"/>
      <c r="B252" s="67"/>
      <c r="C252" s="67"/>
    </row>
    <row r="253" spans="1:3" x14ac:dyDescent="0.25">
      <c r="A253" s="134"/>
      <c r="B253" s="67"/>
      <c r="C253" s="67"/>
    </row>
    <row r="254" spans="1:3" x14ac:dyDescent="0.25">
      <c r="A254" s="134"/>
      <c r="B254" s="67"/>
      <c r="C254" s="67"/>
    </row>
    <row r="255" spans="1:3" x14ac:dyDescent="0.25">
      <c r="A255" s="134"/>
      <c r="B255" s="67"/>
      <c r="C255" s="67"/>
    </row>
    <row r="256" spans="1:3" x14ac:dyDescent="0.25">
      <c r="A256" s="134"/>
      <c r="B256" s="67"/>
      <c r="C256" s="67"/>
    </row>
    <row r="257" spans="1:3" x14ac:dyDescent="0.25">
      <c r="A257" s="134"/>
      <c r="B257" s="67"/>
      <c r="C257" s="67"/>
    </row>
  </sheetData>
  <sheetProtection password="CF87" sheet="1" objects="1" scenarios="1" selectLockedCells="1" selectUnlockedCells="1"/>
  <protectedRanges>
    <protectedRange sqref="C73" name="Tartomány4"/>
    <protectedRange sqref="C85:C86" name="Tartomány4_1"/>
    <protectedRange sqref="C53:C57" name="Tartomány1_2_1_1"/>
    <protectedRange sqref="C40" name="Tartomány1_2_1_3_1"/>
    <protectedRange sqref="C32:C33" name="Tartomány1_2_1_2_2"/>
    <protectedRange sqref="C52" name="Tartomány1_2_1_1_3"/>
    <protectedRange sqref="C41" name="Tartomány1_2_1_1_2_2"/>
    <protectedRange sqref="C61" name="Tartomány1_2_1_1_1_1"/>
    <protectedRange sqref="C49" name="Tartomány1_2_1"/>
    <protectedRange sqref="C48" name="Tartomány1_2_1_3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0:AA60"/>
    <mergeCell ref="AB60:AM60"/>
    <mergeCell ref="AN60:AS60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8:AA68"/>
    <mergeCell ref="AB68:AM68"/>
    <mergeCell ref="AN68:AS68"/>
    <mergeCell ref="A72:AA72"/>
    <mergeCell ref="A73:AA73"/>
  </mergeCells>
  <pageMargins left="0.7" right="0.7" top="0.75" bottom="0.75" header="0.3" footer="0.3"/>
  <pageSetup paperSize="8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2"/>
  <sheetViews>
    <sheetView topLeftCell="A27" zoomScale="60" zoomScaleNormal="60" zoomScaleSheetLayoutView="30" workbookViewId="0">
      <selection activeCell="A74" sqref="A74:D76"/>
    </sheetView>
  </sheetViews>
  <sheetFormatPr defaultColWidth="10.6640625" defaultRowHeight="15.75" x14ac:dyDescent="0.25"/>
  <cols>
    <col min="1" max="1" width="17.1640625" style="135" customWidth="1"/>
    <col min="2" max="2" width="7.1640625" style="193" customWidth="1"/>
    <col min="3" max="3" width="7.1640625" style="819" customWidth="1"/>
    <col min="4" max="4" width="60.33203125" style="193" customWidth="1"/>
    <col min="5" max="5" width="5.5" style="193" customWidth="1"/>
    <col min="6" max="6" width="6.83203125" style="193" customWidth="1"/>
    <col min="7" max="7" width="5.5" style="193" customWidth="1"/>
    <col min="8" max="8" width="6.83203125" style="193" customWidth="1"/>
    <col min="9" max="9" width="5.5" style="193" customWidth="1"/>
    <col min="10" max="10" width="5.6640625" style="193" bestFit="1" customWidth="1"/>
    <col min="11" max="11" width="5.5" style="193" customWidth="1"/>
    <col min="12" max="12" width="6.83203125" style="193" customWidth="1"/>
    <col min="13" max="13" width="5.5" style="193" customWidth="1"/>
    <col min="14" max="14" width="6.83203125" style="193" customWidth="1"/>
    <col min="15" max="15" width="5.5" style="193" customWidth="1"/>
    <col min="16" max="16" width="5.6640625" style="193" bestFit="1" customWidth="1"/>
    <col min="17" max="17" width="5.5" style="193" bestFit="1" customWidth="1"/>
    <col min="18" max="18" width="6.83203125" style="193" customWidth="1"/>
    <col min="19" max="19" width="5.5" style="193" bestFit="1" customWidth="1"/>
    <col min="20" max="20" width="6.83203125" style="193" customWidth="1"/>
    <col min="21" max="21" width="5.5" style="193" customWidth="1"/>
    <col min="22" max="22" width="5.6640625" style="193" bestFit="1" customWidth="1"/>
    <col min="23" max="23" width="5.5" style="193" bestFit="1" customWidth="1"/>
    <col min="24" max="24" width="6.83203125" style="193" customWidth="1"/>
    <col min="25" max="25" width="5.5" style="193" bestFit="1" customWidth="1"/>
    <col min="26" max="26" width="6.83203125" style="193" customWidth="1"/>
    <col min="27" max="27" width="5.5" style="193" customWidth="1"/>
    <col min="28" max="28" width="5.6640625" style="193" bestFit="1" customWidth="1"/>
    <col min="29" max="29" width="5.5" style="193" customWidth="1"/>
    <col min="30" max="30" width="6.83203125" style="193" customWidth="1"/>
    <col min="31" max="31" width="5.5" style="193" customWidth="1"/>
    <col min="32" max="32" width="6.83203125" style="193" customWidth="1"/>
    <col min="33" max="33" width="5.5" style="193" customWidth="1"/>
    <col min="34" max="34" width="5.6640625" style="193" bestFit="1" customWidth="1"/>
    <col min="35" max="35" width="5.5" style="193" customWidth="1"/>
    <col min="36" max="36" width="6.83203125" style="193" customWidth="1"/>
    <col min="37" max="37" width="5.5" style="193" customWidth="1"/>
    <col min="38" max="38" width="6.83203125" style="193" customWidth="1"/>
    <col min="39" max="39" width="5.5" style="193" customWidth="1"/>
    <col min="40" max="40" width="5.6640625" style="193" bestFit="1" customWidth="1"/>
    <col min="41" max="41" width="6.83203125" style="193" bestFit="1" customWidth="1"/>
    <col min="42" max="42" width="8.1640625" style="193" customWidth="1"/>
    <col min="43" max="43" width="6.83203125" style="193" bestFit="1" customWidth="1"/>
    <col min="44" max="44" width="8.1640625" style="193" bestFit="1" customWidth="1"/>
    <col min="45" max="45" width="6.83203125" style="193" bestFit="1" customWidth="1"/>
    <col min="46" max="46" width="9" style="193" customWidth="1"/>
    <col min="47" max="47" width="44.33203125" style="193" bestFit="1" customWidth="1"/>
    <col min="48" max="48" width="40.6640625" style="193" bestFit="1" customWidth="1"/>
    <col min="49" max="16384" width="10.6640625" style="193"/>
  </cols>
  <sheetData>
    <row r="1" spans="1:48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  <c r="AT1" s="1417"/>
    </row>
    <row r="2" spans="1:48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  <c r="AT2" s="1418"/>
    </row>
    <row r="3" spans="1:48" s="819" customFormat="1" ht="21.95" customHeight="1" x14ac:dyDescent="0.2">
      <c r="A3" s="1418" t="s">
        <v>605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  <c r="AT3" s="1418"/>
    </row>
    <row r="4" spans="1:48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  <c r="AT4" s="1418"/>
    </row>
    <row r="5" spans="1:48" s="70" customFormat="1" ht="24" thickBot="1" x14ac:dyDescent="0.25">
      <c r="A5" s="1419" t="s">
        <v>604</v>
      </c>
      <c r="B5" s="1419"/>
      <c r="C5" s="1419"/>
      <c r="D5" s="1419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7"/>
      <c r="AO5" s="1419"/>
      <c r="AP5" s="1419"/>
      <c r="AQ5" s="1419"/>
      <c r="AR5" s="1419"/>
      <c r="AS5" s="1419"/>
      <c r="AT5" s="1419"/>
    </row>
    <row r="6" spans="1:48" ht="15.75" customHeight="1" thickTop="1" thickBot="1" x14ac:dyDescent="0.25">
      <c r="A6" s="1440" t="s">
        <v>1</v>
      </c>
      <c r="B6" s="1443" t="s">
        <v>2</v>
      </c>
      <c r="C6" s="1153"/>
      <c r="D6" s="1446" t="s">
        <v>3</v>
      </c>
      <c r="E6" s="1449" t="s">
        <v>4</v>
      </c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50"/>
      <c r="AC6" s="1449" t="s">
        <v>4</v>
      </c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50"/>
      <c r="AO6" s="1461" t="s">
        <v>5</v>
      </c>
      <c r="AP6" s="1462"/>
      <c r="AQ6" s="1462"/>
      <c r="AR6" s="1462"/>
      <c r="AS6" s="1462"/>
      <c r="AT6" s="1463"/>
      <c r="AU6" s="1467" t="s">
        <v>48</v>
      </c>
      <c r="AV6" s="1467" t="s">
        <v>49</v>
      </c>
    </row>
    <row r="7" spans="1:48" ht="15.75" customHeight="1" x14ac:dyDescent="0.2">
      <c r="A7" s="1441"/>
      <c r="B7" s="1444"/>
      <c r="C7" s="1154"/>
      <c r="D7" s="1447"/>
      <c r="E7" s="1469" t="s">
        <v>6</v>
      </c>
      <c r="F7" s="1470"/>
      <c r="G7" s="1470"/>
      <c r="H7" s="1470"/>
      <c r="I7" s="1470"/>
      <c r="J7" s="1471"/>
      <c r="K7" s="1472" t="s">
        <v>7</v>
      </c>
      <c r="L7" s="1470"/>
      <c r="M7" s="1470"/>
      <c r="N7" s="1470"/>
      <c r="O7" s="1470"/>
      <c r="P7" s="1473"/>
      <c r="Q7" s="1469" t="s">
        <v>8</v>
      </c>
      <c r="R7" s="1470"/>
      <c r="S7" s="1470"/>
      <c r="T7" s="1470"/>
      <c r="U7" s="1470"/>
      <c r="V7" s="1471"/>
      <c r="W7" s="1472" t="s">
        <v>9</v>
      </c>
      <c r="X7" s="1470"/>
      <c r="Y7" s="1470"/>
      <c r="Z7" s="1470"/>
      <c r="AA7" s="1470"/>
      <c r="AB7" s="1471"/>
      <c r="AC7" s="1469" t="s">
        <v>10</v>
      </c>
      <c r="AD7" s="1470"/>
      <c r="AE7" s="1470"/>
      <c r="AF7" s="1470"/>
      <c r="AG7" s="1470"/>
      <c r="AH7" s="1471"/>
      <c r="AI7" s="1469" t="s">
        <v>11</v>
      </c>
      <c r="AJ7" s="1470"/>
      <c r="AK7" s="1470"/>
      <c r="AL7" s="1470"/>
      <c r="AM7" s="1470"/>
      <c r="AN7" s="1471"/>
      <c r="AO7" s="1464"/>
      <c r="AP7" s="1465"/>
      <c r="AQ7" s="1465"/>
      <c r="AR7" s="1465"/>
      <c r="AS7" s="1465"/>
      <c r="AT7" s="1466"/>
      <c r="AU7" s="1468"/>
      <c r="AV7" s="1392"/>
    </row>
    <row r="8" spans="1:48" ht="15.75" customHeight="1" x14ac:dyDescent="0.2">
      <c r="A8" s="1441"/>
      <c r="B8" s="1444"/>
      <c r="C8" s="1154"/>
      <c r="D8" s="1447"/>
      <c r="E8" s="1455" t="s">
        <v>12</v>
      </c>
      <c r="F8" s="1456"/>
      <c r="G8" s="1457" t="s">
        <v>13</v>
      </c>
      <c r="H8" s="1456"/>
      <c r="I8" s="1451" t="s">
        <v>14</v>
      </c>
      <c r="J8" s="1458" t="s">
        <v>37</v>
      </c>
      <c r="K8" s="1460" t="s">
        <v>12</v>
      </c>
      <c r="L8" s="1456"/>
      <c r="M8" s="1457" t="s">
        <v>13</v>
      </c>
      <c r="N8" s="1456"/>
      <c r="O8" s="1451" t="s">
        <v>14</v>
      </c>
      <c r="P8" s="1453" t="s">
        <v>37</v>
      </c>
      <c r="Q8" s="1455" t="s">
        <v>12</v>
      </c>
      <c r="R8" s="1456"/>
      <c r="S8" s="1457" t="s">
        <v>13</v>
      </c>
      <c r="T8" s="1456"/>
      <c r="U8" s="1451" t="s">
        <v>14</v>
      </c>
      <c r="V8" s="1458" t="s">
        <v>37</v>
      </c>
      <c r="W8" s="1460" t="s">
        <v>12</v>
      </c>
      <c r="X8" s="1456"/>
      <c r="Y8" s="1457" t="s">
        <v>13</v>
      </c>
      <c r="Z8" s="1456"/>
      <c r="AA8" s="1451" t="s">
        <v>14</v>
      </c>
      <c r="AB8" s="1481" t="s">
        <v>37</v>
      </c>
      <c r="AC8" s="1455" t="s">
        <v>12</v>
      </c>
      <c r="AD8" s="1456"/>
      <c r="AE8" s="1457" t="s">
        <v>13</v>
      </c>
      <c r="AF8" s="1456"/>
      <c r="AG8" s="1451" t="s">
        <v>14</v>
      </c>
      <c r="AH8" s="1458" t="s">
        <v>37</v>
      </c>
      <c r="AI8" s="1455" t="s">
        <v>12</v>
      </c>
      <c r="AJ8" s="1456"/>
      <c r="AK8" s="1457" t="s">
        <v>13</v>
      </c>
      <c r="AL8" s="1456"/>
      <c r="AM8" s="1451" t="s">
        <v>14</v>
      </c>
      <c r="AN8" s="1481" t="s">
        <v>37</v>
      </c>
      <c r="AO8" s="1460" t="s">
        <v>12</v>
      </c>
      <c r="AP8" s="1456"/>
      <c r="AQ8" s="1457" t="s">
        <v>13</v>
      </c>
      <c r="AR8" s="1456"/>
      <c r="AS8" s="1451" t="s">
        <v>14</v>
      </c>
      <c r="AT8" s="1474" t="s">
        <v>44</v>
      </c>
      <c r="AU8" s="1468"/>
      <c r="AV8" s="1392"/>
    </row>
    <row r="9" spans="1:48" ht="80.099999999999994" customHeight="1" thickBot="1" x14ac:dyDescent="0.25">
      <c r="A9" s="1442"/>
      <c r="B9" s="1445"/>
      <c r="C9" s="1155"/>
      <c r="D9" s="1448"/>
      <c r="E9" s="72" t="s">
        <v>38</v>
      </c>
      <c r="F9" s="73" t="s">
        <v>39</v>
      </c>
      <c r="G9" s="74" t="s">
        <v>38</v>
      </c>
      <c r="H9" s="73" t="s">
        <v>39</v>
      </c>
      <c r="I9" s="1452"/>
      <c r="J9" s="1459"/>
      <c r="K9" s="75" t="s">
        <v>38</v>
      </c>
      <c r="L9" s="73" t="s">
        <v>39</v>
      </c>
      <c r="M9" s="74" t="s">
        <v>38</v>
      </c>
      <c r="N9" s="73" t="s">
        <v>39</v>
      </c>
      <c r="O9" s="1452"/>
      <c r="P9" s="1454"/>
      <c r="Q9" s="72" t="s">
        <v>38</v>
      </c>
      <c r="R9" s="73" t="s">
        <v>39</v>
      </c>
      <c r="S9" s="74" t="s">
        <v>38</v>
      </c>
      <c r="T9" s="73" t="s">
        <v>39</v>
      </c>
      <c r="U9" s="1452"/>
      <c r="V9" s="1459"/>
      <c r="W9" s="75" t="s">
        <v>38</v>
      </c>
      <c r="X9" s="73" t="s">
        <v>39</v>
      </c>
      <c r="Y9" s="74" t="s">
        <v>38</v>
      </c>
      <c r="Z9" s="73" t="s">
        <v>39</v>
      </c>
      <c r="AA9" s="1452"/>
      <c r="AB9" s="1482"/>
      <c r="AC9" s="72" t="s">
        <v>38</v>
      </c>
      <c r="AD9" s="73" t="s">
        <v>39</v>
      </c>
      <c r="AE9" s="74" t="s">
        <v>38</v>
      </c>
      <c r="AF9" s="73" t="s">
        <v>39</v>
      </c>
      <c r="AG9" s="1452"/>
      <c r="AH9" s="1459"/>
      <c r="AI9" s="72" t="s">
        <v>38</v>
      </c>
      <c r="AJ9" s="73" t="s">
        <v>39</v>
      </c>
      <c r="AK9" s="74" t="s">
        <v>38</v>
      </c>
      <c r="AL9" s="73" t="s">
        <v>39</v>
      </c>
      <c r="AM9" s="1452"/>
      <c r="AN9" s="1482"/>
      <c r="AO9" s="75" t="s">
        <v>38</v>
      </c>
      <c r="AP9" s="73" t="s">
        <v>40</v>
      </c>
      <c r="AQ9" s="74" t="s">
        <v>38</v>
      </c>
      <c r="AR9" s="73" t="s">
        <v>40</v>
      </c>
      <c r="AS9" s="1452"/>
      <c r="AT9" s="1475"/>
      <c r="AU9" s="1468"/>
      <c r="AV9" s="1392"/>
    </row>
    <row r="10" spans="1:48" s="80" customFormat="1" ht="15.75" customHeight="1" thickBot="1" x14ac:dyDescent="0.35">
      <c r="A10" s="76"/>
      <c r="B10" s="77"/>
      <c r="C10" s="1156"/>
      <c r="D10" s="78" t="s">
        <v>55</v>
      </c>
      <c r="E10" s="79">
        <f>SUM(SZAK!D56)</f>
        <v>4</v>
      </c>
      <c r="F10" s="79">
        <f>SUM(SZAK!E56)</f>
        <v>40</v>
      </c>
      <c r="G10" s="79">
        <f>SUM(SZAK!F56)</f>
        <v>12</v>
      </c>
      <c r="H10" s="79">
        <f>SUM(SZAK!G56)</f>
        <v>120</v>
      </c>
      <c r="I10" s="79">
        <f>SUM(SZAK!H56)</f>
        <v>12</v>
      </c>
      <c r="J10" s="352" t="s">
        <v>17</v>
      </c>
      <c r="K10" s="351">
        <f>SUM(SZAK!J56)</f>
        <v>10</v>
      </c>
      <c r="L10" s="79">
        <f>SUM(SZAK!K56)</f>
        <v>148</v>
      </c>
      <c r="M10" s="79">
        <f>SUM(SZAK!L56)</f>
        <v>4</v>
      </c>
      <c r="N10" s="79">
        <f>SUM(SZAK!M56)</f>
        <v>60</v>
      </c>
      <c r="O10" s="79">
        <f>SUM(SZAK!N56)</f>
        <v>12</v>
      </c>
      <c r="P10" s="352" t="s">
        <v>17</v>
      </c>
      <c r="Q10" s="351">
        <f>SUM(SZAK!P56)</f>
        <v>6</v>
      </c>
      <c r="R10" s="79">
        <f>SUM(SZAK!Q56)</f>
        <v>84</v>
      </c>
      <c r="S10" s="79">
        <f>SUM(SZAK!R56)</f>
        <v>4</v>
      </c>
      <c r="T10" s="79">
        <f>SUM(SZAK!S56)</f>
        <v>56</v>
      </c>
      <c r="U10" s="79">
        <f>SUM(SZAK!T56)</f>
        <v>8</v>
      </c>
      <c r="V10" s="352" t="s">
        <v>17</v>
      </c>
      <c r="W10" s="351">
        <f>SUM(SZAK!V56)</f>
        <v>6</v>
      </c>
      <c r="X10" s="79">
        <f>SUM(SZAK!W56)</f>
        <v>84</v>
      </c>
      <c r="Y10" s="79">
        <f>SUM(SZAK!X56)</f>
        <v>6</v>
      </c>
      <c r="Z10" s="79">
        <f>SUM(SZAK!Y56)</f>
        <v>90</v>
      </c>
      <c r="AA10" s="79">
        <f>SUM(SZAK!Z56)</f>
        <v>12</v>
      </c>
      <c r="AB10" s="79" t="s">
        <v>17</v>
      </c>
      <c r="AC10" s="79">
        <f>SUM(SZAK!AB56)</f>
        <v>10</v>
      </c>
      <c r="AD10" s="79">
        <f>SUM(SZAK!AC56)</f>
        <v>140</v>
      </c>
      <c r="AE10" s="79">
        <f>SUM(SZAK!AD56)</f>
        <v>3</v>
      </c>
      <c r="AF10" s="79">
        <f>SUM(SZAK!AE56)</f>
        <v>42</v>
      </c>
      <c r="AG10" s="79">
        <f>SUM(SZAK!AF56)</f>
        <v>15</v>
      </c>
      <c r="AH10" s="79" t="s">
        <v>17</v>
      </c>
      <c r="AI10" s="79">
        <f>SUM(SZAK!AH56)</f>
        <v>6</v>
      </c>
      <c r="AJ10" s="79">
        <f>SUM(SZAK!AI56)</f>
        <v>60</v>
      </c>
      <c r="AK10" s="79">
        <f>SUM(SZAK!AJ56)</f>
        <v>9</v>
      </c>
      <c r="AL10" s="79">
        <f>SUM(SZAK!AK56)</f>
        <v>100</v>
      </c>
      <c r="AM10" s="79">
        <f>SUM(SZAK!AL56)</f>
        <v>20</v>
      </c>
      <c r="AN10" s="356" t="s">
        <v>17</v>
      </c>
      <c r="AO10" s="351">
        <f>SUM(SZAK!AN56)</f>
        <v>42</v>
      </c>
      <c r="AP10" s="79">
        <f>SUM(SZAK!AO56)</f>
        <v>562</v>
      </c>
      <c r="AQ10" s="79">
        <f>SUM(SZAK!AP56)</f>
        <v>32</v>
      </c>
      <c r="AR10" s="79">
        <f>SUM(SZAK!AQ56)</f>
        <v>382</v>
      </c>
      <c r="AS10" s="79">
        <f>SUM(SZAK!AR56)</f>
        <v>79</v>
      </c>
      <c r="AT10" s="79">
        <f>SUM(SZAK!AS56)</f>
        <v>73</v>
      </c>
      <c r="AU10" s="151"/>
      <c r="AV10" s="151"/>
    </row>
    <row r="11" spans="1:48" s="80" customFormat="1" ht="15.75" customHeight="1" x14ac:dyDescent="0.3">
      <c r="A11" s="81" t="s">
        <v>7</v>
      </c>
      <c r="B11" s="82"/>
      <c r="C11" s="1157"/>
      <c r="D11" s="83" t="s">
        <v>51</v>
      </c>
      <c r="E11" s="84"/>
      <c r="F11" s="85"/>
      <c r="G11" s="86"/>
      <c r="H11" s="85"/>
      <c r="I11" s="86"/>
      <c r="J11" s="353"/>
      <c r="K11" s="86"/>
      <c r="L11" s="85"/>
      <c r="M11" s="86"/>
      <c r="N11" s="85"/>
      <c r="O11" s="86"/>
      <c r="P11" s="354"/>
      <c r="Q11" s="86"/>
      <c r="R11" s="85"/>
      <c r="S11" s="86"/>
      <c r="T11" s="85"/>
      <c r="U11" s="86"/>
      <c r="V11" s="354"/>
      <c r="W11" s="86"/>
      <c r="X11" s="85"/>
      <c r="Y11" s="86"/>
      <c r="Z11" s="85"/>
      <c r="AA11" s="86"/>
      <c r="AB11" s="88"/>
      <c r="AC11" s="84"/>
      <c r="AD11" s="85"/>
      <c r="AE11" s="86"/>
      <c r="AF11" s="85"/>
      <c r="AG11" s="86"/>
      <c r="AH11" s="87"/>
      <c r="AI11" s="86"/>
      <c r="AJ11" s="85"/>
      <c r="AK11" s="86"/>
      <c r="AL11" s="85"/>
      <c r="AM11" s="86"/>
      <c r="AN11" s="357"/>
      <c r="AO11" s="89"/>
      <c r="AP11" s="89"/>
      <c r="AQ11" s="89"/>
      <c r="AR11" s="89"/>
      <c r="AS11" s="89"/>
      <c r="AT11" s="90"/>
      <c r="AU11" s="152"/>
      <c r="AV11" s="152"/>
    </row>
    <row r="12" spans="1:48" s="672" customFormat="1" ht="15.75" customHeight="1" x14ac:dyDescent="0.25">
      <c r="A12" s="662" t="s">
        <v>65</v>
      </c>
      <c r="B12" s="665" t="s">
        <v>34</v>
      </c>
      <c r="C12" s="1158"/>
      <c r="D12" s="664" t="s">
        <v>66</v>
      </c>
      <c r="E12" s="667">
        <v>2</v>
      </c>
      <c r="F12" s="658">
        <v>36</v>
      </c>
      <c r="G12" s="667">
        <v>2</v>
      </c>
      <c r="H12" s="658">
        <v>24</v>
      </c>
      <c r="I12" s="667">
        <v>2</v>
      </c>
      <c r="J12" s="669" t="s">
        <v>67</v>
      </c>
      <c r="K12" s="668"/>
      <c r="L12" s="658" t="str">
        <f>IF(K12*15=0,"",K12*15)</f>
        <v/>
      </c>
      <c r="M12" s="667"/>
      <c r="N12" s="658" t="str">
        <f>IF(M12*15=0,"",M12*15)</f>
        <v/>
      </c>
      <c r="O12" s="667"/>
      <c r="P12" s="355"/>
      <c r="Q12" s="667"/>
      <c r="R12" s="658" t="str">
        <f>IF(Q12*15=0,"",Q12*15)</f>
        <v/>
      </c>
      <c r="S12" s="667"/>
      <c r="T12" s="658" t="str">
        <f>IF(S12*15=0,"",S12*15)</f>
        <v/>
      </c>
      <c r="U12" s="667"/>
      <c r="V12" s="355"/>
      <c r="W12" s="667"/>
      <c r="X12" s="658" t="str">
        <f>IF(W12*15=0,"",W12*15)</f>
        <v/>
      </c>
      <c r="Y12" s="667"/>
      <c r="Z12" s="658" t="str">
        <f>IF(Y12*15=0,"",Y12*15)</f>
        <v/>
      </c>
      <c r="AA12" s="667"/>
      <c r="AB12" s="670"/>
      <c r="AC12" s="668"/>
      <c r="AD12" s="658" t="str">
        <f>IF(AC12*15=0,"",AC12*15)</f>
        <v/>
      </c>
      <c r="AE12" s="680"/>
      <c r="AF12" s="658" t="str">
        <f>IF(AE12*15=0,"",AE12*15)</f>
        <v/>
      </c>
      <c r="AG12" s="680"/>
      <c r="AH12" s="681"/>
      <c r="AI12" s="667"/>
      <c r="AJ12" s="658" t="str">
        <f>IF(AI12*15=0,"",AI12*15)</f>
        <v/>
      </c>
      <c r="AK12" s="667"/>
      <c r="AL12" s="658" t="str">
        <f>IF(AK12*15=0,"",AK12*15)</f>
        <v/>
      </c>
      <c r="AM12" s="667"/>
      <c r="AN12" s="667"/>
      <c r="AO12" s="659">
        <f t="shared" ref="AO12:AO43" si="0">IF(E12+K12+Q12+W12+AC12+AI12=0,"",E12+K12+Q12+W12+AC12+AI12)</f>
        <v>2</v>
      </c>
      <c r="AP12" s="658">
        <v>36</v>
      </c>
      <c r="AQ12" s="660">
        <f t="shared" ref="AQ12:AQ43" si="1">IF(G12+M12+S12+Y12+AE12+AK12=0,"",G12+M12+S12+Y12+AE12+AK12)</f>
        <v>2</v>
      </c>
      <c r="AR12" s="658">
        <v>24</v>
      </c>
      <c r="AS12" s="660">
        <f t="shared" ref="AS12:AS43" si="2">IF(O12+I12+U12+AA12+AG12+AM12=0,"",O12+I12+U12+AA12+AG12+AM12)</f>
        <v>2</v>
      </c>
      <c r="AT12" s="661">
        <f t="shared" ref="AT12:AT43" si="3">IF(E12+G12+M12+K12+Q12+S12+W12+Y12+AC12+AE12+AI12+AK12=0,"",E12+G12+M12+K12+Q12+S12+W12+Y12+AC12+AE12+AI12+AK12)</f>
        <v>4</v>
      </c>
      <c r="AU12" s="1101" t="s">
        <v>807</v>
      </c>
      <c r="AV12" s="1029" t="s">
        <v>808</v>
      </c>
    </row>
    <row r="13" spans="1:48" s="672" customFormat="1" ht="15.75" customHeight="1" x14ac:dyDescent="0.25">
      <c r="A13" s="662" t="s">
        <v>158</v>
      </c>
      <c r="B13" s="665" t="s">
        <v>34</v>
      </c>
      <c r="C13" s="1158"/>
      <c r="D13" s="664" t="s">
        <v>159</v>
      </c>
      <c r="E13" s="667">
        <v>2</v>
      </c>
      <c r="F13" s="658">
        <v>24</v>
      </c>
      <c r="G13" s="667"/>
      <c r="H13" s="658">
        <v>6</v>
      </c>
      <c r="I13" s="667">
        <v>2</v>
      </c>
      <c r="J13" s="669" t="s">
        <v>67</v>
      </c>
      <c r="K13" s="668"/>
      <c r="L13" s="658" t="str">
        <f>IF(K13*15=0,"",K13*15)</f>
        <v/>
      </c>
      <c r="M13" s="667"/>
      <c r="N13" s="658" t="str">
        <f>IF(M13*15=0,"",M13*15)</f>
        <v/>
      </c>
      <c r="O13" s="667"/>
      <c r="P13" s="670"/>
      <c r="Q13" s="667"/>
      <c r="R13" s="658" t="str">
        <f>IF(Q13*15=0,"",Q13*15)</f>
        <v/>
      </c>
      <c r="S13" s="667"/>
      <c r="T13" s="658" t="str">
        <f>IF(S13*15=0,"",S13*15)</f>
        <v/>
      </c>
      <c r="U13" s="667"/>
      <c r="V13" s="669"/>
      <c r="W13" s="668"/>
      <c r="X13" s="658" t="str">
        <f>IF(W13*15=0,"",W13*15)</f>
        <v/>
      </c>
      <c r="Y13" s="667"/>
      <c r="Z13" s="658" t="str">
        <f>IF(Y13*15=0,"",Y13*15)</f>
        <v/>
      </c>
      <c r="AA13" s="667"/>
      <c r="AB13" s="670"/>
      <c r="AC13" s="668"/>
      <c r="AD13" s="658" t="str">
        <f>IF(AC13*15=0,"",AC13*15)</f>
        <v/>
      </c>
      <c r="AE13" s="680"/>
      <c r="AF13" s="658" t="str">
        <f>IF(AE13*15=0,"",AE13*15)</f>
        <v/>
      </c>
      <c r="AG13" s="680"/>
      <c r="AH13" s="681"/>
      <c r="AI13" s="667"/>
      <c r="AJ13" s="658" t="str">
        <f>IF(AI13*15=0,"",AI13*15)</f>
        <v/>
      </c>
      <c r="AK13" s="667"/>
      <c r="AL13" s="658" t="str">
        <f>IF(AK13*15=0,"",AK13*15)</f>
        <v/>
      </c>
      <c r="AM13" s="667"/>
      <c r="AN13" s="667"/>
      <c r="AO13" s="659">
        <f t="shared" si="0"/>
        <v>2</v>
      </c>
      <c r="AP13" s="658">
        <v>24</v>
      </c>
      <c r="AQ13" s="660" t="str">
        <f t="shared" si="1"/>
        <v/>
      </c>
      <c r="AR13" s="658">
        <v>6</v>
      </c>
      <c r="AS13" s="660">
        <f t="shared" si="2"/>
        <v>2</v>
      </c>
      <c r="AT13" s="661">
        <f t="shared" si="3"/>
        <v>2</v>
      </c>
      <c r="AU13" s="1029" t="s">
        <v>749</v>
      </c>
      <c r="AV13" s="1029" t="s">
        <v>810</v>
      </c>
    </row>
    <row r="14" spans="1:48" s="672" customFormat="1" ht="15.75" customHeight="1" x14ac:dyDescent="0.25">
      <c r="A14" s="662" t="s">
        <v>69</v>
      </c>
      <c r="B14" s="665" t="s">
        <v>34</v>
      </c>
      <c r="C14" s="1158"/>
      <c r="D14" s="664" t="s">
        <v>70</v>
      </c>
      <c r="E14" s="667">
        <v>1</v>
      </c>
      <c r="F14" s="658">
        <v>16</v>
      </c>
      <c r="G14" s="667">
        <v>1</v>
      </c>
      <c r="H14" s="658">
        <v>36</v>
      </c>
      <c r="I14" s="667">
        <v>2</v>
      </c>
      <c r="J14" s="669" t="s">
        <v>71</v>
      </c>
      <c r="K14" s="668"/>
      <c r="L14" s="658" t="str">
        <f>IF(K14*15=0,"",K14*15)</f>
        <v/>
      </c>
      <c r="M14" s="667"/>
      <c r="N14" s="658" t="str">
        <f>IF(M14*15=0,"",M14*15)</f>
        <v/>
      </c>
      <c r="O14" s="667"/>
      <c r="P14" s="670"/>
      <c r="Q14" s="667"/>
      <c r="R14" s="658" t="str">
        <f>IF(Q14*15=0,"",Q14*15)</f>
        <v/>
      </c>
      <c r="S14" s="667"/>
      <c r="T14" s="658" t="str">
        <f>IF(S14*15=0,"",S14*15)</f>
        <v/>
      </c>
      <c r="U14" s="667"/>
      <c r="V14" s="669"/>
      <c r="W14" s="668"/>
      <c r="X14" s="658" t="str">
        <f>IF(W14*15=0,"",W14*15)</f>
        <v/>
      </c>
      <c r="Y14" s="667"/>
      <c r="Z14" s="658" t="str">
        <f>IF(Y14*15=0,"",Y14*15)</f>
        <v/>
      </c>
      <c r="AA14" s="667"/>
      <c r="AB14" s="670"/>
      <c r="AC14" s="668"/>
      <c r="AD14" s="658" t="str">
        <f>IF(AC14*15=0,"",AC14*15)</f>
        <v/>
      </c>
      <c r="AE14" s="680"/>
      <c r="AF14" s="658" t="str">
        <f>IF(AE14*15=0,"",AE14*15)</f>
        <v/>
      </c>
      <c r="AG14" s="680"/>
      <c r="AH14" s="681"/>
      <c r="AI14" s="667"/>
      <c r="AJ14" s="658" t="str">
        <f>IF(AI14*15=0,"",AI14*15)</f>
        <v/>
      </c>
      <c r="AK14" s="667"/>
      <c r="AL14" s="658" t="str">
        <f>IF(AK14*15=0,"",AK14*15)</f>
        <v/>
      </c>
      <c r="AM14" s="667"/>
      <c r="AN14" s="667"/>
      <c r="AO14" s="659">
        <f t="shared" si="0"/>
        <v>1</v>
      </c>
      <c r="AP14" s="658">
        <v>16</v>
      </c>
      <c r="AQ14" s="660">
        <f t="shared" si="1"/>
        <v>1</v>
      </c>
      <c r="AR14" s="658">
        <v>36</v>
      </c>
      <c r="AS14" s="660">
        <f t="shared" si="2"/>
        <v>2</v>
      </c>
      <c r="AT14" s="661">
        <f t="shared" si="3"/>
        <v>2</v>
      </c>
      <c r="AU14" s="1101" t="s">
        <v>807</v>
      </c>
      <c r="AV14" s="1104" t="s">
        <v>694</v>
      </c>
    </row>
    <row r="15" spans="1:48" s="672" customFormat="1" ht="15.75" customHeight="1" x14ac:dyDescent="0.25">
      <c r="A15" s="662" t="s">
        <v>72</v>
      </c>
      <c r="B15" s="665" t="s">
        <v>34</v>
      </c>
      <c r="C15" s="1158"/>
      <c r="D15" s="664" t="s">
        <v>73</v>
      </c>
      <c r="E15" s="667"/>
      <c r="F15" s="658" t="str">
        <f>IF(E15*15=0,"",E15*15)</f>
        <v/>
      </c>
      <c r="G15" s="667">
        <v>4</v>
      </c>
      <c r="H15" s="658">
        <v>54</v>
      </c>
      <c r="I15" s="667">
        <v>2</v>
      </c>
      <c r="J15" s="669" t="s">
        <v>71</v>
      </c>
      <c r="K15" s="668"/>
      <c r="L15" s="658" t="str">
        <f>IF(K15*15=0,"",K15*15)</f>
        <v/>
      </c>
      <c r="M15" s="667"/>
      <c r="N15" s="658" t="str">
        <f>IF(M15*15=0,"",M15*15)</f>
        <v/>
      </c>
      <c r="O15" s="667"/>
      <c r="P15" s="670"/>
      <c r="Q15" s="667"/>
      <c r="R15" s="658" t="str">
        <f>IF(Q15*15=0,"",Q15*15)</f>
        <v/>
      </c>
      <c r="S15" s="667"/>
      <c r="T15" s="658" t="str">
        <f>IF(S15*15=0,"",S15*15)</f>
        <v/>
      </c>
      <c r="U15" s="667"/>
      <c r="V15" s="669"/>
      <c r="W15" s="668"/>
      <c r="X15" s="658" t="str">
        <f>IF(W15*15=0,"",W15*15)</f>
        <v/>
      </c>
      <c r="Y15" s="667"/>
      <c r="Z15" s="658" t="str">
        <f>IF(Y15*15=0,"",Y15*15)</f>
        <v/>
      </c>
      <c r="AA15" s="667"/>
      <c r="AB15" s="670"/>
      <c r="AC15" s="668"/>
      <c r="AD15" s="658" t="str">
        <f>IF(AC15*15=0,"",AC15*15)</f>
        <v/>
      </c>
      <c r="AE15" s="680"/>
      <c r="AF15" s="658" t="str">
        <f>IF(AE15*15=0,"",AE15*15)</f>
        <v/>
      </c>
      <c r="AG15" s="680"/>
      <c r="AH15" s="681"/>
      <c r="AI15" s="667"/>
      <c r="AJ15" s="658" t="str">
        <f>IF(AI15*15=0,"",AI15*15)</f>
        <v/>
      </c>
      <c r="AK15" s="667"/>
      <c r="AL15" s="658" t="str">
        <f>IF(AK15*15=0,"",AK15*15)</f>
        <v/>
      </c>
      <c r="AM15" s="667"/>
      <c r="AN15" s="667"/>
      <c r="AO15" s="659" t="str">
        <f t="shared" si="0"/>
        <v/>
      </c>
      <c r="AP15" s="658" t="str">
        <f t="shared" ref="AP15:AP43" si="4">IF((E15+K15+Q15+W15+AC15+AI15)*14=0,"",(E15+K15+Q15+W15+AC15+AI15)*14)</f>
        <v/>
      </c>
      <c r="AQ15" s="660">
        <f t="shared" si="1"/>
        <v>4</v>
      </c>
      <c r="AR15" s="658">
        <v>54</v>
      </c>
      <c r="AS15" s="660">
        <f t="shared" si="2"/>
        <v>2</v>
      </c>
      <c r="AT15" s="661">
        <f t="shared" si="3"/>
        <v>4</v>
      </c>
      <c r="AU15" s="1101" t="s">
        <v>713</v>
      </c>
      <c r="AV15" s="1029" t="s">
        <v>809</v>
      </c>
    </row>
    <row r="16" spans="1:48" s="671" customFormat="1" ht="15.75" customHeight="1" x14ac:dyDescent="0.25">
      <c r="A16" s="662" t="s">
        <v>79</v>
      </c>
      <c r="B16" s="663" t="s">
        <v>15</v>
      </c>
      <c r="C16" s="1159"/>
      <c r="D16" s="664" t="s">
        <v>80</v>
      </c>
      <c r="E16" s="667">
        <v>2</v>
      </c>
      <c r="F16" s="658">
        <v>20</v>
      </c>
      <c r="G16" s="667">
        <v>1</v>
      </c>
      <c r="H16" s="658">
        <v>10</v>
      </c>
      <c r="I16" s="667">
        <v>2</v>
      </c>
      <c r="J16" s="669" t="s">
        <v>67</v>
      </c>
      <c r="K16" s="668"/>
      <c r="L16" s="658"/>
      <c r="M16" s="667"/>
      <c r="N16" s="658"/>
      <c r="O16" s="667"/>
      <c r="P16" s="670"/>
      <c r="Q16" s="667"/>
      <c r="R16" s="658"/>
      <c r="S16" s="667"/>
      <c r="T16" s="658"/>
      <c r="U16" s="667"/>
      <c r="V16" s="669"/>
      <c r="W16" s="668"/>
      <c r="X16" s="658"/>
      <c r="Y16" s="667"/>
      <c r="Z16" s="658"/>
      <c r="AA16" s="667"/>
      <c r="AB16" s="670"/>
      <c r="AC16" s="668"/>
      <c r="AD16" s="658"/>
      <c r="AE16" s="680"/>
      <c r="AF16" s="658"/>
      <c r="AG16" s="680"/>
      <c r="AH16" s="681"/>
      <c r="AI16" s="667"/>
      <c r="AJ16" s="658"/>
      <c r="AK16" s="667"/>
      <c r="AL16" s="658"/>
      <c r="AM16" s="667"/>
      <c r="AN16" s="667"/>
      <c r="AO16" s="659">
        <f t="shared" si="0"/>
        <v>2</v>
      </c>
      <c r="AP16" s="658">
        <v>20</v>
      </c>
      <c r="AQ16" s="660">
        <f t="shared" si="1"/>
        <v>1</v>
      </c>
      <c r="AR16" s="658">
        <v>10</v>
      </c>
      <c r="AS16" s="660">
        <f t="shared" si="2"/>
        <v>2</v>
      </c>
      <c r="AT16" s="661">
        <f t="shared" si="3"/>
        <v>3</v>
      </c>
      <c r="AU16" s="1101" t="s">
        <v>729</v>
      </c>
      <c r="AV16" s="1029" t="s">
        <v>808</v>
      </c>
    </row>
    <row r="17" spans="1:48" s="671" customFormat="1" ht="15.75" customHeight="1" x14ac:dyDescent="0.25">
      <c r="A17" s="834" t="s">
        <v>295</v>
      </c>
      <c r="B17" s="821" t="s">
        <v>15</v>
      </c>
      <c r="C17" s="1158"/>
      <c r="D17" s="798" t="s">
        <v>296</v>
      </c>
      <c r="E17" s="667"/>
      <c r="F17" s="658" t="s">
        <v>68</v>
      </c>
      <c r="G17" s="667">
        <v>4</v>
      </c>
      <c r="H17" s="658">
        <v>40</v>
      </c>
      <c r="I17" s="667">
        <v>3</v>
      </c>
      <c r="J17" s="669" t="s">
        <v>71</v>
      </c>
      <c r="K17" s="668"/>
      <c r="L17" s="658"/>
      <c r="M17" s="667"/>
      <c r="N17" s="658"/>
      <c r="O17" s="667"/>
      <c r="P17" s="670"/>
      <c r="Q17" s="667"/>
      <c r="R17" s="658"/>
      <c r="S17" s="667"/>
      <c r="T17" s="658"/>
      <c r="U17" s="667"/>
      <c r="V17" s="669"/>
      <c r="W17" s="668"/>
      <c r="X17" s="658"/>
      <c r="Y17" s="667"/>
      <c r="Z17" s="658"/>
      <c r="AA17" s="667"/>
      <c r="AB17" s="670"/>
      <c r="AC17" s="668"/>
      <c r="AD17" s="658"/>
      <c r="AE17" s="680"/>
      <c r="AF17" s="658"/>
      <c r="AG17" s="680"/>
      <c r="AH17" s="681"/>
      <c r="AI17" s="667"/>
      <c r="AJ17" s="658"/>
      <c r="AK17" s="667"/>
      <c r="AL17" s="658"/>
      <c r="AM17" s="667"/>
      <c r="AN17" s="667"/>
      <c r="AO17" s="659" t="str">
        <f t="shared" si="0"/>
        <v/>
      </c>
      <c r="AP17" s="658" t="str">
        <f t="shared" si="4"/>
        <v/>
      </c>
      <c r="AQ17" s="660">
        <f t="shared" si="1"/>
        <v>4</v>
      </c>
      <c r="AR17" s="658">
        <v>40</v>
      </c>
      <c r="AS17" s="660">
        <f t="shared" si="2"/>
        <v>3</v>
      </c>
      <c r="AT17" s="661">
        <f t="shared" si="3"/>
        <v>4</v>
      </c>
      <c r="AU17" s="1101" t="s">
        <v>918</v>
      </c>
      <c r="AV17" s="1029" t="s">
        <v>919</v>
      </c>
    </row>
    <row r="18" spans="1:48" s="672" customFormat="1" ht="15.75" customHeight="1" x14ac:dyDescent="0.25">
      <c r="A18" s="662" t="s">
        <v>161</v>
      </c>
      <c r="B18" s="665" t="s">
        <v>34</v>
      </c>
      <c r="C18" s="1158"/>
      <c r="D18" s="664" t="s">
        <v>162</v>
      </c>
      <c r="E18" s="667">
        <v>5</v>
      </c>
      <c r="F18" s="658">
        <v>50</v>
      </c>
      <c r="G18" s="667">
        <v>2</v>
      </c>
      <c r="H18" s="658">
        <v>20</v>
      </c>
      <c r="I18" s="667">
        <v>4</v>
      </c>
      <c r="J18" s="669" t="s">
        <v>67</v>
      </c>
      <c r="K18" s="668"/>
      <c r="L18" s="658" t="str">
        <f>IF(K18*15=0,"",K18*15)</f>
        <v/>
      </c>
      <c r="M18" s="667"/>
      <c r="N18" s="658" t="str">
        <f>IF(M18*15=0,"",M18*15)</f>
        <v/>
      </c>
      <c r="O18" s="667"/>
      <c r="P18" s="670"/>
      <c r="Q18" s="667"/>
      <c r="R18" s="658" t="str">
        <f>IF(Q18*15=0,"",Q18*15)</f>
        <v/>
      </c>
      <c r="S18" s="667"/>
      <c r="T18" s="658" t="str">
        <f>IF(S18*15=0,"",S18*15)</f>
        <v/>
      </c>
      <c r="U18" s="667"/>
      <c r="V18" s="669"/>
      <c r="W18" s="668"/>
      <c r="X18" s="658" t="str">
        <f>IF(W18*15=0,"",W18*15)</f>
        <v/>
      </c>
      <c r="Y18" s="667"/>
      <c r="Z18" s="658" t="str">
        <f>IF(Y18*15=0,"",Y18*15)</f>
        <v/>
      </c>
      <c r="AA18" s="667"/>
      <c r="AB18" s="670"/>
      <c r="AC18" s="668"/>
      <c r="AD18" s="658" t="str">
        <f>IF(AC18*15=0,"",AC18*15)</f>
        <v/>
      </c>
      <c r="AE18" s="680"/>
      <c r="AF18" s="658" t="str">
        <f>IF(AE18*15=0,"",AE18*15)</f>
        <v/>
      </c>
      <c r="AG18" s="680"/>
      <c r="AH18" s="681"/>
      <c r="AI18" s="667"/>
      <c r="AJ18" s="658" t="str">
        <f t="shared" ref="AJ18:AJ30" si="5">IF(AI18*15=0,"",AI18*15)</f>
        <v/>
      </c>
      <c r="AK18" s="667"/>
      <c r="AL18" s="658" t="str">
        <f>IF(AK18*15=0,"",AK18*15)</f>
        <v/>
      </c>
      <c r="AM18" s="667"/>
      <c r="AN18" s="667"/>
      <c r="AO18" s="659">
        <f t="shared" si="0"/>
        <v>5</v>
      </c>
      <c r="AP18" s="658">
        <v>50</v>
      </c>
      <c r="AQ18" s="660">
        <f t="shared" si="1"/>
        <v>2</v>
      </c>
      <c r="AR18" s="658">
        <v>20</v>
      </c>
      <c r="AS18" s="660">
        <f t="shared" si="2"/>
        <v>4</v>
      </c>
      <c r="AT18" s="661">
        <f t="shared" si="3"/>
        <v>7</v>
      </c>
      <c r="AU18" s="1029" t="s">
        <v>749</v>
      </c>
      <c r="AV18" s="1029" t="s">
        <v>810</v>
      </c>
    </row>
    <row r="19" spans="1:48" s="755" customFormat="1" ht="15.75" customHeight="1" x14ac:dyDescent="0.25">
      <c r="A19" s="820" t="s">
        <v>107</v>
      </c>
      <c r="B19" s="821" t="s">
        <v>15</v>
      </c>
      <c r="C19" s="1158"/>
      <c r="D19" s="822" t="s">
        <v>108</v>
      </c>
      <c r="E19" s="823"/>
      <c r="F19" s="824" t="str">
        <f t="shared" ref="F19:F23" si="6">IF(E19*15=0,"",E19*15)</f>
        <v/>
      </c>
      <c r="G19" s="823"/>
      <c r="H19" s="824" t="str">
        <f t="shared" ref="H19:H23" si="7">IF(G19*15=0,"",G19*15)</f>
        <v/>
      </c>
      <c r="I19" s="823"/>
      <c r="J19" s="825"/>
      <c r="K19" s="826">
        <v>2</v>
      </c>
      <c r="L19" s="824">
        <v>28</v>
      </c>
      <c r="M19" s="823">
        <v>1</v>
      </c>
      <c r="N19" s="824">
        <v>14</v>
      </c>
      <c r="O19" s="823">
        <v>3</v>
      </c>
      <c r="P19" s="827" t="s">
        <v>131</v>
      </c>
      <c r="Q19" s="823"/>
      <c r="R19" s="824" t="str">
        <f>IF(Q19*15=0,"",Q19*15)</f>
        <v/>
      </c>
      <c r="S19" s="823"/>
      <c r="T19" s="824" t="str">
        <f>IF(S19*15=0,"",S19*15)</f>
        <v/>
      </c>
      <c r="U19" s="823"/>
      <c r="V19" s="825"/>
      <c r="W19" s="826"/>
      <c r="X19" s="824" t="str">
        <f>IF(W19*15=0,"",W19*15)</f>
        <v/>
      </c>
      <c r="Y19" s="823"/>
      <c r="Z19" s="824" t="str">
        <f>IF(Y19*15=0,"",Y19*15)</f>
        <v/>
      </c>
      <c r="AA19" s="823"/>
      <c r="AB19" s="827"/>
      <c r="AC19" s="826"/>
      <c r="AD19" s="824" t="str">
        <f>IF(AC19*15=0,"",AC19*15)</f>
        <v/>
      </c>
      <c r="AE19" s="828"/>
      <c r="AF19" s="824" t="str">
        <f>IF(AE19*15=0,"",AE19*15)</f>
        <v/>
      </c>
      <c r="AG19" s="828"/>
      <c r="AH19" s="829"/>
      <c r="AI19" s="823"/>
      <c r="AJ19" s="824" t="str">
        <f t="shared" si="5"/>
        <v/>
      </c>
      <c r="AK19" s="823"/>
      <c r="AL19" s="824" t="str">
        <f>IF(AK19*15=0,"",AK19*15)</f>
        <v/>
      </c>
      <c r="AM19" s="823"/>
      <c r="AN19" s="823"/>
      <c r="AO19" s="830">
        <f t="shared" si="0"/>
        <v>2</v>
      </c>
      <c r="AP19" s="824">
        <f t="shared" si="4"/>
        <v>28</v>
      </c>
      <c r="AQ19" s="831">
        <f t="shared" si="1"/>
        <v>1</v>
      </c>
      <c r="AR19" s="824">
        <f t="shared" ref="AR19:AR43" si="8">IF((M19+G19+S19+Y19+AE19+AK19)*14=0,"",(M19+G19+S19+Y19+AE19+AK19)*14)</f>
        <v>14</v>
      </c>
      <c r="AS19" s="831">
        <f t="shared" si="2"/>
        <v>3</v>
      </c>
      <c r="AT19" s="832">
        <f t="shared" si="3"/>
        <v>3</v>
      </c>
      <c r="AU19" s="1101" t="s">
        <v>711</v>
      </c>
      <c r="AV19" s="1029" t="s">
        <v>811</v>
      </c>
    </row>
    <row r="20" spans="1:48" s="835" customFormat="1" ht="15.75" customHeight="1" x14ac:dyDescent="0.25">
      <c r="A20" s="820" t="s">
        <v>109</v>
      </c>
      <c r="B20" s="821" t="s">
        <v>15</v>
      </c>
      <c r="C20" s="1158"/>
      <c r="D20" s="822" t="s">
        <v>110</v>
      </c>
      <c r="E20" s="823"/>
      <c r="F20" s="824" t="str">
        <f t="shared" si="6"/>
        <v/>
      </c>
      <c r="G20" s="823"/>
      <c r="H20" s="824" t="str">
        <f t="shared" si="7"/>
        <v/>
      </c>
      <c r="I20" s="823"/>
      <c r="J20" s="825"/>
      <c r="K20" s="996"/>
      <c r="L20" s="995" t="str">
        <f t="shared" ref="L20:L23" si="9">IF(K20*15=0,"",K20*15)</f>
        <v/>
      </c>
      <c r="M20" s="997"/>
      <c r="N20" s="995" t="str">
        <f t="shared" ref="N20:N23" si="10">IF(M20*15=0,"",M20*15)</f>
        <v/>
      </c>
      <c r="O20" s="997"/>
      <c r="P20" s="998"/>
      <c r="Q20" s="823">
        <v>1</v>
      </c>
      <c r="R20" s="824">
        <v>14</v>
      </c>
      <c r="S20" s="823">
        <v>2</v>
      </c>
      <c r="T20" s="824">
        <v>28</v>
      </c>
      <c r="U20" s="823">
        <v>3</v>
      </c>
      <c r="V20" s="825" t="s">
        <v>131</v>
      </c>
      <c r="W20" s="826"/>
      <c r="X20" s="824" t="str">
        <f>IF(W20*15=0,"",W20*15)</f>
        <v/>
      </c>
      <c r="Y20" s="823"/>
      <c r="Z20" s="824" t="str">
        <f>IF(Y20*15=0,"",Y20*15)</f>
        <v/>
      </c>
      <c r="AA20" s="823"/>
      <c r="AB20" s="827"/>
      <c r="AC20" s="826"/>
      <c r="AD20" s="824" t="str">
        <f>IF(AC20*15=0,"",AC20*15)</f>
        <v/>
      </c>
      <c r="AE20" s="828"/>
      <c r="AF20" s="824" t="str">
        <f>IF(AE20*15=0,"",AE20*15)</f>
        <v/>
      </c>
      <c r="AG20" s="828"/>
      <c r="AH20" s="829"/>
      <c r="AI20" s="823"/>
      <c r="AJ20" s="824" t="str">
        <f t="shared" si="5"/>
        <v/>
      </c>
      <c r="AK20" s="823"/>
      <c r="AL20" s="824" t="str">
        <f>IF(AK20*15=0,"",AK20*15)</f>
        <v/>
      </c>
      <c r="AM20" s="823"/>
      <c r="AN20" s="823"/>
      <c r="AO20" s="830">
        <f t="shared" si="0"/>
        <v>1</v>
      </c>
      <c r="AP20" s="824">
        <f t="shared" si="4"/>
        <v>14</v>
      </c>
      <c r="AQ20" s="831">
        <f t="shared" si="1"/>
        <v>2</v>
      </c>
      <c r="AR20" s="824">
        <f t="shared" si="8"/>
        <v>28</v>
      </c>
      <c r="AS20" s="831">
        <f t="shared" si="2"/>
        <v>3</v>
      </c>
      <c r="AT20" s="832">
        <f t="shared" si="3"/>
        <v>3</v>
      </c>
      <c r="AU20" s="1101" t="s">
        <v>711</v>
      </c>
      <c r="AV20" s="1029" t="s">
        <v>811</v>
      </c>
    </row>
    <row r="21" spans="1:48" s="835" customFormat="1" ht="15.75" customHeight="1" x14ac:dyDescent="0.25">
      <c r="A21" s="820" t="s">
        <v>111</v>
      </c>
      <c r="B21" s="821" t="s">
        <v>15</v>
      </c>
      <c r="C21" s="1158"/>
      <c r="D21" s="822" t="s">
        <v>112</v>
      </c>
      <c r="E21" s="823"/>
      <c r="F21" s="824" t="str">
        <f t="shared" si="6"/>
        <v/>
      </c>
      <c r="G21" s="823"/>
      <c r="H21" s="824" t="str">
        <f t="shared" si="7"/>
        <v/>
      </c>
      <c r="I21" s="823"/>
      <c r="J21" s="825"/>
      <c r="K21" s="826"/>
      <c r="L21" s="824" t="str">
        <f t="shared" si="9"/>
        <v/>
      </c>
      <c r="M21" s="823"/>
      <c r="N21" s="824" t="str">
        <f t="shared" si="10"/>
        <v/>
      </c>
      <c r="O21" s="823"/>
      <c r="P21" s="827"/>
      <c r="Q21" s="823"/>
      <c r="R21" s="824" t="str">
        <f>IF(Q21*15=0,"",Q21*15)</f>
        <v/>
      </c>
      <c r="S21" s="823"/>
      <c r="T21" s="824" t="str">
        <f>IF(S21*15=0,"",S21*15)</f>
        <v/>
      </c>
      <c r="U21" s="823"/>
      <c r="V21" s="825"/>
      <c r="W21" s="826">
        <v>1</v>
      </c>
      <c r="X21" s="824">
        <v>14</v>
      </c>
      <c r="Y21" s="823">
        <v>1</v>
      </c>
      <c r="Z21" s="824">
        <v>14</v>
      </c>
      <c r="AA21" s="823">
        <v>3</v>
      </c>
      <c r="AB21" s="827" t="s">
        <v>131</v>
      </c>
      <c r="AC21" s="826"/>
      <c r="AD21" s="824" t="str">
        <f>IF(AC21*15=0,"",AC21*15)</f>
        <v/>
      </c>
      <c r="AE21" s="828"/>
      <c r="AF21" s="824" t="str">
        <f>IF(AE21*15=0,"",AE21*15)</f>
        <v/>
      </c>
      <c r="AG21" s="828"/>
      <c r="AH21" s="829"/>
      <c r="AI21" s="823"/>
      <c r="AJ21" s="824" t="str">
        <f t="shared" si="5"/>
        <v/>
      </c>
      <c r="AK21" s="823"/>
      <c r="AL21" s="824" t="str">
        <f>IF(AK21*15=0,"",AK21*15)</f>
        <v/>
      </c>
      <c r="AM21" s="823"/>
      <c r="AN21" s="823"/>
      <c r="AO21" s="830">
        <f t="shared" si="0"/>
        <v>1</v>
      </c>
      <c r="AP21" s="824">
        <f t="shared" si="4"/>
        <v>14</v>
      </c>
      <c r="AQ21" s="831">
        <f t="shared" si="1"/>
        <v>1</v>
      </c>
      <c r="AR21" s="824">
        <f t="shared" si="8"/>
        <v>14</v>
      </c>
      <c r="AS21" s="831">
        <f t="shared" si="2"/>
        <v>3</v>
      </c>
      <c r="AT21" s="832">
        <f t="shared" si="3"/>
        <v>2</v>
      </c>
      <c r="AU21" s="1101" t="s">
        <v>711</v>
      </c>
      <c r="AV21" s="1029" t="s">
        <v>811</v>
      </c>
    </row>
    <row r="22" spans="1:48" s="835" customFormat="1" ht="15.75" customHeight="1" x14ac:dyDescent="0.25">
      <c r="A22" s="820" t="s">
        <v>113</v>
      </c>
      <c r="B22" s="821" t="s">
        <v>15</v>
      </c>
      <c r="C22" s="1158"/>
      <c r="D22" s="822" t="s">
        <v>114</v>
      </c>
      <c r="E22" s="823"/>
      <c r="F22" s="824" t="str">
        <f t="shared" si="6"/>
        <v/>
      </c>
      <c r="G22" s="823"/>
      <c r="H22" s="824" t="str">
        <f t="shared" si="7"/>
        <v/>
      </c>
      <c r="I22" s="823"/>
      <c r="J22" s="825"/>
      <c r="K22" s="826"/>
      <c r="L22" s="824" t="str">
        <f t="shared" si="9"/>
        <v/>
      </c>
      <c r="M22" s="823"/>
      <c r="N22" s="824" t="str">
        <f t="shared" si="10"/>
        <v/>
      </c>
      <c r="O22" s="823"/>
      <c r="P22" s="827"/>
      <c r="Q22" s="823"/>
      <c r="R22" s="824" t="str">
        <f>IF(Q22*15=0,"",Q22*15)</f>
        <v/>
      </c>
      <c r="S22" s="823"/>
      <c r="T22" s="824" t="str">
        <f>IF(S22*15=0,"",S22*15)</f>
        <v/>
      </c>
      <c r="U22" s="823"/>
      <c r="V22" s="825"/>
      <c r="W22" s="826"/>
      <c r="X22" s="824" t="str">
        <f>IF(W22*15=0,"",W22*15)</f>
        <v/>
      </c>
      <c r="Y22" s="823"/>
      <c r="Z22" s="824" t="str">
        <f>IF(Y22*15=0,"",Y22*15)</f>
        <v/>
      </c>
      <c r="AA22" s="823"/>
      <c r="AB22" s="827"/>
      <c r="AC22" s="826">
        <v>1</v>
      </c>
      <c r="AD22" s="824">
        <v>14</v>
      </c>
      <c r="AE22" s="828">
        <v>1</v>
      </c>
      <c r="AF22" s="824">
        <v>14</v>
      </c>
      <c r="AG22" s="828">
        <v>3</v>
      </c>
      <c r="AH22" s="829" t="s">
        <v>131</v>
      </c>
      <c r="AI22" s="823"/>
      <c r="AJ22" s="824" t="str">
        <f t="shared" si="5"/>
        <v/>
      </c>
      <c r="AK22" s="823"/>
      <c r="AL22" s="824" t="str">
        <f>IF(AK22*15=0,"",AK22*15)</f>
        <v/>
      </c>
      <c r="AM22" s="823"/>
      <c r="AN22" s="823"/>
      <c r="AO22" s="830">
        <f t="shared" si="0"/>
        <v>1</v>
      </c>
      <c r="AP22" s="824">
        <f t="shared" si="4"/>
        <v>14</v>
      </c>
      <c r="AQ22" s="831">
        <f t="shared" si="1"/>
        <v>1</v>
      </c>
      <c r="AR22" s="824">
        <f t="shared" si="8"/>
        <v>14</v>
      </c>
      <c r="AS22" s="831">
        <f t="shared" si="2"/>
        <v>3</v>
      </c>
      <c r="AT22" s="832">
        <f t="shared" si="3"/>
        <v>2</v>
      </c>
      <c r="AU22" s="1101" t="s">
        <v>711</v>
      </c>
      <c r="AV22" s="1029" t="s">
        <v>811</v>
      </c>
    </row>
    <row r="23" spans="1:48" s="835" customFormat="1" ht="15.75" customHeight="1" x14ac:dyDescent="0.25">
      <c r="A23" s="820" t="s">
        <v>115</v>
      </c>
      <c r="B23" s="821" t="s">
        <v>15</v>
      </c>
      <c r="C23" s="1158"/>
      <c r="D23" s="822" t="s">
        <v>116</v>
      </c>
      <c r="E23" s="823"/>
      <c r="F23" s="824" t="str">
        <f t="shared" si="6"/>
        <v/>
      </c>
      <c r="G23" s="823"/>
      <c r="H23" s="824" t="str">
        <f t="shared" si="7"/>
        <v/>
      </c>
      <c r="I23" s="823"/>
      <c r="J23" s="825"/>
      <c r="K23" s="826"/>
      <c r="L23" s="824" t="str">
        <f t="shared" si="9"/>
        <v/>
      </c>
      <c r="M23" s="823"/>
      <c r="N23" s="824" t="str">
        <f t="shared" si="10"/>
        <v/>
      </c>
      <c r="O23" s="823"/>
      <c r="P23" s="827"/>
      <c r="Q23" s="823"/>
      <c r="R23" s="824" t="str">
        <f>IF(Q23*15=0,"",Q23*15)</f>
        <v/>
      </c>
      <c r="S23" s="823"/>
      <c r="T23" s="824" t="str">
        <f>IF(S23*15=0,"",S23*15)</f>
        <v/>
      </c>
      <c r="U23" s="823"/>
      <c r="V23" s="825"/>
      <c r="W23" s="826"/>
      <c r="X23" s="824" t="str">
        <f>IF(W23*15=0,"",W23*15)</f>
        <v/>
      </c>
      <c r="Y23" s="823"/>
      <c r="Z23" s="824" t="str">
        <f>IF(Y23*15=0,"",Y23*15)</f>
        <v/>
      </c>
      <c r="AA23" s="823"/>
      <c r="AB23" s="827"/>
      <c r="AC23" s="826"/>
      <c r="AD23" s="824" t="str">
        <f t="shared" ref="AD23" si="11">IF(AC23*15=0,"",AC23*15)</f>
        <v/>
      </c>
      <c r="AE23" s="828"/>
      <c r="AF23" s="824" t="str">
        <f t="shared" ref="AF23" si="12">IF(AE23*15=0,"",AE23*15)</f>
        <v/>
      </c>
      <c r="AG23" s="828"/>
      <c r="AH23" s="829"/>
      <c r="AI23" s="823"/>
      <c r="AJ23" s="824" t="str">
        <f t="shared" si="5"/>
        <v/>
      </c>
      <c r="AK23" s="823">
        <v>1</v>
      </c>
      <c r="AL23" s="824">
        <v>10</v>
      </c>
      <c r="AM23" s="823">
        <v>1</v>
      </c>
      <c r="AN23" s="823" t="s">
        <v>289</v>
      </c>
      <c r="AO23" s="830" t="str">
        <f t="shared" si="0"/>
        <v/>
      </c>
      <c r="AP23" s="824" t="str">
        <f t="shared" si="4"/>
        <v/>
      </c>
      <c r="AQ23" s="831">
        <f t="shared" si="1"/>
        <v>1</v>
      </c>
      <c r="AR23" s="824">
        <v>20</v>
      </c>
      <c r="AS23" s="831">
        <f t="shared" si="2"/>
        <v>1</v>
      </c>
      <c r="AT23" s="832">
        <f t="shared" si="3"/>
        <v>1</v>
      </c>
      <c r="AU23" s="1101" t="s">
        <v>711</v>
      </c>
      <c r="AV23" s="1029" t="s">
        <v>922</v>
      </c>
    </row>
    <row r="24" spans="1:48" s="657" customFormat="1" ht="15.75" customHeight="1" x14ac:dyDescent="0.25">
      <c r="A24" s="662" t="s">
        <v>117</v>
      </c>
      <c r="B24" s="665" t="s">
        <v>15</v>
      </c>
      <c r="C24" s="1158"/>
      <c r="D24" s="664" t="s">
        <v>118</v>
      </c>
      <c r="E24" s="667"/>
      <c r="F24" s="658" t="str">
        <f t="shared" ref="F24:F49" si="13">IF(E24*15=0,"",E24*15)</f>
        <v/>
      </c>
      <c r="G24" s="667"/>
      <c r="H24" s="658" t="str">
        <f t="shared" ref="H24:H49" si="14">IF(G24*15=0,"",G24*15)</f>
        <v/>
      </c>
      <c r="I24" s="667"/>
      <c r="J24" s="669"/>
      <c r="K24" s="668"/>
      <c r="L24" s="658" t="str">
        <f t="shared" ref="L24:L25" si="15">IF(K24*15=0,"",K24*15)</f>
        <v/>
      </c>
      <c r="M24" s="667"/>
      <c r="N24" s="658" t="str">
        <f t="shared" ref="N24:N25" si="16">IF(M24*15=0,"",M24*15)</f>
        <v/>
      </c>
      <c r="O24" s="667"/>
      <c r="P24" s="670"/>
      <c r="Q24" s="667">
        <v>1</v>
      </c>
      <c r="R24" s="658">
        <v>14</v>
      </c>
      <c r="S24" s="667">
        <v>2</v>
      </c>
      <c r="T24" s="658">
        <v>28</v>
      </c>
      <c r="U24" s="667">
        <v>3</v>
      </c>
      <c r="V24" s="669" t="s">
        <v>15</v>
      </c>
      <c r="W24" s="668"/>
      <c r="X24" s="658" t="str">
        <f>IF(W24*15=0,"",W24*15)</f>
        <v/>
      </c>
      <c r="Y24" s="667"/>
      <c r="Z24" s="658" t="str">
        <f>IF(Y24*15=0,"",Y24*15)</f>
        <v/>
      </c>
      <c r="AA24" s="667"/>
      <c r="AB24" s="670"/>
      <c r="AC24" s="668"/>
      <c r="AD24" s="658" t="str">
        <f t="shared" ref="AD24:AD29" si="17">IF(AC24*15=0,"",AC24*15)</f>
        <v/>
      </c>
      <c r="AE24" s="680"/>
      <c r="AF24" s="658" t="str">
        <f t="shared" ref="AF24:AF29" si="18">IF(AE24*15=0,"",AE24*15)</f>
        <v/>
      </c>
      <c r="AG24" s="680"/>
      <c r="AH24" s="681"/>
      <c r="AI24" s="667"/>
      <c r="AJ24" s="658" t="str">
        <f t="shared" si="5"/>
        <v/>
      </c>
      <c r="AK24" s="667"/>
      <c r="AL24" s="658" t="str">
        <f t="shared" ref="AL24:AL30" si="19">IF(AK24*15=0,"",AK24*15)</f>
        <v/>
      </c>
      <c r="AM24" s="667"/>
      <c r="AN24" s="667"/>
      <c r="AO24" s="659">
        <f t="shared" si="0"/>
        <v>1</v>
      </c>
      <c r="AP24" s="658">
        <f t="shared" si="4"/>
        <v>14</v>
      </c>
      <c r="AQ24" s="660">
        <f t="shared" si="1"/>
        <v>2</v>
      </c>
      <c r="AR24" s="658">
        <f t="shared" si="8"/>
        <v>28</v>
      </c>
      <c r="AS24" s="660">
        <f t="shared" si="2"/>
        <v>3</v>
      </c>
      <c r="AT24" s="661">
        <f t="shared" si="3"/>
        <v>3</v>
      </c>
      <c r="AU24" s="1101" t="s">
        <v>742</v>
      </c>
      <c r="AV24" s="1029" t="s">
        <v>743</v>
      </c>
    </row>
    <row r="25" spans="1:48" s="755" customFormat="1" ht="15.75" customHeight="1" x14ac:dyDescent="0.25">
      <c r="A25" s="820" t="s">
        <v>119</v>
      </c>
      <c r="B25" s="821" t="s">
        <v>15</v>
      </c>
      <c r="C25" s="1158"/>
      <c r="D25" s="822" t="s">
        <v>120</v>
      </c>
      <c r="E25" s="823"/>
      <c r="F25" s="824" t="str">
        <f t="shared" si="13"/>
        <v/>
      </c>
      <c r="G25" s="823"/>
      <c r="H25" s="824" t="str">
        <f t="shared" si="14"/>
        <v/>
      </c>
      <c r="I25" s="823"/>
      <c r="J25" s="825"/>
      <c r="K25" s="826"/>
      <c r="L25" s="824" t="str">
        <f t="shared" si="15"/>
        <v/>
      </c>
      <c r="M25" s="823"/>
      <c r="N25" s="824" t="str">
        <f t="shared" si="16"/>
        <v/>
      </c>
      <c r="O25" s="823"/>
      <c r="P25" s="827"/>
      <c r="Q25" s="823"/>
      <c r="R25" s="824" t="str">
        <f>IF(Q25*15=0,"",Q25*15)</f>
        <v/>
      </c>
      <c r="S25" s="823"/>
      <c r="T25" s="824" t="str">
        <f>IF(S25*15=0,"",S25*15)</f>
        <v/>
      </c>
      <c r="U25" s="823"/>
      <c r="V25" s="825"/>
      <c r="W25" s="826">
        <v>1</v>
      </c>
      <c r="X25" s="824">
        <v>14</v>
      </c>
      <c r="Y25" s="823">
        <v>2</v>
      </c>
      <c r="Z25" s="824">
        <v>28</v>
      </c>
      <c r="AA25" s="823">
        <v>3</v>
      </c>
      <c r="AB25" s="827" t="s">
        <v>619</v>
      </c>
      <c r="AC25" s="826"/>
      <c r="AD25" s="824" t="str">
        <f t="shared" si="17"/>
        <v/>
      </c>
      <c r="AE25" s="828"/>
      <c r="AF25" s="824" t="str">
        <f t="shared" si="18"/>
        <v/>
      </c>
      <c r="AG25" s="828"/>
      <c r="AH25" s="829"/>
      <c r="AI25" s="823"/>
      <c r="AJ25" s="824" t="str">
        <f t="shared" si="5"/>
        <v/>
      </c>
      <c r="AK25" s="823"/>
      <c r="AL25" s="824" t="str">
        <f t="shared" si="19"/>
        <v/>
      </c>
      <c r="AM25" s="823"/>
      <c r="AN25" s="823"/>
      <c r="AO25" s="830">
        <f t="shared" si="0"/>
        <v>1</v>
      </c>
      <c r="AP25" s="824">
        <f t="shared" si="4"/>
        <v>14</v>
      </c>
      <c r="AQ25" s="831">
        <f t="shared" si="1"/>
        <v>2</v>
      </c>
      <c r="AR25" s="824">
        <f t="shared" si="8"/>
        <v>28</v>
      </c>
      <c r="AS25" s="831">
        <f t="shared" si="2"/>
        <v>3</v>
      </c>
      <c r="AT25" s="832">
        <f t="shared" si="3"/>
        <v>3</v>
      </c>
      <c r="AU25" s="1101" t="s">
        <v>742</v>
      </c>
      <c r="AV25" s="1029" t="s">
        <v>743</v>
      </c>
    </row>
    <row r="26" spans="1:48" s="755" customFormat="1" ht="15.75" customHeight="1" x14ac:dyDescent="0.25">
      <c r="A26" s="1031" t="s">
        <v>677</v>
      </c>
      <c r="B26" s="821" t="s">
        <v>15</v>
      </c>
      <c r="C26" s="1158"/>
      <c r="D26" s="766" t="s">
        <v>121</v>
      </c>
      <c r="E26" s="823"/>
      <c r="F26" s="824" t="str">
        <f t="shared" si="13"/>
        <v/>
      </c>
      <c r="G26" s="823"/>
      <c r="H26" s="824" t="str">
        <f t="shared" si="14"/>
        <v/>
      </c>
      <c r="I26" s="823"/>
      <c r="J26" s="825"/>
      <c r="K26" s="826">
        <v>1</v>
      </c>
      <c r="L26" s="824">
        <v>14</v>
      </c>
      <c r="M26" s="823">
        <v>3</v>
      </c>
      <c r="N26" s="824">
        <v>42</v>
      </c>
      <c r="O26" s="823">
        <v>4</v>
      </c>
      <c r="P26" s="827" t="s">
        <v>131</v>
      </c>
      <c r="Q26" s="823"/>
      <c r="R26" s="824" t="str">
        <f>IF(Q26*15=0,"",Q26*15)</f>
        <v/>
      </c>
      <c r="S26" s="823"/>
      <c r="T26" s="824" t="str">
        <f>IF(S26*15=0,"",S26*15)</f>
        <v/>
      </c>
      <c r="U26" s="823"/>
      <c r="V26" s="825"/>
      <c r="W26" s="826"/>
      <c r="X26" s="824" t="str">
        <f>IF(W26*15=0,"",W26*15)</f>
        <v/>
      </c>
      <c r="Y26" s="823"/>
      <c r="Z26" s="824" t="str">
        <f>IF(Y26*15=0,"",Y26*15)</f>
        <v/>
      </c>
      <c r="AA26" s="823"/>
      <c r="AB26" s="827"/>
      <c r="AC26" s="826"/>
      <c r="AD26" s="824" t="str">
        <f t="shared" si="17"/>
        <v/>
      </c>
      <c r="AE26" s="828"/>
      <c r="AF26" s="824" t="str">
        <f t="shared" si="18"/>
        <v/>
      </c>
      <c r="AG26" s="828"/>
      <c r="AH26" s="829"/>
      <c r="AI26" s="823"/>
      <c r="AJ26" s="824" t="str">
        <f t="shared" si="5"/>
        <v/>
      </c>
      <c r="AK26" s="823"/>
      <c r="AL26" s="824" t="str">
        <f t="shared" si="19"/>
        <v/>
      </c>
      <c r="AM26" s="823"/>
      <c r="AN26" s="823"/>
      <c r="AO26" s="830">
        <f t="shared" si="0"/>
        <v>1</v>
      </c>
      <c r="AP26" s="824">
        <f t="shared" si="4"/>
        <v>14</v>
      </c>
      <c r="AQ26" s="831">
        <f t="shared" si="1"/>
        <v>3</v>
      </c>
      <c r="AR26" s="824">
        <f t="shared" si="8"/>
        <v>42</v>
      </c>
      <c r="AS26" s="831">
        <f t="shared" si="2"/>
        <v>4</v>
      </c>
      <c r="AT26" s="832">
        <f t="shared" si="3"/>
        <v>4</v>
      </c>
      <c r="AU26" s="1101" t="s">
        <v>773</v>
      </c>
      <c r="AV26" s="1029" t="s">
        <v>814</v>
      </c>
    </row>
    <row r="27" spans="1:48" s="755" customFormat="1" ht="15.75" customHeight="1" x14ac:dyDescent="0.25">
      <c r="A27" s="1031" t="s">
        <v>678</v>
      </c>
      <c r="B27" s="821" t="s">
        <v>15</v>
      </c>
      <c r="C27" s="1158"/>
      <c r="D27" s="766" t="s">
        <v>122</v>
      </c>
      <c r="E27" s="823"/>
      <c r="F27" s="824" t="str">
        <f t="shared" si="13"/>
        <v/>
      </c>
      <c r="G27" s="823"/>
      <c r="H27" s="824" t="str">
        <f t="shared" si="14"/>
        <v/>
      </c>
      <c r="I27" s="823"/>
      <c r="J27" s="825"/>
      <c r="K27" s="826"/>
      <c r="L27" s="824" t="str">
        <f t="shared" ref="L27:L33" si="20">IF(K27*15=0,"",K27*15)</f>
        <v/>
      </c>
      <c r="M27" s="823"/>
      <c r="N27" s="824" t="str">
        <f t="shared" ref="N27:N33" si="21">IF(M27*15=0,"",M27*15)</f>
        <v/>
      </c>
      <c r="O27" s="823"/>
      <c r="P27" s="827"/>
      <c r="Q27" s="823">
        <v>1</v>
      </c>
      <c r="R27" s="824">
        <v>14</v>
      </c>
      <c r="S27" s="823">
        <v>1</v>
      </c>
      <c r="T27" s="824">
        <v>14</v>
      </c>
      <c r="U27" s="823">
        <v>4</v>
      </c>
      <c r="V27" s="825" t="s">
        <v>131</v>
      </c>
      <c r="W27" s="826"/>
      <c r="X27" s="824" t="str">
        <f>IF(W27*15=0,"",W27*15)</f>
        <v/>
      </c>
      <c r="Y27" s="823"/>
      <c r="Z27" s="824" t="str">
        <f>IF(Y27*15=0,"",Y27*15)</f>
        <v/>
      </c>
      <c r="AA27" s="823"/>
      <c r="AB27" s="827"/>
      <c r="AC27" s="826"/>
      <c r="AD27" s="824" t="str">
        <f t="shared" si="17"/>
        <v/>
      </c>
      <c r="AE27" s="828"/>
      <c r="AF27" s="824" t="str">
        <f t="shared" si="18"/>
        <v/>
      </c>
      <c r="AG27" s="828"/>
      <c r="AH27" s="829"/>
      <c r="AI27" s="823"/>
      <c r="AJ27" s="824" t="str">
        <f t="shared" si="5"/>
        <v/>
      </c>
      <c r="AK27" s="823"/>
      <c r="AL27" s="824" t="str">
        <f t="shared" si="19"/>
        <v/>
      </c>
      <c r="AM27" s="823"/>
      <c r="AN27" s="823"/>
      <c r="AO27" s="830">
        <f t="shared" si="0"/>
        <v>1</v>
      </c>
      <c r="AP27" s="824">
        <f t="shared" si="4"/>
        <v>14</v>
      </c>
      <c r="AQ27" s="831">
        <f t="shared" si="1"/>
        <v>1</v>
      </c>
      <c r="AR27" s="824">
        <f t="shared" si="8"/>
        <v>14</v>
      </c>
      <c r="AS27" s="831">
        <f t="shared" si="2"/>
        <v>4</v>
      </c>
      <c r="AT27" s="832">
        <f t="shared" si="3"/>
        <v>2</v>
      </c>
      <c r="AU27" s="1101" t="s">
        <v>773</v>
      </c>
      <c r="AV27" s="1029" t="s">
        <v>814</v>
      </c>
    </row>
    <row r="28" spans="1:48" s="657" customFormat="1" ht="15.75" customHeight="1" x14ac:dyDescent="0.25">
      <c r="A28" s="666" t="s">
        <v>123</v>
      </c>
      <c r="B28" s="665" t="s">
        <v>15</v>
      </c>
      <c r="C28" s="1158"/>
      <c r="D28" s="647" t="s">
        <v>124</v>
      </c>
      <c r="E28" s="667"/>
      <c r="F28" s="658" t="str">
        <f t="shared" si="13"/>
        <v/>
      </c>
      <c r="G28" s="667"/>
      <c r="H28" s="658" t="str">
        <f t="shared" si="14"/>
        <v/>
      </c>
      <c r="I28" s="667"/>
      <c r="J28" s="669"/>
      <c r="K28" s="668"/>
      <c r="L28" s="658" t="str">
        <f t="shared" si="20"/>
        <v/>
      </c>
      <c r="M28" s="667"/>
      <c r="N28" s="658" t="str">
        <f t="shared" si="21"/>
        <v/>
      </c>
      <c r="O28" s="667"/>
      <c r="P28" s="670"/>
      <c r="Q28" s="667">
        <v>2</v>
      </c>
      <c r="R28" s="658">
        <v>28</v>
      </c>
      <c r="S28" s="667">
        <v>2</v>
      </c>
      <c r="T28" s="658">
        <v>28</v>
      </c>
      <c r="U28" s="667">
        <v>3</v>
      </c>
      <c r="V28" s="669" t="s">
        <v>131</v>
      </c>
      <c r="W28" s="668"/>
      <c r="X28" s="658" t="str">
        <f>IF(W28*15=0,"",W28*15)</f>
        <v/>
      </c>
      <c r="Y28" s="667"/>
      <c r="Z28" s="658" t="str">
        <f>IF(Y28*15=0,"",Y28*15)</f>
        <v/>
      </c>
      <c r="AA28" s="667"/>
      <c r="AB28" s="670"/>
      <c r="AC28" s="668"/>
      <c r="AD28" s="658" t="str">
        <f t="shared" si="17"/>
        <v/>
      </c>
      <c r="AE28" s="680"/>
      <c r="AF28" s="658" t="str">
        <f t="shared" si="18"/>
        <v/>
      </c>
      <c r="AG28" s="680"/>
      <c r="AH28" s="681"/>
      <c r="AI28" s="667"/>
      <c r="AJ28" s="658" t="str">
        <f t="shared" si="5"/>
        <v/>
      </c>
      <c r="AK28" s="667"/>
      <c r="AL28" s="658" t="str">
        <f t="shared" si="19"/>
        <v/>
      </c>
      <c r="AM28" s="667"/>
      <c r="AN28" s="667"/>
      <c r="AO28" s="659">
        <f t="shared" si="0"/>
        <v>2</v>
      </c>
      <c r="AP28" s="658">
        <f t="shared" si="4"/>
        <v>28</v>
      </c>
      <c r="AQ28" s="660">
        <f t="shared" si="1"/>
        <v>2</v>
      </c>
      <c r="AR28" s="658">
        <f t="shared" si="8"/>
        <v>28</v>
      </c>
      <c r="AS28" s="660">
        <f t="shared" si="2"/>
        <v>3</v>
      </c>
      <c r="AT28" s="661">
        <f t="shared" si="3"/>
        <v>4</v>
      </c>
      <c r="AU28" s="1101" t="s">
        <v>764</v>
      </c>
      <c r="AV28" s="1029" t="s">
        <v>942</v>
      </c>
    </row>
    <row r="29" spans="1:48" s="657" customFormat="1" ht="15.75" customHeight="1" x14ac:dyDescent="0.25">
      <c r="A29" s="666" t="s">
        <v>125</v>
      </c>
      <c r="B29" s="665" t="s">
        <v>15</v>
      </c>
      <c r="C29" s="1158"/>
      <c r="D29" s="647" t="s">
        <v>126</v>
      </c>
      <c r="E29" s="667"/>
      <c r="F29" s="658" t="str">
        <f t="shared" si="13"/>
        <v/>
      </c>
      <c r="G29" s="667"/>
      <c r="H29" s="658" t="str">
        <f t="shared" si="14"/>
        <v/>
      </c>
      <c r="I29" s="667"/>
      <c r="J29" s="669"/>
      <c r="K29" s="668"/>
      <c r="L29" s="658" t="str">
        <f t="shared" si="20"/>
        <v/>
      </c>
      <c r="M29" s="667"/>
      <c r="N29" s="658" t="str">
        <f t="shared" si="21"/>
        <v/>
      </c>
      <c r="O29" s="667"/>
      <c r="P29" s="670"/>
      <c r="Q29" s="667"/>
      <c r="R29" s="658" t="str">
        <f t="shared" ref="R29:R34" si="22">IF(Q29*15=0,"",Q29*15)</f>
        <v/>
      </c>
      <c r="S29" s="667"/>
      <c r="T29" s="658" t="str">
        <f t="shared" ref="T29:T34" si="23">IF(S29*15=0,"",S29*15)</f>
        <v/>
      </c>
      <c r="U29" s="667"/>
      <c r="V29" s="669"/>
      <c r="W29" s="668">
        <v>1</v>
      </c>
      <c r="X29" s="658">
        <v>14</v>
      </c>
      <c r="Y29" s="667">
        <v>1</v>
      </c>
      <c r="Z29" s="658">
        <v>14</v>
      </c>
      <c r="AA29" s="667">
        <v>3</v>
      </c>
      <c r="AB29" s="670" t="s">
        <v>131</v>
      </c>
      <c r="AC29" s="668"/>
      <c r="AD29" s="658" t="str">
        <f t="shared" si="17"/>
        <v/>
      </c>
      <c r="AE29" s="680"/>
      <c r="AF29" s="658" t="str">
        <f t="shared" si="18"/>
        <v/>
      </c>
      <c r="AG29" s="680"/>
      <c r="AH29" s="681"/>
      <c r="AI29" s="667"/>
      <c r="AJ29" s="658" t="str">
        <f t="shared" si="5"/>
        <v/>
      </c>
      <c r="AK29" s="667"/>
      <c r="AL29" s="658" t="str">
        <f t="shared" si="19"/>
        <v/>
      </c>
      <c r="AM29" s="667"/>
      <c r="AN29" s="667"/>
      <c r="AO29" s="659">
        <f t="shared" si="0"/>
        <v>1</v>
      </c>
      <c r="AP29" s="658">
        <f t="shared" si="4"/>
        <v>14</v>
      </c>
      <c r="AQ29" s="660">
        <f t="shared" si="1"/>
        <v>1</v>
      </c>
      <c r="AR29" s="658">
        <f t="shared" si="8"/>
        <v>14</v>
      </c>
      <c r="AS29" s="660">
        <f t="shared" si="2"/>
        <v>3</v>
      </c>
      <c r="AT29" s="661">
        <f t="shared" si="3"/>
        <v>2</v>
      </c>
      <c r="AU29" s="1101" t="s">
        <v>764</v>
      </c>
      <c r="AV29" s="1029" t="s">
        <v>943</v>
      </c>
    </row>
    <row r="30" spans="1:48" s="657" customFormat="1" ht="15.75" customHeight="1" x14ac:dyDescent="0.25">
      <c r="A30" s="834" t="s">
        <v>127</v>
      </c>
      <c r="B30" s="821" t="s">
        <v>15</v>
      </c>
      <c r="C30" s="1158"/>
      <c r="D30" s="766" t="s">
        <v>128</v>
      </c>
      <c r="E30" s="667"/>
      <c r="F30" s="658" t="str">
        <f t="shared" si="13"/>
        <v/>
      </c>
      <c r="G30" s="667"/>
      <c r="H30" s="658" t="str">
        <f t="shared" si="14"/>
        <v/>
      </c>
      <c r="I30" s="667"/>
      <c r="J30" s="669"/>
      <c r="K30" s="668"/>
      <c r="L30" s="658" t="str">
        <f t="shared" si="20"/>
        <v/>
      </c>
      <c r="M30" s="667"/>
      <c r="N30" s="658" t="str">
        <f t="shared" si="21"/>
        <v/>
      </c>
      <c r="O30" s="667"/>
      <c r="P30" s="670"/>
      <c r="Q30" s="667"/>
      <c r="R30" s="658" t="str">
        <f t="shared" si="22"/>
        <v/>
      </c>
      <c r="S30" s="667"/>
      <c r="T30" s="658" t="str">
        <f t="shared" si="23"/>
        <v/>
      </c>
      <c r="U30" s="667"/>
      <c r="V30" s="669"/>
      <c r="W30" s="668"/>
      <c r="X30" s="658" t="str">
        <f>IF(W30*15=0,"",W30*15)</f>
        <v/>
      </c>
      <c r="Y30" s="667"/>
      <c r="Z30" s="658" t="str">
        <f>IF(Y30*15=0,"",Y30*15)</f>
        <v/>
      </c>
      <c r="AA30" s="667"/>
      <c r="AB30" s="670"/>
      <c r="AC30" s="668">
        <v>1</v>
      </c>
      <c r="AD30" s="658">
        <v>14</v>
      </c>
      <c r="AE30" s="680">
        <v>3</v>
      </c>
      <c r="AF30" s="658">
        <v>42</v>
      </c>
      <c r="AG30" s="828">
        <v>4</v>
      </c>
      <c r="AH30" s="681" t="s">
        <v>131</v>
      </c>
      <c r="AI30" s="667"/>
      <c r="AJ30" s="658" t="str">
        <f t="shared" si="5"/>
        <v/>
      </c>
      <c r="AK30" s="667"/>
      <c r="AL30" s="658" t="str">
        <f t="shared" si="19"/>
        <v/>
      </c>
      <c r="AM30" s="667"/>
      <c r="AN30" s="667"/>
      <c r="AO30" s="659">
        <f t="shared" si="0"/>
        <v>1</v>
      </c>
      <c r="AP30" s="658">
        <f t="shared" si="4"/>
        <v>14</v>
      </c>
      <c r="AQ30" s="660">
        <f t="shared" si="1"/>
        <v>3</v>
      </c>
      <c r="AR30" s="658">
        <f t="shared" si="8"/>
        <v>42</v>
      </c>
      <c r="AS30" s="660">
        <f t="shared" si="2"/>
        <v>4</v>
      </c>
      <c r="AT30" s="661">
        <f t="shared" si="3"/>
        <v>4</v>
      </c>
      <c r="AU30" s="1101" t="s">
        <v>773</v>
      </c>
      <c r="AV30" s="1029" t="s">
        <v>815</v>
      </c>
    </row>
    <row r="31" spans="1:48" s="657" customFormat="1" ht="15.75" customHeight="1" x14ac:dyDescent="0.25">
      <c r="A31" s="666" t="s">
        <v>129</v>
      </c>
      <c r="B31" s="665" t="s">
        <v>15</v>
      </c>
      <c r="C31" s="1158"/>
      <c r="D31" s="647" t="s">
        <v>130</v>
      </c>
      <c r="E31" s="667"/>
      <c r="F31" s="658" t="str">
        <f t="shared" si="13"/>
        <v/>
      </c>
      <c r="G31" s="667"/>
      <c r="H31" s="658" t="str">
        <f t="shared" si="14"/>
        <v/>
      </c>
      <c r="I31" s="667"/>
      <c r="J31" s="669"/>
      <c r="K31" s="668"/>
      <c r="L31" s="658" t="str">
        <f t="shared" si="20"/>
        <v/>
      </c>
      <c r="M31" s="667"/>
      <c r="N31" s="658" t="str">
        <f t="shared" si="21"/>
        <v/>
      </c>
      <c r="O31" s="667"/>
      <c r="P31" s="670"/>
      <c r="Q31" s="667"/>
      <c r="R31" s="658" t="str">
        <f t="shared" si="22"/>
        <v/>
      </c>
      <c r="S31" s="667"/>
      <c r="T31" s="658" t="str">
        <f t="shared" si="23"/>
        <v/>
      </c>
      <c r="U31" s="667"/>
      <c r="V31" s="669"/>
      <c r="W31" s="668"/>
      <c r="X31" s="658" t="str">
        <f>IF(W31*15=0,"",W31*15)</f>
        <v/>
      </c>
      <c r="Y31" s="667"/>
      <c r="Z31" s="658" t="str">
        <f>IF(Y31*15=0,"",Y31*15)</f>
        <v/>
      </c>
      <c r="AA31" s="667"/>
      <c r="AB31" s="670"/>
      <c r="AC31" s="668"/>
      <c r="AD31" s="658" t="str">
        <f>IF(AC31*15=0,"",AC31*15)</f>
        <v/>
      </c>
      <c r="AE31" s="680"/>
      <c r="AF31" s="658" t="str">
        <f t="shared" ref="AF31:AF36" si="24">IF(AE31*15=0,"",AE31*15)</f>
        <v/>
      </c>
      <c r="AG31" s="680"/>
      <c r="AH31" s="681"/>
      <c r="AI31" s="667">
        <v>1</v>
      </c>
      <c r="AJ31" s="658">
        <v>10</v>
      </c>
      <c r="AK31" s="667">
        <v>3</v>
      </c>
      <c r="AL31" s="658">
        <v>30</v>
      </c>
      <c r="AM31" s="667">
        <v>3</v>
      </c>
      <c r="AN31" s="667" t="s">
        <v>131</v>
      </c>
      <c r="AO31" s="659">
        <v>3</v>
      </c>
      <c r="AP31" s="658">
        <v>30</v>
      </c>
      <c r="AQ31" s="660">
        <v>3</v>
      </c>
      <c r="AR31" s="658">
        <v>30</v>
      </c>
      <c r="AS31" s="660">
        <f t="shared" si="2"/>
        <v>3</v>
      </c>
      <c r="AT31" s="661">
        <f t="shared" si="3"/>
        <v>4</v>
      </c>
      <c r="AU31" s="1101" t="s">
        <v>773</v>
      </c>
      <c r="AV31" s="1029" t="s">
        <v>815</v>
      </c>
    </row>
    <row r="32" spans="1:48" s="657" customFormat="1" ht="15.75" customHeight="1" x14ac:dyDescent="0.25">
      <c r="A32" s="666" t="s">
        <v>132</v>
      </c>
      <c r="B32" s="665" t="s">
        <v>15</v>
      </c>
      <c r="C32" s="1158"/>
      <c r="D32" s="664" t="s">
        <v>133</v>
      </c>
      <c r="E32" s="667"/>
      <c r="F32" s="658" t="str">
        <f t="shared" si="13"/>
        <v/>
      </c>
      <c r="G32" s="667"/>
      <c r="H32" s="658" t="str">
        <f t="shared" si="14"/>
        <v/>
      </c>
      <c r="I32" s="667"/>
      <c r="J32" s="669"/>
      <c r="K32" s="668"/>
      <c r="L32" s="658" t="str">
        <f t="shared" si="20"/>
        <v/>
      </c>
      <c r="M32" s="667"/>
      <c r="N32" s="658" t="str">
        <f t="shared" si="21"/>
        <v/>
      </c>
      <c r="O32" s="667"/>
      <c r="P32" s="670"/>
      <c r="Q32" s="667"/>
      <c r="R32" s="658" t="str">
        <f t="shared" si="22"/>
        <v/>
      </c>
      <c r="S32" s="667"/>
      <c r="T32" s="658" t="str">
        <f t="shared" si="23"/>
        <v/>
      </c>
      <c r="U32" s="667"/>
      <c r="V32" s="669"/>
      <c r="W32" s="668">
        <v>1</v>
      </c>
      <c r="X32" s="658">
        <v>14</v>
      </c>
      <c r="Y32" s="667">
        <v>1</v>
      </c>
      <c r="Z32" s="658">
        <v>14</v>
      </c>
      <c r="AA32" s="667">
        <v>2</v>
      </c>
      <c r="AB32" s="670" t="s">
        <v>15</v>
      </c>
      <c r="AC32" s="668"/>
      <c r="AD32" s="658" t="str">
        <f>IF(AC32*15=0,"",AC32*15)</f>
        <v/>
      </c>
      <c r="AE32" s="680"/>
      <c r="AF32" s="658" t="str">
        <f t="shared" si="24"/>
        <v/>
      </c>
      <c r="AG32" s="680"/>
      <c r="AH32" s="681"/>
      <c r="AI32" s="667"/>
      <c r="AJ32" s="658" t="str">
        <f>IF(AI32*15=0,"",AI32*15)</f>
        <v/>
      </c>
      <c r="AK32" s="667"/>
      <c r="AL32" s="658" t="str">
        <f t="shared" ref="AL32:AL37" si="25">IF(AK32*15=0,"",AK32*15)</f>
        <v/>
      </c>
      <c r="AM32" s="667"/>
      <c r="AN32" s="667"/>
      <c r="AO32" s="659">
        <f t="shared" si="0"/>
        <v>1</v>
      </c>
      <c r="AP32" s="658">
        <f t="shared" si="4"/>
        <v>14</v>
      </c>
      <c r="AQ32" s="660">
        <f t="shared" si="1"/>
        <v>1</v>
      </c>
      <c r="AR32" s="658">
        <f t="shared" si="8"/>
        <v>14</v>
      </c>
      <c r="AS32" s="660">
        <f t="shared" si="2"/>
        <v>2</v>
      </c>
      <c r="AT32" s="661">
        <f t="shared" si="3"/>
        <v>2</v>
      </c>
      <c r="AU32" s="1101" t="s">
        <v>729</v>
      </c>
      <c r="AV32" s="1029" t="s">
        <v>731</v>
      </c>
    </row>
    <row r="33" spans="1:48" s="671" customFormat="1" ht="15.75" customHeight="1" x14ac:dyDescent="0.25">
      <c r="A33" s="666" t="s">
        <v>134</v>
      </c>
      <c r="B33" s="665" t="s">
        <v>15</v>
      </c>
      <c r="C33" s="1158"/>
      <c r="D33" s="664" t="s">
        <v>135</v>
      </c>
      <c r="E33" s="667"/>
      <c r="F33" s="658" t="str">
        <f t="shared" si="13"/>
        <v/>
      </c>
      <c r="G33" s="667"/>
      <c r="H33" s="658" t="str">
        <f t="shared" si="14"/>
        <v/>
      </c>
      <c r="I33" s="667"/>
      <c r="J33" s="669"/>
      <c r="K33" s="668"/>
      <c r="L33" s="658" t="str">
        <f t="shared" si="20"/>
        <v/>
      </c>
      <c r="M33" s="667"/>
      <c r="N33" s="658" t="str">
        <f t="shared" si="21"/>
        <v/>
      </c>
      <c r="O33" s="667"/>
      <c r="P33" s="670"/>
      <c r="Q33" s="667"/>
      <c r="R33" s="658" t="str">
        <f t="shared" si="22"/>
        <v/>
      </c>
      <c r="S33" s="667"/>
      <c r="T33" s="658" t="str">
        <f t="shared" si="23"/>
        <v/>
      </c>
      <c r="U33" s="667"/>
      <c r="V33" s="669"/>
      <c r="W33" s="668"/>
      <c r="X33" s="658" t="str">
        <f>IF(W33*15=0,"",W33*15)</f>
        <v/>
      </c>
      <c r="Y33" s="667"/>
      <c r="Z33" s="658" t="str">
        <f>IF(Y33*15=0,"",Y33*15)</f>
        <v/>
      </c>
      <c r="AA33" s="667"/>
      <c r="AB33" s="670"/>
      <c r="AC33" s="668">
        <v>1</v>
      </c>
      <c r="AD33" s="658">
        <v>14</v>
      </c>
      <c r="AE33" s="680">
        <v>1</v>
      </c>
      <c r="AF33" s="658">
        <v>14</v>
      </c>
      <c r="AG33" s="680">
        <v>2</v>
      </c>
      <c r="AH33" s="681" t="s">
        <v>15</v>
      </c>
      <c r="AI33" s="667"/>
      <c r="AJ33" s="658" t="str">
        <f>IF(AI33*15=0,"",AI33*15)</f>
        <v/>
      </c>
      <c r="AK33" s="667"/>
      <c r="AL33" s="658" t="str">
        <f t="shared" si="25"/>
        <v/>
      </c>
      <c r="AM33" s="667"/>
      <c r="AN33" s="667"/>
      <c r="AO33" s="659">
        <f t="shared" si="0"/>
        <v>1</v>
      </c>
      <c r="AP33" s="658">
        <f t="shared" si="4"/>
        <v>14</v>
      </c>
      <c r="AQ33" s="660">
        <f t="shared" si="1"/>
        <v>1</v>
      </c>
      <c r="AR33" s="658">
        <f t="shared" si="8"/>
        <v>14</v>
      </c>
      <c r="AS33" s="660">
        <f t="shared" si="2"/>
        <v>2</v>
      </c>
      <c r="AT33" s="661">
        <f t="shared" si="3"/>
        <v>2</v>
      </c>
      <c r="AU33" s="1101" t="s">
        <v>729</v>
      </c>
      <c r="AV33" s="1029" t="s">
        <v>731</v>
      </c>
    </row>
    <row r="34" spans="1:48" s="673" customFormat="1" ht="15.75" customHeight="1" x14ac:dyDescent="0.25">
      <c r="A34" s="666" t="s">
        <v>163</v>
      </c>
      <c r="B34" s="665" t="s">
        <v>34</v>
      </c>
      <c r="C34" s="1158"/>
      <c r="D34" s="683" t="s">
        <v>164</v>
      </c>
      <c r="E34" s="667"/>
      <c r="F34" s="658" t="str">
        <f t="shared" si="13"/>
        <v/>
      </c>
      <c r="G34" s="667"/>
      <c r="H34" s="658" t="str">
        <f t="shared" si="14"/>
        <v/>
      </c>
      <c r="I34" s="667"/>
      <c r="J34" s="669"/>
      <c r="K34" s="668"/>
      <c r="L34" s="658">
        <v>4</v>
      </c>
      <c r="M34" s="667">
        <v>2</v>
      </c>
      <c r="N34" s="658">
        <v>24</v>
      </c>
      <c r="O34" s="667">
        <v>1</v>
      </c>
      <c r="P34" s="670" t="s">
        <v>71</v>
      </c>
      <c r="Q34" s="667"/>
      <c r="R34" s="658" t="str">
        <f t="shared" si="22"/>
        <v/>
      </c>
      <c r="S34" s="667"/>
      <c r="T34" s="658" t="str">
        <f t="shared" si="23"/>
        <v/>
      </c>
      <c r="U34" s="667"/>
      <c r="V34" s="669"/>
      <c r="W34" s="668"/>
      <c r="X34" s="658" t="str">
        <f>IF(W34*15=0,"",W34*15)</f>
        <v/>
      </c>
      <c r="Y34" s="667"/>
      <c r="Z34" s="658" t="str">
        <f>IF(Y34*15=0,"",Y34*15)</f>
        <v/>
      </c>
      <c r="AA34" s="667"/>
      <c r="AB34" s="670"/>
      <c r="AC34" s="668"/>
      <c r="AD34" s="658" t="str">
        <f>IF(AC34*15=0,"",AC34*15)</f>
        <v/>
      </c>
      <c r="AE34" s="680"/>
      <c r="AF34" s="658" t="str">
        <f t="shared" si="24"/>
        <v/>
      </c>
      <c r="AG34" s="680"/>
      <c r="AH34" s="681"/>
      <c r="AI34" s="667"/>
      <c r="AJ34" s="658" t="str">
        <f>IF(AI34*15=0,"",AI34*15)</f>
        <v/>
      </c>
      <c r="AK34" s="667"/>
      <c r="AL34" s="658" t="str">
        <f t="shared" si="25"/>
        <v/>
      </c>
      <c r="AM34" s="667"/>
      <c r="AN34" s="667"/>
      <c r="AO34" s="659" t="str">
        <f t="shared" si="0"/>
        <v/>
      </c>
      <c r="AP34" s="658" t="str">
        <f t="shared" si="4"/>
        <v/>
      </c>
      <c r="AQ34" s="660">
        <f t="shared" si="1"/>
        <v>2</v>
      </c>
      <c r="AR34" s="658">
        <f t="shared" si="8"/>
        <v>28</v>
      </c>
      <c r="AS34" s="660">
        <f t="shared" si="2"/>
        <v>1</v>
      </c>
      <c r="AT34" s="661">
        <f t="shared" si="3"/>
        <v>2</v>
      </c>
      <c r="AU34" s="1101" t="s">
        <v>693</v>
      </c>
      <c r="AV34" s="1029" t="s">
        <v>801</v>
      </c>
    </row>
    <row r="35" spans="1:48" s="672" customFormat="1" ht="15.75" customHeight="1" x14ac:dyDescent="0.25">
      <c r="A35" s="666" t="s">
        <v>165</v>
      </c>
      <c r="B35" s="665" t="s">
        <v>34</v>
      </c>
      <c r="C35" s="1158"/>
      <c r="D35" s="683" t="s">
        <v>166</v>
      </c>
      <c r="E35" s="667"/>
      <c r="F35" s="658" t="str">
        <f t="shared" si="13"/>
        <v/>
      </c>
      <c r="G35" s="667"/>
      <c r="H35" s="658" t="str">
        <f t="shared" si="14"/>
        <v/>
      </c>
      <c r="I35" s="667"/>
      <c r="J35" s="669"/>
      <c r="K35" s="668"/>
      <c r="L35" s="658" t="str">
        <f t="shared" ref="L35:L37" si="26">IF(K35*15=0,"",K35*15)</f>
        <v/>
      </c>
      <c r="M35" s="667"/>
      <c r="N35" s="658" t="str">
        <f t="shared" ref="N35:N37" si="27">IF(M35*15=0,"",M35*15)</f>
        <v/>
      </c>
      <c r="O35" s="667"/>
      <c r="P35" s="670"/>
      <c r="Q35" s="667"/>
      <c r="R35" s="658">
        <v>4</v>
      </c>
      <c r="S35" s="667">
        <v>2</v>
      </c>
      <c r="T35" s="658">
        <v>24</v>
      </c>
      <c r="U35" s="667">
        <v>1</v>
      </c>
      <c r="V35" s="669" t="s">
        <v>71</v>
      </c>
      <c r="W35" s="668"/>
      <c r="X35" s="658" t="str">
        <f>IF(W35*15=0,"",W35*15)</f>
        <v/>
      </c>
      <c r="Y35" s="667"/>
      <c r="Z35" s="658" t="str">
        <f>IF(Y35*15=0,"",Y35*15)</f>
        <v/>
      </c>
      <c r="AA35" s="667"/>
      <c r="AB35" s="670"/>
      <c r="AC35" s="668"/>
      <c r="AD35" s="658" t="str">
        <f>IF(AC35*15=0,"",AC35*15)</f>
        <v/>
      </c>
      <c r="AE35" s="680"/>
      <c r="AF35" s="658" t="str">
        <f t="shared" si="24"/>
        <v/>
      </c>
      <c r="AG35" s="680"/>
      <c r="AH35" s="681"/>
      <c r="AI35" s="667"/>
      <c r="AJ35" s="658" t="str">
        <f t="shared" ref="AJ35:AJ49" si="28">IF(AI35*15=0,"",AI35*15)</f>
        <v/>
      </c>
      <c r="AK35" s="667"/>
      <c r="AL35" s="658" t="str">
        <f t="shared" si="25"/>
        <v/>
      </c>
      <c r="AM35" s="667"/>
      <c r="AN35" s="667"/>
      <c r="AO35" s="659" t="str">
        <f t="shared" si="0"/>
        <v/>
      </c>
      <c r="AP35" s="658" t="str">
        <f t="shared" si="4"/>
        <v/>
      </c>
      <c r="AQ35" s="660">
        <f t="shared" si="1"/>
        <v>2</v>
      </c>
      <c r="AR35" s="658">
        <f t="shared" si="8"/>
        <v>28</v>
      </c>
      <c r="AS35" s="660">
        <f t="shared" si="2"/>
        <v>1</v>
      </c>
      <c r="AT35" s="661">
        <f t="shared" si="3"/>
        <v>2</v>
      </c>
      <c r="AU35" s="1101" t="s">
        <v>693</v>
      </c>
      <c r="AV35" s="1029" t="s">
        <v>801</v>
      </c>
    </row>
    <row r="36" spans="1:48" s="672" customFormat="1" ht="15.75" customHeight="1" x14ac:dyDescent="0.25">
      <c r="A36" s="666" t="s">
        <v>167</v>
      </c>
      <c r="B36" s="665" t="s">
        <v>34</v>
      </c>
      <c r="C36" s="1158"/>
      <c r="D36" s="683" t="s">
        <v>168</v>
      </c>
      <c r="E36" s="667"/>
      <c r="F36" s="658" t="str">
        <f t="shared" si="13"/>
        <v/>
      </c>
      <c r="G36" s="667"/>
      <c r="H36" s="658" t="str">
        <f t="shared" si="14"/>
        <v/>
      </c>
      <c r="I36" s="667"/>
      <c r="J36" s="669"/>
      <c r="K36" s="668"/>
      <c r="L36" s="658" t="str">
        <f t="shared" si="26"/>
        <v/>
      </c>
      <c r="M36" s="667"/>
      <c r="N36" s="658" t="str">
        <f t="shared" si="27"/>
        <v/>
      </c>
      <c r="O36" s="667"/>
      <c r="P36" s="670"/>
      <c r="Q36" s="667"/>
      <c r="R36" s="658" t="str">
        <f t="shared" ref="R36:R49" si="29">IF(Q36*15=0,"",Q36*15)</f>
        <v/>
      </c>
      <c r="S36" s="667"/>
      <c r="T36" s="658" t="str">
        <f>IF(S36*15=0,"",S36*15)</f>
        <v/>
      </c>
      <c r="U36" s="667"/>
      <c r="V36" s="669"/>
      <c r="W36" s="668"/>
      <c r="X36" s="658">
        <v>4</v>
      </c>
      <c r="Y36" s="667">
        <v>2</v>
      </c>
      <c r="Z36" s="658">
        <v>24</v>
      </c>
      <c r="AA36" s="667">
        <v>1</v>
      </c>
      <c r="AB36" s="670" t="s">
        <v>71</v>
      </c>
      <c r="AC36" s="668"/>
      <c r="AD36" s="658" t="str">
        <f>IF(AC36*15=0,"",AC36*15)</f>
        <v/>
      </c>
      <c r="AE36" s="680"/>
      <c r="AF36" s="658" t="str">
        <f t="shared" si="24"/>
        <v/>
      </c>
      <c r="AG36" s="680"/>
      <c r="AH36" s="681"/>
      <c r="AI36" s="667"/>
      <c r="AJ36" s="658" t="str">
        <f t="shared" si="28"/>
        <v/>
      </c>
      <c r="AK36" s="667"/>
      <c r="AL36" s="658" t="str">
        <f t="shared" si="25"/>
        <v/>
      </c>
      <c r="AM36" s="667"/>
      <c r="AN36" s="667"/>
      <c r="AO36" s="659" t="str">
        <f t="shared" si="0"/>
        <v/>
      </c>
      <c r="AP36" s="658" t="str">
        <f t="shared" si="4"/>
        <v/>
      </c>
      <c r="AQ36" s="660">
        <f t="shared" si="1"/>
        <v>2</v>
      </c>
      <c r="AR36" s="658">
        <f t="shared" si="8"/>
        <v>28</v>
      </c>
      <c r="AS36" s="660">
        <f t="shared" si="2"/>
        <v>1</v>
      </c>
      <c r="AT36" s="661">
        <f t="shared" si="3"/>
        <v>2</v>
      </c>
      <c r="AU36" s="1101" t="s">
        <v>693</v>
      </c>
      <c r="AV36" s="1029" t="s">
        <v>801</v>
      </c>
    </row>
    <row r="37" spans="1:48" s="672" customFormat="1" ht="15.75" customHeight="1" x14ac:dyDescent="0.25">
      <c r="A37" s="666" t="s">
        <v>169</v>
      </c>
      <c r="B37" s="665" t="s">
        <v>34</v>
      </c>
      <c r="C37" s="1158"/>
      <c r="D37" s="683" t="s">
        <v>170</v>
      </c>
      <c r="E37" s="667"/>
      <c r="F37" s="658" t="str">
        <f t="shared" si="13"/>
        <v/>
      </c>
      <c r="G37" s="667"/>
      <c r="H37" s="658" t="str">
        <f t="shared" si="14"/>
        <v/>
      </c>
      <c r="I37" s="667"/>
      <c r="J37" s="669"/>
      <c r="K37" s="668"/>
      <c r="L37" s="658" t="str">
        <f t="shared" si="26"/>
        <v/>
      </c>
      <c r="M37" s="667"/>
      <c r="N37" s="658" t="str">
        <f t="shared" si="27"/>
        <v/>
      </c>
      <c r="O37" s="667"/>
      <c r="P37" s="670"/>
      <c r="Q37" s="667"/>
      <c r="R37" s="658" t="str">
        <f t="shared" si="29"/>
        <v/>
      </c>
      <c r="S37" s="667"/>
      <c r="T37" s="658" t="str">
        <f>IF(S37*15=0,"",S37*15)</f>
        <v/>
      </c>
      <c r="U37" s="667"/>
      <c r="V37" s="669"/>
      <c r="W37" s="668"/>
      <c r="X37" s="658" t="str">
        <f t="shared" ref="X37:X49" si="30">IF(W37*15=0,"",W37*15)</f>
        <v/>
      </c>
      <c r="Y37" s="667"/>
      <c r="Z37" s="658" t="str">
        <f>IF(Y37*15=0,"",Y37*15)</f>
        <v/>
      </c>
      <c r="AA37" s="667"/>
      <c r="AB37" s="670"/>
      <c r="AC37" s="668"/>
      <c r="AD37" s="658">
        <v>4</v>
      </c>
      <c r="AE37" s="680">
        <v>2</v>
      </c>
      <c r="AF37" s="658">
        <v>24</v>
      </c>
      <c r="AG37" s="680">
        <v>1</v>
      </c>
      <c r="AH37" s="681" t="s">
        <v>71</v>
      </c>
      <c r="AI37" s="667"/>
      <c r="AJ37" s="658" t="str">
        <f t="shared" si="28"/>
        <v/>
      </c>
      <c r="AK37" s="667"/>
      <c r="AL37" s="658" t="str">
        <f t="shared" si="25"/>
        <v/>
      </c>
      <c r="AM37" s="667"/>
      <c r="AN37" s="667"/>
      <c r="AO37" s="659" t="str">
        <f t="shared" si="0"/>
        <v/>
      </c>
      <c r="AP37" s="658" t="str">
        <f t="shared" si="4"/>
        <v/>
      </c>
      <c r="AQ37" s="660">
        <f t="shared" si="1"/>
        <v>2</v>
      </c>
      <c r="AR37" s="658">
        <f t="shared" si="8"/>
        <v>28</v>
      </c>
      <c r="AS37" s="660">
        <f t="shared" si="2"/>
        <v>1</v>
      </c>
      <c r="AT37" s="661">
        <f t="shared" si="3"/>
        <v>2</v>
      </c>
      <c r="AU37" s="1101" t="s">
        <v>693</v>
      </c>
      <c r="AV37" s="1029" t="s">
        <v>801</v>
      </c>
    </row>
    <row r="38" spans="1:48" s="672" customFormat="1" x14ac:dyDescent="0.25">
      <c r="A38" s="666" t="s">
        <v>171</v>
      </c>
      <c r="B38" s="665" t="s">
        <v>34</v>
      </c>
      <c r="C38" s="1158"/>
      <c r="D38" s="683" t="s">
        <v>172</v>
      </c>
      <c r="E38" s="667"/>
      <c r="F38" s="658" t="str">
        <f t="shared" si="13"/>
        <v/>
      </c>
      <c r="G38" s="667"/>
      <c r="H38" s="658" t="str">
        <f t="shared" si="14"/>
        <v/>
      </c>
      <c r="I38" s="667"/>
      <c r="J38" s="669"/>
      <c r="K38" s="668"/>
      <c r="L38" s="658" t="str">
        <f>IF(K38*15=0,"",K38*15)</f>
        <v/>
      </c>
      <c r="M38" s="667"/>
      <c r="N38" s="658" t="str">
        <f>IF(M38*15=0,"",M38*15)</f>
        <v/>
      </c>
      <c r="O38" s="667"/>
      <c r="P38" s="670"/>
      <c r="Q38" s="667"/>
      <c r="R38" s="658" t="str">
        <f t="shared" si="29"/>
        <v/>
      </c>
      <c r="S38" s="667"/>
      <c r="T38" s="658" t="str">
        <f>IF(S38*15=0,"",S38*15)</f>
        <v/>
      </c>
      <c r="U38" s="667"/>
      <c r="V38" s="669"/>
      <c r="W38" s="668"/>
      <c r="X38" s="658" t="str">
        <f t="shared" si="30"/>
        <v/>
      </c>
      <c r="Y38" s="667"/>
      <c r="Z38" s="658" t="str">
        <f>IF(Y38*15=0,"",Y38*15)</f>
        <v/>
      </c>
      <c r="AA38" s="667"/>
      <c r="AB38" s="670"/>
      <c r="AC38" s="668"/>
      <c r="AD38" s="658" t="str">
        <f>IF(AC38*15=0,"",AC38*15)</f>
        <v/>
      </c>
      <c r="AE38" s="680"/>
      <c r="AF38" s="658" t="str">
        <f t="shared" ref="AF38:AF43" si="31">IF(AE38*15=0,"",AE38*15)</f>
        <v/>
      </c>
      <c r="AG38" s="680"/>
      <c r="AH38" s="681"/>
      <c r="AI38" s="667"/>
      <c r="AJ38" s="658" t="str">
        <f t="shared" si="28"/>
        <v/>
      </c>
      <c r="AK38" s="667">
        <v>1</v>
      </c>
      <c r="AL38" s="658">
        <v>10</v>
      </c>
      <c r="AM38" s="667">
        <v>1</v>
      </c>
      <c r="AN38" s="667" t="s">
        <v>71</v>
      </c>
      <c r="AO38" s="659" t="str">
        <f t="shared" si="0"/>
        <v/>
      </c>
      <c r="AP38" s="658" t="str">
        <f t="shared" si="4"/>
        <v/>
      </c>
      <c r="AQ38" s="660">
        <f t="shared" si="1"/>
        <v>1</v>
      </c>
      <c r="AR38" s="658">
        <v>10</v>
      </c>
      <c r="AS38" s="660">
        <f t="shared" si="2"/>
        <v>1</v>
      </c>
      <c r="AT38" s="661">
        <f t="shared" si="3"/>
        <v>1</v>
      </c>
      <c r="AU38" s="1101" t="s">
        <v>693</v>
      </c>
      <c r="AV38" s="1029" t="s">
        <v>801</v>
      </c>
    </row>
    <row r="39" spans="1:48" s="672" customFormat="1" x14ac:dyDescent="0.25">
      <c r="A39" s="666" t="s">
        <v>173</v>
      </c>
      <c r="B39" s="665" t="s">
        <v>34</v>
      </c>
      <c r="C39" s="1160"/>
      <c r="D39" s="648" t="s">
        <v>174</v>
      </c>
      <c r="E39" s="667"/>
      <c r="F39" s="658" t="str">
        <f t="shared" si="13"/>
        <v/>
      </c>
      <c r="G39" s="667"/>
      <c r="H39" s="658" t="str">
        <f t="shared" si="14"/>
        <v/>
      </c>
      <c r="I39" s="667"/>
      <c r="J39" s="669"/>
      <c r="K39" s="668"/>
      <c r="L39" s="658" t="str">
        <f>IF(K39*15=0,"",K39*15)</f>
        <v/>
      </c>
      <c r="M39" s="667"/>
      <c r="N39" s="658" t="str">
        <f>IF(M39*15=0,"",M39*15)</f>
        <v/>
      </c>
      <c r="O39" s="667"/>
      <c r="P39" s="670"/>
      <c r="Q39" s="667">
        <v>1</v>
      </c>
      <c r="R39" s="658">
        <v>14</v>
      </c>
      <c r="S39" s="667"/>
      <c r="T39" s="658" t="str">
        <f>IF(S39*15=0,"",S39*15)</f>
        <v/>
      </c>
      <c r="U39" s="667">
        <v>1</v>
      </c>
      <c r="V39" s="669" t="s">
        <v>83</v>
      </c>
      <c r="W39" s="668"/>
      <c r="X39" s="658" t="str">
        <f t="shared" si="30"/>
        <v/>
      </c>
      <c r="Y39" s="667"/>
      <c r="Z39" s="658" t="str">
        <f>IF(Y39*15=0,"",Y39*15)</f>
        <v/>
      </c>
      <c r="AA39" s="667"/>
      <c r="AB39" s="670"/>
      <c r="AC39" s="668"/>
      <c r="AD39" s="658"/>
      <c r="AE39" s="680"/>
      <c r="AF39" s="658" t="str">
        <f t="shared" si="31"/>
        <v/>
      </c>
      <c r="AG39" s="680"/>
      <c r="AH39" s="681"/>
      <c r="AI39" s="667"/>
      <c r="AJ39" s="658" t="str">
        <f t="shared" si="28"/>
        <v/>
      </c>
      <c r="AK39" s="667"/>
      <c r="AL39" s="658" t="str">
        <f t="shared" ref="AL39:AL44" si="32">IF(AK39*15=0,"",AK39*15)</f>
        <v/>
      </c>
      <c r="AM39" s="667"/>
      <c r="AN39" s="667"/>
      <c r="AO39" s="659">
        <f t="shared" si="0"/>
        <v>1</v>
      </c>
      <c r="AP39" s="658">
        <f t="shared" si="4"/>
        <v>14</v>
      </c>
      <c r="AQ39" s="660" t="str">
        <f t="shared" si="1"/>
        <v/>
      </c>
      <c r="AR39" s="658" t="str">
        <f t="shared" si="8"/>
        <v/>
      </c>
      <c r="AS39" s="660">
        <f t="shared" si="2"/>
        <v>1</v>
      </c>
      <c r="AT39" s="661">
        <f t="shared" si="3"/>
        <v>1</v>
      </c>
      <c r="AU39" s="1029" t="s">
        <v>745</v>
      </c>
      <c r="AV39" s="1029" t="s">
        <v>924</v>
      </c>
    </row>
    <row r="40" spans="1:48" s="705" customFormat="1" ht="15.75" customHeight="1" x14ac:dyDescent="0.25">
      <c r="A40" s="709" t="s">
        <v>105</v>
      </c>
      <c r="B40" s="708" t="s">
        <v>15</v>
      </c>
      <c r="C40" s="1158"/>
      <c r="D40" s="717" t="s">
        <v>106</v>
      </c>
      <c r="E40" s="711"/>
      <c r="F40" s="701" t="str">
        <f t="shared" si="13"/>
        <v/>
      </c>
      <c r="G40" s="711"/>
      <c r="H40" s="701" t="str">
        <f t="shared" si="14"/>
        <v/>
      </c>
      <c r="I40" s="711"/>
      <c r="J40" s="714"/>
      <c r="K40" s="712"/>
      <c r="L40" s="701" t="str">
        <f>IF(K40*15=0,"",K40*15)</f>
        <v/>
      </c>
      <c r="M40" s="711"/>
      <c r="N40" s="701" t="str">
        <f t="shared" ref="N40" si="33">IF(M40*15=0,"",M40*15)</f>
        <v/>
      </c>
      <c r="O40" s="711"/>
      <c r="P40" s="715"/>
      <c r="Q40" s="712"/>
      <c r="R40" s="701"/>
      <c r="S40" s="713"/>
      <c r="T40" s="701" t="str">
        <f t="shared" ref="T40" si="34">IF(S40*15=0,"",S40*15)</f>
        <v/>
      </c>
      <c r="U40" s="713"/>
      <c r="V40" s="715"/>
      <c r="X40" s="701"/>
      <c r="Z40" s="701"/>
      <c r="AC40" s="823">
        <v>2</v>
      </c>
      <c r="AD40" s="824">
        <v>28</v>
      </c>
      <c r="AE40" s="823"/>
      <c r="AF40" s="824"/>
      <c r="AG40" s="823">
        <v>2</v>
      </c>
      <c r="AH40" s="823" t="s">
        <v>15</v>
      </c>
      <c r="AI40" s="711"/>
      <c r="AJ40" s="701"/>
      <c r="AK40" s="711"/>
      <c r="AL40" s="701"/>
      <c r="AM40" s="711"/>
      <c r="AN40" s="711"/>
      <c r="AO40" s="702">
        <f t="shared" si="0"/>
        <v>2</v>
      </c>
      <c r="AP40" s="701">
        <f t="shared" si="4"/>
        <v>28</v>
      </c>
      <c r="AQ40" s="703" t="str">
        <f t="shared" si="1"/>
        <v/>
      </c>
      <c r="AR40" s="701" t="str">
        <f t="shared" si="8"/>
        <v/>
      </c>
      <c r="AS40" s="703">
        <f t="shared" si="2"/>
        <v>2</v>
      </c>
      <c r="AT40" s="704">
        <f t="shared" si="3"/>
        <v>2</v>
      </c>
      <c r="AU40" s="1103" t="s">
        <v>768</v>
      </c>
      <c r="AV40" s="1104" t="s">
        <v>789</v>
      </c>
    </row>
    <row r="41" spans="1:48" s="657" customFormat="1" ht="15.75" customHeight="1" x14ac:dyDescent="0.25">
      <c r="A41" s="662" t="s">
        <v>136</v>
      </c>
      <c r="B41" s="665" t="s">
        <v>15</v>
      </c>
      <c r="C41" s="1158"/>
      <c r="D41" s="664" t="s">
        <v>137</v>
      </c>
      <c r="E41" s="667"/>
      <c r="F41" s="658" t="str">
        <f t="shared" si="13"/>
        <v/>
      </c>
      <c r="G41" s="667"/>
      <c r="H41" s="658" t="str">
        <f t="shared" si="14"/>
        <v/>
      </c>
      <c r="I41" s="667"/>
      <c r="J41" s="669"/>
      <c r="K41" s="668"/>
      <c r="L41" s="658" t="str">
        <f t="shared" ref="L41:L48" si="35">IF(K41*15=0,"",K41*15)</f>
        <v/>
      </c>
      <c r="M41" s="667">
        <v>2</v>
      </c>
      <c r="N41" s="658">
        <v>28</v>
      </c>
      <c r="O41" s="667">
        <v>2</v>
      </c>
      <c r="P41" s="670" t="s">
        <v>71</v>
      </c>
      <c r="Q41" s="667"/>
      <c r="R41" s="658" t="str">
        <f t="shared" si="29"/>
        <v/>
      </c>
      <c r="S41" s="667"/>
      <c r="T41" s="658" t="str">
        <f>IF(S41*15=0,"",S41*15)</f>
        <v/>
      </c>
      <c r="U41" s="667"/>
      <c r="V41" s="669"/>
      <c r="W41" s="668"/>
      <c r="X41" s="658" t="str">
        <f t="shared" si="30"/>
        <v/>
      </c>
      <c r="Y41" s="667"/>
      <c r="Z41" s="658" t="str">
        <f>IF(Y41*15=0,"",Y41*15)</f>
        <v/>
      </c>
      <c r="AA41" s="667"/>
      <c r="AB41" s="670"/>
      <c r="AC41" s="668"/>
      <c r="AD41" s="658" t="str">
        <f t="shared" ref="AD41:AD49" si="36">IF(AC41*15=0,"",AC41*15)</f>
        <v/>
      </c>
      <c r="AE41" s="680"/>
      <c r="AF41" s="658" t="str">
        <f t="shared" si="31"/>
        <v/>
      </c>
      <c r="AG41" s="680"/>
      <c r="AH41" s="681"/>
      <c r="AI41" s="667"/>
      <c r="AJ41" s="658" t="str">
        <f t="shared" si="28"/>
        <v/>
      </c>
      <c r="AK41" s="667"/>
      <c r="AL41" s="658" t="str">
        <f t="shared" si="32"/>
        <v/>
      </c>
      <c r="AM41" s="667"/>
      <c r="AN41" s="667"/>
      <c r="AO41" s="659" t="str">
        <f t="shared" si="0"/>
        <v/>
      </c>
      <c r="AP41" s="658" t="str">
        <f t="shared" si="4"/>
        <v/>
      </c>
      <c r="AQ41" s="660">
        <f t="shared" si="1"/>
        <v>2</v>
      </c>
      <c r="AR41" s="658">
        <f t="shared" si="8"/>
        <v>28</v>
      </c>
      <c r="AS41" s="660">
        <f t="shared" si="2"/>
        <v>2</v>
      </c>
      <c r="AT41" s="661">
        <f t="shared" si="3"/>
        <v>2</v>
      </c>
      <c r="AU41" s="1101" t="s">
        <v>713</v>
      </c>
      <c r="AV41" s="1029" t="s">
        <v>809</v>
      </c>
    </row>
    <row r="42" spans="1:48" s="657" customFormat="1" ht="15.75" customHeight="1" x14ac:dyDescent="0.25">
      <c r="A42" s="662" t="s">
        <v>138</v>
      </c>
      <c r="B42" s="665" t="s">
        <v>15</v>
      </c>
      <c r="C42" s="1158"/>
      <c r="D42" s="664" t="s">
        <v>139</v>
      </c>
      <c r="E42" s="667"/>
      <c r="F42" s="658" t="str">
        <f t="shared" si="13"/>
        <v/>
      </c>
      <c r="G42" s="667"/>
      <c r="H42" s="658" t="str">
        <f t="shared" si="14"/>
        <v/>
      </c>
      <c r="I42" s="667"/>
      <c r="J42" s="669"/>
      <c r="K42" s="668"/>
      <c r="L42" s="658" t="str">
        <f t="shared" si="35"/>
        <v/>
      </c>
      <c r="M42" s="667"/>
      <c r="N42" s="658" t="str">
        <f>IF(M42*15=0,"",M42*15)</f>
        <v/>
      </c>
      <c r="O42" s="667"/>
      <c r="P42" s="670"/>
      <c r="Q42" s="667"/>
      <c r="R42" s="658" t="str">
        <f t="shared" si="29"/>
        <v/>
      </c>
      <c r="S42" s="667">
        <v>2</v>
      </c>
      <c r="T42" s="658">
        <v>28</v>
      </c>
      <c r="U42" s="667">
        <v>2</v>
      </c>
      <c r="V42" s="669" t="s">
        <v>71</v>
      </c>
      <c r="W42" s="668"/>
      <c r="X42" s="658" t="str">
        <f t="shared" si="30"/>
        <v/>
      </c>
      <c r="Y42" s="667"/>
      <c r="Z42" s="658" t="str">
        <f>IF(Y42*15=0,"",Y42*15)</f>
        <v/>
      </c>
      <c r="AA42" s="667"/>
      <c r="AB42" s="670"/>
      <c r="AC42" s="668"/>
      <c r="AD42" s="658" t="str">
        <f t="shared" si="36"/>
        <v/>
      </c>
      <c r="AE42" s="680"/>
      <c r="AF42" s="658" t="str">
        <f t="shared" si="31"/>
        <v/>
      </c>
      <c r="AG42" s="680"/>
      <c r="AH42" s="681"/>
      <c r="AI42" s="667"/>
      <c r="AJ42" s="658" t="str">
        <f t="shared" si="28"/>
        <v/>
      </c>
      <c r="AK42" s="667"/>
      <c r="AL42" s="658" t="str">
        <f t="shared" si="32"/>
        <v/>
      </c>
      <c r="AM42" s="667"/>
      <c r="AN42" s="667"/>
      <c r="AO42" s="659" t="str">
        <f t="shared" si="0"/>
        <v/>
      </c>
      <c r="AP42" s="658" t="str">
        <f t="shared" si="4"/>
        <v/>
      </c>
      <c r="AQ42" s="660">
        <f t="shared" si="1"/>
        <v>2</v>
      </c>
      <c r="AR42" s="658">
        <f t="shared" si="8"/>
        <v>28</v>
      </c>
      <c r="AS42" s="660">
        <f t="shared" si="2"/>
        <v>2</v>
      </c>
      <c r="AT42" s="661">
        <f t="shared" si="3"/>
        <v>2</v>
      </c>
      <c r="AU42" s="1101" t="s">
        <v>713</v>
      </c>
      <c r="AV42" s="1029" t="s">
        <v>809</v>
      </c>
    </row>
    <row r="43" spans="1:48" s="657" customFormat="1" ht="15.75" customHeight="1" x14ac:dyDescent="0.25">
      <c r="A43" s="662" t="s">
        <v>140</v>
      </c>
      <c r="B43" s="665" t="s">
        <v>15</v>
      </c>
      <c r="C43" s="1158"/>
      <c r="D43" s="664" t="s">
        <v>141</v>
      </c>
      <c r="E43" s="667"/>
      <c r="F43" s="658" t="str">
        <f t="shared" si="13"/>
        <v/>
      </c>
      <c r="G43" s="667"/>
      <c r="H43" s="658" t="str">
        <f t="shared" si="14"/>
        <v/>
      </c>
      <c r="I43" s="667"/>
      <c r="J43" s="669"/>
      <c r="K43" s="668"/>
      <c r="L43" s="658" t="str">
        <f t="shared" si="35"/>
        <v/>
      </c>
      <c r="M43" s="667"/>
      <c r="N43" s="658" t="str">
        <f>IF(M43*15=0,"",M43*15)</f>
        <v/>
      </c>
      <c r="O43" s="667"/>
      <c r="P43" s="670"/>
      <c r="Q43" s="667"/>
      <c r="R43" s="658" t="str">
        <f t="shared" si="29"/>
        <v/>
      </c>
      <c r="S43" s="667"/>
      <c r="T43" s="658" t="str">
        <f t="shared" ref="T43:T49" si="37">IF(S43*15=0,"",S43*15)</f>
        <v/>
      </c>
      <c r="U43" s="667"/>
      <c r="V43" s="669"/>
      <c r="W43" s="668"/>
      <c r="X43" s="658" t="str">
        <f t="shared" si="30"/>
        <v/>
      </c>
      <c r="Y43" s="667">
        <v>2</v>
      </c>
      <c r="Z43" s="658">
        <v>28</v>
      </c>
      <c r="AA43" s="667">
        <v>2</v>
      </c>
      <c r="AB43" s="670" t="s">
        <v>71</v>
      </c>
      <c r="AC43" s="668"/>
      <c r="AD43" s="658" t="str">
        <f t="shared" si="36"/>
        <v/>
      </c>
      <c r="AE43" s="680"/>
      <c r="AF43" s="658" t="str">
        <f t="shared" si="31"/>
        <v/>
      </c>
      <c r="AG43" s="680"/>
      <c r="AH43" s="681"/>
      <c r="AI43" s="667"/>
      <c r="AJ43" s="658" t="str">
        <f t="shared" si="28"/>
        <v/>
      </c>
      <c r="AK43" s="667"/>
      <c r="AL43" s="658" t="str">
        <f t="shared" si="32"/>
        <v/>
      </c>
      <c r="AM43" s="667"/>
      <c r="AN43" s="667"/>
      <c r="AO43" s="659" t="str">
        <f t="shared" si="0"/>
        <v/>
      </c>
      <c r="AP43" s="658" t="str">
        <f t="shared" si="4"/>
        <v/>
      </c>
      <c r="AQ43" s="660">
        <f t="shared" si="1"/>
        <v>2</v>
      </c>
      <c r="AR43" s="658">
        <f t="shared" si="8"/>
        <v>28</v>
      </c>
      <c r="AS43" s="660">
        <f t="shared" si="2"/>
        <v>2</v>
      </c>
      <c r="AT43" s="661">
        <f t="shared" si="3"/>
        <v>2</v>
      </c>
      <c r="AU43" s="1101" t="s">
        <v>713</v>
      </c>
      <c r="AV43" s="1029" t="s">
        <v>809</v>
      </c>
    </row>
    <row r="44" spans="1:48" s="657" customFormat="1" ht="15.75" customHeight="1" x14ac:dyDescent="0.25">
      <c r="A44" s="662" t="s">
        <v>142</v>
      </c>
      <c r="B44" s="665" t="s">
        <v>15</v>
      </c>
      <c r="C44" s="1158"/>
      <c r="D44" s="664" t="s">
        <v>143</v>
      </c>
      <c r="E44" s="667"/>
      <c r="F44" s="658" t="str">
        <f t="shared" si="13"/>
        <v/>
      </c>
      <c r="G44" s="667"/>
      <c r="H44" s="658" t="str">
        <f t="shared" si="14"/>
        <v/>
      </c>
      <c r="I44" s="667"/>
      <c r="J44" s="669"/>
      <c r="K44" s="668"/>
      <c r="L44" s="658" t="str">
        <f t="shared" si="35"/>
        <v/>
      </c>
      <c r="M44" s="667"/>
      <c r="N44" s="658" t="str">
        <f>IF(M44*15=0,"",M44*15)</f>
        <v/>
      </c>
      <c r="O44" s="667"/>
      <c r="P44" s="670"/>
      <c r="Q44" s="667"/>
      <c r="R44" s="658" t="str">
        <f t="shared" si="29"/>
        <v/>
      </c>
      <c r="S44" s="667"/>
      <c r="T44" s="658" t="str">
        <f t="shared" si="37"/>
        <v/>
      </c>
      <c r="U44" s="667"/>
      <c r="V44" s="669"/>
      <c r="W44" s="668"/>
      <c r="X44" s="658" t="str">
        <f t="shared" si="30"/>
        <v/>
      </c>
      <c r="Y44" s="667"/>
      <c r="Z44" s="658" t="str">
        <f>IF(Y44*15=0,"",Y44*15)</f>
        <v/>
      </c>
      <c r="AA44" s="667"/>
      <c r="AB44" s="670"/>
      <c r="AC44" s="668"/>
      <c r="AD44" s="658" t="str">
        <f t="shared" si="36"/>
        <v/>
      </c>
      <c r="AE44" s="680">
        <v>2</v>
      </c>
      <c r="AF44" s="658">
        <v>28</v>
      </c>
      <c r="AG44" s="680">
        <v>2</v>
      </c>
      <c r="AH44" s="681" t="s">
        <v>71</v>
      </c>
      <c r="AI44" s="667"/>
      <c r="AJ44" s="658" t="str">
        <f t="shared" si="28"/>
        <v/>
      </c>
      <c r="AK44" s="667"/>
      <c r="AL44" s="658" t="str">
        <f t="shared" si="32"/>
        <v/>
      </c>
      <c r="AM44" s="667"/>
      <c r="AN44" s="667"/>
      <c r="AO44" s="702" t="str">
        <f t="shared" ref="AO44:AO60" si="38">IF(E44+K44+Q44+W44+AC44+AI44=0,"",E44+K44+Q44+W44+AC44+AI44)</f>
        <v/>
      </c>
      <c r="AP44" s="701" t="str">
        <f t="shared" ref="AP44:AP59" si="39">IF((E44+K44+Q44+W44+AC44+AI44)*14=0,"",(E44+K44+Q44+W44+AC44+AI44)*14)</f>
        <v/>
      </c>
      <c r="AQ44" s="703">
        <f t="shared" ref="AQ44:AQ60" si="40">IF(G44+M44+S44+Y44+AE44+AK44=0,"",G44+M44+S44+Y44+AE44+AK44)</f>
        <v>2</v>
      </c>
      <c r="AR44" s="701">
        <f t="shared" ref="AR44:AR59" si="41">IF((M44+G44+S44+Y44+AE44+AK44)*14=0,"",(M44+G44+S44+Y44+AE44+AK44)*14)</f>
        <v>28</v>
      </c>
      <c r="AS44" s="703">
        <f t="shared" ref="AS44:AS60" si="42">IF(O44+I44+U44+AA44+AG44+AM44=0,"",O44+I44+U44+AA44+AG44+AM44)</f>
        <v>2</v>
      </c>
      <c r="AT44" s="704">
        <f t="shared" ref="AT44:AT60" si="43">IF(E44+G44+M44+K44+Q44+S44+W44+Y44+AC44+AE44+AI44+AK44=0,"",E44+G44+M44+K44+Q44+S44+W44+Y44+AC44+AE44+AI44+AK44)</f>
        <v>2</v>
      </c>
      <c r="AU44" s="1101" t="s">
        <v>713</v>
      </c>
      <c r="AV44" s="1029" t="s">
        <v>809</v>
      </c>
    </row>
    <row r="45" spans="1:48" s="671" customFormat="1" ht="15.75" customHeight="1" x14ac:dyDescent="0.25">
      <c r="A45" s="820" t="s">
        <v>144</v>
      </c>
      <c r="B45" s="821" t="s">
        <v>15</v>
      </c>
      <c r="C45" s="1158"/>
      <c r="D45" s="822" t="s">
        <v>145</v>
      </c>
      <c r="E45" s="667"/>
      <c r="F45" s="658" t="str">
        <f t="shared" si="13"/>
        <v/>
      </c>
      <c r="G45" s="667"/>
      <c r="H45" s="658" t="str">
        <f t="shared" si="14"/>
        <v/>
      </c>
      <c r="I45" s="667"/>
      <c r="J45" s="669"/>
      <c r="K45" s="668"/>
      <c r="L45" s="658" t="str">
        <f t="shared" si="35"/>
        <v/>
      </c>
      <c r="M45" s="667"/>
      <c r="N45" s="658" t="str">
        <f>IF(M45*15=0,"",M45*15)</f>
        <v/>
      </c>
      <c r="O45" s="667"/>
      <c r="P45" s="670"/>
      <c r="Q45" s="667"/>
      <c r="R45" s="658" t="str">
        <f t="shared" si="29"/>
        <v/>
      </c>
      <c r="S45" s="667"/>
      <c r="T45" s="658" t="str">
        <f t="shared" si="37"/>
        <v/>
      </c>
      <c r="U45" s="667"/>
      <c r="V45" s="669"/>
      <c r="W45" s="668"/>
      <c r="X45" s="658" t="str">
        <f t="shared" si="30"/>
        <v/>
      </c>
      <c r="Y45" s="667"/>
      <c r="Z45" s="658" t="str">
        <f>IF(Y45*15=0,"",Y45*15)</f>
        <v/>
      </c>
      <c r="AA45" s="667"/>
      <c r="AB45" s="670"/>
      <c r="AC45" s="668"/>
      <c r="AD45" s="658" t="str">
        <f t="shared" si="36"/>
        <v/>
      </c>
      <c r="AE45" s="680"/>
      <c r="AF45" s="658" t="str">
        <f>IF(AE45*15=0,"",AE45*15)</f>
        <v/>
      </c>
      <c r="AG45" s="680"/>
      <c r="AH45" s="681"/>
      <c r="AI45" s="992"/>
      <c r="AJ45" s="993" t="str">
        <f t="shared" si="28"/>
        <v/>
      </c>
      <c r="AK45" s="823">
        <v>2</v>
      </c>
      <c r="AL45" s="824">
        <v>20</v>
      </c>
      <c r="AM45" s="823">
        <v>2</v>
      </c>
      <c r="AN45" s="823" t="s">
        <v>71</v>
      </c>
      <c r="AO45" s="702" t="str">
        <f t="shared" si="38"/>
        <v/>
      </c>
      <c r="AP45" s="701" t="str">
        <f t="shared" si="39"/>
        <v/>
      </c>
      <c r="AQ45" s="703">
        <f t="shared" si="40"/>
        <v>2</v>
      </c>
      <c r="AR45" s="701">
        <v>20</v>
      </c>
      <c r="AS45" s="703">
        <f t="shared" si="42"/>
        <v>2</v>
      </c>
      <c r="AT45" s="704">
        <f t="shared" si="43"/>
        <v>2</v>
      </c>
      <c r="AU45" s="1101" t="s">
        <v>713</v>
      </c>
      <c r="AV45" s="1029" t="s">
        <v>809</v>
      </c>
    </row>
    <row r="46" spans="1:48" s="671" customFormat="1" ht="15.75" customHeight="1" x14ac:dyDescent="0.25">
      <c r="A46" s="834" t="s">
        <v>146</v>
      </c>
      <c r="B46" s="821" t="s">
        <v>15</v>
      </c>
      <c r="C46" s="1158"/>
      <c r="D46" s="674" t="s">
        <v>147</v>
      </c>
      <c r="E46" s="667"/>
      <c r="F46" s="658" t="str">
        <f t="shared" si="13"/>
        <v/>
      </c>
      <c r="G46" s="667"/>
      <c r="H46" s="658" t="str">
        <f t="shared" si="14"/>
        <v/>
      </c>
      <c r="I46" s="667"/>
      <c r="J46" s="669"/>
      <c r="K46" s="668"/>
      <c r="L46" s="658" t="str">
        <f t="shared" si="35"/>
        <v/>
      </c>
      <c r="M46" s="667">
        <v>1</v>
      </c>
      <c r="N46" s="658">
        <v>14</v>
      </c>
      <c r="O46" s="667">
        <v>1</v>
      </c>
      <c r="P46" s="670" t="s">
        <v>71</v>
      </c>
      <c r="Q46" s="667"/>
      <c r="R46" s="658" t="str">
        <f t="shared" si="29"/>
        <v/>
      </c>
      <c r="S46" s="667"/>
      <c r="T46" s="658" t="str">
        <f t="shared" si="37"/>
        <v/>
      </c>
      <c r="U46" s="667"/>
      <c r="V46" s="669"/>
      <c r="W46" s="668"/>
      <c r="X46" s="658" t="str">
        <f t="shared" si="30"/>
        <v/>
      </c>
      <c r="Y46" s="667"/>
      <c r="Z46" s="658" t="str">
        <f>IF(Y46*15=0,"",Y46*15)</f>
        <v/>
      </c>
      <c r="AA46" s="667"/>
      <c r="AB46" s="670"/>
      <c r="AC46" s="668"/>
      <c r="AD46" s="658" t="str">
        <f t="shared" si="36"/>
        <v/>
      </c>
      <c r="AE46" s="680"/>
      <c r="AF46" s="658" t="str">
        <f>IF(AE46*15=0,"",AE46*15)</f>
        <v/>
      </c>
      <c r="AG46" s="680"/>
      <c r="AH46" s="681"/>
      <c r="AI46" s="667"/>
      <c r="AJ46" s="658" t="str">
        <f t="shared" si="28"/>
        <v/>
      </c>
      <c r="AK46" s="823"/>
      <c r="AL46" s="824" t="str">
        <f>IF(AK46*15=0,"",AK46*15)</f>
        <v/>
      </c>
      <c r="AM46" s="823"/>
      <c r="AN46" s="823"/>
      <c r="AO46" s="702" t="str">
        <f t="shared" si="38"/>
        <v/>
      </c>
      <c r="AP46" s="701" t="str">
        <f t="shared" si="39"/>
        <v/>
      </c>
      <c r="AQ46" s="703">
        <f t="shared" si="40"/>
        <v>1</v>
      </c>
      <c r="AR46" s="701">
        <f t="shared" si="41"/>
        <v>14</v>
      </c>
      <c r="AS46" s="703">
        <f t="shared" si="42"/>
        <v>1</v>
      </c>
      <c r="AT46" s="704">
        <f t="shared" si="43"/>
        <v>1</v>
      </c>
      <c r="AU46" s="1103" t="s">
        <v>693</v>
      </c>
      <c r="AV46" s="1104" t="s">
        <v>695</v>
      </c>
    </row>
    <row r="47" spans="1:48" s="671" customFormat="1" ht="15.75" customHeight="1" x14ac:dyDescent="0.25">
      <c r="A47" s="666" t="s">
        <v>148</v>
      </c>
      <c r="B47" s="665" t="s">
        <v>15</v>
      </c>
      <c r="C47" s="1158"/>
      <c r="D47" s="674" t="s">
        <v>149</v>
      </c>
      <c r="E47" s="667"/>
      <c r="F47" s="658" t="str">
        <f t="shared" si="13"/>
        <v/>
      </c>
      <c r="G47" s="667"/>
      <c r="H47" s="658" t="str">
        <f t="shared" si="14"/>
        <v/>
      </c>
      <c r="I47" s="667"/>
      <c r="J47" s="669"/>
      <c r="K47" s="668"/>
      <c r="L47" s="658" t="str">
        <f t="shared" si="35"/>
        <v/>
      </c>
      <c r="M47" s="667"/>
      <c r="N47" s="658" t="str">
        <f>IF(M47*15=0,"",M47*15)</f>
        <v/>
      </c>
      <c r="O47" s="667"/>
      <c r="P47" s="670"/>
      <c r="Q47" s="667"/>
      <c r="R47" s="658" t="str">
        <f t="shared" si="29"/>
        <v/>
      </c>
      <c r="S47" s="667"/>
      <c r="T47" s="658" t="str">
        <f t="shared" si="37"/>
        <v/>
      </c>
      <c r="U47" s="667"/>
      <c r="V47" s="669"/>
      <c r="W47" s="668"/>
      <c r="X47" s="658" t="str">
        <f t="shared" si="30"/>
        <v/>
      </c>
      <c r="Y47" s="667">
        <v>1</v>
      </c>
      <c r="Z47" s="658">
        <v>14</v>
      </c>
      <c r="AA47" s="667">
        <v>1</v>
      </c>
      <c r="AB47" s="670" t="s">
        <v>71</v>
      </c>
      <c r="AC47" s="668"/>
      <c r="AD47" s="658" t="str">
        <f t="shared" si="36"/>
        <v/>
      </c>
      <c r="AE47" s="680"/>
      <c r="AF47" s="658" t="str">
        <f>IF(AE47*15=0,"",AE47*15)</f>
        <v/>
      </c>
      <c r="AG47" s="680"/>
      <c r="AH47" s="681"/>
      <c r="AI47" s="667"/>
      <c r="AJ47" s="658" t="str">
        <f t="shared" si="28"/>
        <v/>
      </c>
      <c r="AK47" s="667"/>
      <c r="AL47" s="658" t="str">
        <f>IF(AK47*15=0,"",AK47*15)</f>
        <v/>
      </c>
      <c r="AM47" s="667"/>
      <c r="AN47" s="667"/>
      <c r="AO47" s="702" t="str">
        <f t="shared" si="38"/>
        <v/>
      </c>
      <c r="AP47" s="701" t="str">
        <f t="shared" si="39"/>
        <v/>
      </c>
      <c r="AQ47" s="703">
        <f t="shared" si="40"/>
        <v>1</v>
      </c>
      <c r="AR47" s="701">
        <f t="shared" si="41"/>
        <v>14</v>
      </c>
      <c r="AS47" s="703">
        <f t="shared" si="42"/>
        <v>1</v>
      </c>
      <c r="AT47" s="704">
        <f t="shared" si="43"/>
        <v>1</v>
      </c>
      <c r="AU47" s="1103" t="s">
        <v>693</v>
      </c>
      <c r="AV47" s="1104" t="s">
        <v>695</v>
      </c>
    </row>
    <row r="48" spans="1:48" s="657" customFormat="1" ht="15.75" customHeight="1" x14ac:dyDescent="0.25">
      <c r="A48" s="666" t="s">
        <v>150</v>
      </c>
      <c r="B48" s="665" t="s">
        <v>15</v>
      </c>
      <c r="C48" s="1161"/>
      <c r="D48" s="682" t="s">
        <v>151</v>
      </c>
      <c r="E48" s="667"/>
      <c r="F48" s="658" t="str">
        <f t="shared" si="13"/>
        <v/>
      </c>
      <c r="G48" s="667"/>
      <c r="H48" s="658" t="str">
        <f t="shared" si="14"/>
        <v/>
      </c>
      <c r="I48" s="667"/>
      <c r="J48" s="669"/>
      <c r="K48" s="668"/>
      <c r="L48" s="658" t="str">
        <f t="shared" si="35"/>
        <v/>
      </c>
      <c r="M48" s="667"/>
      <c r="N48" s="658" t="str">
        <f>IF(M48*15=0,"",M48*15)</f>
        <v/>
      </c>
      <c r="O48" s="667"/>
      <c r="P48" s="670"/>
      <c r="Q48" s="667"/>
      <c r="R48" s="658" t="str">
        <f t="shared" si="29"/>
        <v/>
      </c>
      <c r="S48" s="667"/>
      <c r="T48" s="658" t="str">
        <f t="shared" si="37"/>
        <v/>
      </c>
      <c r="U48" s="667"/>
      <c r="V48" s="669"/>
      <c r="W48" s="668"/>
      <c r="X48" s="658" t="str">
        <f t="shared" si="30"/>
        <v/>
      </c>
      <c r="Y48" s="667"/>
      <c r="Z48" s="658" t="str">
        <f>IF(Y48*15=0,"",Y48*15)</f>
        <v/>
      </c>
      <c r="AA48" s="667"/>
      <c r="AB48" s="670"/>
      <c r="AC48" s="668"/>
      <c r="AD48" s="658" t="str">
        <f t="shared" si="36"/>
        <v/>
      </c>
      <c r="AE48" s="680"/>
      <c r="AF48" s="658" t="str">
        <f>IF(AE48*15=0,"",AE48*15)</f>
        <v/>
      </c>
      <c r="AG48" s="680"/>
      <c r="AH48" s="681"/>
      <c r="AI48" s="667"/>
      <c r="AJ48" s="658" t="str">
        <f t="shared" si="28"/>
        <v/>
      </c>
      <c r="AK48" s="667">
        <v>1</v>
      </c>
      <c r="AL48" s="658">
        <v>10</v>
      </c>
      <c r="AM48" s="667">
        <v>1</v>
      </c>
      <c r="AN48" s="667" t="s">
        <v>71</v>
      </c>
      <c r="AO48" s="702" t="str">
        <f t="shared" si="38"/>
        <v/>
      </c>
      <c r="AP48" s="701" t="str">
        <f t="shared" si="39"/>
        <v/>
      </c>
      <c r="AQ48" s="703">
        <f t="shared" si="40"/>
        <v>1</v>
      </c>
      <c r="AR48" s="701">
        <v>10</v>
      </c>
      <c r="AS48" s="703">
        <f t="shared" si="42"/>
        <v>1</v>
      </c>
      <c r="AT48" s="704">
        <f t="shared" si="43"/>
        <v>1</v>
      </c>
      <c r="AU48" s="1103" t="s">
        <v>693</v>
      </c>
      <c r="AV48" s="1104" t="s">
        <v>695</v>
      </c>
    </row>
    <row r="49" spans="1:48" s="657" customFormat="1" ht="15.75" customHeight="1" x14ac:dyDescent="0.25">
      <c r="A49" s="666" t="s">
        <v>152</v>
      </c>
      <c r="B49" s="665" t="s">
        <v>15</v>
      </c>
      <c r="C49" s="1158"/>
      <c r="D49" s="647" t="s">
        <v>153</v>
      </c>
      <c r="E49" s="667"/>
      <c r="F49" s="658" t="str">
        <f t="shared" si="13"/>
        <v/>
      </c>
      <c r="G49" s="667"/>
      <c r="H49" s="658" t="str">
        <f t="shared" si="14"/>
        <v/>
      </c>
      <c r="I49" s="667"/>
      <c r="J49" s="669"/>
      <c r="K49" s="668">
        <v>1</v>
      </c>
      <c r="L49" s="658">
        <v>14</v>
      </c>
      <c r="M49" s="667">
        <v>1</v>
      </c>
      <c r="N49" s="658">
        <v>14</v>
      </c>
      <c r="O49" s="667">
        <v>1</v>
      </c>
      <c r="P49" s="670" t="s">
        <v>131</v>
      </c>
      <c r="Q49" s="667"/>
      <c r="R49" s="658" t="str">
        <f t="shared" si="29"/>
        <v/>
      </c>
      <c r="S49" s="667"/>
      <c r="T49" s="658" t="str">
        <f t="shared" si="37"/>
        <v/>
      </c>
      <c r="U49" s="667"/>
      <c r="V49" s="669"/>
      <c r="W49" s="668"/>
      <c r="X49" s="658" t="str">
        <f t="shared" si="30"/>
        <v/>
      </c>
      <c r="Y49" s="667"/>
      <c r="Z49" s="658" t="str">
        <f>IF(Y49*15=0,"",Y49*15)</f>
        <v/>
      </c>
      <c r="AA49" s="667"/>
      <c r="AB49" s="670"/>
      <c r="AC49" s="668"/>
      <c r="AD49" s="658" t="str">
        <f t="shared" si="36"/>
        <v/>
      </c>
      <c r="AE49" s="680"/>
      <c r="AF49" s="658" t="str">
        <f>IF(AE49*15=0,"",AE49*15)</f>
        <v/>
      </c>
      <c r="AG49" s="680"/>
      <c r="AH49" s="681"/>
      <c r="AI49" s="667"/>
      <c r="AJ49" s="658" t="str">
        <f t="shared" si="28"/>
        <v/>
      </c>
      <c r="AK49" s="667"/>
      <c r="AL49" s="658" t="str">
        <f>IF(AK49*15=0,"",AK49*15)</f>
        <v/>
      </c>
      <c r="AM49" s="667"/>
      <c r="AN49" s="667"/>
      <c r="AO49" s="702">
        <f t="shared" si="38"/>
        <v>1</v>
      </c>
      <c r="AP49" s="701">
        <f t="shared" si="39"/>
        <v>14</v>
      </c>
      <c r="AQ49" s="703">
        <f t="shared" si="40"/>
        <v>1</v>
      </c>
      <c r="AR49" s="701">
        <f t="shared" si="41"/>
        <v>14</v>
      </c>
      <c r="AS49" s="703">
        <f t="shared" si="42"/>
        <v>1</v>
      </c>
      <c r="AT49" s="704">
        <f t="shared" si="43"/>
        <v>2</v>
      </c>
      <c r="AU49" s="1103" t="s">
        <v>749</v>
      </c>
      <c r="AV49" s="1104" t="s">
        <v>816</v>
      </c>
    </row>
    <row r="50" spans="1:48" x14ac:dyDescent="0.25">
      <c r="A50" s="642" t="s">
        <v>522</v>
      </c>
      <c r="B50" s="641" t="s">
        <v>34</v>
      </c>
      <c r="C50" s="1162"/>
      <c r="D50" s="649" t="s">
        <v>523</v>
      </c>
      <c r="E50" s="643"/>
      <c r="F50" s="640" t="s">
        <v>68</v>
      </c>
      <c r="G50" s="643"/>
      <c r="H50" s="640" t="s">
        <v>68</v>
      </c>
      <c r="I50" s="643"/>
      <c r="J50" s="645"/>
      <c r="K50" s="644">
        <v>1</v>
      </c>
      <c r="L50" s="640">
        <v>14</v>
      </c>
      <c r="M50" s="643">
        <v>2</v>
      </c>
      <c r="N50" s="640">
        <v>28</v>
      </c>
      <c r="O50" s="643">
        <v>3</v>
      </c>
      <c r="P50" s="646" t="s">
        <v>131</v>
      </c>
      <c r="Q50" s="644"/>
      <c r="R50" s="640" t="s">
        <v>68</v>
      </c>
      <c r="S50" s="643"/>
      <c r="T50" s="640" t="s">
        <v>68</v>
      </c>
      <c r="U50" s="643"/>
      <c r="V50" s="646"/>
      <c r="W50" s="644"/>
      <c r="X50" s="640" t="s">
        <v>68</v>
      </c>
      <c r="Y50" s="643"/>
      <c r="Z50" s="640" t="s">
        <v>68</v>
      </c>
      <c r="AA50" s="643"/>
      <c r="AB50" s="646"/>
      <c r="AC50" s="644"/>
      <c r="AD50" s="640" t="s">
        <v>68</v>
      </c>
      <c r="AE50" s="643"/>
      <c r="AF50" s="640" t="s">
        <v>68</v>
      </c>
      <c r="AG50" s="643"/>
      <c r="AH50" s="646"/>
      <c r="AI50" s="643"/>
      <c r="AJ50" s="640" t="s">
        <v>68</v>
      </c>
      <c r="AK50" s="643"/>
      <c r="AL50" s="640" t="s">
        <v>68</v>
      </c>
      <c r="AM50" s="643"/>
      <c r="AN50" s="643"/>
      <c r="AO50" s="702">
        <f t="shared" si="38"/>
        <v>1</v>
      </c>
      <c r="AP50" s="701">
        <f t="shared" si="39"/>
        <v>14</v>
      </c>
      <c r="AQ50" s="703">
        <f t="shared" si="40"/>
        <v>2</v>
      </c>
      <c r="AR50" s="701">
        <f t="shared" si="41"/>
        <v>28</v>
      </c>
      <c r="AS50" s="703">
        <f t="shared" si="42"/>
        <v>3</v>
      </c>
      <c r="AT50" s="704">
        <f t="shared" si="43"/>
        <v>3</v>
      </c>
      <c r="AU50" s="1103" t="s">
        <v>749</v>
      </c>
      <c r="AV50" s="1104" t="s">
        <v>802</v>
      </c>
    </row>
    <row r="51" spans="1:48" x14ac:dyDescent="0.25">
      <c r="A51" s="642" t="s">
        <v>524</v>
      </c>
      <c r="B51" s="641" t="s">
        <v>34</v>
      </c>
      <c r="C51" s="1158"/>
      <c r="D51" s="647" t="s">
        <v>525</v>
      </c>
      <c r="E51" s="643"/>
      <c r="F51" s="640" t="s">
        <v>68</v>
      </c>
      <c r="G51" s="643"/>
      <c r="H51" s="640" t="s">
        <v>68</v>
      </c>
      <c r="I51" s="643"/>
      <c r="J51" s="645"/>
      <c r="K51" s="644"/>
      <c r="L51" s="640" t="s">
        <v>68</v>
      </c>
      <c r="M51" s="643"/>
      <c r="N51" s="640" t="s">
        <v>68</v>
      </c>
      <c r="O51" s="643"/>
      <c r="P51" s="646"/>
      <c r="Q51" s="644">
        <v>2</v>
      </c>
      <c r="R51" s="640">
        <v>28</v>
      </c>
      <c r="S51" s="643">
        <v>2</v>
      </c>
      <c r="T51" s="640">
        <v>28</v>
      </c>
      <c r="U51" s="643">
        <v>1</v>
      </c>
      <c r="V51" s="646" t="s">
        <v>131</v>
      </c>
      <c r="W51" s="644"/>
      <c r="X51" s="640" t="s">
        <v>68</v>
      </c>
      <c r="Y51" s="643"/>
      <c r="Z51" s="640" t="s">
        <v>68</v>
      </c>
      <c r="AA51" s="643"/>
      <c r="AB51" s="646"/>
      <c r="AC51" s="644"/>
      <c r="AD51" s="640" t="s">
        <v>68</v>
      </c>
      <c r="AE51" s="643"/>
      <c r="AF51" s="640" t="s">
        <v>68</v>
      </c>
      <c r="AG51" s="643"/>
      <c r="AH51" s="646"/>
      <c r="AI51" s="643"/>
      <c r="AJ51" s="640" t="s">
        <v>68</v>
      </c>
      <c r="AK51" s="643"/>
      <c r="AL51" s="640" t="s">
        <v>68</v>
      </c>
      <c r="AM51" s="643"/>
      <c r="AN51" s="643"/>
      <c r="AO51" s="702">
        <f t="shared" si="38"/>
        <v>2</v>
      </c>
      <c r="AP51" s="701">
        <f t="shared" si="39"/>
        <v>28</v>
      </c>
      <c r="AQ51" s="703">
        <f t="shared" si="40"/>
        <v>2</v>
      </c>
      <c r="AR51" s="701">
        <f t="shared" si="41"/>
        <v>28</v>
      </c>
      <c r="AS51" s="703">
        <f t="shared" si="42"/>
        <v>1</v>
      </c>
      <c r="AT51" s="704">
        <f t="shared" si="43"/>
        <v>4</v>
      </c>
      <c r="AU51" s="1103" t="s">
        <v>749</v>
      </c>
      <c r="AV51" s="1104" t="s">
        <v>818</v>
      </c>
    </row>
    <row r="52" spans="1:48" x14ac:dyDescent="0.25">
      <c r="A52" s="642" t="s">
        <v>526</v>
      </c>
      <c r="B52" s="641" t="s">
        <v>34</v>
      </c>
      <c r="C52" s="1158"/>
      <c r="D52" s="647" t="s">
        <v>527</v>
      </c>
      <c r="E52" s="643"/>
      <c r="F52" s="640" t="s">
        <v>68</v>
      </c>
      <c r="G52" s="643"/>
      <c r="H52" s="640" t="s">
        <v>68</v>
      </c>
      <c r="I52" s="643"/>
      <c r="J52" s="645"/>
      <c r="K52" s="644"/>
      <c r="L52" s="640" t="s">
        <v>68</v>
      </c>
      <c r="M52" s="643"/>
      <c r="N52" s="640" t="s">
        <v>68</v>
      </c>
      <c r="O52" s="643"/>
      <c r="P52" s="646"/>
      <c r="Q52" s="644"/>
      <c r="R52" s="640" t="s">
        <v>68</v>
      </c>
      <c r="S52" s="643"/>
      <c r="T52" s="640" t="s">
        <v>68</v>
      </c>
      <c r="U52" s="643"/>
      <c r="V52" s="646"/>
      <c r="W52" s="644">
        <v>1</v>
      </c>
      <c r="X52" s="640">
        <v>14</v>
      </c>
      <c r="Y52" s="643">
        <v>2</v>
      </c>
      <c r="Z52" s="640">
        <v>28</v>
      </c>
      <c r="AA52" s="643">
        <v>1</v>
      </c>
      <c r="AB52" s="646" t="s">
        <v>535</v>
      </c>
      <c r="AC52" s="644"/>
      <c r="AD52" s="640" t="s">
        <v>68</v>
      </c>
      <c r="AE52" s="643"/>
      <c r="AF52" s="640" t="s">
        <v>68</v>
      </c>
      <c r="AG52" s="643"/>
      <c r="AH52" s="646"/>
      <c r="AI52" s="643"/>
      <c r="AJ52" s="640" t="s">
        <v>68</v>
      </c>
      <c r="AK52" s="643"/>
      <c r="AL52" s="640" t="s">
        <v>68</v>
      </c>
      <c r="AM52" s="643"/>
      <c r="AN52" s="643"/>
      <c r="AO52" s="702">
        <f t="shared" si="38"/>
        <v>1</v>
      </c>
      <c r="AP52" s="701">
        <f t="shared" si="39"/>
        <v>14</v>
      </c>
      <c r="AQ52" s="703">
        <f t="shared" si="40"/>
        <v>2</v>
      </c>
      <c r="AR52" s="701">
        <f t="shared" si="41"/>
        <v>28</v>
      </c>
      <c r="AS52" s="703">
        <f t="shared" si="42"/>
        <v>1</v>
      </c>
      <c r="AT52" s="704">
        <f t="shared" si="43"/>
        <v>3</v>
      </c>
      <c r="AU52" s="1103" t="s">
        <v>749</v>
      </c>
      <c r="AV52" s="1104" t="s">
        <v>818</v>
      </c>
    </row>
    <row r="53" spans="1:48" x14ac:dyDescent="0.25">
      <c r="A53" s="642" t="s">
        <v>528</v>
      </c>
      <c r="B53" s="641" t="s">
        <v>34</v>
      </c>
      <c r="C53" s="1158"/>
      <c r="D53" s="647" t="s">
        <v>529</v>
      </c>
      <c r="E53" s="643"/>
      <c r="F53" s="640" t="s">
        <v>68</v>
      </c>
      <c r="G53" s="643"/>
      <c r="H53" s="640" t="s">
        <v>68</v>
      </c>
      <c r="I53" s="643"/>
      <c r="J53" s="645"/>
      <c r="K53" s="644"/>
      <c r="L53" s="640" t="s">
        <v>68</v>
      </c>
      <c r="M53" s="643"/>
      <c r="N53" s="640" t="s">
        <v>68</v>
      </c>
      <c r="O53" s="643"/>
      <c r="P53" s="646"/>
      <c r="Q53" s="644"/>
      <c r="R53" s="640" t="s">
        <v>68</v>
      </c>
      <c r="S53" s="643"/>
      <c r="T53" s="640" t="s">
        <v>68</v>
      </c>
      <c r="U53" s="643"/>
      <c r="V53" s="646"/>
      <c r="W53" s="644">
        <v>2</v>
      </c>
      <c r="X53" s="640">
        <v>28</v>
      </c>
      <c r="Y53" s="643">
        <v>2</v>
      </c>
      <c r="Z53" s="640">
        <v>28</v>
      </c>
      <c r="AA53" s="643">
        <v>3</v>
      </c>
      <c r="AB53" s="646" t="s">
        <v>131</v>
      </c>
      <c r="AC53" s="644"/>
      <c r="AD53" s="640" t="s">
        <v>68</v>
      </c>
      <c r="AE53" s="643"/>
      <c r="AF53" s="640" t="s">
        <v>68</v>
      </c>
      <c r="AG53" s="643"/>
      <c r="AH53" s="646"/>
      <c r="AI53" s="643"/>
      <c r="AJ53" s="640" t="s">
        <v>68</v>
      </c>
      <c r="AK53" s="643"/>
      <c r="AL53" s="640" t="s">
        <v>68</v>
      </c>
      <c r="AM53" s="643"/>
      <c r="AN53" s="643"/>
      <c r="AO53" s="702">
        <f t="shared" si="38"/>
        <v>2</v>
      </c>
      <c r="AP53" s="701">
        <f t="shared" si="39"/>
        <v>28</v>
      </c>
      <c r="AQ53" s="703">
        <f t="shared" si="40"/>
        <v>2</v>
      </c>
      <c r="AR53" s="701">
        <f t="shared" si="41"/>
        <v>28</v>
      </c>
      <c r="AS53" s="703">
        <f t="shared" si="42"/>
        <v>3</v>
      </c>
      <c r="AT53" s="704">
        <f t="shared" si="43"/>
        <v>4</v>
      </c>
      <c r="AU53" s="1103" t="s">
        <v>749</v>
      </c>
      <c r="AV53" s="1104" t="s">
        <v>802</v>
      </c>
    </row>
    <row r="54" spans="1:48" x14ac:dyDescent="0.25">
      <c r="A54" s="834" t="s">
        <v>944</v>
      </c>
      <c r="B54" s="641" t="s">
        <v>34</v>
      </c>
      <c r="C54" s="1158"/>
      <c r="D54" s="647" t="s">
        <v>689</v>
      </c>
      <c r="E54" s="643"/>
      <c r="F54" s="640" t="s">
        <v>68</v>
      </c>
      <c r="G54" s="643"/>
      <c r="H54" s="640" t="s">
        <v>68</v>
      </c>
      <c r="I54" s="643"/>
      <c r="J54" s="645"/>
      <c r="K54" s="644"/>
      <c r="L54" s="640" t="s">
        <v>68</v>
      </c>
      <c r="M54" s="643"/>
      <c r="N54" s="640" t="s">
        <v>68</v>
      </c>
      <c r="O54" s="643"/>
      <c r="P54" s="646"/>
      <c r="Q54" s="644"/>
      <c r="R54" s="640" t="s">
        <v>68</v>
      </c>
      <c r="S54" s="643"/>
      <c r="T54" s="640" t="s">
        <v>68</v>
      </c>
      <c r="U54" s="643"/>
      <c r="V54" s="646"/>
      <c r="W54" s="644"/>
      <c r="X54" s="640" t="s">
        <v>68</v>
      </c>
      <c r="Y54" s="643"/>
      <c r="Z54" s="640" t="s">
        <v>68</v>
      </c>
      <c r="AA54" s="643"/>
      <c r="AB54" s="646"/>
      <c r="AC54" s="644">
        <v>1</v>
      </c>
      <c r="AD54" s="640">
        <v>14</v>
      </c>
      <c r="AE54" s="643">
        <v>1</v>
      </c>
      <c r="AF54" s="640">
        <v>14</v>
      </c>
      <c r="AG54" s="643">
        <v>1</v>
      </c>
      <c r="AH54" s="646" t="s">
        <v>131</v>
      </c>
      <c r="AI54" s="643"/>
      <c r="AJ54" s="640" t="s">
        <v>68</v>
      </c>
      <c r="AK54" s="643"/>
      <c r="AL54" s="640" t="s">
        <v>68</v>
      </c>
      <c r="AM54" s="643"/>
      <c r="AN54" s="643"/>
      <c r="AO54" s="702">
        <f t="shared" si="38"/>
        <v>1</v>
      </c>
      <c r="AP54" s="701">
        <f t="shared" si="39"/>
        <v>14</v>
      </c>
      <c r="AQ54" s="703">
        <f t="shared" si="40"/>
        <v>1</v>
      </c>
      <c r="AR54" s="701">
        <f t="shared" si="41"/>
        <v>14</v>
      </c>
      <c r="AS54" s="703">
        <f t="shared" si="42"/>
        <v>1</v>
      </c>
      <c r="AT54" s="704">
        <f t="shared" si="43"/>
        <v>2</v>
      </c>
      <c r="AU54" s="1103" t="s">
        <v>749</v>
      </c>
      <c r="AV54" s="1104" t="s">
        <v>939</v>
      </c>
    </row>
    <row r="55" spans="1:48" x14ac:dyDescent="0.25">
      <c r="A55" s="642" t="s">
        <v>530</v>
      </c>
      <c r="B55" s="641" t="s">
        <v>34</v>
      </c>
      <c r="C55" s="1158"/>
      <c r="D55" s="647" t="s">
        <v>531</v>
      </c>
      <c r="E55" s="643"/>
      <c r="F55" s="640" t="s">
        <v>68</v>
      </c>
      <c r="G55" s="643"/>
      <c r="H55" s="640" t="s">
        <v>68</v>
      </c>
      <c r="I55" s="643"/>
      <c r="J55" s="645"/>
      <c r="K55" s="644"/>
      <c r="L55" s="640" t="s">
        <v>68</v>
      </c>
      <c r="M55" s="643"/>
      <c r="N55" s="640" t="s">
        <v>68</v>
      </c>
      <c r="O55" s="643"/>
      <c r="P55" s="646"/>
      <c r="Q55" s="644"/>
      <c r="R55" s="640" t="s">
        <v>68</v>
      </c>
      <c r="S55" s="643"/>
      <c r="T55" s="640" t="s">
        <v>68</v>
      </c>
      <c r="U55" s="643"/>
      <c r="V55" s="646"/>
      <c r="W55" s="644"/>
      <c r="X55" s="640" t="s">
        <v>68</v>
      </c>
      <c r="Y55" s="643"/>
      <c r="Z55" s="640" t="s">
        <v>68</v>
      </c>
      <c r="AA55" s="643"/>
      <c r="AB55" s="646"/>
      <c r="AC55" s="644">
        <v>1</v>
      </c>
      <c r="AD55" s="640">
        <v>14</v>
      </c>
      <c r="AE55" s="643">
        <v>1</v>
      </c>
      <c r="AF55" s="640">
        <v>14</v>
      </c>
      <c r="AG55" s="643">
        <v>2</v>
      </c>
      <c r="AH55" s="646" t="s">
        <v>131</v>
      </c>
      <c r="AI55" s="643"/>
      <c r="AJ55" s="640" t="s">
        <v>68</v>
      </c>
      <c r="AK55" s="643"/>
      <c r="AL55" s="640" t="s">
        <v>68</v>
      </c>
      <c r="AM55" s="643"/>
      <c r="AN55" s="643"/>
      <c r="AO55" s="702">
        <f t="shared" si="38"/>
        <v>1</v>
      </c>
      <c r="AP55" s="701">
        <f t="shared" si="39"/>
        <v>14</v>
      </c>
      <c r="AQ55" s="703">
        <f t="shared" si="40"/>
        <v>1</v>
      </c>
      <c r="AR55" s="701">
        <f t="shared" si="41"/>
        <v>14</v>
      </c>
      <c r="AS55" s="703">
        <f t="shared" si="42"/>
        <v>2</v>
      </c>
      <c r="AT55" s="704">
        <f t="shared" si="43"/>
        <v>2</v>
      </c>
      <c r="AU55" s="1103" t="s">
        <v>749</v>
      </c>
      <c r="AV55" s="1104" t="s">
        <v>818</v>
      </c>
    </row>
    <row r="56" spans="1:48" x14ac:dyDescent="0.25">
      <c r="A56" s="834" t="s">
        <v>1200</v>
      </c>
      <c r="B56" s="641" t="s">
        <v>34</v>
      </c>
      <c r="C56" s="1158"/>
      <c r="D56" s="647" t="s">
        <v>709</v>
      </c>
      <c r="E56" s="643"/>
      <c r="F56" s="640" t="s">
        <v>68</v>
      </c>
      <c r="G56" s="643"/>
      <c r="H56" s="640" t="s">
        <v>68</v>
      </c>
      <c r="I56" s="643"/>
      <c r="J56" s="645"/>
      <c r="K56" s="644"/>
      <c r="L56" s="640" t="s">
        <v>68</v>
      </c>
      <c r="M56" s="643"/>
      <c r="N56" s="640" t="s">
        <v>68</v>
      </c>
      <c r="O56" s="643"/>
      <c r="P56" s="646"/>
      <c r="Q56" s="644"/>
      <c r="R56" s="640" t="s">
        <v>68</v>
      </c>
      <c r="S56" s="643"/>
      <c r="T56" s="640" t="s">
        <v>68</v>
      </c>
      <c r="U56" s="643"/>
      <c r="V56" s="646"/>
      <c r="W56" s="644"/>
      <c r="X56" s="640" t="s">
        <v>68</v>
      </c>
      <c r="Y56" s="643"/>
      <c r="Z56" s="640" t="s">
        <v>68</v>
      </c>
      <c r="AA56" s="643"/>
      <c r="AB56" s="646"/>
      <c r="AC56" s="644"/>
      <c r="AD56" s="640" t="s">
        <v>68</v>
      </c>
      <c r="AE56" s="643"/>
      <c r="AF56" s="640" t="s">
        <v>68</v>
      </c>
      <c r="AG56" s="643"/>
      <c r="AH56" s="646"/>
      <c r="AI56" s="643">
        <v>1</v>
      </c>
      <c r="AJ56" s="640">
        <v>10</v>
      </c>
      <c r="AK56" s="643">
        <v>2</v>
      </c>
      <c r="AL56" s="640">
        <v>20</v>
      </c>
      <c r="AM56" s="643">
        <v>2</v>
      </c>
      <c r="AN56" s="643" t="s">
        <v>131</v>
      </c>
      <c r="AO56" s="702">
        <f t="shared" si="38"/>
        <v>1</v>
      </c>
      <c r="AP56" s="701">
        <v>10</v>
      </c>
      <c r="AQ56" s="703">
        <f t="shared" si="40"/>
        <v>2</v>
      </c>
      <c r="AR56" s="701">
        <v>20</v>
      </c>
      <c r="AS56" s="703">
        <f t="shared" si="42"/>
        <v>2</v>
      </c>
      <c r="AT56" s="704">
        <f t="shared" si="43"/>
        <v>3</v>
      </c>
      <c r="AU56" s="1103" t="s">
        <v>749</v>
      </c>
      <c r="AV56" s="1104" t="s">
        <v>818</v>
      </c>
    </row>
    <row r="57" spans="1:48" ht="15.75" customHeight="1" x14ac:dyDescent="0.25">
      <c r="A57" s="642" t="s">
        <v>932</v>
      </c>
      <c r="B57" s="641" t="s">
        <v>34</v>
      </c>
      <c r="C57" s="1158"/>
      <c r="D57" s="647" t="s">
        <v>687</v>
      </c>
      <c r="E57" s="643"/>
      <c r="F57" s="640" t="s">
        <v>68</v>
      </c>
      <c r="G57" s="643"/>
      <c r="H57" s="640" t="s">
        <v>68</v>
      </c>
      <c r="I57" s="643"/>
      <c r="J57" s="645"/>
      <c r="K57" s="644"/>
      <c r="L57" s="640" t="s">
        <v>68</v>
      </c>
      <c r="M57" s="643"/>
      <c r="N57" s="640" t="s">
        <v>68</v>
      </c>
      <c r="O57" s="643"/>
      <c r="P57" s="646"/>
      <c r="Q57" s="644"/>
      <c r="R57" s="640" t="s">
        <v>68</v>
      </c>
      <c r="S57" s="643"/>
      <c r="T57" s="640" t="s">
        <v>68</v>
      </c>
      <c r="U57" s="643"/>
      <c r="V57" s="646"/>
      <c r="W57" s="644"/>
      <c r="X57" s="640" t="s">
        <v>68</v>
      </c>
      <c r="Y57" s="643"/>
      <c r="Z57" s="640" t="s">
        <v>68</v>
      </c>
      <c r="AA57" s="643"/>
      <c r="AB57" s="646"/>
      <c r="AC57" s="644">
        <v>1</v>
      </c>
      <c r="AD57" s="640">
        <v>14</v>
      </c>
      <c r="AE57" s="643">
        <v>1</v>
      </c>
      <c r="AF57" s="640">
        <v>14</v>
      </c>
      <c r="AG57" s="643">
        <v>1</v>
      </c>
      <c r="AH57" s="646" t="s">
        <v>187</v>
      </c>
      <c r="AI57" s="643"/>
      <c r="AJ57" s="640" t="s">
        <v>68</v>
      </c>
      <c r="AK57" s="643"/>
      <c r="AL57" s="640" t="s">
        <v>68</v>
      </c>
      <c r="AM57" s="643"/>
      <c r="AN57" s="643"/>
      <c r="AO57" s="702">
        <f t="shared" si="38"/>
        <v>1</v>
      </c>
      <c r="AP57" s="701">
        <f t="shared" si="39"/>
        <v>14</v>
      </c>
      <c r="AQ57" s="703">
        <f t="shared" si="40"/>
        <v>1</v>
      </c>
      <c r="AR57" s="701">
        <f t="shared" si="41"/>
        <v>14</v>
      </c>
      <c r="AS57" s="703">
        <f t="shared" si="42"/>
        <v>1</v>
      </c>
      <c r="AT57" s="704">
        <f t="shared" si="43"/>
        <v>2</v>
      </c>
      <c r="AU57" s="1103" t="s">
        <v>749</v>
      </c>
      <c r="AV57" s="1104" t="s">
        <v>933</v>
      </c>
    </row>
    <row r="58" spans="1:48" ht="15.75" customHeight="1" x14ac:dyDescent="0.25">
      <c r="A58" s="834" t="s">
        <v>934</v>
      </c>
      <c r="B58" s="641" t="s">
        <v>34</v>
      </c>
      <c r="C58" s="1158"/>
      <c r="D58" s="647" t="s">
        <v>688</v>
      </c>
      <c r="E58" s="643"/>
      <c r="F58" s="640" t="s">
        <v>68</v>
      </c>
      <c r="G58" s="643"/>
      <c r="H58" s="640" t="s">
        <v>68</v>
      </c>
      <c r="I58" s="643"/>
      <c r="J58" s="645"/>
      <c r="K58" s="644"/>
      <c r="L58" s="640" t="s">
        <v>68</v>
      </c>
      <c r="M58" s="643"/>
      <c r="N58" s="640" t="s">
        <v>68</v>
      </c>
      <c r="O58" s="643"/>
      <c r="P58" s="646"/>
      <c r="Q58" s="644"/>
      <c r="R58" s="640" t="s">
        <v>68</v>
      </c>
      <c r="S58" s="643"/>
      <c r="T58" s="640" t="s">
        <v>68</v>
      </c>
      <c r="U58" s="643"/>
      <c r="V58" s="646"/>
      <c r="W58" s="644"/>
      <c r="X58" s="640" t="s">
        <v>68</v>
      </c>
      <c r="Y58" s="643"/>
      <c r="Z58" s="640" t="s">
        <v>68</v>
      </c>
      <c r="AA58" s="643"/>
      <c r="AB58" s="646"/>
      <c r="AC58" s="644"/>
      <c r="AD58" s="640" t="s">
        <v>68</v>
      </c>
      <c r="AE58" s="643"/>
      <c r="AF58" s="640" t="s">
        <v>68</v>
      </c>
      <c r="AG58" s="643"/>
      <c r="AH58" s="646"/>
      <c r="AI58" s="643">
        <v>1</v>
      </c>
      <c r="AJ58" s="640">
        <v>10</v>
      </c>
      <c r="AK58" s="643">
        <v>1</v>
      </c>
      <c r="AL58" s="640">
        <v>10</v>
      </c>
      <c r="AM58" s="643">
        <v>1</v>
      </c>
      <c r="AN58" s="643" t="s">
        <v>131</v>
      </c>
      <c r="AO58" s="702">
        <f t="shared" si="38"/>
        <v>1</v>
      </c>
      <c r="AP58" s="701">
        <v>10</v>
      </c>
      <c r="AQ58" s="703">
        <f t="shared" si="40"/>
        <v>1</v>
      </c>
      <c r="AR58" s="701">
        <v>10</v>
      </c>
      <c r="AS58" s="703">
        <f t="shared" si="42"/>
        <v>1</v>
      </c>
      <c r="AT58" s="704">
        <f t="shared" si="43"/>
        <v>2</v>
      </c>
      <c r="AU58" s="1103" t="s">
        <v>749</v>
      </c>
      <c r="AV58" s="1104" t="s">
        <v>816</v>
      </c>
    </row>
    <row r="59" spans="1:48" ht="15.75" customHeight="1" x14ac:dyDescent="0.25">
      <c r="A59" s="834" t="s">
        <v>935</v>
      </c>
      <c r="B59" s="641" t="s">
        <v>34</v>
      </c>
      <c r="C59" s="1158"/>
      <c r="D59" s="647" t="s">
        <v>680</v>
      </c>
      <c r="E59" s="643"/>
      <c r="F59" s="640" t="s">
        <v>68</v>
      </c>
      <c r="G59" s="643"/>
      <c r="H59" s="640" t="s">
        <v>68</v>
      </c>
      <c r="I59" s="643"/>
      <c r="J59" s="645"/>
      <c r="K59" s="644"/>
      <c r="L59" s="640" t="s">
        <v>68</v>
      </c>
      <c r="M59" s="643"/>
      <c r="N59" s="640" t="s">
        <v>68</v>
      </c>
      <c r="O59" s="643"/>
      <c r="P59" s="646"/>
      <c r="Q59" s="826">
        <v>1</v>
      </c>
      <c r="R59" s="824">
        <v>14</v>
      </c>
      <c r="S59" s="823">
        <v>1</v>
      </c>
      <c r="T59" s="824"/>
      <c r="U59" s="823">
        <v>1</v>
      </c>
      <c r="V59" s="827" t="s">
        <v>187</v>
      </c>
      <c r="W59" s="644"/>
      <c r="X59" s="640" t="s">
        <v>68</v>
      </c>
      <c r="Y59" s="643"/>
      <c r="Z59" s="640" t="s">
        <v>68</v>
      </c>
      <c r="AA59" s="643"/>
      <c r="AB59" s="646"/>
      <c r="AC59" s="644"/>
      <c r="AD59" s="640"/>
      <c r="AE59" s="643"/>
      <c r="AF59" s="640"/>
      <c r="AG59" s="643"/>
      <c r="AH59" s="646"/>
      <c r="AI59" s="643"/>
      <c r="AJ59" s="640" t="s">
        <v>68</v>
      </c>
      <c r="AK59" s="643"/>
      <c r="AL59" s="640" t="s">
        <v>68</v>
      </c>
      <c r="AM59" s="643"/>
      <c r="AN59" s="643"/>
      <c r="AO59" s="702">
        <f t="shared" si="38"/>
        <v>1</v>
      </c>
      <c r="AP59" s="701">
        <f t="shared" si="39"/>
        <v>14</v>
      </c>
      <c r="AQ59" s="703">
        <f t="shared" si="40"/>
        <v>1</v>
      </c>
      <c r="AR59" s="701">
        <f t="shared" si="41"/>
        <v>14</v>
      </c>
      <c r="AS59" s="703">
        <f t="shared" si="42"/>
        <v>1</v>
      </c>
      <c r="AT59" s="704">
        <f t="shared" si="43"/>
        <v>2</v>
      </c>
      <c r="AU59" s="1103" t="s">
        <v>749</v>
      </c>
      <c r="AV59" s="1104" t="s">
        <v>810</v>
      </c>
    </row>
    <row r="60" spans="1:48" ht="15.75" customHeight="1" x14ac:dyDescent="0.25">
      <c r="A60" s="642" t="s">
        <v>532</v>
      </c>
      <c r="B60" s="641" t="s">
        <v>34</v>
      </c>
      <c r="C60" s="1158"/>
      <c r="D60" s="647" t="s">
        <v>533</v>
      </c>
      <c r="E60" s="643"/>
      <c r="F60" s="640" t="s">
        <v>68</v>
      </c>
      <c r="G60" s="643"/>
      <c r="H60" s="640" t="s">
        <v>68</v>
      </c>
      <c r="I60" s="643"/>
      <c r="J60" s="645"/>
      <c r="K60" s="644"/>
      <c r="L60" s="640" t="s">
        <v>68</v>
      </c>
      <c r="M60" s="643"/>
      <c r="N60" s="640" t="s">
        <v>68</v>
      </c>
      <c r="O60" s="643"/>
      <c r="P60" s="646"/>
      <c r="Q60" s="644"/>
      <c r="R60" s="640" t="s">
        <v>68</v>
      </c>
      <c r="S60" s="643"/>
      <c r="T60" s="640" t="s">
        <v>68</v>
      </c>
      <c r="U60" s="643"/>
      <c r="V60" s="646"/>
      <c r="W60" s="644"/>
      <c r="X60" s="640" t="s">
        <v>68</v>
      </c>
      <c r="Y60" s="643"/>
      <c r="Z60" s="640" t="s">
        <v>68</v>
      </c>
      <c r="AA60" s="643"/>
      <c r="AB60" s="646"/>
      <c r="AC60" s="644"/>
      <c r="AD60" s="640" t="s">
        <v>68</v>
      </c>
      <c r="AE60" s="643"/>
      <c r="AF60" s="640" t="s">
        <v>68</v>
      </c>
      <c r="AG60" s="643"/>
      <c r="AH60" s="646"/>
      <c r="AI60" s="643">
        <v>1</v>
      </c>
      <c r="AJ60" s="640">
        <v>10</v>
      </c>
      <c r="AK60" s="643">
        <v>1</v>
      </c>
      <c r="AL60" s="640">
        <v>10</v>
      </c>
      <c r="AM60" s="643">
        <v>1</v>
      </c>
      <c r="AN60" s="643" t="s">
        <v>131</v>
      </c>
      <c r="AO60" s="702">
        <f t="shared" si="38"/>
        <v>1</v>
      </c>
      <c r="AP60" s="701">
        <v>10</v>
      </c>
      <c r="AQ60" s="703">
        <f t="shared" si="40"/>
        <v>1</v>
      </c>
      <c r="AR60" s="701">
        <v>10</v>
      </c>
      <c r="AS60" s="703">
        <f t="shared" si="42"/>
        <v>1</v>
      </c>
      <c r="AT60" s="704">
        <f t="shared" si="43"/>
        <v>2</v>
      </c>
      <c r="AU60" s="1103" t="s">
        <v>749</v>
      </c>
      <c r="AV60" s="1104" t="s">
        <v>810</v>
      </c>
    </row>
    <row r="61" spans="1:48" s="420" customFormat="1" ht="15.75" customHeight="1" x14ac:dyDescent="0.25">
      <c r="A61" s="452" t="s">
        <v>936</v>
      </c>
      <c r="B61" s="451" t="s">
        <v>34</v>
      </c>
      <c r="C61" s="1158"/>
      <c r="D61" s="766" t="s">
        <v>292</v>
      </c>
      <c r="E61" s="454"/>
      <c r="F61" s="421"/>
      <c r="G61" s="454"/>
      <c r="H61" s="421"/>
      <c r="I61" s="454"/>
      <c r="J61" s="1313"/>
      <c r="K61" s="823">
        <v>1</v>
      </c>
      <c r="L61" s="824">
        <v>14</v>
      </c>
      <c r="M61" s="823"/>
      <c r="N61" s="824"/>
      <c r="O61" s="823">
        <v>1</v>
      </c>
      <c r="P61" s="1313" t="s">
        <v>83</v>
      </c>
      <c r="Q61" s="454"/>
      <c r="R61" s="421"/>
      <c r="S61" s="454"/>
      <c r="T61" s="421"/>
      <c r="U61" s="454"/>
      <c r="V61" s="457"/>
      <c r="W61" s="455"/>
      <c r="X61" s="421"/>
      <c r="Y61" s="454"/>
      <c r="Z61" s="421"/>
      <c r="AA61" s="454"/>
      <c r="AB61" s="458"/>
      <c r="AC61" s="455"/>
      <c r="AD61" s="421"/>
      <c r="AE61" s="456"/>
      <c r="AF61" s="421"/>
      <c r="AG61" s="456"/>
      <c r="AH61" s="459"/>
      <c r="AI61" s="454"/>
      <c r="AJ61" s="421"/>
      <c r="AK61" s="454"/>
      <c r="AL61" s="421"/>
      <c r="AM61" s="454"/>
      <c r="AN61" s="454"/>
      <c r="AO61" s="702">
        <f>IF(E61+K61+Q61+W61+AC61+AI61=0,"",E61+K61+Q61+W61+AC61+AI61)</f>
        <v>1</v>
      </c>
      <c r="AP61" s="701">
        <f>IF((E61+K61+Q61+W61+AC61+AI61)*14=0,"",(E61+K61+Q61+W61+AC61+AI61)*14)</f>
        <v>14</v>
      </c>
      <c r="AQ61" s="703" t="str">
        <f>IF(G61+M61+S61+Y61+AE61+AK61=0,"",G61+M61+S61+Y61+AE61+AK61)</f>
        <v/>
      </c>
      <c r="AR61" s="701" t="str">
        <f>IF((M61+G61+S61+Y61+AE61+AK61)*14=0,"",(M61+G61+S61+Y61+AE61+AK61)*14)</f>
        <v/>
      </c>
      <c r="AS61" s="703">
        <f>IF(O61+I61+U61+AA61+AG61+AM61=0,"",O61+I61+U61+AA61+AG61+AM61)</f>
        <v>1</v>
      </c>
      <c r="AT61" s="704">
        <f>IF(E61+G61+M61+K61+Q61+S61+W61+Y61+AC61+AE61+AI61+AK61=0,"",E61+G61+M61+K61+Q61+S61+W61+Y61+AC61+AE61+AI61+AK61)</f>
        <v>1</v>
      </c>
      <c r="AU61" s="1103" t="s">
        <v>729</v>
      </c>
      <c r="AV61" s="1104" t="s">
        <v>927</v>
      </c>
    </row>
    <row r="62" spans="1:48" s="80" customFormat="1" ht="15.75" customHeight="1" thickBot="1" x14ac:dyDescent="0.35">
      <c r="A62" s="153"/>
      <c r="B62" s="425"/>
      <c r="C62" s="1163"/>
      <c r="D62" s="428" t="s">
        <v>52</v>
      </c>
      <c r="E62" s="91">
        <f>SUM(E12:E61)</f>
        <v>12</v>
      </c>
      <c r="F62" s="91">
        <f>SUM(F12:F61)</f>
        <v>146</v>
      </c>
      <c r="G62" s="91">
        <f>SUM(G12:G61)</f>
        <v>14</v>
      </c>
      <c r="H62" s="91">
        <f>SUM(H12:H61)</f>
        <v>190</v>
      </c>
      <c r="I62" s="91">
        <f>SUM(I12:I61)</f>
        <v>17</v>
      </c>
      <c r="J62" s="158" t="s">
        <v>17</v>
      </c>
      <c r="K62" s="91">
        <f>SUM(K12:K61)</f>
        <v>6</v>
      </c>
      <c r="L62" s="91">
        <f>SUM(L12:L61)</f>
        <v>88</v>
      </c>
      <c r="M62" s="91">
        <f>SUM(M12:M61)</f>
        <v>12</v>
      </c>
      <c r="N62" s="91">
        <f>SUM(N12:N61)</f>
        <v>164</v>
      </c>
      <c r="O62" s="91">
        <f>SUM(O12:O61)</f>
        <v>16</v>
      </c>
      <c r="P62" s="158" t="s">
        <v>17</v>
      </c>
      <c r="Q62" s="91">
        <f>SUM(Q12:Q61)</f>
        <v>9</v>
      </c>
      <c r="R62" s="91">
        <f>SUM(R12:R61)</f>
        <v>130</v>
      </c>
      <c r="S62" s="91">
        <f>SUM(S12:S61)</f>
        <v>14</v>
      </c>
      <c r="T62" s="91">
        <f>SUM(T12:T61)</f>
        <v>178</v>
      </c>
      <c r="U62" s="91">
        <f>SUM(U12:U61)</f>
        <v>19</v>
      </c>
      <c r="V62" s="158" t="s">
        <v>17</v>
      </c>
      <c r="W62" s="91">
        <f>SUM(W12:W61)</f>
        <v>7</v>
      </c>
      <c r="X62" s="91">
        <f>SUM(X12:X61)</f>
        <v>102</v>
      </c>
      <c r="Y62" s="91">
        <f>SUM(Y12:Y61)</f>
        <v>14</v>
      </c>
      <c r="Z62" s="91">
        <f>SUM(Z12:Z61)</f>
        <v>192</v>
      </c>
      <c r="AA62" s="91">
        <f>SUM(AA12:AA61)</f>
        <v>19</v>
      </c>
      <c r="AB62" s="158" t="s">
        <v>17</v>
      </c>
      <c r="AC62" s="91">
        <f>SUM(AC12:AC61)</f>
        <v>8</v>
      </c>
      <c r="AD62" s="91">
        <f>SUM(AD12:AD61)</f>
        <v>116</v>
      </c>
      <c r="AE62" s="91">
        <f>SUM(AE12:AE61)</f>
        <v>12</v>
      </c>
      <c r="AF62" s="91">
        <f>SUM(AF12:AF61)</f>
        <v>164</v>
      </c>
      <c r="AG62" s="91">
        <f>SUM(AG12:AG61)</f>
        <v>18</v>
      </c>
      <c r="AH62" s="158" t="s">
        <v>17</v>
      </c>
      <c r="AI62" s="91">
        <f>SUM(AI12:AI61)</f>
        <v>4</v>
      </c>
      <c r="AJ62" s="91">
        <f>SUM(AJ12:AJ61)</f>
        <v>40</v>
      </c>
      <c r="AK62" s="91">
        <f>SUM(AK12:AK61)</f>
        <v>12</v>
      </c>
      <c r="AL62" s="91">
        <f>SUM(AL12:AL61)</f>
        <v>120</v>
      </c>
      <c r="AM62" s="91">
        <f>SUM(AM12:AM61)</f>
        <v>12</v>
      </c>
      <c r="AN62" s="158" t="s">
        <v>17</v>
      </c>
      <c r="AO62" s="91">
        <f t="shared" ref="AO62:AT62" si="44">SUM(AO12:AO61)</f>
        <v>48</v>
      </c>
      <c r="AP62" s="91">
        <f t="shared" si="44"/>
        <v>626</v>
      </c>
      <c r="AQ62" s="91">
        <f t="shared" si="44"/>
        <v>78</v>
      </c>
      <c r="AR62" s="91">
        <f t="shared" si="44"/>
        <v>1048</v>
      </c>
      <c r="AS62" s="902">
        <f t="shared" si="44"/>
        <v>101</v>
      </c>
      <c r="AT62" s="91">
        <f t="shared" si="44"/>
        <v>124</v>
      </c>
      <c r="AU62" s="1130"/>
      <c r="AV62" s="1130"/>
    </row>
    <row r="63" spans="1:48" s="80" customFormat="1" ht="15.75" customHeight="1" thickBot="1" x14ac:dyDescent="0.35">
      <c r="A63" s="138"/>
      <c r="B63" s="139"/>
      <c r="C63" s="1164"/>
      <c r="D63" s="78" t="s">
        <v>42</v>
      </c>
      <c r="E63" s="79">
        <f>E10+E62</f>
        <v>16</v>
      </c>
      <c r="F63" s="79">
        <f>F10+F62</f>
        <v>186</v>
      </c>
      <c r="G63" s="79">
        <f>G10+G62</f>
        <v>26</v>
      </c>
      <c r="H63" s="79">
        <f>H10+H62</f>
        <v>310</v>
      </c>
      <c r="I63" s="79">
        <f>I10+I62</f>
        <v>29</v>
      </c>
      <c r="J63" s="159" t="s">
        <v>17</v>
      </c>
      <c r="K63" s="79">
        <f>K10+K62</f>
        <v>16</v>
      </c>
      <c r="L63" s="79">
        <f>L10+L62</f>
        <v>236</v>
      </c>
      <c r="M63" s="79">
        <f>M10+M62</f>
        <v>16</v>
      </c>
      <c r="N63" s="79">
        <f>N10+N62</f>
        <v>224</v>
      </c>
      <c r="O63" s="79">
        <f>O10+O62</f>
        <v>28</v>
      </c>
      <c r="P63" s="159" t="s">
        <v>17</v>
      </c>
      <c r="Q63" s="79">
        <f>Q10+Q62</f>
        <v>15</v>
      </c>
      <c r="R63" s="79">
        <f>R10+R62</f>
        <v>214</v>
      </c>
      <c r="S63" s="79">
        <f>S10+S62</f>
        <v>18</v>
      </c>
      <c r="T63" s="79">
        <f>T10+T62</f>
        <v>234</v>
      </c>
      <c r="U63" s="79">
        <f>U10+U62</f>
        <v>27</v>
      </c>
      <c r="V63" s="159" t="s">
        <v>17</v>
      </c>
      <c r="W63" s="79">
        <f>W10+W62</f>
        <v>13</v>
      </c>
      <c r="X63" s="79">
        <f>X10+X62</f>
        <v>186</v>
      </c>
      <c r="Y63" s="79">
        <f>Y10+Y62</f>
        <v>20</v>
      </c>
      <c r="Z63" s="79">
        <f>Z10+Z62</f>
        <v>282</v>
      </c>
      <c r="AA63" s="79">
        <f>AA10+AA62</f>
        <v>31</v>
      </c>
      <c r="AB63" s="159" t="s">
        <v>17</v>
      </c>
      <c r="AC63" s="79">
        <f>AC10+AC62</f>
        <v>18</v>
      </c>
      <c r="AD63" s="79">
        <f>AD10+AD62</f>
        <v>256</v>
      </c>
      <c r="AE63" s="79">
        <f>AE10+AE62</f>
        <v>15</v>
      </c>
      <c r="AF63" s="79">
        <f>AF10+AF62</f>
        <v>206</v>
      </c>
      <c r="AG63" s="79">
        <f>AG10+AG62</f>
        <v>33</v>
      </c>
      <c r="AH63" s="159" t="s">
        <v>17</v>
      </c>
      <c r="AI63" s="79">
        <f>AI10+AI62</f>
        <v>10</v>
      </c>
      <c r="AJ63" s="79">
        <f>AJ10+AJ62</f>
        <v>100</v>
      </c>
      <c r="AK63" s="79">
        <f>AK10+AK62</f>
        <v>21</v>
      </c>
      <c r="AL63" s="79">
        <f>AL10+AL62</f>
        <v>220</v>
      </c>
      <c r="AM63" s="79">
        <f>AM10+AM62</f>
        <v>32</v>
      </c>
      <c r="AN63" s="159" t="s">
        <v>17</v>
      </c>
      <c r="AO63" s="92">
        <f t="shared" ref="AO63:AT63" si="45">AO10+AO62</f>
        <v>90</v>
      </c>
      <c r="AP63" s="92">
        <f t="shared" si="45"/>
        <v>1188</v>
      </c>
      <c r="AQ63" s="92">
        <f t="shared" si="45"/>
        <v>110</v>
      </c>
      <c r="AR63" s="901">
        <f t="shared" si="45"/>
        <v>1430</v>
      </c>
      <c r="AS63" s="352">
        <f t="shared" si="45"/>
        <v>180</v>
      </c>
      <c r="AT63" s="351">
        <f t="shared" si="45"/>
        <v>197</v>
      </c>
      <c r="AU63" s="1130"/>
      <c r="AV63" s="1130"/>
    </row>
    <row r="64" spans="1:48" ht="18.75" customHeight="1" x14ac:dyDescent="0.3">
      <c r="A64" s="93"/>
      <c r="B64" s="94"/>
      <c r="C64" s="1165"/>
      <c r="D64" s="95" t="s">
        <v>16</v>
      </c>
      <c r="E64" s="1491"/>
      <c r="F64" s="1491"/>
      <c r="G64" s="1491"/>
      <c r="H64" s="1491"/>
      <c r="I64" s="1491"/>
      <c r="J64" s="1491"/>
      <c r="K64" s="1491"/>
      <c r="L64" s="1491"/>
      <c r="M64" s="1491"/>
      <c r="N64" s="1491"/>
      <c r="O64" s="1491"/>
      <c r="P64" s="1491"/>
      <c r="Q64" s="1491"/>
      <c r="R64" s="1491"/>
      <c r="S64" s="1491"/>
      <c r="T64" s="1491"/>
      <c r="U64" s="1491"/>
      <c r="V64" s="1491"/>
      <c r="W64" s="1491"/>
      <c r="X64" s="1491"/>
      <c r="Y64" s="1491"/>
      <c r="Z64" s="1491"/>
      <c r="AA64" s="1491"/>
      <c r="AB64" s="1491"/>
      <c r="AC64" s="1491"/>
      <c r="AD64" s="1491"/>
      <c r="AE64" s="1491"/>
      <c r="AF64" s="1491"/>
      <c r="AG64" s="1491"/>
      <c r="AH64" s="1491"/>
      <c r="AI64" s="1491"/>
      <c r="AJ64" s="1491"/>
      <c r="AK64" s="1491"/>
      <c r="AL64" s="1491"/>
      <c r="AM64" s="1491"/>
      <c r="AN64" s="1491"/>
      <c r="AO64" s="1491"/>
      <c r="AP64" s="1491"/>
      <c r="AQ64" s="1491"/>
      <c r="AR64" s="1491"/>
      <c r="AS64" s="1484"/>
      <c r="AT64" s="1496"/>
      <c r="AU64" s="1131"/>
      <c r="AV64" s="1131"/>
    </row>
    <row r="65" spans="1:48" s="420" customFormat="1" ht="15.75" customHeight="1" x14ac:dyDescent="0.25">
      <c r="A65" s="363" t="s">
        <v>293</v>
      </c>
      <c r="B65" s="451" t="s">
        <v>45</v>
      </c>
      <c r="C65" s="1159"/>
      <c r="D65" s="364" t="s">
        <v>294</v>
      </c>
      <c r="E65" s="427">
        <v>1</v>
      </c>
      <c r="F65" s="421">
        <v>10</v>
      </c>
      <c r="G65" s="426"/>
      <c r="H65" s="421" t="str">
        <f t="shared" ref="H65" si="46">IF(G65*15=0,"",G65*15)</f>
        <v/>
      </c>
      <c r="I65" s="463" t="s">
        <v>17</v>
      </c>
      <c r="J65" s="430" t="s">
        <v>196</v>
      </c>
      <c r="K65" s="427"/>
      <c r="L65" s="421" t="str">
        <f t="shared" ref="L65:L70" si="47">IF(K65*15=0,"",K65*15)</f>
        <v/>
      </c>
      <c r="M65" s="426"/>
      <c r="N65" s="421" t="str">
        <f t="shared" ref="N65:N70" si="48">IF(M65*15=0,"",M65*15)</f>
        <v/>
      </c>
      <c r="O65" s="463" t="s">
        <v>17</v>
      </c>
      <c r="P65" s="430"/>
      <c r="Q65" s="427"/>
      <c r="R65" s="421" t="str">
        <f t="shared" ref="R65:R70" si="49">IF(Q65*15=0,"",Q65*15)</f>
        <v/>
      </c>
      <c r="S65" s="426"/>
      <c r="T65" s="421" t="str">
        <f t="shared" ref="T65:T70" si="50">IF(S65*15=0,"",S65*15)</f>
        <v/>
      </c>
      <c r="U65" s="463" t="s">
        <v>17</v>
      </c>
      <c r="V65" s="430"/>
      <c r="W65" s="427"/>
      <c r="X65" s="421" t="str">
        <f t="shared" ref="X65:X70" si="51">IF(W65*15=0,"",W65*15)</f>
        <v/>
      </c>
      <c r="Y65" s="426"/>
      <c r="Z65" s="421" t="str">
        <f t="shared" ref="Z65:Z70" si="52">IF(Y65*15=0,"",Y65*15)</f>
        <v/>
      </c>
      <c r="AA65" s="463" t="s">
        <v>17</v>
      </c>
      <c r="AB65" s="430"/>
      <c r="AC65" s="427"/>
      <c r="AD65" s="421" t="str">
        <f t="shared" ref="AD65:AD70" si="53">IF(AC65*15=0,"",AC65*15)</f>
        <v/>
      </c>
      <c r="AE65" s="426"/>
      <c r="AF65" s="421" t="str">
        <f t="shared" ref="AF65:AF70" si="54">IF(AE65*15=0,"",AE65*15)</f>
        <v/>
      </c>
      <c r="AG65" s="463" t="s">
        <v>17</v>
      </c>
      <c r="AH65" s="430"/>
      <c r="AI65" s="427"/>
      <c r="AJ65" s="421"/>
      <c r="AK65" s="426"/>
      <c r="AL65" s="421" t="str">
        <f t="shared" ref="AL65:AL70" si="55">IF(AK65*15=0,"",AK65*15)</f>
        <v/>
      </c>
      <c r="AM65" s="463" t="s">
        <v>17</v>
      </c>
      <c r="AN65" s="448"/>
      <c r="AO65" s="422">
        <f t="shared" ref="AO65:AO66" si="56">IF(E65+K65+Q65+W65+AC65+AI65=0,"",E65+K65+Q65+W65+AC65+AI65)</f>
        <v>1</v>
      </c>
      <c r="AP65" s="421">
        <v>10</v>
      </c>
      <c r="AQ65" s="423" t="str">
        <f t="shared" ref="AQ65" si="57">IF(G65+M65+S65+Y65+AE65+AK65=0,"",G65+M65+S65+Y65+AE65+AK65)</f>
        <v/>
      </c>
      <c r="AR65" s="421" t="str">
        <f>IF((G65+M65+S65+Y65+AE65+AK65)*14=0,"",(G65+M65+S65+Y65+AE65+AK65)*14)</f>
        <v/>
      </c>
      <c r="AS65" s="463" t="s">
        <v>17</v>
      </c>
      <c r="AT65" s="424">
        <f t="shared" ref="AT65" si="58">IF(E65+G65+K65+M65+Q65+S65+W65+Y65+AC65+AE65+AI65+AK65=0,"",E65+G65+K65+M65+Q65+S65+W65+Y65+AC65+AE65+AI65+AK65)</f>
        <v>1</v>
      </c>
      <c r="AU65" s="1029" t="s">
        <v>745</v>
      </c>
      <c r="AV65" s="1029" t="s">
        <v>931</v>
      </c>
    </row>
    <row r="66" spans="1:48" s="819" customFormat="1" ht="15.75" customHeight="1" x14ac:dyDescent="0.25">
      <c r="A66" s="1148" t="s">
        <v>632</v>
      </c>
      <c r="B66" s="821" t="s">
        <v>45</v>
      </c>
      <c r="C66" s="1160"/>
      <c r="D66" s="723" t="s">
        <v>534</v>
      </c>
      <c r="E66" s="823"/>
      <c r="F66" s="824"/>
      <c r="G66" s="823"/>
      <c r="H66" s="824"/>
      <c r="I66" s="823"/>
      <c r="J66" s="825"/>
      <c r="K66" s="826"/>
      <c r="L66" s="824"/>
      <c r="M66" s="823"/>
      <c r="N66" s="824"/>
      <c r="O66" s="823"/>
      <c r="P66" s="827"/>
      <c r="Q66" s="826"/>
      <c r="R66" s="824"/>
      <c r="S66" s="823"/>
      <c r="T66" s="824"/>
      <c r="U66" s="823"/>
      <c r="V66" s="827"/>
      <c r="W66" s="826"/>
      <c r="X66" s="824"/>
      <c r="Y66" s="823"/>
      <c r="Z66" s="824"/>
      <c r="AA66" s="823"/>
      <c r="AB66" s="827"/>
      <c r="AC66" s="826"/>
      <c r="AD66" s="824"/>
      <c r="AE66" s="823"/>
      <c r="AF66" s="824"/>
      <c r="AG66" s="823"/>
      <c r="AH66" s="827"/>
      <c r="AI66" s="826"/>
      <c r="AJ66" s="824"/>
      <c r="AK66" s="823">
        <v>1</v>
      </c>
      <c r="AL66" s="824">
        <v>10</v>
      </c>
      <c r="AM66" s="823" t="s">
        <v>17</v>
      </c>
      <c r="AN66" s="827" t="s">
        <v>196</v>
      </c>
      <c r="AO66" s="830" t="str">
        <f t="shared" si="56"/>
        <v/>
      </c>
      <c r="AP66" s="824">
        <v>10</v>
      </c>
      <c r="AQ66" s="831"/>
      <c r="AR66" s="824"/>
      <c r="AS66" s="831" t="s">
        <v>17</v>
      </c>
      <c r="AT66" s="832">
        <f t="shared" ref="AT66" si="59">IF(E66+G66+M66+K66+Q66+S66+W66+Y66+AC66+AE66+AI66+AK66=0,"",E66+G66+M66+K66+Q66+S66+W66+Y66+AC66+AE66+AI66+AK66)</f>
        <v>1</v>
      </c>
      <c r="AU66" s="1101" t="s">
        <v>773</v>
      </c>
      <c r="AV66" s="1029" t="s">
        <v>814</v>
      </c>
    </row>
    <row r="67" spans="1:48" s="71" customFormat="1" ht="15.75" customHeight="1" x14ac:dyDescent="0.25">
      <c r="A67" s="449" t="s">
        <v>305</v>
      </c>
      <c r="B67" s="451" t="s">
        <v>15</v>
      </c>
      <c r="C67" s="1159"/>
      <c r="D67" s="453" t="s">
        <v>306</v>
      </c>
      <c r="E67" s="427"/>
      <c r="F67" s="421" t="str">
        <f t="shared" ref="F67:F70" si="60">IF(E67*15=0,"",E67*15)</f>
        <v/>
      </c>
      <c r="G67" s="426"/>
      <c r="H67" s="421" t="str">
        <f t="shared" ref="H67:H70" si="61">IF(G67*15=0,"",G67*15)</f>
        <v/>
      </c>
      <c r="I67" s="463" t="s">
        <v>17</v>
      </c>
      <c r="J67" s="430"/>
      <c r="K67" s="427"/>
      <c r="L67" s="421" t="str">
        <f t="shared" si="47"/>
        <v/>
      </c>
      <c r="M67" s="426"/>
      <c r="N67" s="421" t="str">
        <f t="shared" si="48"/>
        <v/>
      </c>
      <c r="O67" s="463" t="s">
        <v>17</v>
      </c>
      <c r="P67" s="430"/>
      <c r="Q67" s="427"/>
      <c r="R67" s="421" t="str">
        <f t="shared" si="49"/>
        <v/>
      </c>
      <c r="S67" s="426"/>
      <c r="T67" s="421" t="str">
        <f t="shared" si="50"/>
        <v/>
      </c>
      <c r="U67" s="463" t="s">
        <v>17</v>
      </c>
      <c r="V67" s="430"/>
      <c r="W67" s="427"/>
      <c r="X67" s="421" t="str">
        <f t="shared" si="51"/>
        <v/>
      </c>
      <c r="Y67" s="426"/>
      <c r="Z67" s="421" t="str">
        <f t="shared" si="52"/>
        <v/>
      </c>
      <c r="AA67" s="463" t="s">
        <v>17</v>
      </c>
      <c r="AB67" s="430" t="s">
        <v>291</v>
      </c>
      <c r="AC67" s="427"/>
      <c r="AD67" s="421" t="str">
        <f t="shared" si="53"/>
        <v/>
      </c>
      <c r="AE67" s="426"/>
      <c r="AF67" s="421" t="str">
        <f t="shared" si="54"/>
        <v/>
      </c>
      <c r="AG67" s="463" t="s">
        <v>17</v>
      </c>
      <c r="AH67" s="430"/>
      <c r="AI67" s="427"/>
      <c r="AJ67" s="421" t="str">
        <f t="shared" ref="AJ67:AJ70" si="62">IF(AI67*15=0,"",AI67*15)</f>
        <v/>
      </c>
      <c r="AK67" s="426"/>
      <c r="AL67" s="421" t="str">
        <f t="shared" si="55"/>
        <v/>
      </c>
      <c r="AM67" s="463" t="s">
        <v>17</v>
      </c>
      <c r="AN67" s="448"/>
      <c r="AO67" s="769" t="str">
        <f t="shared" ref="AO67" si="63">IF(E67+K67+Q67+W67+AC67+AI67=0,"",E67+K67+Q67+W67+AC67+AI67)</f>
        <v/>
      </c>
      <c r="AP67" s="768" t="str">
        <f t="shared" ref="AP67" si="64">IF((E67+K67+Q67+W67+AC67+AI67)*14=0,"",(E67+K67+Q67+W67+AC67+AI67)*14)</f>
        <v/>
      </c>
      <c r="AQ67" s="770" t="str">
        <f t="shared" ref="AQ67" si="65">IF(G67+M67+S67+Y67+AE67+AK67=0,"",G67+M67+S67+Y67+AE67+AK67)</f>
        <v/>
      </c>
      <c r="AR67" s="768" t="str">
        <f t="shared" ref="AR67" si="66">IF((G67+M67+S67+Y67+AE67+AK67)*14=0,"",(G67+M67+S67+Y67+AE67+AK67)*14)</f>
        <v/>
      </c>
      <c r="AS67" s="721" t="s">
        <v>17</v>
      </c>
      <c r="AT67" s="771" t="str">
        <f t="shared" ref="AT67" si="67">IF(E67+G67+K67+M67+Q67+S67+W67+Y67+AC67+AE67+AI67+AK67=0,"",E67+G67+K67+M67+Q67+S67+W67+Y67+AC67+AE67+AI67+AK67)</f>
        <v/>
      </c>
      <c r="AU67" s="1132"/>
      <c r="AV67" s="1132"/>
    </row>
    <row r="68" spans="1:48" s="71" customFormat="1" ht="15.75" customHeight="1" x14ac:dyDescent="0.25">
      <c r="A68" s="449" t="s">
        <v>188</v>
      </c>
      <c r="B68" s="451" t="s">
        <v>15</v>
      </c>
      <c r="C68" s="1158"/>
      <c r="D68" s="450" t="s">
        <v>189</v>
      </c>
      <c r="E68" s="427"/>
      <c r="F68" s="421" t="str">
        <f t="shared" si="60"/>
        <v/>
      </c>
      <c r="G68" s="426"/>
      <c r="H68" s="421" t="str">
        <f t="shared" si="61"/>
        <v/>
      </c>
      <c r="I68" s="463" t="s">
        <v>17</v>
      </c>
      <c r="J68" s="430"/>
      <c r="K68" s="427"/>
      <c r="L68" s="421" t="str">
        <f t="shared" si="47"/>
        <v/>
      </c>
      <c r="M68" s="426"/>
      <c r="N68" s="421" t="str">
        <f t="shared" si="48"/>
        <v/>
      </c>
      <c r="O68" s="463" t="s">
        <v>17</v>
      </c>
      <c r="P68" s="430"/>
      <c r="Q68" s="427"/>
      <c r="R68" s="421" t="str">
        <f t="shared" si="49"/>
        <v/>
      </c>
      <c r="S68" s="426"/>
      <c r="T68" s="421" t="str">
        <f t="shared" si="50"/>
        <v/>
      </c>
      <c r="U68" s="463" t="s">
        <v>17</v>
      </c>
      <c r="V68" s="430"/>
      <c r="W68" s="427"/>
      <c r="X68" s="421" t="str">
        <f t="shared" si="51"/>
        <v/>
      </c>
      <c r="Y68" s="426"/>
      <c r="Z68" s="421" t="str">
        <f t="shared" si="52"/>
        <v/>
      </c>
      <c r="AA68" s="463" t="s">
        <v>17</v>
      </c>
      <c r="AB68" s="430"/>
      <c r="AC68" s="427"/>
      <c r="AD68" s="421" t="str">
        <f t="shared" si="53"/>
        <v/>
      </c>
      <c r="AE68" s="426"/>
      <c r="AF68" s="421" t="str">
        <f t="shared" si="54"/>
        <v/>
      </c>
      <c r="AG68" s="463" t="s">
        <v>17</v>
      </c>
      <c r="AH68" s="430"/>
      <c r="AI68" s="427"/>
      <c r="AJ68" s="421" t="str">
        <f t="shared" si="62"/>
        <v/>
      </c>
      <c r="AK68" s="426"/>
      <c r="AL68" s="421" t="str">
        <f t="shared" si="55"/>
        <v/>
      </c>
      <c r="AM68" s="463" t="s">
        <v>17</v>
      </c>
      <c r="AN68" s="448" t="s">
        <v>290</v>
      </c>
      <c r="AO68" s="420"/>
      <c r="AP68" s="420"/>
      <c r="AQ68" s="420"/>
      <c r="AR68" s="420"/>
      <c r="AS68" s="420"/>
      <c r="AT68" s="420"/>
      <c r="AU68" s="1132"/>
      <c r="AV68" s="1132"/>
    </row>
    <row r="69" spans="1:48" s="71" customFormat="1" ht="15.75" customHeight="1" x14ac:dyDescent="0.25">
      <c r="A69" s="452" t="s">
        <v>190</v>
      </c>
      <c r="B69" s="451" t="s">
        <v>15</v>
      </c>
      <c r="C69" s="1158"/>
      <c r="D69" s="377" t="s">
        <v>191</v>
      </c>
      <c r="E69" s="427"/>
      <c r="F69" s="421" t="str">
        <f t="shared" si="60"/>
        <v/>
      </c>
      <c r="G69" s="426"/>
      <c r="H69" s="421" t="str">
        <f t="shared" si="61"/>
        <v/>
      </c>
      <c r="I69" s="463" t="s">
        <v>17</v>
      </c>
      <c r="J69" s="430"/>
      <c r="K69" s="427"/>
      <c r="L69" s="421" t="str">
        <f t="shared" si="47"/>
        <v/>
      </c>
      <c r="M69" s="426"/>
      <c r="N69" s="421" t="str">
        <f t="shared" si="48"/>
        <v/>
      </c>
      <c r="O69" s="463" t="s">
        <v>17</v>
      </c>
      <c r="P69" s="430"/>
      <c r="Q69" s="427"/>
      <c r="R69" s="421" t="str">
        <f t="shared" si="49"/>
        <v/>
      </c>
      <c r="S69" s="426"/>
      <c r="T69" s="421" t="str">
        <f t="shared" si="50"/>
        <v/>
      </c>
      <c r="U69" s="463" t="s">
        <v>17</v>
      </c>
      <c r="V69" s="430"/>
      <c r="W69" s="427"/>
      <c r="X69" s="421" t="str">
        <f t="shared" si="51"/>
        <v/>
      </c>
      <c r="Y69" s="426"/>
      <c r="Z69" s="421" t="str">
        <f t="shared" si="52"/>
        <v/>
      </c>
      <c r="AA69" s="463" t="s">
        <v>17</v>
      </c>
      <c r="AB69" s="430"/>
      <c r="AC69" s="427"/>
      <c r="AD69" s="421" t="str">
        <f t="shared" si="53"/>
        <v/>
      </c>
      <c r="AE69" s="426"/>
      <c r="AF69" s="421" t="str">
        <f t="shared" si="54"/>
        <v/>
      </c>
      <c r="AG69" s="463" t="s">
        <v>17</v>
      </c>
      <c r="AH69" s="430"/>
      <c r="AI69" s="427"/>
      <c r="AJ69" s="421" t="str">
        <f t="shared" si="62"/>
        <v/>
      </c>
      <c r="AK69" s="426"/>
      <c r="AL69" s="421" t="str">
        <f t="shared" si="55"/>
        <v/>
      </c>
      <c r="AM69" s="463" t="s">
        <v>17</v>
      </c>
      <c r="AN69" s="448" t="s">
        <v>290</v>
      </c>
      <c r="AO69" s="420"/>
      <c r="AP69" s="420"/>
      <c r="AQ69" s="420"/>
      <c r="AR69" s="420"/>
      <c r="AS69" s="420"/>
      <c r="AT69" s="420"/>
      <c r="AU69" s="1132"/>
      <c r="AV69" s="1132"/>
    </row>
    <row r="70" spans="1:48" s="71" customFormat="1" ht="17.25" customHeight="1" thickBot="1" x14ac:dyDescent="0.3">
      <c r="A70" s="472" t="s">
        <v>192</v>
      </c>
      <c r="B70" s="451" t="s">
        <v>15</v>
      </c>
      <c r="C70" s="1166"/>
      <c r="D70" s="471" t="s">
        <v>193</v>
      </c>
      <c r="E70" s="175"/>
      <c r="F70" s="447" t="str">
        <f t="shared" si="60"/>
        <v/>
      </c>
      <c r="G70" s="173"/>
      <c r="H70" s="447" t="str">
        <f t="shared" si="61"/>
        <v/>
      </c>
      <c r="I70" s="172" t="s">
        <v>17</v>
      </c>
      <c r="J70" s="171"/>
      <c r="K70" s="175"/>
      <c r="L70" s="447" t="str">
        <f t="shared" si="47"/>
        <v/>
      </c>
      <c r="M70" s="173"/>
      <c r="N70" s="447" t="str">
        <f t="shared" si="48"/>
        <v/>
      </c>
      <c r="O70" s="172" t="s">
        <v>17</v>
      </c>
      <c r="P70" s="171"/>
      <c r="Q70" s="175"/>
      <c r="R70" s="447" t="str">
        <f t="shared" si="49"/>
        <v/>
      </c>
      <c r="S70" s="173"/>
      <c r="T70" s="447" t="str">
        <f t="shared" si="50"/>
        <v/>
      </c>
      <c r="U70" s="172" t="s">
        <v>17</v>
      </c>
      <c r="V70" s="171"/>
      <c r="W70" s="175"/>
      <c r="X70" s="447" t="str">
        <f t="shared" si="51"/>
        <v/>
      </c>
      <c r="Y70" s="173"/>
      <c r="Z70" s="447" t="str">
        <f t="shared" si="52"/>
        <v/>
      </c>
      <c r="AA70" s="172" t="s">
        <v>17</v>
      </c>
      <c r="AB70" s="171"/>
      <c r="AC70" s="175"/>
      <c r="AD70" s="447" t="str">
        <f t="shared" si="53"/>
        <v/>
      </c>
      <c r="AE70" s="173"/>
      <c r="AF70" s="447" t="str">
        <f t="shared" si="54"/>
        <v/>
      </c>
      <c r="AG70" s="172" t="s">
        <v>17</v>
      </c>
      <c r="AH70" s="171"/>
      <c r="AI70" s="175"/>
      <c r="AJ70" s="447" t="str">
        <f t="shared" si="62"/>
        <v/>
      </c>
      <c r="AK70" s="173"/>
      <c r="AL70" s="447" t="str">
        <f t="shared" si="55"/>
        <v/>
      </c>
      <c r="AM70" s="172" t="s">
        <v>17</v>
      </c>
      <c r="AN70" s="170" t="s">
        <v>290</v>
      </c>
      <c r="AO70" s="462"/>
      <c r="AP70" s="462"/>
      <c r="AQ70" s="462"/>
      <c r="AR70" s="462"/>
      <c r="AS70" s="462"/>
      <c r="AT70" s="462"/>
      <c r="AU70" s="1106"/>
      <c r="AV70" s="1106"/>
    </row>
    <row r="71" spans="1:48" s="71" customFormat="1" ht="15.75" customHeight="1" thickBot="1" x14ac:dyDescent="0.35">
      <c r="A71" s="96"/>
      <c r="B71" s="97"/>
      <c r="C71" s="1111"/>
      <c r="D71" s="98" t="s">
        <v>18</v>
      </c>
      <c r="E71" s="99">
        <f t="shared" ref="E71:AN71" si="68">SUM(E65:E70)</f>
        <v>1</v>
      </c>
      <c r="F71" s="100">
        <f t="shared" si="68"/>
        <v>10</v>
      </c>
      <c r="G71" s="100">
        <f t="shared" si="68"/>
        <v>0</v>
      </c>
      <c r="H71" s="100">
        <f t="shared" si="68"/>
        <v>0</v>
      </c>
      <c r="I71" s="102">
        <f t="shared" si="68"/>
        <v>0</v>
      </c>
      <c r="J71" s="103">
        <f t="shared" si="68"/>
        <v>0</v>
      </c>
      <c r="K71" s="104">
        <f t="shared" si="68"/>
        <v>0</v>
      </c>
      <c r="L71" s="100">
        <f t="shared" si="68"/>
        <v>0</v>
      </c>
      <c r="M71" s="101">
        <f t="shared" si="68"/>
        <v>0</v>
      </c>
      <c r="N71" s="100">
        <f t="shared" si="68"/>
        <v>0</v>
      </c>
      <c r="O71" s="102">
        <f t="shared" si="68"/>
        <v>0</v>
      </c>
      <c r="P71" s="103">
        <f t="shared" si="68"/>
        <v>0</v>
      </c>
      <c r="Q71" s="99">
        <f t="shared" si="68"/>
        <v>0</v>
      </c>
      <c r="R71" s="100">
        <f t="shared" si="68"/>
        <v>0</v>
      </c>
      <c r="S71" s="101">
        <f t="shared" si="68"/>
        <v>0</v>
      </c>
      <c r="T71" s="100">
        <f t="shared" si="68"/>
        <v>0</v>
      </c>
      <c r="U71" s="105">
        <f t="shared" si="68"/>
        <v>0</v>
      </c>
      <c r="V71" s="103">
        <f t="shared" si="68"/>
        <v>0</v>
      </c>
      <c r="W71" s="104">
        <f t="shared" si="68"/>
        <v>0</v>
      </c>
      <c r="X71" s="100">
        <f t="shared" si="68"/>
        <v>0</v>
      </c>
      <c r="Y71" s="101">
        <f t="shared" si="68"/>
        <v>0</v>
      </c>
      <c r="Z71" s="100">
        <f t="shared" si="68"/>
        <v>0</v>
      </c>
      <c r="AA71" s="102">
        <f t="shared" si="68"/>
        <v>0</v>
      </c>
      <c r="AB71" s="103">
        <f t="shared" si="68"/>
        <v>0</v>
      </c>
      <c r="AC71" s="99">
        <f t="shared" si="68"/>
        <v>0</v>
      </c>
      <c r="AD71" s="100">
        <f t="shared" si="68"/>
        <v>0</v>
      </c>
      <c r="AE71" s="101">
        <f t="shared" si="68"/>
        <v>0</v>
      </c>
      <c r="AF71" s="100">
        <f t="shared" si="68"/>
        <v>0</v>
      </c>
      <c r="AG71" s="102">
        <f t="shared" si="68"/>
        <v>0</v>
      </c>
      <c r="AH71" s="103">
        <f t="shared" si="68"/>
        <v>0</v>
      </c>
      <c r="AI71" s="104">
        <f t="shared" si="68"/>
        <v>0</v>
      </c>
      <c r="AJ71" s="100">
        <f t="shared" si="68"/>
        <v>0</v>
      </c>
      <c r="AK71" s="101">
        <f t="shared" si="68"/>
        <v>1</v>
      </c>
      <c r="AL71" s="100">
        <f t="shared" si="68"/>
        <v>10</v>
      </c>
      <c r="AM71" s="102">
        <f t="shared" si="68"/>
        <v>0</v>
      </c>
      <c r="AN71" s="103">
        <f t="shared" si="68"/>
        <v>0</v>
      </c>
      <c r="AO71" s="106">
        <f>IF(E71+K71+Q71+W71=0,"",E71+K71+Q71+W71)</f>
        <v>1</v>
      </c>
      <c r="AP71" s="107">
        <v>50</v>
      </c>
      <c r="AQ71" s="108" t="str">
        <f>IF(G71+M71+S71+Y71=0,"",G71+M71+S71+Y71)</f>
        <v/>
      </c>
      <c r="AR71" s="107">
        <f>IF((M71+G71+S71+Y71+AE71+AK71)*14=0,"",(M71+G71+S71+Y71+AE71+AK71)*14)</f>
        <v>14</v>
      </c>
      <c r="AS71" s="102" t="s">
        <v>17</v>
      </c>
      <c r="AT71" s="109" t="s">
        <v>41</v>
      </c>
      <c r="AU71" s="1106"/>
      <c r="AV71" s="1106"/>
    </row>
    <row r="72" spans="1:48" s="71" customFormat="1" ht="15.75" customHeight="1" thickBot="1" x14ac:dyDescent="0.35">
      <c r="A72" s="110"/>
      <c r="B72" s="111"/>
      <c r="C72" s="1112"/>
      <c r="D72" s="112" t="s">
        <v>43</v>
      </c>
      <c r="E72" s="113">
        <f>E63+E71</f>
        <v>17</v>
      </c>
      <c r="F72" s="114">
        <f>F63+F71</f>
        <v>196</v>
      </c>
      <c r="G72" s="115">
        <f>G63+G71</f>
        <v>26</v>
      </c>
      <c r="H72" s="114">
        <f>H63+H71</f>
        <v>310</v>
      </c>
      <c r="I72" s="116" t="s">
        <v>17</v>
      </c>
      <c r="J72" s="117" t="s">
        <v>17</v>
      </c>
      <c r="K72" s="118">
        <f>K63+K71</f>
        <v>16</v>
      </c>
      <c r="L72" s="114">
        <f>L63+L71</f>
        <v>236</v>
      </c>
      <c r="M72" s="115">
        <f>M63+M71</f>
        <v>16</v>
      </c>
      <c r="N72" s="114">
        <f>N63+N71</f>
        <v>224</v>
      </c>
      <c r="O72" s="116" t="s">
        <v>17</v>
      </c>
      <c r="P72" s="117" t="s">
        <v>17</v>
      </c>
      <c r="Q72" s="113">
        <f>Q63+Q71</f>
        <v>15</v>
      </c>
      <c r="R72" s="114">
        <f>R63+R71</f>
        <v>214</v>
      </c>
      <c r="S72" s="115">
        <f>S63+S71</f>
        <v>18</v>
      </c>
      <c r="T72" s="114">
        <f>T63+T71</f>
        <v>234</v>
      </c>
      <c r="U72" s="119" t="s">
        <v>17</v>
      </c>
      <c r="V72" s="117" t="s">
        <v>17</v>
      </c>
      <c r="W72" s="118">
        <f>W63+W71</f>
        <v>13</v>
      </c>
      <c r="X72" s="114">
        <f>X63+X71</f>
        <v>186</v>
      </c>
      <c r="Y72" s="115">
        <f>Y63+Y71</f>
        <v>20</v>
      </c>
      <c r="Z72" s="114">
        <f>Z63+Z71</f>
        <v>282</v>
      </c>
      <c r="AA72" s="116" t="s">
        <v>17</v>
      </c>
      <c r="AB72" s="117" t="s">
        <v>17</v>
      </c>
      <c r="AC72" s="113">
        <f>AC63+AC71</f>
        <v>18</v>
      </c>
      <c r="AD72" s="114">
        <f>AD63+AD71</f>
        <v>256</v>
      </c>
      <c r="AE72" s="115">
        <f>AE63+AE71</f>
        <v>15</v>
      </c>
      <c r="AF72" s="114">
        <f>AF63+AF71</f>
        <v>206</v>
      </c>
      <c r="AG72" s="116" t="s">
        <v>17</v>
      </c>
      <c r="AH72" s="117" t="s">
        <v>17</v>
      </c>
      <c r="AI72" s="118">
        <f>AI63+AI71</f>
        <v>10</v>
      </c>
      <c r="AJ72" s="114">
        <f>AJ63+AJ71</f>
        <v>100</v>
      </c>
      <c r="AK72" s="115">
        <f>AK63+AK71</f>
        <v>22</v>
      </c>
      <c r="AL72" s="114">
        <f>AL63+AL71</f>
        <v>230</v>
      </c>
      <c r="AM72" s="116" t="s">
        <v>17</v>
      </c>
      <c r="AN72" s="117" t="s">
        <v>17</v>
      </c>
      <c r="AO72" s="120">
        <f>IF(E72+K72+Q72+W72+AC72+AI72=0,"",E72+K72+Q72+W72+AC72+AI72)</f>
        <v>89</v>
      </c>
      <c r="AP72" s="120">
        <v>1252</v>
      </c>
      <c r="AQ72" s="120">
        <f>IF(G72+M72+S72+Y72+AE72+AK72=0,"",G72+M72+S72+Y72+AE72+AK72)</f>
        <v>117</v>
      </c>
      <c r="AR72" s="120">
        <f>IF(H72+N72+T72+Z72+AF72+AL72=0,"",H72+N72+T72+Z72+AF72+AL72)</f>
        <v>1486</v>
      </c>
      <c r="AS72" s="116" t="s">
        <v>17</v>
      </c>
      <c r="AT72" s="121" t="s">
        <v>41</v>
      </c>
      <c r="AU72" s="1106"/>
    </row>
    <row r="73" spans="1:48" s="71" customFormat="1" ht="15.75" customHeight="1" thickTop="1" x14ac:dyDescent="0.3">
      <c r="A73" s="122"/>
      <c r="B73" s="168"/>
      <c r="C73" s="1167"/>
      <c r="D73" s="123"/>
      <c r="E73" s="1483"/>
      <c r="F73" s="1483"/>
      <c r="G73" s="1483"/>
      <c r="H73" s="1483"/>
      <c r="I73" s="1483"/>
      <c r="J73" s="1483"/>
      <c r="K73" s="1483"/>
      <c r="L73" s="1483"/>
      <c r="M73" s="1483"/>
      <c r="N73" s="1483"/>
      <c r="O73" s="1483"/>
      <c r="P73" s="1483"/>
      <c r="Q73" s="1483"/>
      <c r="R73" s="1483"/>
      <c r="S73" s="1483"/>
      <c r="T73" s="1483"/>
      <c r="U73" s="1483"/>
      <c r="V73" s="1483"/>
      <c r="W73" s="1483"/>
      <c r="X73" s="1483"/>
      <c r="Y73" s="1483"/>
      <c r="Z73" s="1483"/>
      <c r="AA73" s="1483"/>
      <c r="AB73" s="1483"/>
      <c r="AC73" s="1483"/>
      <c r="AD73" s="1483"/>
      <c r="AE73" s="1483"/>
      <c r="AF73" s="1483"/>
      <c r="AG73" s="1483"/>
      <c r="AH73" s="1483"/>
      <c r="AI73" s="1483"/>
      <c r="AJ73" s="1483"/>
      <c r="AK73" s="1483"/>
      <c r="AL73" s="1483"/>
      <c r="AM73" s="1483"/>
      <c r="AN73" s="1483"/>
      <c r="AO73" s="1484"/>
      <c r="AP73" s="1484"/>
      <c r="AQ73" s="1484"/>
      <c r="AR73" s="1484"/>
      <c r="AS73" s="1484"/>
      <c r="AT73" s="1485"/>
    </row>
    <row r="74" spans="1:48" s="71" customFormat="1" ht="15.75" customHeight="1" x14ac:dyDescent="0.25">
      <c r="A74" s="1360" t="s">
        <v>706</v>
      </c>
      <c r="B74" s="1356" t="s">
        <v>15</v>
      </c>
      <c r="C74" s="1361"/>
      <c r="D74" s="1357" t="s">
        <v>20</v>
      </c>
      <c r="E74" s="142"/>
      <c r="F74" s="461"/>
      <c r="G74" s="461"/>
      <c r="H74" s="461"/>
      <c r="I74" s="464"/>
      <c r="J74" s="145"/>
      <c r="K74" s="144"/>
      <c r="L74" s="461"/>
      <c r="M74" s="461"/>
      <c r="N74" s="461"/>
      <c r="O74" s="464"/>
      <c r="P74" s="145" t="s">
        <v>196</v>
      </c>
      <c r="Q74" s="146"/>
      <c r="R74" s="461"/>
      <c r="S74" s="461"/>
      <c r="T74" s="461"/>
      <c r="U74" s="464"/>
      <c r="V74" s="464"/>
      <c r="W74" s="146"/>
      <c r="X74" s="461"/>
      <c r="Y74" s="461"/>
      <c r="Z74" s="461"/>
      <c r="AA74" s="464"/>
      <c r="AB74" s="145"/>
      <c r="AC74" s="144"/>
      <c r="AD74" s="461"/>
      <c r="AE74" s="461"/>
      <c r="AF74" s="461"/>
      <c r="AG74" s="464"/>
      <c r="AH74" s="464"/>
      <c r="AI74" s="464"/>
      <c r="AJ74" s="461"/>
      <c r="AK74" s="461"/>
      <c r="AL74" s="724"/>
      <c r="AM74" s="725"/>
      <c r="AN74" s="147"/>
      <c r="AO74" s="127"/>
      <c r="AP74" s="128"/>
      <c r="AQ74" s="128"/>
      <c r="AR74" s="128"/>
      <c r="AS74" s="128"/>
      <c r="AT74" s="128"/>
    </row>
    <row r="75" spans="1:48" s="71" customFormat="1" ht="15.75" customHeight="1" x14ac:dyDescent="0.25">
      <c r="A75" s="1354" t="s">
        <v>707</v>
      </c>
      <c r="B75" s="1358" t="s">
        <v>15</v>
      </c>
      <c r="C75" s="1362"/>
      <c r="D75" s="1359" t="s">
        <v>21</v>
      </c>
      <c r="E75" s="143"/>
      <c r="F75" s="461"/>
      <c r="G75" s="461"/>
      <c r="H75" s="461"/>
      <c r="I75" s="464"/>
      <c r="J75" s="446"/>
      <c r="K75" s="144"/>
      <c r="L75" s="461"/>
      <c r="M75" s="461"/>
      <c r="N75" s="461"/>
      <c r="O75" s="464"/>
      <c r="P75" s="446"/>
      <c r="Q75" s="146"/>
      <c r="R75" s="461"/>
      <c r="S75" s="461"/>
      <c r="T75" s="461"/>
      <c r="U75" s="464"/>
      <c r="V75" s="464"/>
      <c r="W75" s="146"/>
      <c r="X75" s="461"/>
      <c r="Y75" s="461"/>
      <c r="Z75" s="461"/>
      <c r="AA75" s="464"/>
      <c r="AB75" s="446" t="s">
        <v>196</v>
      </c>
      <c r="AC75" s="144"/>
      <c r="AD75" s="461"/>
      <c r="AE75" s="461"/>
      <c r="AF75" s="461"/>
      <c r="AG75" s="464"/>
      <c r="AH75" s="464"/>
      <c r="AI75" s="464"/>
      <c r="AJ75" s="461"/>
      <c r="AK75" s="461"/>
      <c r="AL75" s="460"/>
      <c r="AM75" s="465"/>
      <c r="AN75" s="148"/>
      <c r="AO75" s="127"/>
      <c r="AP75" s="128"/>
      <c r="AQ75" s="128"/>
      <c r="AR75" s="128"/>
      <c r="AS75" s="128"/>
      <c r="AT75" s="128"/>
    </row>
    <row r="76" spans="1:48" s="71" customFormat="1" ht="15.75" customHeight="1" x14ac:dyDescent="0.25">
      <c r="A76" s="1354" t="s">
        <v>708</v>
      </c>
      <c r="B76" s="1358" t="s">
        <v>15</v>
      </c>
      <c r="C76" s="1362"/>
      <c r="D76" s="1359" t="s">
        <v>33</v>
      </c>
      <c r="E76" s="143"/>
      <c r="F76" s="461"/>
      <c r="G76" s="461"/>
      <c r="H76" s="461"/>
      <c r="I76" s="464"/>
      <c r="J76" s="446"/>
      <c r="K76" s="144"/>
      <c r="L76" s="461"/>
      <c r="M76" s="461"/>
      <c r="N76" s="461"/>
      <c r="O76" s="464"/>
      <c r="P76" s="446"/>
      <c r="Q76" s="146"/>
      <c r="R76" s="461"/>
      <c r="S76" s="461"/>
      <c r="T76" s="461"/>
      <c r="U76" s="464"/>
      <c r="V76" s="464"/>
      <c r="W76" s="146"/>
      <c r="X76" s="461"/>
      <c r="Y76" s="461"/>
      <c r="Z76" s="461"/>
      <c r="AA76" s="464"/>
      <c r="AB76" s="446"/>
      <c r="AC76" s="144"/>
      <c r="AD76" s="461"/>
      <c r="AE76" s="461"/>
      <c r="AF76" s="461"/>
      <c r="AG76" s="464"/>
      <c r="AH76" s="464"/>
      <c r="AI76" s="464"/>
      <c r="AJ76" s="461"/>
      <c r="AK76" s="461"/>
      <c r="AL76" s="460"/>
      <c r="AM76" s="465"/>
      <c r="AN76" s="148" t="s">
        <v>196</v>
      </c>
      <c r="AO76" s="127"/>
      <c r="AP76" s="128"/>
      <c r="AQ76" s="128"/>
      <c r="AR76" s="128"/>
      <c r="AS76" s="128"/>
      <c r="AT76" s="128"/>
    </row>
    <row r="77" spans="1:48" s="71" customFormat="1" ht="15.75" customHeight="1" x14ac:dyDescent="0.2">
      <c r="A77" s="1486"/>
      <c r="B77" s="1487"/>
      <c r="C77" s="1497"/>
      <c r="D77" s="1487"/>
      <c r="E77" s="1487"/>
      <c r="F77" s="1487"/>
      <c r="G77" s="1487"/>
      <c r="H77" s="1487"/>
      <c r="I77" s="1487"/>
      <c r="J77" s="1487"/>
      <c r="K77" s="1487"/>
      <c r="L77" s="1487"/>
      <c r="M77" s="1487"/>
      <c r="N77" s="1487"/>
      <c r="O77" s="1487"/>
      <c r="P77" s="1487"/>
      <c r="Q77" s="1487"/>
      <c r="R77" s="1487"/>
      <c r="S77" s="1487"/>
      <c r="T77" s="1487"/>
      <c r="U77" s="1487"/>
      <c r="V77" s="1487"/>
      <c r="W77" s="1487"/>
      <c r="X77" s="1487"/>
      <c r="Y77" s="1487"/>
      <c r="Z77" s="1487"/>
      <c r="AA77" s="1487"/>
      <c r="AB77" s="1487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24"/>
      <c r="AP77" s="125"/>
      <c r="AQ77" s="125"/>
      <c r="AR77" s="125"/>
      <c r="AS77" s="125"/>
      <c r="AT77" s="126"/>
    </row>
    <row r="78" spans="1:48" s="71" customFormat="1" ht="15.75" customHeight="1" x14ac:dyDescent="0.2">
      <c r="A78" s="1488" t="s">
        <v>22</v>
      </c>
      <c r="B78" s="1489"/>
      <c r="C78" s="1498"/>
      <c r="D78" s="1489"/>
      <c r="E78" s="1489"/>
      <c r="F78" s="1489"/>
      <c r="G78" s="1489"/>
      <c r="H78" s="1489"/>
      <c r="I78" s="1489"/>
      <c r="J78" s="1489"/>
      <c r="K78" s="1489"/>
      <c r="L78" s="1489"/>
      <c r="M78" s="1489"/>
      <c r="N78" s="1489"/>
      <c r="O78" s="1489"/>
      <c r="P78" s="1489"/>
      <c r="Q78" s="1489"/>
      <c r="R78" s="1489"/>
      <c r="S78" s="1489"/>
      <c r="T78" s="1489"/>
      <c r="U78" s="1489"/>
      <c r="V78" s="1489"/>
      <c r="W78" s="1489"/>
      <c r="X78" s="1489"/>
      <c r="Y78" s="1489"/>
      <c r="Z78" s="1489"/>
      <c r="AA78" s="1489"/>
      <c r="AB78" s="1489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124"/>
      <c r="AP78" s="125"/>
      <c r="AQ78" s="125"/>
      <c r="AR78" s="125"/>
      <c r="AS78" s="125"/>
      <c r="AT78" s="126"/>
    </row>
    <row r="79" spans="1:48" s="71" customFormat="1" ht="15.75" customHeight="1" x14ac:dyDescent="0.3">
      <c r="A79" s="129"/>
      <c r="B79" s="474"/>
      <c r="C79" s="1168"/>
      <c r="D79" s="130" t="s">
        <v>23</v>
      </c>
      <c r="E79" s="434"/>
      <c r="F79" s="435"/>
      <c r="G79" s="435"/>
      <c r="H79" s="435"/>
      <c r="I79" s="423"/>
      <c r="J79" s="436">
        <f>IF(COUNTIF(J12:J76,"A")=0,"",COUNTIF(J12:J76,"A"))</f>
        <v>1</v>
      </c>
      <c r="K79" s="434"/>
      <c r="L79" s="435"/>
      <c r="M79" s="435"/>
      <c r="N79" s="435"/>
      <c r="O79" s="423"/>
      <c r="P79" s="436">
        <f>IF(COUNTIF(P12:P76,"A")=0,"",COUNTIF(P12:P76,"A"))</f>
        <v>1</v>
      </c>
      <c r="Q79" s="434"/>
      <c r="R79" s="435"/>
      <c r="S79" s="435"/>
      <c r="T79" s="435"/>
      <c r="U79" s="423"/>
      <c r="V79" s="436" t="str">
        <f>IF(COUNTIF(V12:V76,"A")=0,"",COUNTIF(V12:V76,"A"))</f>
        <v/>
      </c>
      <c r="W79" s="434"/>
      <c r="X79" s="435"/>
      <c r="Y79" s="435"/>
      <c r="Z79" s="435"/>
      <c r="AA79" s="423"/>
      <c r="AB79" s="436">
        <f>IF(COUNTIF(AB12:AB76,"A")=0,"",COUNTIF(AB12:AB76,"A"))</f>
        <v>1</v>
      </c>
      <c r="AC79" s="434"/>
      <c r="AD79" s="435"/>
      <c r="AE79" s="435"/>
      <c r="AF79" s="435"/>
      <c r="AG79" s="423"/>
      <c r="AH79" s="436" t="str">
        <f>IF(COUNTIF(AH12:AH76,"A")=0,"",COUNTIF(AH12:AH76,"A"))</f>
        <v/>
      </c>
      <c r="AI79" s="434"/>
      <c r="AJ79" s="435"/>
      <c r="AK79" s="435"/>
      <c r="AL79" s="435"/>
      <c r="AM79" s="423"/>
      <c r="AN79" s="436">
        <f>IF(COUNTIF(AN12:AN76,"A")=0,"",COUNTIF(AN12:AN76,"A"))</f>
        <v>2</v>
      </c>
      <c r="AO79" s="437"/>
      <c r="AP79" s="435"/>
      <c r="AQ79" s="435"/>
      <c r="AR79" s="435"/>
      <c r="AS79" s="423"/>
      <c r="AT79" s="466">
        <f t="shared" ref="AT79:AT91" si="69">IF(SUM(J79:AN79)=0,"",SUM(J79:AN79))</f>
        <v>5</v>
      </c>
    </row>
    <row r="80" spans="1:48" s="71" customFormat="1" ht="15.75" customHeight="1" x14ac:dyDescent="0.3">
      <c r="A80" s="129"/>
      <c r="B80" s="474"/>
      <c r="C80" s="1168"/>
      <c r="D80" s="130" t="s">
        <v>24</v>
      </c>
      <c r="E80" s="434"/>
      <c r="F80" s="435"/>
      <c r="G80" s="435"/>
      <c r="H80" s="435"/>
      <c r="I80" s="423"/>
      <c r="J80" s="436" t="str">
        <f>IF(COUNTIF(J12:J76,"B")=0,"",COUNTIF(J12:J76,"B"))</f>
        <v/>
      </c>
      <c r="K80" s="434"/>
      <c r="L80" s="435"/>
      <c r="M80" s="435"/>
      <c r="N80" s="435"/>
      <c r="O80" s="423"/>
      <c r="P80" s="436">
        <f>IF(COUNTIF(P12:P76,"B")=0,"",COUNTIF(P12:P76,"B"))</f>
        <v>1</v>
      </c>
      <c r="Q80" s="434"/>
      <c r="R80" s="435"/>
      <c r="S80" s="435"/>
      <c r="T80" s="435"/>
      <c r="U80" s="423"/>
      <c r="V80" s="436">
        <v>2</v>
      </c>
      <c r="W80" s="434"/>
      <c r="X80" s="435"/>
      <c r="Y80" s="435"/>
      <c r="Z80" s="435"/>
      <c r="AA80" s="423"/>
      <c r="AB80" s="436" t="str">
        <f>IF(COUNTIF(AB12:AB76,"B")=0,"",COUNTIF(AB12:AB76,"B"))</f>
        <v/>
      </c>
      <c r="AC80" s="434"/>
      <c r="AD80" s="435"/>
      <c r="AE80" s="435"/>
      <c r="AF80" s="435"/>
      <c r="AG80" s="423"/>
      <c r="AH80" s="436">
        <v>1</v>
      </c>
      <c r="AI80" s="434"/>
      <c r="AJ80" s="435"/>
      <c r="AK80" s="435"/>
      <c r="AL80" s="435"/>
      <c r="AM80" s="423"/>
      <c r="AN80" s="436" t="str">
        <f>IF(COUNTIF(AN12:AN76,"B")=0,"",COUNTIF(AN12:AN76,"B"))</f>
        <v/>
      </c>
      <c r="AO80" s="437"/>
      <c r="AP80" s="435"/>
      <c r="AQ80" s="435"/>
      <c r="AR80" s="435"/>
      <c r="AS80" s="423"/>
      <c r="AT80" s="466">
        <f t="shared" si="69"/>
        <v>4</v>
      </c>
    </row>
    <row r="81" spans="1:46" s="71" customFormat="1" ht="15.75" customHeight="1" x14ac:dyDescent="0.3">
      <c r="A81" s="129"/>
      <c r="B81" s="474"/>
      <c r="C81" s="1168"/>
      <c r="D81" s="130" t="s">
        <v>58</v>
      </c>
      <c r="E81" s="434"/>
      <c r="F81" s="435"/>
      <c r="G81" s="435"/>
      <c r="H81" s="435"/>
      <c r="I81" s="423"/>
      <c r="J81" s="436">
        <f>IF(COUNTIF(J12:J76,"ÉÉ")=0,"",COUNTIF(J12:J76,"ÉÉ"))</f>
        <v>4</v>
      </c>
      <c r="K81" s="434"/>
      <c r="L81" s="435"/>
      <c r="M81" s="435"/>
      <c r="N81" s="435"/>
      <c r="O81" s="423"/>
      <c r="P81" s="436" t="str">
        <f>IF(COUNTIF(P12:P76,"ÉÉ")=0,"",COUNTIF(P12:P76,"ÉÉ"))</f>
        <v/>
      </c>
      <c r="Q81" s="434"/>
      <c r="R81" s="435"/>
      <c r="S81" s="435"/>
      <c r="T81" s="435"/>
      <c r="U81" s="423"/>
      <c r="V81" s="436" t="str">
        <f>IF(COUNTIF(V12:V76,"ÉÉ")=0,"",COUNTIF(V12:V76,"ÉÉ"))</f>
        <v/>
      </c>
      <c r="W81" s="434"/>
      <c r="X81" s="435"/>
      <c r="Y81" s="435"/>
      <c r="Z81" s="435"/>
      <c r="AA81" s="423"/>
      <c r="AB81" s="436">
        <v>1</v>
      </c>
      <c r="AC81" s="434"/>
      <c r="AD81" s="435"/>
      <c r="AE81" s="435"/>
      <c r="AF81" s="435"/>
      <c r="AG81" s="423"/>
      <c r="AH81" s="436" t="str">
        <f>IF(COUNTIF(AH12:AH76,"ÉÉ")=0,"",COUNTIF(AH12:AH76,"ÉÉ"))</f>
        <v/>
      </c>
      <c r="AI81" s="434"/>
      <c r="AJ81" s="435"/>
      <c r="AK81" s="435"/>
      <c r="AL81" s="435"/>
      <c r="AM81" s="423"/>
      <c r="AN81" s="436" t="str">
        <f>IF(COUNTIF(AN12:AN76,"ÉÉ")=0,"",COUNTIF(AN12:AN76,"ÉÉ"))</f>
        <v/>
      </c>
      <c r="AO81" s="437"/>
      <c r="AP81" s="435"/>
      <c r="AQ81" s="435"/>
      <c r="AR81" s="435"/>
      <c r="AS81" s="423"/>
      <c r="AT81" s="466">
        <f t="shared" si="69"/>
        <v>5</v>
      </c>
    </row>
    <row r="82" spans="1:46" s="71" customFormat="1" ht="15.75" customHeight="1" x14ac:dyDescent="0.3">
      <c r="A82" s="129"/>
      <c r="B82" s="474"/>
      <c r="C82" s="1168"/>
      <c r="D82" s="130" t="s">
        <v>59</v>
      </c>
      <c r="E82" s="467"/>
      <c r="F82" s="468"/>
      <c r="G82" s="468"/>
      <c r="H82" s="468"/>
      <c r="I82" s="469"/>
      <c r="J82" s="436" t="str">
        <f>IF(COUNTIF(J12:J76,"ÉÉ(Z)")=0,"",COUNTIF(J12:J76,"ÉÉ(Z)"))</f>
        <v/>
      </c>
      <c r="K82" s="467"/>
      <c r="L82" s="468"/>
      <c r="M82" s="468"/>
      <c r="N82" s="468"/>
      <c r="O82" s="469"/>
      <c r="P82" s="436" t="str">
        <f>IF(COUNTIF(P12:P76,"ÉÉ(Z)")=0,"",COUNTIF(P12:P76,"ÉÉ(Z)"))</f>
        <v/>
      </c>
      <c r="Q82" s="467"/>
      <c r="R82" s="468"/>
      <c r="S82" s="468"/>
      <c r="T82" s="468"/>
      <c r="U82" s="469"/>
      <c r="V82" s="436" t="str">
        <f>IF(COUNTIF(V12:V76,"ÉÉ(Z)")=0,"",COUNTIF(V12:V76,"ÉÉ(Z)"))</f>
        <v/>
      </c>
      <c r="W82" s="467"/>
      <c r="X82" s="468"/>
      <c r="Y82" s="468"/>
      <c r="Z82" s="468"/>
      <c r="AA82" s="469"/>
      <c r="AB82" s="436" t="str">
        <f>IF(COUNTIF(AB12:AB76,"ÉÉ(Z)")=0,"",COUNTIF(AB12:AB76,"ÉÉ(Z)"))</f>
        <v/>
      </c>
      <c r="AC82" s="467"/>
      <c r="AD82" s="468"/>
      <c r="AE82" s="468"/>
      <c r="AF82" s="468"/>
      <c r="AG82" s="469"/>
      <c r="AH82" s="436" t="str">
        <f>IF(COUNTIF(AH12:AH76,"ÉÉ(Z)")=0,"",COUNTIF(AH12:AH76,"ÉÉ(Z)"))</f>
        <v/>
      </c>
      <c r="AI82" s="467"/>
      <c r="AJ82" s="468"/>
      <c r="AK82" s="468"/>
      <c r="AL82" s="468"/>
      <c r="AM82" s="469"/>
      <c r="AN82" s="436">
        <f>IF(COUNTIF(AN12:AN76,"ÉÉ(Z)")=0,"",COUNTIF(AN12:AN76,"ÉÉ(Z)"))</f>
        <v>1</v>
      </c>
      <c r="AO82" s="470"/>
      <c r="AP82" s="468"/>
      <c r="AQ82" s="468"/>
      <c r="AR82" s="468"/>
      <c r="AS82" s="469"/>
      <c r="AT82" s="466">
        <f t="shared" si="69"/>
        <v>1</v>
      </c>
    </row>
    <row r="83" spans="1:46" s="71" customFormat="1" ht="15.75" customHeight="1" x14ac:dyDescent="0.3">
      <c r="A83" s="129"/>
      <c r="B83" s="474"/>
      <c r="C83" s="1168"/>
      <c r="D83" s="130" t="s">
        <v>60</v>
      </c>
      <c r="E83" s="434"/>
      <c r="F83" s="435"/>
      <c r="G83" s="435"/>
      <c r="H83" s="435"/>
      <c r="I83" s="423"/>
      <c r="J83" s="436">
        <f>IF(COUNTIF(J12:J76,"GYJ")=0,"",COUNTIF(J12:J76,"GYJ"))</f>
        <v>3</v>
      </c>
      <c r="K83" s="434"/>
      <c r="L83" s="435"/>
      <c r="M83" s="435"/>
      <c r="N83" s="435"/>
      <c r="O83" s="423"/>
      <c r="P83" s="436">
        <f>IF(COUNTIF(P12:P76,"GYJ")=0,"",COUNTIF(P12:P76,"GYJ"))</f>
        <v>3</v>
      </c>
      <c r="Q83" s="434"/>
      <c r="R83" s="435"/>
      <c r="S83" s="435"/>
      <c r="T83" s="435"/>
      <c r="U83" s="423"/>
      <c r="V83" s="436">
        <f>IF(COUNTIF(V12:V76,"GYJ")=0,"",COUNTIF(V12:V76,"GYJ"))</f>
        <v>2</v>
      </c>
      <c r="W83" s="434"/>
      <c r="X83" s="435"/>
      <c r="Y83" s="435"/>
      <c r="Z83" s="435"/>
      <c r="AA83" s="423"/>
      <c r="AB83" s="436">
        <f>IF(COUNTIF(AB12:AB76,"GYJ")=0,"",COUNTIF(AB12:AB76,"GYJ"))</f>
        <v>3</v>
      </c>
      <c r="AC83" s="434"/>
      <c r="AD83" s="435"/>
      <c r="AE83" s="435"/>
      <c r="AF83" s="435"/>
      <c r="AG83" s="423"/>
      <c r="AH83" s="436">
        <f>IF(COUNTIF(AH12:AH76,"GYJ")=0,"",COUNTIF(AH12:AH76,"GYJ"))</f>
        <v>2</v>
      </c>
      <c r="AI83" s="434"/>
      <c r="AJ83" s="435"/>
      <c r="AK83" s="435"/>
      <c r="AL83" s="435"/>
      <c r="AM83" s="423"/>
      <c r="AN83" s="436">
        <f>IF(COUNTIF(AN12:AN76,"GYJ")=0,"",COUNTIF(AN12:AN76,"GYJ"))</f>
        <v>3</v>
      </c>
      <c r="AO83" s="437"/>
      <c r="AP83" s="435"/>
      <c r="AQ83" s="435"/>
      <c r="AR83" s="435"/>
      <c r="AS83" s="423"/>
      <c r="AT83" s="466">
        <f t="shared" si="69"/>
        <v>16</v>
      </c>
    </row>
    <row r="84" spans="1:46" s="71" customFormat="1" ht="15.75" customHeight="1" x14ac:dyDescent="0.25">
      <c r="A84" s="129"/>
      <c r="B84" s="131"/>
      <c r="C84" s="1169"/>
      <c r="D84" s="130" t="s">
        <v>61</v>
      </c>
      <c r="E84" s="434"/>
      <c r="F84" s="435"/>
      <c r="G84" s="435"/>
      <c r="H84" s="435"/>
      <c r="I84" s="423"/>
      <c r="J84" s="436" t="str">
        <f>IF(COUNTIF(J12:J76,"GYJ(Z)")=0,"",COUNTIF(J12:J76,"GYJ(Z)"))</f>
        <v/>
      </c>
      <c r="K84" s="434"/>
      <c r="L84" s="435"/>
      <c r="M84" s="435"/>
      <c r="N84" s="435"/>
      <c r="O84" s="423"/>
      <c r="P84" s="436" t="str">
        <f>IF(COUNTIF(P12:P76,"GYJ(Z)")=0,"",COUNTIF(P12:P76,"GYJ(Z)"))</f>
        <v/>
      </c>
      <c r="Q84" s="434"/>
      <c r="R84" s="435"/>
      <c r="S84" s="435"/>
      <c r="T84" s="435"/>
      <c r="U84" s="423"/>
      <c r="V84" s="436" t="str">
        <f>IF(COUNTIF(V12:V76,"GYJ(Z)")=0,"",COUNTIF(V12:V76,"GYJ(Z)"))</f>
        <v/>
      </c>
      <c r="W84" s="434"/>
      <c r="X84" s="435"/>
      <c r="Y84" s="435"/>
      <c r="Z84" s="435"/>
      <c r="AA84" s="423"/>
      <c r="AB84" s="436">
        <f>IF(COUNTIF(AB12:AB76,"GYJ(Z)")=0,"",COUNTIF(AB12:AB76,"GYJ(Z)"))</f>
        <v>1</v>
      </c>
      <c r="AC84" s="434"/>
      <c r="AD84" s="435"/>
      <c r="AE84" s="435"/>
      <c r="AF84" s="435"/>
      <c r="AG84" s="423"/>
      <c r="AH84" s="436" t="str">
        <f>IF(COUNTIF(AH12:AH76,"GYJ(Z)")=0,"",COUNTIF(AH12:AH76,"GYJ(Z)"))</f>
        <v/>
      </c>
      <c r="AI84" s="434"/>
      <c r="AJ84" s="435"/>
      <c r="AK84" s="435"/>
      <c r="AL84" s="435"/>
      <c r="AM84" s="423"/>
      <c r="AN84" s="436" t="str">
        <f>IF(COUNTIF(AN12:AN76,"GYJ(Z)")=0,"",COUNTIF(AN12:AN76,"GYJ(Z)"))</f>
        <v/>
      </c>
      <c r="AO84" s="437"/>
      <c r="AP84" s="435"/>
      <c r="AQ84" s="435"/>
      <c r="AR84" s="435"/>
      <c r="AS84" s="423"/>
      <c r="AT84" s="466">
        <f t="shared" si="69"/>
        <v>1</v>
      </c>
    </row>
    <row r="85" spans="1:46" s="71" customFormat="1" ht="15.75" customHeight="1" x14ac:dyDescent="0.3">
      <c r="A85" s="129"/>
      <c r="B85" s="474"/>
      <c r="C85" s="1170"/>
      <c r="D85" s="433" t="s">
        <v>35</v>
      </c>
      <c r="E85" s="434"/>
      <c r="F85" s="435"/>
      <c r="G85" s="435"/>
      <c r="H85" s="435"/>
      <c r="I85" s="423"/>
      <c r="J85" s="436" t="str">
        <f>IF(COUNTIF(J12:J76,"K")=0,"",COUNTIF(J12:J76,"K"))</f>
        <v/>
      </c>
      <c r="K85" s="434"/>
      <c r="L85" s="435"/>
      <c r="M85" s="435"/>
      <c r="N85" s="435"/>
      <c r="O85" s="423"/>
      <c r="P85" s="436" t="str">
        <f>IF(COUNTIF(P12:P76,"K")=0,"",COUNTIF(P12:P76,"K"))</f>
        <v/>
      </c>
      <c r="Q85" s="434"/>
      <c r="R85" s="435"/>
      <c r="S85" s="435"/>
      <c r="T85" s="435"/>
      <c r="U85" s="423"/>
      <c r="V85" s="436">
        <f>IF(COUNTIF(V12:V76,"K")=0,"",COUNTIF(V12:V76,"K"))</f>
        <v>1</v>
      </c>
      <c r="W85" s="434"/>
      <c r="X85" s="435"/>
      <c r="Y85" s="435"/>
      <c r="Z85" s="435"/>
      <c r="AA85" s="423"/>
      <c r="AB85" s="436">
        <f>IF(COUNTIF(AB12:AB76,"K")=0,"",COUNTIF(AB12:AB76,"K"))</f>
        <v>1</v>
      </c>
      <c r="AC85" s="434"/>
      <c r="AD85" s="435"/>
      <c r="AE85" s="435"/>
      <c r="AF85" s="435"/>
      <c r="AG85" s="423"/>
      <c r="AH85" s="436">
        <f>IF(COUNTIF(AH12:AH76,"K")=0,"",COUNTIF(AH12:AH76,"K"))</f>
        <v>2</v>
      </c>
      <c r="AI85" s="434"/>
      <c r="AJ85" s="435"/>
      <c r="AK85" s="435"/>
      <c r="AL85" s="435"/>
      <c r="AM85" s="423"/>
      <c r="AN85" s="436" t="str">
        <f>IF(COUNTIF(AN12:AN76,"K")=0,"",COUNTIF(AN12:AN76,"K"))</f>
        <v/>
      </c>
      <c r="AO85" s="437"/>
      <c r="AP85" s="435"/>
      <c r="AQ85" s="435"/>
      <c r="AR85" s="435"/>
      <c r="AS85" s="423"/>
      <c r="AT85" s="466">
        <f t="shared" si="69"/>
        <v>4</v>
      </c>
    </row>
    <row r="86" spans="1:46" s="71" customFormat="1" ht="15.75" customHeight="1" x14ac:dyDescent="0.3">
      <c r="A86" s="129"/>
      <c r="B86" s="474"/>
      <c r="C86" s="1170"/>
      <c r="D86" s="433" t="s">
        <v>36</v>
      </c>
      <c r="E86" s="434"/>
      <c r="F86" s="435"/>
      <c r="G86" s="435"/>
      <c r="H86" s="435"/>
      <c r="I86" s="423"/>
      <c r="J86" s="436" t="str">
        <f>IF(COUNTIF(J12:J76,"K(Z)")=0,"",COUNTIF(J12:J76,"K(Z)"))</f>
        <v/>
      </c>
      <c r="K86" s="434"/>
      <c r="L86" s="435"/>
      <c r="M86" s="435"/>
      <c r="N86" s="435"/>
      <c r="O86" s="423"/>
      <c r="P86" s="436">
        <f>IF(COUNTIF(P12:P76,"K(Z)")=0,"",COUNTIF(P12:P76,"K(Z)"))</f>
        <v>4</v>
      </c>
      <c r="Q86" s="434"/>
      <c r="R86" s="435"/>
      <c r="S86" s="435"/>
      <c r="T86" s="435"/>
      <c r="U86" s="423"/>
      <c r="V86" s="436">
        <f>IF(COUNTIF(V12:V76,"K(Z)")=0,"",COUNTIF(V12:V76,"K(Z)"))</f>
        <v>4</v>
      </c>
      <c r="W86" s="434"/>
      <c r="X86" s="435"/>
      <c r="Y86" s="435"/>
      <c r="Z86" s="435"/>
      <c r="AA86" s="423"/>
      <c r="AB86" s="436">
        <f>IF(COUNTIF(AB12:AB76,"K(Z)")=0,"",COUNTIF(AB12:AB76,"K(Z)"))</f>
        <v>3</v>
      </c>
      <c r="AC86" s="434"/>
      <c r="AD86" s="435"/>
      <c r="AE86" s="435"/>
      <c r="AF86" s="435"/>
      <c r="AG86" s="423"/>
      <c r="AH86" s="436">
        <f>IF(COUNTIF(AH12:AH76,"K(Z)")=0,"",COUNTIF(AH12:AH76,"K(Z)"))</f>
        <v>4</v>
      </c>
      <c r="AI86" s="434"/>
      <c r="AJ86" s="435"/>
      <c r="AK86" s="435"/>
      <c r="AL86" s="435"/>
      <c r="AM86" s="423"/>
      <c r="AN86" s="436">
        <f>IF(COUNTIF(AN12:AN76,"K(Z)")=0,"",COUNTIF(AN12:AN76,"K(Z)"))</f>
        <v>4</v>
      </c>
      <c r="AO86" s="437"/>
      <c r="AP86" s="435"/>
      <c r="AQ86" s="435"/>
      <c r="AR86" s="435"/>
      <c r="AS86" s="423"/>
      <c r="AT86" s="466">
        <f t="shared" si="69"/>
        <v>19</v>
      </c>
    </row>
    <row r="87" spans="1:46" s="71" customFormat="1" ht="15.75" customHeight="1" x14ac:dyDescent="0.3">
      <c r="A87" s="129"/>
      <c r="B87" s="474"/>
      <c r="C87" s="1168"/>
      <c r="D87" s="130" t="s">
        <v>25</v>
      </c>
      <c r="E87" s="434"/>
      <c r="F87" s="435"/>
      <c r="G87" s="435"/>
      <c r="H87" s="435"/>
      <c r="I87" s="423"/>
      <c r="J87" s="436" t="str">
        <f>IF(COUNTIF(J12:J76,"AV")=0,"",COUNTIF(J12:J76,"AV"))</f>
        <v/>
      </c>
      <c r="K87" s="434"/>
      <c r="L87" s="435"/>
      <c r="M87" s="435"/>
      <c r="N87" s="435"/>
      <c r="O87" s="423"/>
      <c r="P87" s="436" t="str">
        <f>IF(COUNTIF(P12:P76,"AV")=0,"",COUNTIF(P12:P76,"AV"))</f>
        <v/>
      </c>
      <c r="Q87" s="434"/>
      <c r="R87" s="435"/>
      <c r="S87" s="435"/>
      <c r="T87" s="435"/>
      <c r="U87" s="423"/>
      <c r="V87" s="436" t="str">
        <f>IF(COUNTIF(V12:V76,"AV")=0,"",COUNTIF(V12:V76,"AV"))</f>
        <v/>
      </c>
      <c r="W87" s="434"/>
      <c r="X87" s="435"/>
      <c r="Y87" s="435"/>
      <c r="Z87" s="435"/>
      <c r="AA87" s="423"/>
      <c r="AB87" s="436" t="str">
        <f>IF(COUNTIF(AB12:AB76,"AV")=0,"",COUNTIF(AB12:AB76,"AV"))</f>
        <v/>
      </c>
      <c r="AC87" s="434"/>
      <c r="AD87" s="435"/>
      <c r="AE87" s="435"/>
      <c r="AF87" s="435"/>
      <c r="AG87" s="423"/>
      <c r="AH87" s="436" t="str">
        <f>IF(COUNTIF(AH12:AH76,"AV")=0,"",COUNTIF(AH12:AH76,"AV"))</f>
        <v/>
      </c>
      <c r="AI87" s="434"/>
      <c r="AJ87" s="435"/>
      <c r="AK87" s="435"/>
      <c r="AL87" s="435"/>
      <c r="AM87" s="423"/>
      <c r="AN87" s="436" t="str">
        <f>IF(COUNTIF(AN12:AN76,"AV")=0,"",COUNTIF(AN12:AN76,"AV"))</f>
        <v/>
      </c>
      <c r="AO87" s="437"/>
      <c r="AP87" s="435"/>
      <c r="AQ87" s="435"/>
      <c r="AR87" s="435"/>
      <c r="AS87" s="423"/>
      <c r="AT87" s="466" t="str">
        <f t="shared" si="69"/>
        <v/>
      </c>
    </row>
    <row r="88" spans="1:46" s="71" customFormat="1" ht="15.75" customHeight="1" x14ac:dyDescent="0.3">
      <c r="A88" s="129"/>
      <c r="B88" s="474"/>
      <c r="C88" s="1168"/>
      <c r="D88" s="130" t="s">
        <v>62</v>
      </c>
      <c r="E88" s="434"/>
      <c r="F88" s="435"/>
      <c r="G88" s="435"/>
      <c r="H88" s="435"/>
      <c r="I88" s="423"/>
      <c r="J88" s="436" t="str">
        <f>IF(COUNTIF(J12:J76,"KV")=0,"",COUNTIF(J12:J76,"KV"))</f>
        <v/>
      </c>
      <c r="K88" s="434"/>
      <c r="L88" s="435"/>
      <c r="M88" s="435"/>
      <c r="N88" s="435"/>
      <c r="O88" s="423"/>
      <c r="P88" s="436" t="str">
        <f>IF(COUNTIF(P12:P76,"KV")=0,"",COUNTIF(P12:P76,"KV"))</f>
        <v/>
      </c>
      <c r="Q88" s="434"/>
      <c r="R88" s="435"/>
      <c r="S88" s="435"/>
      <c r="T88" s="435"/>
      <c r="U88" s="423"/>
      <c r="V88" s="436" t="str">
        <f>IF(COUNTIF(V12:V76,"KV")=0,"",COUNTIF(V12:V76,"KV"))</f>
        <v/>
      </c>
      <c r="W88" s="434"/>
      <c r="X88" s="435"/>
      <c r="Y88" s="435"/>
      <c r="Z88" s="435"/>
      <c r="AA88" s="423"/>
      <c r="AB88" s="436" t="str">
        <f>IF(COUNTIF(AB12:AB76,"KV")=0,"",COUNTIF(AB12:AB76,"KV"))</f>
        <v/>
      </c>
      <c r="AC88" s="434"/>
      <c r="AD88" s="435"/>
      <c r="AE88" s="435"/>
      <c r="AF88" s="435"/>
      <c r="AG88" s="423"/>
      <c r="AH88" s="436" t="str">
        <f>IF(COUNTIF(AH12:AH76,"KV")=0,"",COUNTIF(AH12:AH76,"KV"))</f>
        <v/>
      </c>
      <c r="AI88" s="434"/>
      <c r="AJ88" s="435"/>
      <c r="AK88" s="435"/>
      <c r="AL88" s="435"/>
      <c r="AM88" s="423"/>
      <c r="AN88" s="436" t="str">
        <f>IF(COUNTIF(AN12:AN76,"KV")=0,"",COUNTIF(AN12:AN76,"KV"))</f>
        <v/>
      </c>
      <c r="AO88" s="437"/>
      <c r="AP88" s="435"/>
      <c r="AQ88" s="435"/>
      <c r="AR88" s="435"/>
      <c r="AS88" s="423"/>
      <c r="AT88" s="466" t="str">
        <f t="shared" si="69"/>
        <v/>
      </c>
    </row>
    <row r="89" spans="1:46" s="71" customFormat="1" ht="15.75" customHeight="1" x14ac:dyDescent="0.3">
      <c r="A89" s="129"/>
      <c r="B89" s="474"/>
      <c r="C89" s="1168"/>
      <c r="D89" s="130" t="s">
        <v>63</v>
      </c>
      <c r="E89" s="438"/>
      <c r="F89" s="439"/>
      <c r="G89" s="439"/>
      <c r="H89" s="439"/>
      <c r="I89" s="429"/>
      <c r="J89" s="436" t="str">
        <f>IF(COUNTIF(J12:J76,"SZG")=0,"",COUNTIF(J12:J76,"SZG"))</f>
        <v/>
      </c>
      <c r="K89" s="438"/>
      <c r="L89" s="439"/>
      <c r="M89" s="439"/>
      <c r="N89" s="439"/>
      <c r="O89" s="429"/>
      <c r="P89" s="436" t="str">
        <f>IF(COUNTIF(P12:P76,"SZG")=0,"",COUNTIF(P12:P76,"SZG"))</f>
        <v/>
      </c>
      <c r="Q89" s="438"/>
      <c r="R89" s="439"/>
      <c r="S89" s="439"/>
      <c r="T89" s="439"/>
      <c r="U89" s="429"/>
      <c r="V89" s="436" t="str">
        <f>IF(COUNTIF(V12:V76,"SZG")=0,"",COUNTIF(V12:V76,"SZG"))</f>
        <v/>
      </c>
      <c r="W89" s="438"/>
      <c r="X89" s="439"/>
      <c r="Y89" s="439"/>
      <c r="Z89" s="439"/>
      <c r="AA89" s="429"/>
      <c r="AB89" s="436">
        <f>IF(COUNTIF(AB12:AB76,"SZG")=0,"",COUNTIF(AB12:AB76,"SZG"))</f>
        <v>1</v>
      </c>
      <c r="AC89" s="438"/>
      <c r="AD89" s="439"/>
      <c r="AE89" s="439"/>
      <c r="AF89" s="439"/>
      <c r="AG89" s="429"/>
      <c r="AH89" s="436" t="str">
        <f>IF(COUNTIF(AH12:AH76,"SZG")=0,"",COUNTIF(AH12:AH76,"SZG"))</f>
        <v/>
      </c>
      <c r="AI89" s="438"/>
      <c r="AJ89" s="439"/>
      <c r="AK89" s="439"/>
      <c r="AL89" s="439"/>
      <c r="AM89" s="429"/>
      <c r="AN89" s="436" t="str">
        <f>IF(COUNTIF(AN12:AN76,"SZG")=0,"",COUNTIF(AN12:AN76,"SZG"))</f>
        <v/>
      </c>
      <c r="AO89" s="437"/>
      <c r="AP89" s="435"/>
      <c r="AQ89" s="435"/>
      <c r="AR89" s="435"/>
      <c r="AS89" s="423"/>
      <c r="AT89" s="466">
        <f t="shared" si="69"/>
        <v>1</v>
      </c>
    </row>
    <row r="90" spans="1:46" s="71" customFormat="1" ht="15.75" customHeight="1" x14ac:dyDescent="0.3">
      <c r="A90" s="129"/>
      <c r="B90" s="474"/>
      <c r="C90" s="1168"/>
      <c r="D90" s="130" t="s">
        <v>64</v>
      </c>
      <c r="E90" s="438"/>
      <c r="F90" s="439"/>
      <c r="G90" s="439"/>
      <c r="H90" s="439"/>
      <c r="I90" s="429"/>
      <c r="J90" s="436" t="str">
        <f>IF(COUNTIF(J12:J76,"ZV")=0,"",COUNTIF(J12:J76,"ZV"))</f>
        <v/>
      </c>
      <c r="K90" s="438"/>
      <c r="L90" s="439"/>
      <c r="M90" s="439"/>
      <c r="N90" s="439"/>
      <c r="O90" s="429"/>
      <c r="P90" s="436" t="str">
        <f>IF(COUNTIF(P12:P76,"ZV")=0,"",COUNTIF(P12:P76,"ZV"))</f>
        <v/>
      </c>
      <c r="Q90" s="438"/>
      <c r="R90" s="439"/>
      <c r="S90" s="439"/>
      <c r="T90" s="439"/>
      <c r="U90" s="429"/>
      <c r="V90" s="436" t="str">
        <f>IF(COUNTIF(V12:V76,"ZV")=0,"",COUNTIF(V12:V76,"ZV"))</f>
        <v/>
      </c>
      <c r="W90" s="438"/>
      <c r="X90" s="439"/>
      <c r="Y90" s="439"/>
      <c r="Z90" s="439"/>
      <c r="AA90" s="429"/>
      <c r="AB90" s="436" t="str">
        <f>IF(COUNTIF(AB12:AB76,"ZV")=0,"",COUNTIF(AB12:AB76,"ZV"))</f>
        <v/>
      </c>
      <c r="AC90" s="438"/>
      <c r="AD90" s="439"/>
      <c r="AE90" s="439"/>
      <c r="AF90" s="439"/>
      <c r="AG90" s="429"/>
      <c r="AH90" s="436" t="str">
        <f>IF(COUNTIF(AH12:AH76,"ZV")=0,"",COUNTIF(AH12:AH76,"ZV"))</f>
        <v/>
      </c>
      <c r="AI90" s="438"/>
      <c r="AJ90" s="439"/>
      <c r="AK90" s="439"/>
      <c r="AL90" s="439"/>
      <c r="AM90" s="429"/>
      <c r="AN90" s="436">
        <f>IF(COUNTIF(AN12:AN76,"ZV")=0,"",COUNTIF(AN12:AN76,"ZV"))</f>
        <v>3</v>
      </c>
      <c r="AO90" s="437"/>
      <c r="AP90" s="435"/>
      <c r="AQ90" s="435"/>
      <c r="AR90" s="435"/>
      <c r="AS90" s="423"/>
      <c r="AT90" s="466">
        <f t="shared" si="69"/>
        <v>3</v>
      </c>
    </row>
    <row r="91" spans="1:46" s="71" customFormat="1" ht="15.75" customHeight="1" thickBot="1" x14ac:dyDescent="0.35">
      <c r="A91" s="440"/>
      <c r="B91" s="431"/>
      <c r="C91" s="1171"/>
      <c r="D91" s="432" t="s">
        <v>26</v>
      </c>
      <c r="E91" s="441"/>
      <c r="F91" s="442"/>
      <c r="G91" s="442"/>
      <c r="H91" s="442"/>
      <c r="I91" s="443"/>
      <c r="J91" s="444">
        <f>IF(SUM(J79:J90)=0,"",SUM(J79:J90))</f>
        <v>8</v>
      </c>
      <c r="K91" s="441"/>
      <c r="L91" s="442"/>
      <c r="M91" s="442"/>
      <c r="N91" s="442"/>
      <c r="O91" s="443"/>
      <c r="P91" s="444">
        <f>IF(SUM(P79:P90)=0,"",SUM(P79:P90))</f>
        <v>9</v>
      </c>
      <c r="Q91" s="441"/>
      <c r="R91" s="442"/>
      <c r="S91" s="442"/>
      <c r="T91" s="442"/>
      <c r="U91" s="443"/>
      <c r="V91" s="444">
        <f>IF(SUM(V79:V90)=0,"",SUM(V79:V90))</f>
        <v>9</v>
      </c>
      <c r="W91" s="441"/>
      <c r="X91" s="442"/>
      <c r="Y91" s="442"/>
      <c r="Z91" s="442"/>
      <c r="AA91" s="443"/>
      <c r="AB91" s="444">
        <f>IF(SUM(AB79:AB90)=0,"",SUM(AB79:AB90))</f>
        <v>11</v>
      </c>
      <c r="AC91" s="441"/>
      <c r="AD91" s="442"/>
      <c r="AE91" s="442"/>
      <c r="AF91" s="442"/>
      <c r="AG91" s="443"/>
      <c r="AH91" s="444">
        <f>IF(SUM(AH79:AH90)=0,"",SUM(AH79:AH90))</f>
        <v>9</v>
      </c>
      <c r="AI91" s="441"/>
      <c r="AJ91" s="442"/>
      <c r="AK91" s="442"/>
      <c r="AL91" s="442"/>
      <c r="AM91" s="443"/>
      <c r="AN91" s="444">
        <f>IF(SUM(AN79:AN90)=0,"",SUM(AN79:AN90))</f>
        <v>13</v>
      </c>
      <c r="AO91" s="445"/>
      <c r="AP91" s="442"/>
      <c r="AQ91" s="442"/>
      <c r="AR91" s="442"/>
      <c r="AS91" s="443"/>
      <c r="AT91" s="466">
        <f t="shared" si="69"/>
        <v>59</v>
      </c>
    </row>
    <row r="92" spans="1:46" s="71" customFormat="1" ht="15.75" customHeight="1" thickTop="1" x14ac:dyDescent="0.25">
      <c r="A92" s="132"/>
      <c r="B92" s="133"/>
      <c r="C92" s="133"/>
      <c r="D92" s="133"/>
    </row>
    <row r="93" spans="1:46" s="71" customFormat="1" ht="15.75" customHeight="1" x14ac:dyDescent="0.25">
      <c r="A93" s="132"/>
      <c r="B93" s="133"/>
      <c r="C93" s="133"/>
      <c r="D93" s="133"/>
      <c r="F93" s="778"/>
      <c r="L93" s="900"/>
      <c r="M93" s="900"/>
      <c r="N93" s="900"/>
      <c r="O93" s="900"/>
      <c r="P93" s="900"/>
      <c r="Q93" s="900"/>
      <c r="R93" s="900"/>
      <c r="S93" s="900"/>
      <c r="T93" s="900"/>
      <c r="U93" s="900"/>
      <c r="V93" s="900"/>
      <c r="W93" s="900"/>
      <c r="X93" s="907"/>
      <c r="Y93" s="900"/>
      <c r="Z93" s="900"/>
      <c r="AA93" s="900"/>
      <c r="AB93" s="900"/>
      <c r="AC93" s="900"/>
      <c r="AD93" s="900"/>
      <c r="AE93" s="900"/>
      <c r="AF93" s="900"/>
      <c r="AG93" s="900"/>
      <c r="AJ93" s="900"/>
    </row>
    <row r="94" spans="1:46" s="71" customFormat="1" ht="15.75" customHeight="1" x14ac:dyDescent="0.25">
      <c r="A94" s="132"/>
      <c r="B94" s="133"/>
      <c r="C94" s="133"/>
      <c r="D94" s="133"/>
    </row>
    <row r="95" spans="1:46" s="71" customFormat="1" ht="15.75" customHeight="1" x14ac:dyDescent="0.25">
      <c r="A95" s="132"/>
      <c r="B95" s="133"/>
      <c r="C95" s="133"/>
      <c r="D95" s="133"/>
    </row>
    <row r="96" spans="1:46" s="71" customFormat="1" ht="15.75" customHeight="1" x14ac:dyDescent="0.25">
      <c r="A96" s="132"/>
      <c r="B96" s="133"/>
      <c r="C96" s="133"/>
      <c r="D96" s="133"/>
    </row>
    <row r="97" spans="1:41" s="71" customFormat="1" ht="15.75" customHeight="1" x14ac:dyDescent="0.25">
      <c r="A97" s="132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419"/>
    </row>
    <row r="98" spans="1:41" s="71" customFormat="1" ht="15.75" customHeight="1" x14ac:dyDescent="0.25">
      <c r="A98" s="132"/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</row>
    <row r="99" spans="1:41" s="71" customFormat="1" ht="15.75" customHeight="1" x14ac:dyDescent="0.25">
      <c r="A99" s="132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19"/>
      <c r="AL99" s="419"/>
      <c r="AM99" s="419"/>
      <c r="AN99" s="419"/>
      <c r="AO99" s="419"/>
    </row>
    <row r="100" spans="1:41" s="71" customFormat="1" ht="15.75" customHeight="1" x14ac:dyDescent="0.25">
      <c r="A100" s="132"/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19"/>
      <c r="AN100" s="419"/>
      <c r="AO100" s="419"/>
    </row>
    <row r="101" spans="1:41" s="71" customFormat="1" ht="15.75" customHeight="1" x14ac:dyDescent="0.25">
      <c r="A101" s="132"/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19"/>
      <c r="AL101" s="419"/>
      <c r="AM101" s="419"/>
      <c r="AN101" s="419"/>
      <c r="AO101" s="419"/>
    </row>
    <row r="102" spans="1:41" s="71" customFormat="1" ht="15.75" customHeight="1" x14ac:dyDescent="0.25">
      <c r="A102" s="132"/>
      <c r="B102" s="419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19"/>
      <c r="AL102" s="419"/>
      <c r="AM102" s="419"/>
      <c r="AN102" s="419"/>
      <c r="AO102" s="419"/>
    </row>
    <row r="103" spans="1:41" s="71" customFormat="1" ht="15.75" customHeight="1" x14ac:dyDescent="0.25">
      <c r="A103" s="132"/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419"/>
      <c r="AL103" s="419"/>
      <c r="AM103" s="419"/>
      <c r="AN103" s="419"/>
      <c r="AO103" s="419"/>
    </row>
    <row r="104" spans="1:41" s="71" customFormat="1" ht="15.75" customHeight="1" x14ac:dyDescent="0.25">
      <c r="A104" s="132"/>
      <c r="B104" s="419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19"/>
      <c r="AL104" s="419"/>
      <c r="AM104" s="419"/>
      <c r="AN104" s="419"/>
      <c r="AO104" s="419"/>
    </row>
    <row r="105" spans="1:41" s="71" customFormat="1" ht="15.75" customHeight="1" x14ac:dyDescent="0.25">
      <c r="A105" s="132"/>
      <c r="B105" s="419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19"/>
      <c r="AL105" s="419"/>
      <c r="AM105" s="419"/>
      <c r="AN105" s="419"/>
      <c r="AO105" s="419"/>
    </row>
    <row r="106" spans="1:41" s="71" customFormat="1" ht="15.75" customHeight="1" x14ac:dyDescent="0.25">
      <c r="A106" s="132"/>
      <c r="B106" s="419"/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19"/>
      <c r="AL106" s="419"/>
      <c r="AM106" s="419"/>
      <c r="AN106" s="419"/>
      <c r="AO106" s="419"/>
    </row>
    <row r="107" spans="1:41" s="71" customFormat="1" ht="15.75" customHeight="1" x14ac:dyDescent="0.25">
      <c r="A107" s="132"/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19"/>
      <c r="AC107" s="419"/>
      <c r="AD107" s="419"/>
      <c r="AE107" s="419"/>
      <c r="AF107" s="419"/>
      <c r="AG107" s="419"/>
      <c r="AH107" s="419"/>
      <c r="AI107" s="419"/>
      <c r="AJ107" s="419"/>
      <c r="AK107" s="419"/>
      <c r="AL107" s="419"/>
      <c r="AM107" s="419"/>
      <c r="AN107" s="419"/>
      <c r="AO107" s="419"/>
    </row>
    <row r="108" spans="1:41" s="71" customFormat="1" ht="15.75" customHeight="1" x14ac:dyDescent="0.25">
      <c r="A108" s="132"/>
      <c r="B108" s="419"/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</row>
    <row r="109" spans="1:41" s="71" customFormat="1" ht="15.75" customHeight="1" x14ac:dyDescent="0.25">
      <c r="A109" s="132"/>
      <c r="B109" s="419"/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</row>
    <row r="110" spans="1:41" s="71" customFormat="1" ht="15.75" customHeight="1" x14ac:dyDescent="0.25">
      <c r="A110" s="132"/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19"/>
      <c r="AL110" s="419"/>
      <c r="AM110" s="419"/>
      <c r="AN110" s="419"/>
      <c r="AO110" s="419"/>
    </row>
    <row r="111" spans="1:41" s="71" customFormat="1" ht="15.75" customHeight="1" x14ac:dyDescent="0.25">
      <c r="A111" s="132"/>
      <c r="B111" s="419"/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19"/>
      <c r="AC111" s="419"/>
      <c r="AD111" s="419"/>
      <c r="AE111" s="419"/>
      <c r="AF111" s="419"/>
      <c r="AG111" s="419"/>
      <c r="AH111" s="419"/>
      <c r="AI111" s="419"/>
      <c r="AJ111" s="419"/>
      <c r="AK111" s="419"/>
      <c r="AL111" s="419"/>
      <c r="AM111" s="419"/>
      <c r="AN111" s="419"/>
      <c r="AO111" s="419"/>
    </row>
    <row r="112" spans="1:41" s="71" customFormat="1" ht="15.75" customHeight="1" x14ac:dyDescent="0.25">
      <c r="A112" s="132"/>
      <c r="B112" s="133"/>
      <c r="C112" s="133"/>
      <c r="D112" s="133"/>
    </row>
    <row r="113" spans="1:4" s="71" customFormat="1" ht="15.75" customHeight="1" x14ac:dyDescent="0.25">
      <c r="A113" s="132"/>
      <c r="B113" s="133"/>
      <c r="C113" s="133"/>
      <c r="D113" s="133"/>
    </row>
    <row r="114" spans="1:4" s="71" customFormat="1" ht="15.75" customHeight="1" x14ac:dyDescent="0.25">
      <c r="A114" s="132"/>
      <c r="B114" s="133"/>
      <c r="C114" s="133"/>
      <c r="D114" s="133"/>
    </row>
    <row r="115" spans="1:4" s="71" customFormat="1" ht="15.75" customHeight="1" x14ac:dyDescent="0.25">
      <c r="A115" s="132"/>
      <c r="B115" s="133"/>
      <c r="C115" s="133"/>
      <c r="D115" s="133"/>
    </row>
    <row r="116" spans="1:4" s="71" customFormat="1" ht="15.75" customHeight="1" x14ac:dyDescent="0.25">
      <c r="A116" s="132"/>
      <c r="B116" s="133"/>
      <c r="C116" s="133"/>
      <c r="D116" s="133"/>
    </row>
    <row r="117" spans="1:4" s="71" customFormat="1" ht="15.75" customHeight="1" x14ac:dyDescent="0.25">
      <c r="A117" s="132"/>
      <c r="B117" s="133"/>
      <c r="C117" s="133"/>
      <c r="D117" s="133"/>
    </row>
    <row r="118" spans="1:4" s="71" customFormat="1" ht="15.75" customHeight="1" x14ac:dyDescent="0.25">
      <c r="A118" s="132"/>
      <c r="B118" s="133"/>
      <c r="C118" s="133"/>
      <c r="D118" s="133"/>
    </row>
    <row r="119" spans="1:4" s="71" customFormat="1" ht="15.75" customHeight="1" x14ac:dyDescent="0.25">
      <c r="A119" s="132"/>
      <c r="B119" s="133"/>
      <c r="C119" s="133"/>
      <c r="D119" s="133"/>
    </row>
    <row r="120" spans="1:4" s="71" customFormat="1" ht="15.75" customHeight="1" x14ac:dyDescent="0.25">
      <c r="A120" s="132"/>
      <c r="B120" s="133"/>
      <c r="C120" s="133"/>
      <c r="D120" s="133"/>
    </row>
    <row r="121" spans="1:4" s="71" customFormat="1" ht="15.75" customHeight="1" x14ac:dyDescent="0.25">
      <c r="A121" s="132"/>
      <c r="B121" s="133"/>
      <c r="C121" s="133"/>
      <c r="D121" s="133"/>
    </row>
    <row r="122" spans="1:4" s="71" customFormat="1" ht="15.75" customHeight="1" x14ac:dyDescent="0.25">
      <c r="A122" s="132"/>
      <c r="B122" s="133"/>
      <c r="C122" s="133"/>
      <c r="D122" s="133"/>
    </row>
    <row r="123" spans="1:4" s="71" customFormat="1" ht="15.75" customHeight="1" x14ac:dyDescent="0.25">
      <c r="A123" s="132"/>
      <c r="B123" s="133"/>
      <c r="C123" s="133"/>
      <c r="D123" s="133"/>
    </row>
    <row r="124" spans="1:4" s="71" customFormat="1" ht="15.75" customHeight="1" x14ac:dyDescent="0.25">
      <c r="A124" s="132"/>
      <c r="B124" s="133"/>
      <c r="C124" s="133"/>
      <c r="D124" s="133"/>
    </row>
    <row r="125" spans="1:4" s="71" customFormat="1" ht="15.75" customHeight="1" x14ac:dyDescent="0.25">
      <c r="A125" s="132"/>
      <c r="B125" s="133"/>
      <c r="C125" s="133"/>
      <c r="D125" s="133"/>
    </row>
    <row r="126" spans="1:4" s="71" customFormat="1" ht="15.75" customHeight="1" x14ac:dyDescent="0.25">
      <c r="A126" s="132"/>
      <c r="B126" s="133"/>
      <c r="C126" s="133"/>
      <c r="D126" s="133"/>
    </row>
    <row r="127" spans="1:4" s="71" customFormat="1" ht="15.75" customHeight="1" x14ac:dyDescent="0.25">
      <c r="A127" s="132"/>
      <c r="B127" s="133"/>
      <c r="C127" s="133"/>
      <c r="D127" s="133"/>
    </row>
    <row r="128" spans="1:4" s="71" customFormat="1" ht="15.75" customHeight="1" x14ac:dyDescent="0.25">
      <c r="A128" s="132"/>
      <c r="B128" s="133"/>
      <c r="C128" s="133"/>
      <c r="D128" s="133"/>
    </row>
    <row r="129" spans="1:4" s="71" customFormat="1" ht="15.75" customHeight="1" x14ac:dyDescent="0.25">
      <c r="A129" s="132"/>
      <c r="B129" s="133"/>
      <c r="C129" s="133"/>
      <c r="D129" s="133"/>
    </row>
    <row r="130" spans="1:4" s="71" customFormat="1" ht="15.75" customHeight="1" x14ac:dyDescent="0.25">
      <c r="A130" s="132"/>
      <c r="B130" s="133"/>
      <c r="C130" s="133"/>
      <c r="D130" s="133"/>
    </row>
    <row r="131" spans="1:4" s="71" customFormat="1" ht="15.75" customHeight="1" x14ac:dyDescent="0.25">
      <c r="A131" s="132"/>
      <c r="B131" s="133"/>
      <c r="C131" s="133"/>
      <c r="D131" s="133"/>
    </row>
    <row r="132" spans="1:4" s="71" customFormat="1" ht="15.75" customHeight="1" x14ac:dyDescent="0.25">
      <c r="A132" s="132"/>
      <c r="B132" s="133"/>
      <c r="C132" s="133"/>
      <c r="D132" s="133"/>
    </row>
    <row r="133" spans="1:4" s="71" customFormat="1" ht="15.75" customHeight="1" x14ac:dyDescent="0.25">
      <c r="A133" s="132"/>
      <c r="B133" s="133"/>
      <c r="C133" s="133"/>
      <c r="D133" s="133"/>
    </row>
    <row r="134" spans="1:4" s="71" customFormat="1" ht="15.75" customHeight="1" x14ac:dyDescent="0.25">
      <c r="A134" s="132"/>
      <c r="B134" s="133"/>
      <c r="C134" s="133"/>
      <c r="D134" s="133"/>
    </row>
    <row r="135" spans="1:4" s="71" customFormat="1" ht="15.75" customHeight="1" x14ac:dyDescent="0.25">
      <c r="A135" s="132"/>
      <c r="B135" s="133"/>
      <c r="C135" s="133"/>
      <c r="D135" s="133"/>
    </row>
    <row r="136" spans="1:4" s="71" customFormat="1" ht="15.75" customHeight="1" x14ac:dyDescent="0.25">
      <c r="A136" s="132"/>
      <c r="B136" s="133"/>
      <c r="C136" s="133"/>
      <c r="D136" s="133"/>
    </row>
    <row r="137" spans="1:4" s="71" customFormat="1" ht="15.75" customHeight="1" x14ac:dyDescent="0.25">
      <c r="A137" s="132"/>
      <c r="B137" s="133"/>
      <c r="C137" s="133"/>
      <c r="D137" s="133"/>
    </row>
    <row r="138" spans="1:4" s="71" customFormat="1" ht="15.75" customHeight="1" x14ac:dyDescent="0.25">
      <c r="A138" s="132"/>
      <c r="B138" s="133"/>
      <c r="C138" s="133"/>
      <c r="D138" s="133"/>
    </row>
    <row r="139" spans="1:4" s="71" customFormat="1" ht="15.75" customHeight="1" x14ac:dyDescent="0.25">
      <c r="A139" s="132"/>
      <c r="B139" s="133"/>
      <c r="C139" s="133"/>
      <c r="D139" s="133"/>
    </row>
    <row r="140" spans="1:4" s="71" customFormat="1" ht="15.75" customHeight="1" x14ac:dyDescent="0.25">
      <c r="A140" s="132"/>
      <c r="B140" s="133"/>
      <c r="C140" s="133"/>
      <c r="D140" s="133"/>
    </row>
    <row r="141" spans="1:4" s="71" customFormat="1" ht="15.75" customHeight="1" x14ac:dyDescent="0.25">
      <c r="A141" s="132"/>
      <c r="B141" s="133"/>
      <c r="C141" s="133"/>
      <c r="D141" s="133"/>
    </row>
    <row r="142" spans="1:4" s="71" customFormat="1" ht="15.75" customHeight="1" x14ac:dyDescent="0.25">
      <c r="A142" s="132"/>
      <c r="B142" s="133"/>
      <c r="C142" s="133"/>
      <c r="D142" s="133"/>
    </row>
    <row r="143" spans="1:4" s="71" customFormat="1" ht="15.75" customHeight="1" x14ac:dyDescent="0.25">
      <c r="A143" s="132"/>
      <c r="B143" s="133"/>
      <c r="C143" s="133"/>
      <c r="D143" s="133"/>
    </row>
    <row r="144" spans="1:4" s="71" customFormat="1" ht="15.75" customHeight="1" x14ac:dyDescent="0.25">
      <c r="A144" s="132"/>
      <c r="B144" s="133"/>
      <c r="C144" s="133"/>
      <c r="D144" s="133"/>
    </row>
    <row r="145" spans="1:46" s="71" customFormat="1" ht="15.75" customHeight="1" x14ac:dyDescent="0.25">
      <c r="A145" s="132"/>
      <c r="B145" s="133"/>
      <c r="C145" s="133"/>
      <c r="D145" s="133"/>
    </row>
    <row r="146" spans="1:46" s="71" customFormat="1" ht="15.75" customHeight="1" x14ac:dyDescent="0.25">
      <c r="A146" s="132"/>
      <c r="B146" s="133"/>
      <c r="C146" s="133"/>
      <c r="D146" s="133"/>
    </row>
    <row r="147" spans="1:46" s="71" customFormat="1" ht="15.75" customHeight="1" x14ac:dyDescent="0.25">
      <c r="A147" s="132"/>
      <c r="B147" s="133"/>
      <c r="C147" s="133"/>
      <c r="D147" s="133"/>
    </row>
    <row r="148" spans="1:46" s="71" customFormat="1" ht="15.75" customHeight="1" x14ac:dyDescent="0.25">
      <c r="A148" s="132"/>
      <c r="B148" s="133"/>
      <c r="C148" s="133"/>
      <c r="D148" s="133"/>
    </row>
    <row r="149" spans="1:46" s="71" customFormat="1" ht="15.75" customHeight="1" x14ac:dyDescent="0.25">
      <c r="A149" s="132"/>
      <c r="B149" s="133"/>
      <c r="C149" s="133"/>
      <c r="D149" s="133"/>
    </row>
    <row r="150" spans="1:46" s="71" customFormat="1" ht="15.75" customHeight="1" x14ac:dyDescent="0.25">
      <c r="A150" s="132"/>
      <c r="B150" s="133"/>
      <c r="C150" s="133"/>
      <c r="D150" s="133"/>
    </row>
    <row r="151" spans="1:46" s="71" customFormat="1" ht="15.75" customHeight="1" x14ac:dyDescent="0.25">
      <c r="A151" s="132"/>
      <c r="B151" s="133"/>
      <c r="C151" s="133"/>
      <c r="D151" s="133"/>
    </row>
    <row r="152" spans="1:46" s="71" customFormat="1" ht="15.75" customHeight="1" x14ac:dyDescent="0.25">
      <c r="A152" s="132"/>
      <c r="B152" s="133"/>
      <c r="C152" s="133"/>
      <c r="D152" s="133"/>
    </row>
    <row r="153" spans="1:46" s="71" customFormat="1" ht="15.75" customHeight="1" x14ac:dyDescent="0.25">
      <c r="A153" s="132"/>
      <c r="B153" s="133"/>
      <c r="C153" s="133"/>
      <c r="D153" s="133"/>
    </row>
    <row r="154" spans="1:46" s="71" customFormat="1" ht="15.75" customHeight="1" x14ac:dyDescent="0.25">
      <c r="A154" s="132"/>
      <c r="B154" s="133"/>
      <c r="C154" s="133"/>
      <c r="D154" s="133"/>
    </row>
    <row r="155" spans="1:46" s="71" customFormat="1" ht="15.75" customHeight="1" x14ac:dyDescent="0.25">
      <c r="A155" s="132"/>
      <c r="B155" s="133"/>
      <c r="C155" s="133"/>
      <c r="D155" s="133"/>
    </row>
    <row r="156" spans="1:46" s="71" customFormat="1" ht="15.75" customHeight="1" x14ac:dyDescent="0.25">
      <c r="A156" s="132"/>
      <c r="B156" s="133"/>
      <c r="C156" s="133"/>
      <c r="D156" s="133"/>
    </row>
    <row r="157" spans="1:46" ht="15.75" customHeight="1" x14ac:dyDescent="0.25">
      <c r="A157" s="132"/>
      <c r="B157" s="69"/>
      <c r="C157" s="69"/>
      <c r="D157" s="69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</row>
    <row r="158" spans="1:46" ht="15.75" customHeight="1" x14ac:dyDescent="0.25">
      <c r="A158" s="132"/>
      <c r="B158" s="69"/>
      <c r="C158" s="69"/>
      <c r="D158" s="69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</row>
    <row r="159" spans="1:46" ht="15.75" customHeight="1" x14ac:dyDescent="0.25">
      <c r="A159" s="132"/>
      <c r="B159" s="69"/>
      <c r="C159" s="69"/>
      <c r="D159" s="69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</row>
    <row r="160" spans="1:46" ht="15.75" customHeight="1" x14ac:dyDescent="0.25">
      <c r="A160" s="132"/>
      <c r="B160" s="69"/>
      <c r="C160" s="69"/>
      <c r="D160" s="69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</row>
    <row r="161" spans="1:46" ht="15.75" customHeight="1" x14ac:dyDescent="0.25">
      <c r="A161" s="132"/>
      <c r="B161" s="69"/>
      <c r="C161" s="69"/>
      <c r="D161" s="69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</row>
    <row r="162" spans="1:46" ht="15.75" customHeight="1" x14ac:dyDescent="0.25">
      <c r="A162" s="132"/>
      <c r="B162" s="69"/>
      <c r="C162" s="69"/>
      <c r="D162" s="69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</row>
    <row r="163" spans="1:46" ht="15.75" customHeight="1" x14ac:dyDescent="0.25">
      <c r="A163" s="132"/>
      <c r="B163" s="69"/>
      <c r="C163" s="69"/>
      <c r="D163" s="69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</row>
    <row r="164" spans="1:46" ht="15.75" customHeight="1" x14ac:dyDescent="0.25">
      <c r="A164" s="132"/>
      <c r="B164" s="69"/>
      <c r="C164" s="69"/>
      <c r="D164" s="69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</row>
    <row r="165" spans="1:46" ht="15.75" customHeight="1" x14ac:dyDescent="0.25">
      <c r="A165" s="132"/>
      <c r="B165" s="69"/>
      <c r="C165" s="69"/>
      <c r="D165" s="69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</row>
    <row r="166" spans="1:46" ht="15.75" customHeight="1" x14ac:dyDescent="0.25">
      <c r="A166" s="134"/>
      <c r="B166" s="67"/>
      <c r="C166" s="67"/>
      <c r="D166" s="67"/>
    </row>
    <row r="167" spans="1:46" ht="15.75" customHeight="1" x14ac:dyDescent="0.25">
      <c r="A167" s="134"/>
      <c r="B167" s="67"/>
      <c r="C167" s="67"/>
      <c r="D167" s="67"/>
    </row>
    <row r="168" spans="1:46" ht="15.75" customHeight="1" x14ac:dyDescent="0.25">
      <c r="A168" s="134"/>
      <c r="B168" s="67"/>
      <c r="C168" s="67"/>
      <c r="D168" s="67"/>
    </row>
    <row r="169" spans="1:46" ht="15.75" customHeight="1" x14ac:dyDescent="0.25">
      <c r="A169" s="134"/>
      <c r="B169" s="67"/>
      <c r="C169" s="67"/>
      <c r="D169" s="67"/>
    </row>
    <row r="170" spans="1:46" ht="15.75" customHeight="1" x14ac:dyDescent="0.25">
      <c r="A170" s="134"/>
      <c r="B170" s="67"/>
      <c r="C170" s="67"/>
      <c r="D170" s="67"/>
    </row>
    <row r="171" spans="1:46" ht="15.75" customHeight="1" x14ac:dyDescent="0.25">
      <c r="A171" s="134"/>
      <c r="B171" s="67"/>
      <c r="C171" s="67"/>
      <c r="D171" s="67"/>
    </row>
    <row r="172" spans="1:46" ht="15.75" customHeight="1" x14ac:dyDescent="0.25">
      <c r="A172" s="134"/>
      <c r="B172" s="67"/>
      <c r="C172" s="67"/>
      <c r="D172" s="67"/>
    </row>
    <row r="173" spans="1:46" ht="15.75" customHeight="1" x14ac:dyDescent="0.25">
      <c r="A173" s="134"/>
      <c r="B173" s="67"/>
      <c r="C173" s="67"/>
      <c r="D173" s="67"/>
    </row>
    <row r="174" spans="1:46" ht="15.75" customHeight="1" x14ac:dyDescent="0.25">
      <c r="A174" s="134"/>
      <c r="B174" s="67"/>
      <c r="C174" s="67"/>
      <c r="D174" s="67"/>
    </row>
    <row r="175" spans="1:46" ht="15.75" customHeight="1" x14ac:dyDescent="0.25">
      <c r="A175" s="134"/>
      <c r="B175" s="67"/>
      <c r="C175" s="67"/>
      <c r="D175" s="67"/>
    </row>
    <row r="176" spans="1:46" ht="15.75" customHeight="1" x14ac:dyDescent="0.25">
      <c r="A176" s="134"/>
      <c r="B176" s="67"/>
      <c r="C176" s="67"/>
      <c r="D176" s="67"/>
    </row>
    <row r="177" spans="1:4" ht="15.75" customHeight="1" x14ac:dyDescent="0.25">
      <c r="A177" s="134"/>
      <c r="B177" s="67"/>
      <c r="C177" s="67"/>
      <c r="D177" s="67"/>
    </row>
    <row r="178" spans="1:4" ht="15.75" customHeight="1" x14ac:dyDescent="0.25">
      <c r="A178" s="134"/>
      <c r="B178" s="67"/>
      <c r="C178" s="67"/>
      <c r="D178" s="67"/>
    </row>
    <row r="179" spans="1:4" ht="15.75" customHeight="1" x14ac:dyDescent="0.25">
      <c r="A179" s="134"/>
      <c r="B179" s="67"/>
      <c r="C179" s="67"/>
      <c r="D179" s="67"/>
    </row>
    <row r="180" spans="1:4" ht="15.75" customHeight="1" x14ac:dyDescent="0.25">
      <c r="A180" s="134"/>
      <c r="B180" s="67"/>
      <c r="C180" s="67"/>
      <c r="D180" s="67"/>
    </row>
    <row r="181" spans="1:4" ht="15.75" customHeight="1" x14ac:dyDescent="0.25">
      <c r="A181" s="134"/>
      <c r="B181" s="67"/>
      <c r="C181" s="67"/>
      <c r="D181" s="67"/>
    </row>
    <row r="182" spans="1:4" ht="15.75" customHeight="1" x14ac:dyDescent="0.25">
      <c r="A182" s="134"/>
      <c r="B182" s="67"/>
      <c r="C182" s="67"/>
      <c r="D182" s="67"/>
    </row>
    <row r="183" spans="1:4" ht="15.75" customHeight="1" x14ac:dyDescent="0.25">
      <c r="A183" s="134"/>
      <c r="B183" s="67"/>
      <c r="C183" s="67"/>
      <c r="D183" s="67"/>
    </row>
    <row r="184" spans="1:4" ht="15.75" customHeight="1" x14ac:dyDescent="0.25">
      <c r="A184" s="134"/>
      <c r="B184" s="67"/>
      <c r="C184" s="67"/>
      <c r="D184" s="67"/>
    </row>
    <row r="185" spans="1:4" ht="15.75" customHeight="1" x14ac:dyDescent="0.25">
      <c r="A185" s="134"/>
      <c r="B185" s="67"/>
      <c r="C185" s="67"/>
      <c r="D185" s="67"/>
    </row>
    <row r="186" spans="1:4" ht="15.75" customHeight="1" x14ac:dyDescent="0.25">
      <c r="A186" s="134"/>
      <c r="B186" s="67"/>
      <c r="C186" s="67"/>
      <c r="D186" s="67"/>
    </row>
    <row r="187" spans="1:4" ht="15.75" customHeight="1" x14ac:dyDescent="0.25">
      <c r="A187" s="134"/>
      <c r="B187" s="67"/>
      <c r="C187" s="67"/>
      <c r="D187" s="67"/>
    </row>
    <row r="188" spans="1:4" ht="15.75" customHeight="1" x14ac:dyDescent="0.25">
      <c r="A188" s="134"/>
      <c r="B188" s="67"/>
      <c r="C188" s="67"/>
      <c r="D188" s="67"/>
    </row>
    <row r="189" spans="1:4" ht="15.75" customHeight="1" x14ac:dyDescent="0.25">
      <c r="A189" s="134"/>
      <c r="B189" s="67"/>
      <c r="C189" s="67"/>
      <c r="D189" s="67"/>
    </row>
    <row r="190" spans="1:4" ht="15.75" customHeight="1" x14ac:dyDescent="0.25">
      <c r="A190" s="134"/>
      <c r="B190" s="67"/>
      <c r="C190" s="67"/>
      <c r="D190" s="67"/>
    </row>
    <row r="191" spans="1:4" x14ac:dyDescent="0.25">
      <c r="A191" s="134"/>
      <c r="B191" s="67"/>
      <c r="C191" s="67"/>
      <c r="D191" s="67"/>
    </row>
    <row r="192" spans="1:4" x14ac:dyDescent="0.25">
      <c r="A192" s="134"/>
      <c r="B192" s="67"/>
      <c r="C192" s="67"/>
      <c r="D192" s="67"/>
    </row>
    <row r="193" spans="1:4" x14ac:dyDescent="0.25">
      <c r="A193" s="134"/>
      <c r="B193" s="67"/>
      <c r="C193" s="67"/>
      <c r="D193" s="67"/>
    </row>
    <row r="194" spans="1:4" x14ac:dyDescent="0.25">
      <c r="A194" s="134"/>
      <c r="B194" s="67"/>
      <c r="C194" s="67"/>
      <c r="D194" s="67"/>
    </row>
    <row r="195" spans="1:4" x14ac:dyDescent="0.25">
      <c r="A195" s="134"/>
      <c r="B195" s="67"/>
      <c r="C195" s="67"/>
      <c r="D195" s="67"/>
    </row>
    <row r="196" spans="1:4" x14ac:dyDescent="0.25">
      <c r="A196" s="134"/>
      <c r="B196" s="67"/>
      <c r="C196" s="67"/>
      <c r="D196" s="67"/>
    </row>
    <row r="197" spans="1:4" x14ac:dyDescent="0.25">
      <c r="A197" s="134"/>
      <c r="B197" s="67"/>
      <c r="C197" s="67"/>
      <c r="D197" s="67"/>
    </row>
    <row r="198" spans="1:4" x14ac:dyDescent="0.25">
      <c r="A198" s="134"/>
      <c r="B198" s="67"/>
      <c r="C198" s="67"/>
      <c r="D198" s="67"/>
    </row>
    <row r="199" spans="1:4" x14ac:dyDescent="0.25">
      <c r="A199" s="134"/>
      <c r="B199" s="67"/>
      <c r="C199" s="67"/>
      <c r="D199" s="67"/>
    </row>
    <row r="200" spans="1:4" x14ac:dyDescent="0.25">
      <c r="A200" s="134"/>
      <c r="B200" s="67"/>
      <c r="C200" s="67"/>
      <c r="D200" s="67"/>
    </row>
    <row r="201" spans="1:4" x14ac:dyDescent="0.25">
      <c r="A201" s="134"/>
      <c r="B201" s="67"/>
      <c r="C201" s="67"/>
      <c r="D201" s="67"/>
    </row>
    <row r="202" spans="1:4" x14ac:dyDescent="0.25">
      <c r="A202" s="134"/>
      <c r="B202" s="67"/>
      <c r="C202" s="67"/>
      <c r="D202" s="67"/>
    </row>
    <row r="203" spans="1:4" x14ac:dyDescent="0.25">
      <c r="A203" s="134"/>
      <c r="B203" s="67"/>
      <c r="C203" s="67"/>
      <c r="D203" s="67"/>
    </row>
    <row r="204" spans="1:4" x14ac:dyDescent="0.25">
      <c r="A204" s="134"/>
      <c r="B204" s="67"/>
      <c r="C204" s="67"/>
      <c r="D204" s="67"/>
    </row>
    <row r="205" spans="1:4" x14ac:dyDescent="0.25">
      <c r="A205" s="134"/>
      <c r="B205" s="67"/>
      <c r="C205" s="67"/>
      <c r="D205" s="67"/>
    </row>
    <row r="206" spans="1:4" x14ac:dyDescent="0.25">
      <c r="A206" s="134"/>
      <c r="B206" s="67"/>
      <c r="C206" s="67"/>
      <c r="D206" s="67"/>
    </row>
    <row r="207" spans="1:4" x14ac:dyDescent="0.25">
      <c r="A207" s="134"/>
      <c r="B207" s="67"/>
      <c r="C207" s="67"/>
      <c r="D207" s="67"/>
    </row>
    <row r="208" spans="1:4" x14ac:dyDescent="0.25">
      <c r="A208" s="134"/>
      <c r="B208" s="67"/>
      <c r="C208" s="67"/>
      <c r="D208" s="67"/>
    </row>
    <row r="209" spans="1:4" x14ac:dyDescent="0.25">
      <c r="A209" s="134"/>
      <c r="B209" s="67"/>
      <c r="C209" s="67"/>
      <c r="D209" s="67"/>
    </row>
    <row r="210" spans="1:4" x14ac:dyDescent="0.25">
      <c r="A210" s="134"/>
      <c r="B210" s="67"/>
      <c r="C210" s="67"/>
      <c r="D210" s="67"/>
    </row>
    <row r="211" spans="1:4" x14ac:dyDescent="0.25">
      <c r="A211" s="134"/>
      <c r="B211" s="67"/>
      <c r="C211" s="67"/>
      <c r="D211" s="67"/>
    </row>
    <row r="212" spans="1:4" x14ac:dyDescent="0.25">
      <c r="A212" s="134"/>
      <c r="B212" s="67"/>
      <c r="C212" s="67"/>
      <c r="D212" s="67"/>
    </row>
    <row r="213" spans="1:4" x14ac:dyDescent="0.25">
      <c r="A213" s="134"/>
      <c r="B213" s="67"/>
      <c r="C213" s="67"/>
      <c r="D213" s="67"/>
    </row>
    <row r="214" spans="1:4" x14ac:dyDescent="0.25">
      <c r="A214" s="134"/>
      <c r="B214" s="67"/>
      <c r="C214" s="67"/>
      <c r="D214" s="67"/>
    </row>
    <row r="215" spans="1:4" x14ac:dyDescent="0.25">
      <c r="A215" s="134"/>
      <c r="B215" s="67"/>
      <c r="C215" s="67"/>
      <c r="D215" s="67"/>
    </row>
    <row r="216" spans="1:4" x14ac:dyDescent="0.25">
      <c r="A216" s="134"/>
      <c r="B216" s="67"/>
      <c r="C216" s="67"/>
      <c r="D216" s="67"/>
    </row>
    <row r="217" spans="1:4" x14ac:dyDescent="0.25">
      <c r="A217" s="134"/>
      <c r="B217" s="67"/>
      <c r="C217" s="67"/>
      <c r="D217" s="67"/>
    </row>
    <row r="218" spans="1:4" x14ac:dyDescent="0.25">
      <c r="A218" s="134"/>
      <c r="B218" s="67"/>
      <c r="C218" s="67"/>
      <c r="D218" s="67"/>
    </row>
    <row r="219" spans="1:4" x14ac:dyDescent="0.25">
      <c r="A219" s="134"/>
      <c r="B219" s="67"/>
      <c r="C219" s="67"/>
      <c r="D219" s="67"/>
    </row>
    <row r="220" spans="1:4" x14ac:dyDescent="0.25">
      <c r="A220" s="134"/>
      <c r="B220" s="67"/>
      <c r="C220" s="67"/>
      <c r="D220" s="67"/>
    </row>
    <row r="221" spans="1:4" x14ac:dyDescent="0.25">
      <c r="A221" s="134"/>
      <c r="B221" s="67"/>
      <c r="C221" s="67"/>
      <c r="D221" s="67"/>
    </row>
    <row r="222" spans="1:4" x14ac:dyDescent="0.25">
      <c r="A222" s="134"/>
      <c r="B222" s="67"/>
      <c r="C222" s="67"/>
      <c r="D222" s="67"/>
    </row>
    <row r="223" spans="1:4" x14ac:dyDescent="0.25">
      <c r="A223" s="134"/>
      <c r="B223" s="67"/>
      <c r="C223" s="67"/>
      <c r="D223" s="67"/>
    </row>
    <row r="224" spans="1:4" x14ac:dyDescent="0.25">
      <c r="A224" s="134"/>
      <c r="B224" s="67"/>
      <c r="C224" s="67"/>
      <c r="D224" s="67"/>
    </row>
    <row r="225" spans="1:4" x14ac:dyDescent="0.25">
      <c r="A225" s="134"/>
      <c r="B225" s="67"/>
      <c r="C225" s="67"/>
      <c r="D225" s="67"/>
    </row>
    <row r="226" spans="1:4" x14ac:dyDescent="0.25">
      <c r="A226" s="134"/>
      <c r="B226" s="67"/>
      <c r="C226" s="67"/>
      <c r="D226" s="67"/>
    </row>
    <row r="227" spans="1:4" x14ac:dyDescent="0.25">
      <c r="A227" s="134"/>
      <c r="B227" s="67"/>
      <c r="C227" s="67"/>
      <c r="D227" s="67"/>
    </row>
    <row r="228" spans="1:4" x14ac:dyDescent="0.25">
      <c r="A228" s="134"/>
      <c r="B228" s="67"/>
      <c r="C228" s="67"/>
      <c r="D228" s="67"/>
    </row>
    <row r="229" spans="1:4" x14ac:dyDescent="0.25">
      <c r="A229" s="134"/>
      <c r="B229" s="67"/>
      <c r="C229" s="67"/>
      <c r="D229" s="67"/>
    </row>
    <row r="230" spans="1:4" x14ac:dyDescent="0.25">
      <c r="A230" s="134"/>
      <c r="B230" s="67"/>
      <c r="C230" s="67"/>
      <c r="D230" s="67"/>
    </row>
    <row r="231" spans="1:4" x14ac:dyDescent="0.25">
      <c r="A231" s="134"/>
      <c r="B231" s="67"/>
      <c r="C231" s="67"/>
      <c r="D231" s="67"/>
    </row>
    <row r="232" spans="1:4" x14ac:dyDescent="0.25">
      <c r="A232" s="134"/>
      <c r="B232" s="67"/>
      <c r="C232" s="67"/>
      <c r="D232" s="67"/>
    </row>
    <row r="233" spans="1:4" x14ac:dyDescent="0.25">
      <c r="A233" s="134"/>
      <c r="B233" s="67"/>
      <c r="C233" s="67"/>
      <c r="D233" s="67"/>
    </row>
    <row r="234" spans="1:4" x14ac:dyDescent="0.25">
      <c r="A234" s="134"/>
      <c r="B234" s="67"/>
      <c r="C234" s="67"/>
      <c r="D234" s="67"/>
    </row>
    <row r="235" spans="1:4" x14ac:dyDescent="0.25">
      <c r="A235" s="134"/>
      <c r="B235" s="67"/>
      <c r="C235" s="67"/>
      <c r="D235" s="67"/>
    </row>
    <row r="236" spans="1:4" x14ac:dyDescent="0.25">
      <c r="A236" s="134"/>
      <c r="B236" s="67"/>
      <c r="C236" s="67"/>
      <c r="D236" s="67"/>
    </row>
    <row r="237" spans="1:4" x14ac:dyDescent="0.25">
      <c r="A237" s="134"/>
      <c r="B237" s="67"/>
      <c r="C237" s="67"/>
      <c r="D237" s="67"/>
    </row>
    <row r="238" spans="1:4" x14ac:dyDescent="0.25">
      <c r="A238" s="134"/>
      <c r="B238" s="67"/>
      <c r="C238" s="67"/>
      <c r="D238" s="67"/>
    </row>
    <row r="239" spans="1:4" x14ac:dyDescent="0.25">
      <c r="A239" s="134"/>
      <c r="B239" s="67"/>
      <c r="C239" s="67"/>
      <c r="D239" s="67"/>
    </row>
    <row r="240" spans="1:4" x14ac:dyDescent="0.25">
      <c r="A240" s="134"/>
      <c r="B240" s="67"/>
      <c r="C240" s="67"/>
      <c r="D240" s="67"/>
    </row>
    <row r="241" spans="1:4" x14ac:dyDescent="0.25">
      <c r="A241" s="134"/>
      <c r="B241" s="67"/>
      <c r="C241" s="67"/>
      <c r="D241" s="67"/>
    </row>
    <row r="242" spans="1:4" x14ac:dyDescent="0.25">
      <c r="A242" s="134"/>
      <c r="B242" s="67"/>
      <c r="C242" s="67"/>
      <c r="D242" s="67"/>
    </row>
    <row r="243" spans="1:4" x14ac:dyDescent="0.25">
      <c r="A243" s="134"/>
      <c r="B243" s="67"/>
      <c r="C243" s="67"/>
      <c r="D243" s="67"/>
    </row>
    <row r="244" spans="1:4" x14ac:dyDescent="0.25">
      <c r="A244" s="134"/>
      <c r="B244" s="67"/>
      <c r="C244" s="67"/>
      <c r="D244" s="67"/>
    </row>
    <row r="245" spans="1:4" x14ac:dyDescent="0.25">
      <c r="A245" s="134"/>
      <c r="B245" s="67"/>
      <c r="C245" s="67"/>
      <c r="D245" s="67"/>
    </row>
    <row r="246" spans="1:4" x14ac:dyDescent="0.25">
      <c r="A246" s="134"/>
      <c r="B246" s="67"/>
      <c r="C246" s="67"/>
      <c r="D246" s="67"/>
    </row>
    <row r="247" spans="1:4" x14ac:dyDescent="0.25">
      <c r="A247" s="134"/>
      <c r="B247" s="67"/>
      <c r="C247" s="67"/>
      <c r="D247" s="67"/>
    </row>
    <row r="248" spans="1:4" x14ac:dyDescent="0.25">
      <c r="A248" s="134"/>
      <c r="B248" s="67"/>
      <c r="C248" s="67"/>
      <c r="D248" s="67"/>
    </row>
    <row r="249" spans="1:4" x14ac:dyDescent="0.25">
      <c r="A249" s="134"/>
      <c r="B249" s="67"/>
      <c r="C249" s="67"/>
      <c r="D249" s="67"/>
    </row>
    <row r="250" spans="1:4" x14ac:dyDescent="0.25">
      <c r="A250" s="134"/>
      <c r="B250" s="67"/>
      <c r="C250" s="67"/>
      <c r="D250" s="67"/>
    </row>
    <row r="251" spans="1:4" x14ac:dyDescent="0.25">
      <c r="A251" s="134"/>
      <c r="B251" s="67"/>
      <c r="C251" s="67"/>
      <c r="D251" s="67"/>
    </row>
    <row r="252" spans="1:4" x14ac:dyDescent="0.25">
      <c r="A252" s="134"/>
      <c r="B252" s="67"/>
      <c r="C252" s="67"/>
      <c r="D252" s="67"/>
    </row>
    <row r="253" spans="1:4" x14ac:dyDescent="0.25">
      <c r="A253" s="134"/>
      <c r="B253" s="67"/>
      <c r="C253" s="67"/>
      <c r="D253" s="67"/>
    </row>
    <row r="254" spans="1:4" x14ac:dyDescent="0.25">
      <c r="A254" s="134"/>
      <c r="B254" s="67"/>
      <c r="C254" s="67"/>
      <c r="D254" s="67"/>
    </row>
    <row r="255" spans="1:4" x14ac:dyDescent="0.25">
      <c r="A255" s="134"/>
      <c r="B255" s="67"/>
      <c r="C255" s="67"/>
      <c r="D255" s="67"/>
    </row>
    <row r="256" spans="1:4" x14ac:dyDescent="0.25">
      <c r="A256" s="134"/>
      <c r="B256" s="67"/>
      <c r="C256" s="67"/>
      <c r="D256" s="67"/>
    </row>
    <row r="257" spans="1:4" x14ac:dyDescent="0.25">
      <c r="A257" s="134"/>
      <c r="B257" s="67"/>
      <c r="C257" s="67"/>
      <c r="D257" s="67"/>
    </row>
    <row r="258" spans="1:4" x14ac:dyDescent="0.25">
      <c r="A258" s="134"/>
      <c r="B258" s="67"/>
      <c r="C258" s="67"/>
      <c r="D258" s="67"/>
    </row>
    <row r="259" spans="1:4" x14ac:dyDescent="0.25">
      <c r="A259" s="134"/>
      <c r="B259" s="67"/>
      <c r="C259" s="67"/>
      <c r="D259" s="67"/>
    </row>
    <row r="260" spans="1:4" x14ac:dyDescent="0.25">
      <c r="A260" s="134"/>
      <c r="B260" s="67"/>
      <c r="C260" s="67"/>
      <c r="D260" s="67"/>
    </row>
    <row r="261" spans="1:4" x14ac:dyDescent="0.25">
      <c r="A261" s="134"/>
      <c r="B261" s="67"/>
      <c r="C261" s="67"/>
      <c r="D261" s="67"/>
    </row>
    <row r="262" spans="1:4" x14ac:dyDescent="0.25">
      <c r="A262" s="134"/>
      <c r="B262" s="67"/>
      <c r="C262" s="67"/>
      <c r="D262" s="67"/>
    </row>
  </sheetData>
  <sheetProtection password="CF87" sheet="1" objects="1" scenarios="1" selectLockedCells="1" selectUnlockedCells="1"/>
  <protectedRanges>
    <protectedRange sqref="D78" name="Tartomány4"/>
    <protectedRange sqref="D90:D91" name="Tartomány4_1"/>
    <protectedRange sqref="B98:C110 D66 D50:D61" name="Tartomány1_2_1_1"/>
    <protectedRange sqref="D69" name="Tartomány1_2_1_2_1_1"/>
    <protectedRange sqref="D39" name="Tartomány1_2_1_3_1_2"/>
    <protectedRange sqref="D26:D31" name="Tartomány1_2_1_2_2_2"/>
    <protectedRange sqref="D49" name="Tartomány1_2_1_1_3_2"/>
    <protectedRange sqref="D40" name="Tartomány1_2_1"/>
  </protectedRanges>
  <mergeCells count="55">
    <mergeCell ref="A6:A9"/>
    <mergeCell ref="B6:B9"/>
    <mergeCell ref="D6:D9"/>
    <mergeCell ref="E6:AB6"/>
    <mergeCell ref="AC6:AN6"/>
    <mergeCell ref="O8:O9"/>
    <mergeCell ref="AG8:AG9"/>
    <mergeCell ref="P8:P9"/>
    <mergeCell ref="Q8:R8"/>
    <mergeCell ref="S8:T8"/>
    <mergeCell ref="U8:U9"/>
    <mergeCell ref="V8:V9"/>
    <mergeCell ref="W8:X8"/>
    <mergeCell ref="A1:AT1"/>
    <mergeCell ref="A2:AT2"/>
    <mergeCell ref="A4:AT4"/>
    <mergeCell ref="A5:AT5"/>
    <mergeCell ref="A3:AT3"/>
    <mergeCell ref="AO6:AT7"/>
    <mergeCell ref="AU6:AU9"/>
    <mergeCell ref="AV6:AV9"/>
    <mergeCell ref="E7:J7"/>
    <mergeCell ref="K7:P7"/>
    <mergeCell ref="Q7:V7"/>
    <mergeCell ref="W7:AB7"/>
    <mergeCell ref="AC7:AH7"/>
    <mergeCell ref="AI7:AN7"/>
    <mergeCell ref="E8:F8"/>
    <mergeCell ref="G8:H8"/>
    <mergeCell ref="I8:I9"/>
    <mergeCell ref="J8:J9"/>
    <mergeCell ref="K8:L8"/>
    <mergeCell ref="M8:N8"/>
    <mergeCell ref="AE8:AF8"/>
    <mergeCell ref="AQ8:AR8"/>
    <mergeCell ref="AS8:AS9"/>
    <mergeCell ref="AT8:AT9"/>
    <mergeCell ref="E64:AB64"/>
    <mergeCell ref="AC64:AN64"/>
    <mergeCell ref="AO64:AT64"/>
    <mergeCell ref="AH8:AH9"/>
    <mergeCell ref="AI8:AJ8"/>
    <mergeCell ref="AK8:AL8"/>
    <mergeCell ref="AM8:AM9"/>
    <mergeCell ref="AN8:AN9"/>
    <mergeCell ref="AO8:AP8"/>
    <mergeCell ref="Y8:Z8"/>
    <mergeCell ref="AA8:AA9"/>
    <mergeCell ref="AB8:AB9"/>
    <mergeCell ref="AC8:AD8"/>
    <mergeCell ref="E73:AB73"/>
    <mergeCell ref="AC73:AN73"/>
    <mergeCell ref="AO73:AT73"/>
    <mergeCell ref="A77:AB77"/>
    <mergeCell ref="A78:AB78"/>
  </mergeCells>
  <pageMargins left="0.7" right="0.7" top="0.75" bottom="0.75" header="0.3" footer="0.3"/>
  <pageSetup paperSize="8" scale="5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0"/>
  <sheetViews>
    <sheetView topLeftCell="A22" zoomScale="60" zoomScaleNormal="60" zoomScaleSheetLayoutView="40" workbookViewId="0">
      <selection activeCell="A72" sqref="A72:C74"/>
    </sheetView>
  </sheetViews>
  <sheetFormatPr defaultColWidth="10.6640625" defaultRowHeight="15.75" x14ac:dyDescent="0.25"/>
  <cols>
    <col min="1" max="1" width="17.1640625" style="135" customWidth="1"/>
    <col min="2" max="2" width="7.1640625" style="68" customWidth="1"/>
    <col min="3" max="3" width="60.33203125" style="68" customWidth="1"/>
    <col min="4" max="4" width="5.5" style="68" customWidth="1"/>
    <col min="5" max="5" width="6.83203125" style="68" customWidth="1"/>
    <col min="6" max="6" width="5.5" style="68" customWidth="1"/>
    <col min="7" max="7" width="6.83203125" style="68" customWidth="1"/>
    <col min="8" max="8" width="5.5" style="68" customWidth="1"/>
    <col min="9" max="9" width="5.6640625" style="68" bestFit="1" customWidth="1"/>
    <col min="10" max="10" width="5.5" style="68" customWidth="1"/>
    <col min="11" max="11" width="6.83203125" style="68" customWidth="1"/>
    <col min="12" max="12" width="5.5" style="68" customWidth="1"/>
    <col min="13" max="13" width="6.83203125" style="68" customWidth="1"/>
    <col min="14" max="14" width="5.5" style="68" customWidth="1"/>
    <col min="15" max="15" width="5.6640625" style="68" bestFit="1" customWidth="1"/>
    <col min="16" max="16" width="5.5" style="68" bestFit="1" customWidth="1"/>
    <col min="17" max="17" width="6.83203125" style="68" customWidth="1"/>
    <col min="18" max="18" width="5.5" style="68" bestFit="1" customWidth="1"/>
    <col min="19" max="19" width="6.83203125" style="68" customWidth="1"/>
    <col min="20" max="20" width="5.5" style="68" customWidth="1"/>
    <col min="21" max="21" width="5.6640625" style="68" bestFit="1" customWidth="1"/>
    <col min="22" max="22" width="5.5" style="68" bestFit="1" customWidth="1"/>
    <col min="23" max="23" width="6.83203125" style="68" customWidth="1"/>
    <col min="24" max="24" width="5.5" style="68" bestFit="1" customWidth="1"/>
    <col min="25" max="25" width="6.83203125" style="68" customWidth="1"/>
    <col min="26" max="26" width="5.5" style="68" customWidth="1"/>
    <col min="27" max="27" width="5.6640625" style="68" bestFit="1" customWidth="1"/>
    <col min="28" max="28" width="5.5" style="68" customWidth="1"/>
    <col min="29" max="29" width="6.83203125" style="68" customWidth="1"/>
    <col min="30" max="30" width="5.5" style="68" customWidth="1"/>
    <col min="31" max="31" width="6.83203125" style="68" customWidth="1"/>
    <col min="32" max="32" width="5.5" style="68" customWidth="1"/>
    <col min="33" max="33" width="5.6640625" style="68" bestFit="1" customWidth="1"/>
    <col min="34" max="34" width="5.5" style="68" customWidth="1"/>
    <col min="35" max="35" width="6.83203125" style="68" customWidth="1"/>
    <col min="36" max="36" width="5.5" style="68" customWidth="1"/>
    <col min="37" max="37" width="6.83203125" style="68" customWidth="1"/>
    <col min="38" max="38" width="5.5" style="68" customWidth="1"/>
    <col min="39" max="39" width="5.6640625" style="68" bestFit="1" customWidth="1"/>
    <col min="40" max="40" width="6.83203125" style="68" bestFit="1" customWidth="1"/>
    <col min="41" max="41" width="8.1640625" style="68" customWidth="1"/>
    <col min="42" max="42" width="6.83203125" style="68" bestFit="1" customWidth="1"/>
    <col min="43" max="43" width="8.1640625" style="68" bestFit="1" customWidth="1"/>
    <col min="44" max="44" width="6.83203125" style="68" bestFit="1" customWidth="1"/>
    <col min="45" max="45" width="9" style="68" customWidth="1"/>
    <col min="46" max="46" width="44.33203125" style="68" bestFit="1" customWidth="1"/>
    <col min="47" max="47" width="39.6640625" style="68" bestFit="1" customWidth="1"/>
    <col min="48" max="16384" width="10.6640625" style="68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s="819" customFormat="1" ht="21.95" customHeight="1" x14ac:dyDescent="0.2">
      <c r="A3" s="1418" t="s">
        <v>606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s="70" customFormat="1" ht="24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81" t="s">
        <v>37</v>
      </c>
      <c r="AB8" s="1455" t="s">
        <v>12</v>
      </c>
      <c r="AC8" s="1456"/>
      <c r="AD8" s="1457" t="s">
        <v>13</v>
      </c>
      <c r="AE8" s="1456"/>
      <c r="AF8" s="1451" t="s">
        <v>14</v>
      </c>
      <c r="AG8" s="1458" t="s">
        <v>37</v>
      </c>
      <c r="AH8" s="1455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48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82"/>
      <c r="AB9" s="72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2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79" t="s">
        <v>17</v>
      </c>
      <c r="AB10" s="79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79" t="s">
        <v>17</v>
      </c>
      <c r="AH10" s="79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353"/>
      <c r="J11" s="86"/>
      <c r="K11" s="85"/>
      <c r="L11" s="86"/>
      <c r="M11" s="85"/>
      <c r="N11" s="86"/>
      <c r="O11" s="354"/>
      <c r="P11" s="86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88"/>
      <c r="AB11" s="84"/>
      <c r="AC11" s="85"/>
      <c r="AD11" s="86"/>
      <c r="AE11" s="85"/>
      <c r="AF11" s="86"/>
      <c r="AG11" s="87"/>
      <c r="AH11" s="86"/>
      <c r="AI11" s="85"/>
      <c r="AJ11" s="86"/>
      <c r="AK11" s="85"/>
      <c r="AL11" s="86"/>
      <c r="AM11" s="357"/>
      <c r="AN11" s="89"/>
      <c r="AO11" s="89"/>
      <c r="AP11" s="89"/>
      <c r="AQ11" s="89"/>
      <c r="AR11" s="89"/>
      <c r="AS11" s="90"/>
      <c r="AT11" s="152"/>
      <c r="AU11" s="152"/>
    </row>
    <row r="12" spans="1:47" ht="15.75" customHeight="1" x14ac:dyDescent="0.25">
      <c r="A12" s="179" t="s">
        <v>65</v>
      </c>
      <c r="B12" s="182" t="s">
        <v>34</v>
      </c>
      <c r="C12" s="181" t="s">
        <v>66</v>
      </c>
      <c r="D12" s="184">
        <v>2</v>
      </c>
      <c r="E12" s="177">
        <v>36</v>
      </c>
      <c r="F12" s="184">
        <v>2</v>
      </c>
      <c r="G12" s="177">
        <v>24</v>
      </c>
      <c r="H12" s="184">
        <v>2</v>
      </c>
      <c r="I12" s="187" t="s">
        <v>67</v>
      </c>
      <c r="J12" s="185"/>
      <c r="K12" s="177" t="str">
        <f>IF(J12*15=0,"",J12*15)</f>
        <v/>
      </c>
      <c r="L12" s="184"/>
      <c r="M12" s="177" t="str">
        <f>IF(L12*15=0,"",L12*15)</f>
        <v/>
      </c>
      <c r="N12" s="184"/>
      <c r="O12" s="355"/>
      <c r="P12" s="184"/>
      <c r="Q12" s="177" t="str">
        <f>IF(P12*15=0,"",P12*15)</f>
        <v/>
      </c>
      <c r="R12" s="184"/>
      <c r="S12" s="177" t="str">
        <f>IF(R12*15=0,"",R12*15)</f>
        <v/>
      </c>
      <c r="T12" s="184"/>
      <c r="U12" s="355"/>
      <c r="V12" s="296"/>
      <c r="W12" s="177" t="str">
        <f>IF(V12*15=0,"",V12*15)</f>
        <v/>
      </c>
      <c r="X12" s="184"/>
      <c r="Y12" s="177" t="str">
        <f>IF(X12*15=0,"",X12*15)</f>
        <v/>
      </c>
      <c r="Z12" s="184"/>
      <c r="AA12" s="188"/>
      <c r="AB12" s="185"/>
      <c r="AC12" s="177" t="str">
        <f>IF(AB12*15=0,"",AB12*15)</f>
        <v/>
      </c>
      <c r="AD12" s="186"/>
      <c r="AE12" s="177" t="str">
        <f>IF(AD12*15=0,"",AD12*15)</f>
        <v/>
      </c>
      <c r="AF12" s="186"/>
      <c r="AG12" s="189"/>
      <c r="AH12" s="184"/>
      <c r="AI12" s="177" t="str">
        <f>IF(AH12*15=0,"",AH12*15)</f>
        <v/>
      </c>
      <c r="AJ12" s="184"/>
      <c r="AK12" s="177" t="str">
        <f>IF(AJ12*15=0,"",AJ12*15)</f>
        <v/>
      </c>
      <c r="AL12" s="184"/>
      <c r="AM12" s="184"/>
      <c r="AN12" s="7">
        <f t="shared" ref="AN12:AN42" si="0">IF(D12+J12+P12+V12+AB12+AH12=0,"",D12+J12+P12+V12+AB12+AH12)</f>
        <v>2</v>
      </c>
      <c r="AO12" s="6">
        <v>36</v>
      </c>
      <c r="AP12" s="8">
        <f t="shared" ref="AP12:AP42" si="1">IF(F12+L12+R12+X12+AD12+AJ12=0,"",F12+L12+R12+X12+AD12+AJ12)</f>
        <v>2</v>
      </c>
      <c r="AQ12" s="6">
        <v>24</v>
      </c>
      <c r="AR12" s="8">
        <f t="shared" ref="AR12:AR42" si="2">IF(N12+H12+T12+Z12+AF12+AL12=0,"",N12+H12+T12+Z12+AF12+AL12)</f>
        <v>2</v>
      </c>
      <c r="AS12" s="9">
        <f t="shared" ref="AS12:AS42" si="3">IF(D12+F12+L12+J12+P12+R12+V12+X12+AB12+AD12+AH12+AJ12=0,"",D12+F12+L12+J12+P12+R12+V12+X12+AB12+AD12+AH12+AJ12)</f>
        <v>4</v>
      </c>
      <c r="AT12" s="1101" t="s">
        <v>807</v>
      </c>
      <c r="AU12" s="1029" t="s">
        <v>808</v>
      </c>
    </row>
    <row r="13" spans="1:47" ht="15.75" customHeight="1" x14ac:dyDescent="0.25">
      <c r="A13" s="179" t="s">
        <v>158</v>
      </c>
      <c r="B13" s="182" t="s">
        <v>34</v>
      </c>
      <c r="C13" s="181" t="s">
        <v>159</v>
      </c>
      <c r="D13" s="296">
        <v>2</v>
      </c>
      <c r="E13" s="291">
        <v>24</v>
      </c>
      <c r="F13" s="296"/>
      <c r="G13" s="291">
        <v>6</v>
      </c>
      <c r="H13" s="296">
        <v>2</v>
      </c>
      <c r="I13" s="187" t="s">
        <v>67</v>
      </c>
      <c r="J13" s="185"/>
      <c r="K13" s="291" t="str">
        <f>IF(J13*15=0,"",J13*15)</f>
        <v/>
      </c>
      <c r="L13" s="296"/>
      <c r="M13" s="291" t="str">
        <f>IF(L13*15=0,"",L13*15)</f>
        <v/>
      </c>
      <c r="N13" s="296"/>
      <c r="O13" s="297"/>
      <c r="P13" s="296"/>
      <c r="Q13" s="291" t="str">
        <f>IF(P13*15=0,"",P13*15)</f>
        <v/>
      </c>
      <c r="R13" s="296"/>
      <c r="S13" s="291" t="str">
        <f>IF(R13*15=0,"",R13*15)</f>
        <v/>
      </c>
      <c r="T13" s="296"/>
      <c r="U13" s="187"/>
      <c r="V13" s="185"/>
      <c r="W13" s="291" t="str">
        <f>IF(V13*15=0,"",V13*15)</f>
        <v/>
      </c>
      <c r="X13" s="296"/>
      <c r="Y13" s="291" t="str">
        <f>IF(X13*15=0,"",X13*15)</f>
        <v/>
      </c>
      <c r="Z13" s="296"/>
      <c r="AA13" s="297"/>
      <c r="AB13" s="185"/>
      <c r="AC13" s="291" t="str">
        <f>IF(AB13*15=0,"",AB13*15)</f>
        <v/>
      </c>
      <c r="AD13" s="261"/>
      <c r="AE13" s="291" t="str">
        <f>IF(AD13*15=0,"",AD13*15)</f>
        <v/>
      </c>
      <c r="AF13" s="261"/>
      <c r="AG13" s="262"/>
      <c r="AH13" s="296"/>
      <c r="AI13" s="291" t="str">
        <f>IF(AH13*15=0,"",AH13*15)</f>
        <v/>
      </c>
      <c r="AJ13" s="296"/>
      <c r="AK13" s="291" t="str">
        <f>IF(AJ13*15=0,"",AJ13*15)</f>
        <v/>
      </c>
      <c r="AL13" s="296"/>
      <c r="AM13" s="296"/>
      <c r="AN13" s="233">
        <f t="shared" si="0"/>
        <v>2</v>
      </c>
      <c r="AO13" s="291">
        <v>24</v>
      </c>
      <c r="AP13" s="234" t="str">
        <f t="shared" si="1"/>
        <v/>
      </c>
      <c r="AQ13" s="291">
        <v>6</v>
      </c>
      <c r="AR13" s="234">
        <f t="shared" si="2"/>
        <v>2</v>
      </c>
      <c r="AS13" s="235">
        <f t="shared" si="3"/>
        <v>2</v>
      </c>
      <c r="AT13" s="1029" t="s">
        <v>749</v>
      </c>
      <c r="AU13" s="1029" t="s">
        <v>810</v>
      </c>
    </row>
    <row r="14" spans="1:47" ht="15.75" customHeight="1" x14ac:dyDescent="0.25">
      <c r="A14" s="179" t="s">
        <v>69</v>
      </c>
      <c r="B14" s="182" t="s">
        <v>34</v>
      </c>
      <c r="C14" s="181" t="s">
        <v>70</v>
      </c>
      <c r="D14" s="296">
        <v>1</v>
      </c>
      <c r="E14" s="291">
        <v>16</v>
      </c>
      <c r="F14" s="296">
        <v>1</v>
      </c>
      <c r="G14" s="291">
        <v>36</v>
      </c>
      <c r="H14" s="296">
        <v>2</v>
      </c>
      <c r="I14" s="187" t="s">
        <v>71</v>
      </c>
      <c r="J14" s="185"/>
      <c r="K14" s="291" t="str">
        <f>IF(J14*15=0,"",J14*15)</f>
        <v/>
      </c>
      <c r="L14" s="296"/>
      <c r="M14" s="291" t="str">
        <f>IF(L14*15=0,"",L14*15)</f>
        <v/>
      </c>
      <c r="N14" s="296"/>
      <c r="O14" s="297"/>
      <c r="P14" s="296"/>
      <c r="Q14" s="291" t="str">
        <f>IF(P14*15=0,"",P14*15)</f>
        <v/>
      </c>
      <c r="R14" s="296"/>
      <c r="S14" s="291" t="str">
        <f>IF(R14*15=0,"",R14*15)</f>
        <v/>
      </c>
      <c r="T14" s="296"/>
      <c r="U14" s="187"/>
      <c r="V14" s="185"/>
      <c r="W14" s="291" t="str">
        <f>IF(V14*15=0,"",V14*15)</f>
        <v/>
      </c>
      <c r="X14" s="296"/>
      <c r="Y14" s="291" t="str">
        <f>IF(X14*15=0,"",X14*15)</f>
        <v/>
      </c>
      <c r="Z14" s="296"/>
      <c r="AA14" s="297"/>
      <c r="AB14" s="185"/>
      <c r="AC14" s="291" t="str">
        <f>IF(AB14*15=0,"",AB14*15)</f>
        <v/>
      </c>
      <c r="AD14" s="261"/>
      <c r="AE14" s="291" t="str">
        <f>IF(AD14*15=0,"",AD14*15)</f>
        <v/>
      </c>
      <c r="AF14" s="261"/>
      <c r="AG14" s="262"/>
      <c r="AH14" s="296"/>
      <c r="AI14" s="291" t="str">
        <f>IF(AH14*15=0,"",AH14*15)</f>
        <v/>
      </c>
      <c r="AJ14" s="296"/>
      <c r="AK14" s="291" t="str">
        <f>IF(AJ14*15=0,"",AJ14*15)</f>
        <v/>
      </c>
      <c r="AL14" s="296"/>
      <c r="AM14" s="296"/>
      <c r="AN14" s="233">
        <f t="shared" si="0"/>
        <v>1</v>
      </c>
      <c r="AO14" s="291">
        <v>16</v>
      </c>
      <c r="AP14" s="234">
        <f t="shared" si="1"/>
        <v>1</v>
      </c>
      <c r="AQ14" s="291">
        <v>36</v>
      </c>
      <c r="AR14" s="234">
        <f t="shared" si="2"/>
        <v>2</v>
      </c>
      <c r="AS14" s="235">
        <f t="shared" si="3"/>
        <v>2</v>
      </c>
      <c r="AT14" s="1101" t="s">
        <v>807</v>
      </c>
      <c r="AU14" s="1104" t="s">
        <v>694</v>
      </c>
    </row>
    <row r="15" spans="1:47" ht="15.75" customHeight="1" x14ac:dyDescent="0.25">
      <c r="A15" s="179" t="s">
        <v>72</v>
      </c>
      <c r="B15" s="182" t="s">
        <v>34</v>
      </c>
      <c r="C15" s="181" t="s">
        <v>73</v>
      </c>
      <c r="D15" s="296"/>
      <c r="E15" s="291" t="str">
        <f>IF(D15*15=0,"",D15*15)</f>
        <v/>
      </c>
      <c r="F15" s="296">
        <v>4</v>
      </c>
      <c r="G15" s="291">
        <v>54</v>
      </c>
      <c r="H15" s="296">
        <v>2</v>
      </c>
      <c r="I15" s="187" t="s">
        <v>71</v>
      </c>
      <c r="J15" s="185"/>
      <c r="K15" s="291" t="str">
        <f>IF(J15*15=0,"",J15*15)</f>
        <v/>
      </c>
      <c r="L15" s="296"/>
      <c r="M15" s="291" t="str">
        <f>IF(L15*15=0,"",L15*15)</f>
        <v/>
      </c>
      <c r="N15" s="296"/>
      <c r="O15" s="297"/>
      <c r="P15" s="296"/>
      <c r="Q15" s="291" t="str">
        <f>IF(P15*15=0,"",P15*15)</f>
        <v/>
      </c>
      <c r="R15" s="296"/>
      <c r="S15" s="291" t="str">
        <f>IF(R15*15=0,"",R15*15)</f>
        <v/>
      </c>
      <c r="T15" s="296"/>
      <c r="U15" s="187"/>
      <c r="V15" s="185"/>
      <c r="W15" s="291" t="str">
        <f>IF(V15*15=0,"",V15*15)</f>
        <v/>
      </c>
      <c r="X15" s="296"/>
      <c r="Y15" s="291" t="str">
        <f>IF(X15*15=0,"",X15*15)</f>
        <v/>
      </c>
      <c r="Z15" s="296"/>
      <c r="AA15" s="297"/>
      <c r="AB15" s="185"/>
      <c r="AC15" s="291" t="str">
        <f>IF(AB15*15=0,"",AB15*15)</f>
        <v/>
      </c>
      <c r="AD15" s="261"/>
      <c r="AE15" s="291" t="str">
        <f>IF(AD15*15=0,"",AD15*15)</f>
        <v/>
      </c>
      <c r="AF15" s="261"/>
      <c r="AG15" s="262"/>
      <c r="AH15" s="296"/>
      <c r="AI15" s="291" t="str">
        <f>IF(AH15*15=0,"",AH15*15)</f>
        <v/>
      </c>
      <c r="AJ15" s="296"/>
      <c r="AK15" s="291" t="str">
        <f>IF(AJ15*15=0,"",AJ15*15)</f>
        <v/>
      </c>
      <c r="AL15" s="296"/>
      <c r="AM15" s="296"/>
      <c r="AN15" s="233" t="str">
        <f t="shared" si="0"/>
        <v/>
      </c>
      <c r="AO15" s="291" t="str">
        <f t="shared" ref="AO15:AO42" si="4">IF((D15+J15+P15+V15+AB15+AH15)*14=0,"",(D15+J15+P15+V15+AB15+AH15)*14)</f>
        <v/>
      </c>
      <c r="AP15" s="234">
        <f t="shared" si="1"/>
        <v>4</v>
      </c>
      <c r="AQ15" s="291">
        <v>54</v>
      </c>
      <c r="AR15" s="234">
        <f t="shared" si="2"/>
        <v>2</v>
      </c>
      <c r="AS15" s="235">
        <f t="shared" si="3"/>
        <v>4</v>
      </c>
      <c r="AT15" s="1101" t="s">
        <v>713</v>
      </c>
      <c r="AU15" s="1029" t="s">
        <v>809</v>
      </c>
    </row>
    <row r="16" spans="1:47" s="40" customFormat="1" ht="15.75" customHeight="1" x14ac:dyDescent="0.25">
      <c r="A16" s="179" t="s">
        <v>79</v>
      </c>
      <c r="B16" s="180" t="s">
        <v>15</v>
      </c>
      <c r="C16" s="181" t="s">
        <v>80</v>
      </c>
      <c r="D16" s="296">
        <v>2</v>
      </c>
      <c r="E16" s="291">
        <v>20</v>
      </c>
      <c r="F16" s="296">
        <v>1</v>
      </c>
      <c r="G16" s="291">
        <v>10</v>
      </c>
      <c r="H16" s="296">
        <v>2</v>
      </c>
      <c r="I16" s="187" t="s">
        <v>67</v>
      </c>
      <c r="J16" s="185"/>
      <c r="K16" s="291"/>
      <c r="L16" s="296"/>
      <c r="M16" s="291"/>
      <c r="N16" s="296"/>
      <c r="O16" s="297"/>
      <c r="P16" s="296"/>
      <c r="Q16" s="291"/>
      <c r="R16" s="296"/>
      <c r="S16" s="291"/>
      <c r="T16" s="296"/>
      <c r="U16" s="187"/>
      <c r="V16" s="185"/>
      <c r="W16" s="291"/>
      <c r="X16" s="296"/>
      <c r="Y16" s="291"/>
      <c r="Z16" s="296"/>
      <c r="AA16" s="297"/>
      <c r="AB16" s="185"/>
      <c r="AC16" s="291"/>
      <c r="AD16" s="261"/>
      <c r="AE16" s="291"/>
      <c r="AF16" s="261"/>
      <c r="AG16" s="262"/>
      <c r="AH16" s="296"/>
      <c r="AI16" s="291"/>
      <c r="AJ16" s="296"/>
      <c r="AK16" s="291"/>
      <c r="AL16" s="296"/>
      <c r="AM16" s="296"/>
      <c r="AN16" s="233">
        <f t="shared" si="0"/>
        <v>2</v>
      </c>
      <c r="AO16" s="291">
        <v>20</v>
      </c>
      <c r="AP16" s="234">
        <f t="shared" si="1"/>
        <v>1</v>
      </c>
      <c r="AQ16" s="291">
        <v>10</v>
      </c>
      <c r="AR16" s="234">
        <f t="shared" si="2"/>
        <v>2</v>
      </c>
      <c r="AS16" s="235">
        <f t="shared" si="3"/>
        <v>3</v>
      </c>
      <c r="AT16" s="1101" t="s">
        <v>729</v>
      </c>
      <c r="AU16" s="1029" t="s">
        <v>808</v>
      </c>
    </row>
    <row r="17" spans="1:47" s="40" customFormat="1" ht="15.75" customHeight="1" x14ac:dyDescent="0.25">
      <c r="A17" s="834" t="s">
        <v>295</v>
      </c>
      <c r="B17" s="821" t="s">
        <v>15</v>
      </c>
      <c r="C17" s="798" t="s">
        <v>296</v>
      </c>
      <c r="D17" s="296"/>
      <c r="E17" s="291" t="s">
        <v>68</v>
      </c>
      <c r="F17" s="296">
        <v>4</v>
      </c>
      <c r="G17" s="291">
        <v>40</v>
      </c>
      <c r="H17" s="296">
        <v>3</v>
      </c>
      <c r="I17" s="187" t="s">
        <v>71</v>
      </c>
      <c r="J17" s="185"/>
      <c r="K17" s="291"/>
      <c r="L17" s="296"/>
      <c r="M17" s="291"/>
      <c r="N17" s="296"/>
      <c r="O17" s="297"/>
      <c r="P17" s="296"/>
      <c r="Q17" s="291"/>
      <c r="R17" s="296"/>
      <c r="S17" s="291"/>
      <c r="T17" s="296"/>
      <c r="U17" s="187"/>
      <c r="V17" s="185"/>
      <c r="W17" s="291"/>
      <c r="X17" s="296"/>
      <c r="Y17" s="291"/>
      <c r="Z17" s="296"/>
      <c r="AA17" s="297"/>
      <c r="AB17" s="185"/>
      <c r="AC17" s="291"/>
      <c r="AD17" s="261"/>
      <c r="AE17" s="291"/>
      <c r="AF17" s="261"/>
      <c r="AG17" s="262"/>
      <c r="AH17" s="296"/>
      <c r="AI17" s="291"/>
      <c r="AJ17" s="296"/>
      <c r="AK17" s="291"/>
      <c r="AL17" s="296"/>
      <c r="AM17" s="296"/>
      <c r="AN17" s="233" t="str">
        <f t="shared" si="0"/>
        <v/>
      </c>
      <c r="AO17" s="291" t="str">
        <f t="shared" si="4"/>
        <v/>
      </c>
      <c r="AP17" s="234">
        <f t="shared" si="1"/>
        <v>4</v>
      </c>
      <c r="AQ17" s="291">
        <v>40</v>
      </c>
      <c r="AR17" s="234">
        <f t="shared" si="2"/>
        <v>3</v>
      </c>
      <c r="AS17" s="235">
        <f t="shared" si="3"/>
        <v>4</v>
      </c>
      <c r="AT17" s="1101" t="s">
        <v>918</v>
      </c>
      <c r="AU17" s="1029" t="s">
        <v>919</v>
      </c>
    </row>
    <row r="18" spans="1:47" ht="15.75" customHeight="1" x14ac:dyDescent="0.25">
      <c r="A18" s="179" t="s">
        <v>161</v>
      </c>
      <c r="B18" s="182" t="s">
        <v>34</v>
      </c>
      <c r="C18" s="181" t="s">
        <v>162</v>
      </c>
      <c r="D18" s="296">
        <v>5</v>
      </c>
      <c r="E18" s="291">
        <v>50</v>
      </c>
      <c r="F18" s="296">
        <v>2</v>
      </c>
      <c r="G18" s="291">
        <v>20</v>
      </c>
      <c r="H18" s="296">
        <v>4</v>
      </c>
      <c r="I18" s="187" t="s">
        <v>67</v>
      </c>
      <c r="J18" s="185"/>
      <c r="K18" s="291" t="str">
        <f>IF(J18*15=0,"",J18*15)</f>
        <v/>
      </c>
      <c r="L18" s="296"/>
      <c r="M18" s="291" t="str">
        <f>IF(L18*15=0,"",L18*15)</f>
        <v/>
      </c>
      <c r="N18" s="296"/>
      <c r="O18" s="297"/>
      <c r="P18" s="296"/>
      <c r="Q18" s="291" t="str">
        <f>IF(P18*15=0,"",P18*15)</f>
        <v/>
      </c>
      <c r="R18" s="296"/>
      <c r="S18" s="291" t="str">
        <f>IF(R18*15=0,"",R18*15)</f>
        <v/>
      </c>
      <c r="T18" s="296"/>
      <c r="U18" s="187"/>
      <c r="V18" s="185"/>
      <c r="W18" s="291" t="str">
        <f>IF(V18*15=0,"",V18*15)</f>
        <v/>
      </c>
      <c r="X18" s="296"/>
      <c r="Y18" s="291" t="str">
        <f>IF(X18*15=0,"",X18*15)</f>
        <v/>
      </c>
      <c r="Z18" s="296"/>
      <c r="AA18" s="297"/>
      <c r="AB18" s="185"/>
      <c r="AC18" s="291" t="str">
        <f>IF(AB18*15=0,"",AB18*15)</f>
        <v/>
      </c>
      <c r="AD18" s="261"/>
      <c r="AE18" s="291" t="str">
        <f>IF(AD18*15=0,"",AD18*15)</f>
        <v/>
      </c>
      <c r="AF18" s="261"/>
      <c r="AG18" s="262"/>
      <c r="AH18" s="296"/>
      <c r="AI18" s="291" t="str">
        <f t="shared" ref="AI18:AI30" si="5">IF(AH18*15=0,"",AH18*15)</f>
        <v/>
      </c>
      <c r="AJ18" s="296"/>
      <c r="AK18" s="291" t="str">
        <f>IF(AJ18*15=0,"",AJ18*15)</f>
        <v/>
      </c>
      <c r="AL18" s="296"/>
      <c r="AM18" s="296"/>
      <c r="AN18" s="233">
        <f t="shared" si="0"/>
        <v>5</v>
      </c>
      <c r="AO18" s="291">
        <v>50</v>
      </c>
      <c r="AP18" s="234">
        <f t="shared" si="1"/>
        <v>2</v>
      </c>
      <c r="AQ18" s="291">
        <v>20</v>
      </c>
      <c r="AR18" s="234">
        <f t="shared" si="2"/>
        <v>4</v>
      </c>
      <c r="AS18" s="235">
        <f t="shared" si="3"/>
        <v>7</v>
      </c>
      <c r="AT18" s="1029" t="s">
        <v>749</v>
      </c>
      <c r="AU18" s="1029" t="s">
        <v>810</v>
      </c>
    </row>
    <row r="19" spans="1:47" s="755" customFormat="1" ht="15.75" customHeight="1" x14ac:dyDescent="0.25">
      <c r="A19" s="820" t="s">
        <v>107</v>
      </c>
      <c r="B19" s="821" t="s">
        <v>15</v>
      </c>
      <c r="C19" s="822" t="s">
        <v>108</v>
      </c>
      <c r="D19" s="823"/>
      <c r="E19" s="824" t="str">
        <f t="shared" ref="E19:E33" si="6">IF(D19*15=0,"",D19*15)</f>
        <v/>
      </c>
      <c r="F19" s="823"/>
      <c r="G19" s="824" t="str">
        <f t="shared" ref="G19:G33" si="7">IF(F19*15=0,"",F19*15)</f>
        <v/>
      </c>
      <c r="H19" s="823"/>
      <c r="I19" s="825"/>
      <c r="J19" s="826">
        <v>2</v>
      </c>
      <c r="K19" s="824">
        <v>28</v>
      </c>
      <c r="L19" s="823">
        <v>1</v>
      </c>
      <c r="M19" s="824">
        <v>14</v>
      </c>
      <c r="N19" s="823">
        <v>3</v>
      </c>
      <c r="O19" s="827" t="s">
        <v>131</v>
      </c>
      <c r="P19" s="823"/>
      <c r="Q19" s="824" t="str">
        <f>IF(P19*15=0,"",P19*15)</f>
        <v/>
      </c>
      <c r="R19" s="823"/>
      <c r="S19" s="824" t="str">
        <f>IF(R19*15=0,"",R19*15)</f>
        <v/>
      </c>
      <c r="T19" s="823"/>
      <c r="U19" s="825"/>
      <c r="V19" s="826"/>
      <c r="W19" s="824" t="str">
        <f>IF(V19*15=0,"",V19*15)</f>
        <v/>
      </c>
      <c r="X19" s="823"/>
      <c r="Y19" s="824" t="str">
        <f>IF(X19*15=0,"",X19*15)</f>
        <v/>
      </c>
      <c r="Z19" s="823"/>
      <c r="AA19" s="827"/>
      <c r="AB19" s="826"/>
      <c r="AC19" s="824" t="str">
        <f>IF(AB19*15=0,"",AB19*15)</f>
        <v/>
      </c>
      <c r="AD19" s="828"/>
      <c r="AE19" s="824" t="str">
        <f>IF(AD19*15=0,"",AD19*15)</f>
        <v/>
      </c>
      <c r="AF19" s="828"/>
      <c r="AG19" s="829"/>
      <c r="AH19" s="823"/>
      <c r="AI19" s="824" t="str">
        <f t="shared" si="5"/>
        <v/>
      </c>
      <c r="AJ19" s="823"/>
      <c r="AK19" s="824" t="str">
        <f>IF(AJ19*15=0,"",AJ19*15)</f>
        <v/>
      </c>
      <c r="AL19" s="823"/>
      <c r="AM19" s="823"/>
      <c r="AN19" s="830">
        <f t="shared" si="0"/>
        <v>2</v>
      </c>
      <c r="AO19" s="824">
        <f t="shared" si="4"/>
        <v>28</v>
      </c>
      <c r="AP19" s="831">
        <f t="shared" si="1"/>
        <v>1</v>
      </c>
      <c r="AQ19" s="824">
        <f t="shared" ref="AQ19:AQ42" si="8">IF((L19+F19+R19+X19+AD19+AJ19)*14=0,"",(L19+F19+R19+X19+AD19+AJ19)*14)</f>
        <v>14</v>
      </c>
      <c r="AR19" s="831">
        <f t="shared" si="2"/>
        <v>3</v>
      </c>
      <c r="AS19" s="832">
        <f t="shared" si="3"/>
        <v>3</v>
      </c>
      <c r="AT19" s="1101" t="s">
        <v>711</v>
      </c>
      <c r="AU19" s="1029" t="s">
        <v>811</v>
      </c>
    </row>
    <row r="20" spans="1:47" s="2" customFormat="1" ht="15.75" customHeight="1" x14ac:dyDescent="0.25">
      <c r="A20" s="820" t="s">
        <v>109</v>
      </c>
      <c r="B20" s="821" t="s">
        <v>15</v>
      </c>
      <c r="C20" s="822" t="s">
        <v>110</v>
      </c>
      <c r="D20" s="296"/>
      <c r="E20" s="291" t="str">
        <f t="shared" si="6"/>
        <v/>
      </c>
      <c r="F20" s="296"/>
      <c r="G20" s="291" t="str">
        <f t="shared" si="7"/>
        <v/>
      </c>
      <c r="H20" s="296"/>
      <c r="I20" s="187"/>
      <c r="J20" s="185"/>
      <c r="K20" s="291" t="str">
        <f t="shared" ref="K20:K25" si="9">IF(J20*15=0,"",J20*15)</f>
        <v/>
      </c>
      <c r="L20" s="296"/>
      <c r="M20" s="291" t="str">
        <f t="shared" ref="M20:M25" si="10">IF(L20*15=0,"",L20*15)</f>
        <v/>
      </c>
      <c r="N20" s="296"/>
      <c r="O20" s="297"/>
      <c r="P20" s="823">
        <v>1</v>
      </c>
      <c r="Q20" s="824">
        <v>14</v>
      </c>
      <c r="R20" s="823">
        <v>1</v>
      </c>
      <c r="S20" s="824">
        <v>28</v>
      </c>
      <c r="T20" s="823">
        <v>3</v>
      </c>
      <c r="U20" s="825" t="s">
        <v>131</v>
      </c>
      <c r="V20" s="185"/>
      <c r="W20" s="291" t="str">
        <f>IF(V20*15=0,"",V20*15)</f>
        <v/>
      </c>
      <c r="X20" s="296"/>
      <c r="Y20" s="291" t="str">
        <f>IF(X20*15=0,"",X20*15)</f>
        <v/>
      </c>
      <c r="Z20" s="296"/>
      <c r="AA20" s="297"/>
      <c r="AB20" s="185"/>
      <c r="AC20" s="291" t="str">
        <f>IF(AB20*15=0,"",AB20*15)</f>
        <v/>
      </c>
      <c r="AD20" s="261"/>
      <c r="AE20" s="291" t="str">
        <f>IF(AD20*15=0,"",AD20*15)</f>
        <v/>
      </c>
      <c r="AF20" s="261"/>
      <c r="AG20" s="262"/>
      <c r="AH20" s="296"/>
      <c r="AI20" s="291" t="str">
        <f t="shared" si="5"/>
        <v/>
      </c>
      <c r="AJ20" s="296"/>
      <c r="AK20" s="291" t="str">
        <f>IF(AJ20*15=0,"",AJ20*15)</f>
        <v/>
      </c>
      <c r="AL20" s="296"/>
      <c r="AM20" s="296"/>
      <c r="AN20" s="233">
        <f t="shared" si="0"/>
        <v>1</v>
      </c>
      <c r="AO20" s="291">
        <f t="shared" si="4"/>
        <v>14</v>
      </c>
      <c r="AP20" s="234">
        <f t="shared" si="1"/>
        <v>1</v>
      </c>
      <c r="AQ20" s="291">
        <f t="shared" si="8"/>
        <v>14</v>
      </c>
      <c r="AR20" s="234">
        <f t="shared" si="2"/>
        <v>3</v>
      </c>
      <c r="AS20" s="235">
        <f t="shared" si="3"/>
        <v>2</v>
      </c>
      <c r="AT20" s="1101" t="s">
        <v>711</v>
      </c>
      <c r="AU20" s="1029" t="s">
        <v>811</v>
      </c>
    </row>
    <row r="21" spans="1:47" s="2" customFormat="1" ht="15.75" customHeight="1" x14ac:dyDescent="0.25">
      <c r="A21" s="820" t="s">
        <v>111</v>
      </c>
      <c r="B21" s="821" t="s">
        <v>15</v>
      </c>
      <c r="C21" s="822" t="s">
        <v>112</v>
      </c>
      <c r="D21" s="296"/>
      <c r="E21" s="291" t="str">
        <f t="shared" si="6"/>
        <v/>
      </c>
      <c r="F21" s="296"/>
      <c r="G21" s="291" t="str">
        <f t="shared" si="7"/>
        <v/>
      </c>
      <c r="H21" s="296"/>
      <c r="I21" s="187"/>
      <c r="J21" s="185"/>
      <c r="K21" s="291" t="str">
        <f t="shared" si="9"/>
        <v/>
      </c>
      <c r="L21" s="296"/>
      <c r="M21" s="291" t="str">
        <f t="shared" si="10"/>
        <v/>
      </c>
      <c r="N21" s="296"/>
      <c r="O21" s="297"/>
      <c r="P21" s="296"/>
      <c r="Q21" s="291" t="str">
        <f>IF(P21*15=0,"",P21*15)</f>
        <v/>
      </c>
      <c r="R21" s="296"/>
      <c r="S21" s="291" t="str">
        <f>IF(R21*15=0,"",R21*15)</f>
        <v/>
      </c>
      <c r="T21" s="296"/>
      <c r="U21" s="187"/>
      <c r="V21" s="826">
        <v>1</v>
      </c>
      <c r="W21" s="824">
        <v>14</v>
      </c>
      <c r="X21" s="823">
        <v>1</v>
      </c>
      <c r="Y21" s="824">
        <v>14</v>
      </c>
      <c r="Z21" s="823">
        <v>3</v>
      </c>
      <c r="AA21" s="827" t="s">
        <v>131</v>
      </c>
      <c r="AB21" s="185"/>
      <c r="AC21" s="291" t="str">
        <f>IF(AB21*15=0,"",AB21*15)</f>
        <v/>
      </c>
      <c r="AD21" s="261"/>
      <c r="AE21" s="291" t="str">
        <f>IF(AD21*15=0,"",AD21*15)</f>
        <v/>
      </c>
      <c r="AF21" s="261"/>
      <c r="AG21" s="262"/>
      <c r="AH21" s="296"/>
      <c r="AI21" s="291" t="str">
        <f t="shared" si="5"/>
        <v/>
      </c>
      <c r="AJ21" s="296"/>
      <c r="AK21" s="291" t="str">
        <f>IF(AJ21*15=0,"",AJ21*15)</f>
        <v/>
      </c>
      <c r="AL21" s="296"/>
      <c r="AM21" s="296"/>
      <c r="AN21" s="233">
        <f t="shared" si="0"/>
        <v>1</v>
      </c>
      <c r="AO21" s="291">
        <f t="shared" si="4"/>
        <v>14</v>
      </c>
      <c r="AP21" s="234">
        <f t="shared" si="1"/>
        <v>1</v>
      </c>
      <c r="AQ21" s="291">
        <f t="shared" si="8"/>
        <v>14</v>
      </c>
      <c r="AR21" s="234">
        <f t="shared" si="2"/>
        <v>3</v>
      </c>
      <c r="AS21" s="235">
        <f t="shared" si="3"/>
        <v>2</v>
      </c>
      <c r="AT21" s="1101" t="s">
        <v>711</v>
      </c>
      <c r="AU21" s="1029" t="s">
        <v>811</v>
      </c>
    </row>
    <row r="22" spans="1:47" s="755" customFormat="1" ht="15.75" customHeight="1" x14ac:dyDescent="0.25">
      <c r="A22" s="820" t="s">
        <v>113</v>
      </c>
      <c r="B22" s="821" t="s">
        <v>15</v>
      </c>
      <c r="C22" s="822" t="s">
        <v>114</v>
      </c>
      <c r="D22" s="823"/>
      <c r="E22" s="824" t="str">
        <f t="shared" si="6"/>
        <v/>
      </c>
      <c r="F22" s="823"/>
      <c r="G22" s="824" t="str">
        <f t="shared" si="7"/>
        <v/>
      </c>
      <c r="H22" s="823"/>
      <c r="I22" s="825"/>
      <c r="J22" s="826"/>
      <c r="K22" s="824" t="str">
        <f t="shared" si="9"/>
        <v/>
      </c>
      <c r="L22" s="823"/>
      <c r="M22" s="824" t="str">
        <f t="shared" si="10"/>
        <v/>
      </c>
      <c r="N22" s="823"/>
      <c r="O22" s="827"/>
      <c r="P22" s="823"/>
      <c r="Q22" s="824" t="str">
        <f>IF(P22*15=0,"",P22*15)</f>
        <v/>
      </c>
      <c r="R22" s="823"/>
      <c r="S22" s="824" t="str">
        <f>IF(R22*15=0,"",R22*15)</f>
        <v/>
      </c>
      <c r="T22" s="823"/>
      <c r="U22" s="825"/>
      <c r="V22" s="826"/>
      <c r="W22" s="824" t="str">
        <f>IF(V22*15=0,"",V22*15)</f>
        <v/>
      </c>
      <c r="X22" s="823"/>
      <c r="Y22" s="824" t="str">
        <f>IF(X22*15=0,"",X22*15)</f>
        <v/>
      </c>
      <c r="Z22" s="823"/>
      <c r="AA22" s="827"/>
      <c r="AB22" s="826">
        <v>1</v>
      </c>
      <c r="AC22" s="824">
        <v>14</v>
      </c>
      <c r="AD22" s="828">
        <v>1</v>
      </c>
      <c r="AE22" s="824">
        <v>14</v>
      </c>
      <c r="AF22" s="828">
        <v>3</v>
      </c>
      <c r="AG22" s="829" t="s">
        <v>131</v>
      </c>
      <c r="AH22" s="823"/>
      <c r="AI22" s="824" t="str">
        <f t="shared" si="5"/>
        <v/>
      </c>
      <c r="AJ22" s="823"/>
      <c r="AK22" s="824" t="str">
        <f>IF(AJ22*15=0,"",AJ22*15)</f>
        <v/>
      </c>
      <c r="AL22" s="823"/>
      <c r="AM22" s="823"/>
      <c r="AN22" s="830">
        <f t="shared" si="0"/>
        <v>1</v>
      </c>
      <c r="AO22" s="824">
        <f t="shared" si="4"/>
        <v>14</v>
      </c>
      <c r="AP22" s="831">
        <f t="shared" si="1"/>
        <v>1</v>
      </c>
      <c r="AQ22" s="824">
        <f t="shared" si="8"/>
        <v>14</v>
      </c>
      <c r="AR22" s="831">
        <f t="shared" si="2"/>
        <v>3</v>
      </c>
      <c r="AS22" s="832">
        <f t="shared" si="3"/>
        <v>2</v>
      </c>
      <c r="AT22" s="1101" t="s">
        <v>711</v>
      </c>
      <c r="AU22" s="1029" t="s">
        <v>811</v>
      </c>
    </row>
    <row r="23" spans="1:47" s="755" customFormat="1" ht="15.75" customHeight="1" x14ac:dyDescent="0.25">
      <c r="A23" s="820" t="s">
        <v>115</v>
      </c>
      <c r="B23" s="821" t="s">
        <v>15</v>
      </c>
      <c r="C23" s="822" t="s">
        <v>116</v>
      </c>
      <c r="D23" s="823"/>
      <c r="E23" s="824" t="str">
        <f t="shared" si="6"/>
        <v/>
      </c>
      <c r="F23" s="823"/>
      <c r="G23" s="824" t="str">
        <f t="shared" si="7"/>
        <v/>
      </c>
      <c r="H23" s="823"/>
      <c r="I23" s="825"/>
      <c r="J23" s="826"/>
      <c r="K23" s="824" t="str">
        <f t="shared" si="9"/>
        <v/>
      </c>
      <c r="L23" s="823"/>
      <c r="M23" s="824" t="str">
        <f t="shared" si="10"/>
        <v/>
      </c>
      <c r="N23" s="823"/>
      <c r="O23" s="827"/>
      <c r="P23" s="823"/>
      <c r="Q23" s="824" t="str">
        <f>IF(P23*15=0,"",P23*15)</f>
        <v/>
      </c>
      <c r="R23" s="823"/>
      <c r="S23" s="824" t="str">
        <f>IF(R23*15=0,"",R23*15)</f>
        <v/>
      </c>
      <c r="T23" s="823"/>
      <c r="U23" s="825"/>
      <c r="V23" s="826"/>
      <c r="W23" s="824" t="str">
        <f>IF(V23*15=0,"",V23*15)</f>
        <v/>
      </c>
      <c r="X23" s="823"/>
      <c r="Y23" s="824" t="str">
        <f>IF(X23*15=0,"",X23*15)</f>
        <v/>
      </c>
      <c r="Z23" s="823"/>
      <c r="AA23" s="827"/>
      <c r="AB23" s="826"/>
      <c r="AC23" s="824" t="str">
        <f t="shared" ref="AC23:AC29" si="11">IF(AB23*15=0,"",AB23*15)</f>
        <v/>
      </c>
      <c r="AD23" s="828"/>
      <c r="AE23" s="824" t="str">
        <f t="shared" ref="AE23:AE29" si="12">IF(AD23*15=0,"",AD23*15)</f>
        <v/>
      </c>
      <c r="AF23" s="828"/>
      <c r="AG23" s="829"/>
      <c r="AH23" s="823"/>
      <c r="AI23" s="824" t="str">
        <f t="shared" si="5"/>
        <v/>
      </c>
      <c r="AJ23" s="823">
        <v>1</v>
      </c>
      <c r="AK23" s="824">
        <v>10</v>
      </c>
      <c r="AL23" s="823">
        <v>1</v>
      </c>
      <c r="AM23" s="823" t="s">
        <v>289</v>
      </c>
      <c r="AN23" s="830" t="str">
        <f t="shared" si="0"/>
        <v/>
      </c>
      <c r="AO23" s="824" t="str">
        <f t="shared" si="4"/>
        <v/>
      </c>
      <c r="AP23" s="831">
        <f t="shared" si="1"/>
        <v>1</v>
      </c>
      <c r="AQ23" s="824">
        <v>20</v>
      </c>
      <c r="AR23" s="831">
        <f t="shared" si="2"/>
        <v>1</v>
      </c>
      <c r="AS23" s="832">
        <f t="shared" si="3"/>
        <v>1</v>
      </c>
      <c r="AT23" s="1101" t="s">
        <v>711</v>
      </c>
      <c r="AU23" s="1029" t="s">
        <v>922</v>
      </c>
    </row>
    <row r="24" spans="1:47" s="2" customFormat="1" ht="15.75" customHeight="1" x14ac:dyDescent="0.25">
      <c r="A24" s="179" t="s">
        <v>117</v>
      </c>
      <c r="B24" s="182" t="s">
        <v>15</v>
      </c>
      <c r="C24" s="181" t="s">
        <v>118</v>
      </c>
      <c r="D24" s="296"/>
      <c r="E24" s="291" t="str">
        <f t="shared" si="6"/>
        <v/>
      </c>
      <c r="F24" s="296"/>
      <c r="G24" s="291" t="str">
        <f t="shared" si="7"/>
        <v/>
      </c>
      <c r="H24" s="296"/>
      <c r="I24" s="187"/>
      <c r="J24" s="185"/>
      <c r="K24" s="291" t="str">
        <f t="shared" si="9"/>
        <v/>
      </c>
      <c r="L24" s="296"/>
      <c r="M24" s="291" t="str">
        <f t="shared" si="10"/>
        <v/>
      </c>
      <c r="N24" s="296"/>
      <c r="O24" s="297"/>
      <c r="P24" s="296">
        <v>1</v>
      </c>
      <c r="Q24" s="291">
        <v>14</v>
      </c>
      <c r="R24" s="296">
        <v>2</v>
      </c>
      <c r="S24" s="291">
        <v>28</v>
      </c>
      <c r="T24" s="296">
        <v>3</v>
      </c>
      <c r="U24" s="187" t="s">
        <v>15</v>
      </c>
      <c r="V24" s="185"/>
      <c r="W24" s="291" t="str">
        <f>IF(V24*15=0,"",V24*15)</f>
        <v/>
      </c>
      <c r="X24" s="296"/>
      <c r="Y24" s="291" t="str">
        <f>IF(X24*15=0,"",X24*15)</f>
        <v/>
      </c>
      <c r="Z24" s="296"/>
      <c r="AA24" s="297"/>
      <c r="AB24" s="185"/>
      <c r="AC24" s="291" t="str">
        <f t="shared" si="11"/>
        <v/>
      </c>
      <c r="AD24" s="261"/>
      <c r="AE24" s="291" t="str">
        <f t="shared" si="12"/>
        <v/>
      </c>
      <c r="AF24" s="261"/>
      <c r="AG24" s="262"/>
      <c r="AH24" s="296"/>
      <c r="AI24" s="291" t="str">
        <f t="shared" si="5"/>
        <v/>
      </c>
      <c r="AJ24" s="296"/>
      <c r="AK24" s="291" t="str">
        <f t="shared" ref="AK24:AK30" si="13">IF(AJ24*15=0,"",AJ24*15)</f>
        <v/>
      </c>
      <c r="AL24" s="296"/>
      <c r="AM24" s="296"/>
      <c r="AN24" s="233">
        <f t="shared" si="0"/>
        <v>1</v>
      </c>
      <c r="AO24" s="291">
        <f t="shared" si="4"/>
        <v>14</v>
      </c>
      <c r="AP24" s="234">
        <f t="shared" si="1"/>
        <v>2</v>
      </c>
      <c r="AQ24" s="291">
        <f t="shared" si="8"/>
        <v>28</v>
      </c>
      <c r="AR24" s="234">
        <f t="shared" si="2"/>
        <v>3</v>
      </c>
      <c r="AS24" s="235">
        <f t="shared" si="3"/>
        <v>3</v>
      </c>
      <c r="AT24" s="1101" t="s">
        <v>742</v>
      </c>
      <c r="AU24" s="1029" t="s">
        <v>743</v>
      </c>
    </row>
    <row r="25" spans="1:47" s="755" customFormat="1" ht="15.75" customHeight="1" x14ac:dyDescent="0.25">
      <c r="A25" s="820" t="s">
        <v>119</v>
      </c>
      <c r="B25" s="821" t="s">
        <v>15</v>
      </c>
      <c r="C25" s="822" t="s">
        <v>120</v>
      </c>
      <c r="D25" s="823"/>
      <c r="E25" s="824" t="str">
        <f t="shared" si="6"/>
        <v/>
      </c>
      <c r="F25" s="823"/>
      <c r="G25" s="824" t="str">
        <f t="shared" si="7"/>
        <v/>
      </c>
      <c r="H25" s="823"/>
      <c r="I25" s="825"/>
      <c r="J25" s="826"/>
      <c r="K25" s="824" t="str">
        <f t="shared" si="9"/>
        <v/>
      </c>
      <c r="L25" s="823"/>
      <c r="M25" s="824" t="str">
        <f t="shared" si="10"/>
        <v/>
      </c>
      <c r="N25" s="823"/>
      <c r="O25" s="827"/>
      <c r="P25" s="823"/>
      <c r="Q25" s="824" t="str">
        <f>IF(P25*15=0,"",P25*15)</f>
        <v/>
      </c>
      <c r="R25" s="823"/>
      <c r="S25" s="824" t="str">
        <f>IF(R25*15=0,"",R25*15)</f>
        <v/>
      </c>
      <c r="T25" s="823"/>
      <c r="U25" s="825"/>
      <c r="V25" s="826">
        <v>1</v>
      </c>
      <c r="W25" s="824">
        <v>14</v>
      </c>
      <c r="X25" s="823">
        <v>2</v>
      </c>
      <c r="Y25" s="824">
        <v>28</v>
      </c>
      <c r="Z25" s="823">
        <v>3</v>
      </c>
      <c r="AA25" s="827" t="s">
        <v>619</v>
      </c>
      <c r="AB25" s="826"/>
      <c r="AC25" s="824" t="str">
        <f t="shared" si="11"/>
        <v/>
      </c>
      <c r="AD25" s="828"/>
      <c r="AE25" s="824" t="str">
        <f t="shared" si="12"/>
        <v/>
      </c>
      <c r="AF25" s="828"/>
      <c r="AG25" s="829"/>
      <c r="AH25" s="823"/>
      <c r="AI25" s="824" t="str">
        <f t="shared" si="5"/>
        <v/>
      </c>
      <c r="AJ25" s="823"/>
      <c r="AK25" s="824" t="str">
        <f t="shared" si="13"/>
        <v/>
      </c>
      <c r="AL25" s="823"/>
      <c r="AM25" s="823"/>
      <c r="AN25" s="830">
        <f t="shared" si="0"/>
        <v>1</v>
      </c>
      <c r="AO25" s="824">
        <f t="shared" si="4"/>
        <v>14</v>
      </c>
      <c r="AP25" s="831">
        <f t="shared" si="1"/>
        <v>2</v>
      </c>
      <c r="AQ25" s="824">
        <f t="shared" si="8"/>
        <v>28</v>
      </c>
      <c r="AR25" s="831">
        <f t="shared" si="2"/>
        <v>3</v>
      </c>
      <c r="AS25" s="832">
        <f t="shared" si="3"/>
        <v>3</v>
      </c>
      <c r="AT25" s="1101" t="s">
        <v>742</v>
      </c>
      <c r="AU25" s="1029" t="s">
        <v>743</v>
      </c>
    </row>
    <row r="26" spans="1:47" s="2" customFormat="1" ht="15.75" customHeight="1" x14ac:dyDescent="0.25">
      <c r="A26" s="1031" t="s">
        <v>677</v>
      </c>
      <c r="B26" s="821" t="s">
        <v>15</v>
      </c>
      <c r="C26" s="766" t="s">
        <v>121</v>
      </c>
      <c r="D26" s="296"/>
      <c r="E26" s="291" t="str">
        <f t="shared" si="6"/>
        <v/>
      </c>
      <c r="F26" s="296"/>
      <c r="G26" s="291" t="str">
        <f t="shared" si="7"/>
        <v/>
      </c>
      <c r="H26" s="296"/>
      <c r="I26" s="187"/>
      <c r="J26" s="185">
        <v>1</v>
      </c>
      <c r="K26" s="291">
        <v>14</v>
      </c>
      <c r="L26" s="296">
        <v>3</v>
      </c>
      <c r="M26" s="291">
        <v>42</v>
      </c>
      <c r="N26" s="823">
        <v>4</v>
      </c>
      <c r="O26" s="297" t="s">
        <v>131</v>
      </c>
      <c r="P26" s="296"/>
      <c r="Q26" s="291" t="str">
        <f>IF(P26*15=0,"",P26*15)</f>
        <v/>
      </c>
      <c r="R26" s="296"/>
      <c r="S26" s="291" t="str">
        <f>IF(R26*15=0,"",R26*15)</f>
        <v/>
      </c>
      <c r="T26" s="296"/>
      <c r="U26" s="187"/>
      <c r="V26" s="185"/>
      <c r="W26" s="291" t="str">
        <f>IF(V26*15=0,"",V26*15)</f>
        <v/>
      </c>
      <c r="X26" s="296"/>
      <c r="Y26" s="291" t="str">
        <f>IF(X26*15=0,"",X26*15)</f>
        <v/>
      </c>
      <c r="Z26" s="296"/>
      <c r="AA26" s="297"/>
      <c r="AB26" s="185"/>
      <c r="AC26" s="291" t="str">
        <f t="shared" si="11"/>
        <v/>
      </c>
      <c r="AD26" s="261"/>
      <c r="AE26" s="291" t="str">
        <f t="shared" si="12"/>
        <v/>
      </c>
      <c r="AF26" s="261"/>
      <c r="AG26" s="262"/>
      <c r="AH26" s="296"/>
      <c r="AI26" s="291" t="str">
        <f t="shared" si="5"/>
        <v/>
      </c>
      <c r="AJ26" s="296"/>
      <c r="AK26" s="291" t="str">
        <f t="shared" si="13"/>
        <v/>
      </c>
      <c r="AL26" s="296"/>
      <c r="AM26" s="296"/>
      <c r="AN26" s="233">
        <f t="shared" si="0"/>
        <v>1</v>
      </c>
      <c r="AO26" s="291">
        <f t="shared" si="4"/>
        <v>14</v>
      </c>
      <c r="AP26" s="234">
        <f t="shared" si="1"/>
        <v>3</v>
      </c>
      <c r="AQ26" s="291">
        <f t="shared" si="8"/>
        <v>42</v>
      </c>
      <c r="AR26" s="234">
        <f t="shared" si="2"/>
        <v>4</v>
      </c>
      <c r="AS26" s="235">
        <f t="shared" si="3"/>
        <v>4</v>
      </c>
      <c r="AT26" s="1101" t="s">
        <v>773</v>
      </c>
      <c r="AU26" s="1029" t="s">
        <v>814</v>
      </c>
    </row>
    <row r="27" spans="1:47" s="2" customFormat="1" ht="15.75" customHeight="1" x14ac:dyDescent="0.25">
      <c r="A27" s="1031" t="s">
        <v>678</v>
      </c>
      <c r="B27" s="821" t="s">
        <v>15</v>
      </c>
      <c r="C27" s="766" t="s">
        <v>122</v>
      </c>
      <c r="D27" s="296"/>
      <c r="E27" s="291" t="str">
        <f t="shared" si="6"/>
        <v/>
      </c>
      <c r="F27" s="296"/>
      <c r="G27" s="291" t="str">
        <f t="shared" si="7"/>
        <v/>
      </c>
      <c r="H27" s="296"/>
      <c r="I27" s="187"/>
      <c r="J27" s="185"/>
      <c r="K27" s="291" t="str">
        <f t="shared" ref="K27:K33" si="14">IF(J27*15=0,"",J27*15)</f>
        <v/>
      </c>
      <c r="L27" s="296"/>
      <c r="M27" s="291" t="str">
        <f t="shared" ref="M27:M33" si="15">IF(L27*15=0,"",L27*15)</f>
        <v/>
      </c>
      <c r="N27" s="296"/>
      <c r="O27" s="297"/>
      <c r="P27" s="296">
        <v>1</v>
      </c>
      <c r="Q27" s="291">
        <v>14</v>
      </c>
      <c r="R27" s="296">
        <v>1</v>
      </c>
      <c r="S27" s="291">
        <v>14</v>
      </c>
      <c r="T27" s="823">
        <v>4</v>
      </c>
      <c r="U27" s="187" t="s">
        <v>131</v>
      </c>
      <c r="V27" s="185"/>
      <c r="W27" s="291" t="str">
        <f>IF(V27*15=0,"",V27*15)</f>
        <v/>
      </c>
      <c r="X27" s="296"/>
      <c r="Y27" s="291" t="str">
        <f>IF(X27*15=0,"",X27*15)</f>
        <v/>
      </c>
      <c r="Z27" s="296"/>
      <c r="AA27" s="297"/>
      <c r="AB27" s="185"/>
      <c r="AC27" s="291" t="str">
        <f t="shared" si="11"/>
        <v/>
      </c>
      <c r="AD27" s="261"/>
      <c r="AE27" s="291" t="str">
        <f t="shared" si="12"/>
        <v/>
      </c>
      <c r="AF27" s="261"/>
      <c r="AG27" s="262"/>
      <c r="AH27" s="296"/>
      <c r="AI27" s="291" t="str">
        <f t="shared" si="5"/>
        <v/>
      </c>
      <c r="AJ27" s="296"/>
      <c r="AK27" s="291" t="str">
        <f t="shared" si="13"/>
        <v/>
      </c>
      <c r="AL27" s="296"/>
      <c r="AM27" s="296"/>
      <c r="AN27" s="233">
        <f t="shared" si="0"/>
        <v>1</v>
      </c>
      <c r="AO27" s="291">
        <f t="shared" si="4"/>
        <v>14</v>
      </c>
      <c r="AP27" s="234">
        <f t="shared" si="1"/>
        <v>1</v>
      </c>
      <c r="AQ27" s="291">
        <f t="shared" si="8"/>
        <v>14</v>
      </c>
      <c r="AR27" s="234">
        <f t="shared" si="2"/>
        <v>4</v>
      </c>
      <c r="AS27" s="235">
        <f t="shared" si="3"/>
        <v>2</v>
      </c>
      <c r="AT27" s="1101" t="s">
        <v>773</v>
      </c>
      <c r="AU27" s="1029" t="s">
        <v>814</v>
      </c>
    </row>
    <row r="28" spans="1:47" s="2" customFormat="1" ht="15.75" customHeight="1" x14ac:dyDescent="0.25">
      <c r="A28" s="183" t="s">
        <v>123</v>
      </c>
      <c r="B28" s="182" t="s">
        <v>15</v>
      </c>
      <c r="C28" s="227" t="s">
        <v>124</v>
      </c>
      <c r="D28" s="296"/>
      <c r="E28" s="291" t="str">
        <f t="shared" si="6"/>
        <v/>
      </c>
      <c r="F28" s="296"/>
      <c r="G28" s="291" t="str">
        <f t="shared" si="7"/>
        <v/>
      </c>
      <c r="H28" s="296"/>
      <c r="I28" s="187"/>
      <c r="J28" s="185"/>
      <c r="K28" s="291" t="str">
        <f t="shared" si="14"/>
        <v/>
      </c>
      <c r="L28" s="296"/>
      <c r="M28" s="291" t="str">
        <f t="shared" si="15"/>
        <v/>
      </c>
      <c r="N28" s="296"/>
      <c r="O28" s="297"/>
      <c r="P28" s="296">
        <v>2</v>
      </c>
      <c r="Q28" s="291">
        <v>28</v>
      </c>
      <c r="R28" s="296">
        <v>2</v>
      </c>
      <c r="S28" s="291">
        <v>28</v>
      </c>
      <c r="T28" s="296">
        <v>3</v>
      </c>
      <c r="U28" s="187" t="s">
        <v>131</v>
      </c>
      <c r="V28" s="185"/>
      <c r="W28" s="291" t="str">
        <f>IF(V28*15=0,"",V28*15)</f>
        <v/>
      </c>
      <c r="X28" s="296"/>
      <c r="Y28" s="291" t="str">
        <f>IF(X28*15=0,"",X28*15)</f>
        <v/>
      </c>
      <c r="Z28" s="296"/>
      <c r="AA28" s="297"/>
      <c r="AB28" s="185"/>
      <c r="AC28" s="291" t="str">
        <f t="shared" si="11"/>
        <v/>
      </c>
      <c r="AD28" s="261"/>
      <c r="AE28" s="291" t="str">
        <f t="shared" si="12"/>
        <v/>
      </c>
      <c r="AF28" s="261"/>
      <c r="AG28" s="262"/>
      <c r="AH28" s="296"/>
      <c r="AI28" s="291" t="str">
        <f t="shared" si="5"/>
        <v/>
      </c>
      <c r="AJ28" s="296"/>
      <c r="AK28" s="291" t="str">
        <f t="shared" si="13"/>
        <v/>
      </c>
      <c r="AL28" s="296"/>
      <c r="AM28" s="296"/>
      <c r="AN28" s="233">
        <f t="shared" si="0"/>
        <v>2</v>
      </c>
      <c r="AO28" s="291">
        <f t="shared" si="4"/>
        <v>28</v>
      </c>
      <c r="AP28" s="234">
        <f t="shared" si="1"/>
        <v>2</v>
      </c>
      <c r="AQ28" s="291">
        <f t="shared" si="8"/>
        <v>28</v>
      </c>
      <c r="AR28" s="234">
        <f t="shared" si="2"/>
        <v>3</v>
      </c>
      <c r="AS28" s="235">
        <f t="shared" si="3"/>
        <v>4</v>
      </c>
      <c r="AT28" s="1101" t="s">
        <v>764</v>
      </c>
      <c r="AU28" s="1029" t="s">
        <v>942</v>
      </c>
    </row>
    <row r="29" spans="1:47" s="2" customFormat="1" ht="15.75" customHeight="1" x14ac:dyDescent="0.25">
      <c r="A29" s="183" t="s">
        <v>125</v>
      </c>
      <c r="B29" s="182" t="s">
        <v>15</v>
      </c>
      <c r="C29" s="227" t="s">
        <v>126</v>
      </c>
      <c r="D29" s="296"/>
      <c r="E29" s="291" t="str">
        <f t="shared" si="6"/>
        <v/>
      </c>
      <c r="F29" s="296"/>
      <c r="G29" s="291" t="str">
        <f t="shared" si="7"/>
        <v/>
      </c>
      <c r="H29" s="296"/>
      <c r="I29" s="187"/>
      <c r="J29" s="185"/>
      <c r="K29" s="291" t="str">
        <f t="shared" si="14"/>
        <v/>
      </c>
      <c r="L29" s="296"/>
      <c r="M29" s="291" t="str">
        <f t="shared" si="15"/>
        <v/>
      </c>
      <c r="N29" s="296"/>
      <c r="O29" s="297"/>
      <c r="P29" s="296"/>
      <c r="Q29" s="291" t="str">
        <f t="shared" ref="Q29:Q34" si="16">IF(P29*15=0,"",P29*15)</f>
        <v/>
      </c>
      <c r="R29" s="296"/>
      <c r="S29" s="291" t="str">
        <f t="shared" ref="S29:S34" si="17">IF(R29*15=0,"",R29*15)</f>
        <v/>
      </c>
      <c r="T29" s="296"/>
      <c r="U29" s="187"/>
      <c r="V29" s="185">
        <v>1</v>
      </c>
      <c r="W29" s="291">
        <v>14</v>
      </c>
      <c r="X29" s="296">
        <v>1</v>
      </c>
      <c r="Y29" s="291">
        <v>14</v>
      </c>
      <c r="Z29" s="296">
        <v>3</v>
      </c>
      <c r="AA29" s="297" t="s">
        <v>131</v>
      </c>
      <c r="AB29" s="185"/>
      <c r="AC29" s="291" t="str">
        <f t="shared" si="11"/>
        <v/>
      </c>
      <c r="AD29" s="261"/>
      <c r="AE29" s="291" t="str">
        <f t="shared" si="12"/>
        <v/>
      </c>
      <c r="AF29" s="261"/>
      <c r="AG29" s="262"/>
      <c r="AH29" s="296"/>
      <c r="AI29" s="291" t="str">
        <f t="shared" si="5"/>
        <v/>
      </c>
      <c r="AJ29" s="296"/>
      <c r="AK29" s="291" t="str">
        <f t="shared" si="13"/>
        <v/>
      </c>
      <c r="AL29" s="296"/>
      <c r="AM29" s="296"/>
      <c r="AN29" s="233">
        <f t="shared" si="0"/>
        <v>1</v>
      </c>
      <c r="AO29" s="291">
        <f t="shared" si="4"/>
        <v>14</v>
      </c>
      <c r="AP29" s="234">
        <f t="shared" si="1"/>
        <v>1</v>
      </c>
      <c r="AQ29" s="291">
        <f t="shared" si="8"/>
        <v>14</v>
      </c>
      <c r="AR29" s="234">
        <f t="shared" si="2"/>
        <v>3</v>
      </c>
      <c r="AS29" s="235">
        <f t="shared" si="3"/>
        <v>2</v>
      </c>
      <c r="AT29" s="1101" t="s">
        <v>764</v>
      </c>
      <c r="AU29" s="1029" t="s">
        <v>943</v>
      </c>
    </row>
    <row r="30" spans="1:47" s="2" customFormat="1" ht="15.75" customHeight="1" x14ac:dyDescent="0.25">
      <c r="A30" s="834" t="s">
        <v>127</v>
      </c>
      <c r="B30" s="821" t="s">
        <v>15</v>
      </c>
      <c r="C30" s="766" t="s">
        <v>128</v>
      </c>
      <c r="D30" s="296"/>
      <c r="E30" s="291" t="str">
        <f t="shared" si="6"/>
        <v/>
      </c>
      <c r="F30" s="296"/>
      <c r="G30" s="291" t="str">
        <f t="shared" si="7"/>
        <v/>
      </c>
      <c r="H30" s="296"/>
      <c r="I30" s="187"/>
      <c r="J30" s="185"/>
      <c r="K30" s="291" t="str">
        <f t="shared" si="14"/>
        <v/>
      </c>
      <c r="L30" s="296"/>
      <c r="M30" s="291" t="str">
        <f t="shared" si="15"/>
        <v/>
      </c>
      <c r="N30" s="296"/>
      <c r="O30" s="297"/>
      <c r="P30" s="296"/>
      <c r="Q30" s="291" t="str">
        <f t="shared" si="16"/>
        <v/>
      </c>
      <c r="R30" s="296"/>
      <c r="S30" s="291" t="str">
        <f t="shared" si="17"/>
        <v/>
      </c>
      <c r="T30" s="296"/>
      <c r="U30" s="187"/>
      <c r="V30" s="185"/>
      <c r="W30" s="291" t="str">
        <f>IF(V30*15=0,"",V30*15)</f>
        <v/>
      </c>
      <c r="X30" s="296"/>
      <c r="Y30" s="291" t="str">
        <f>IF(X30*15=0,"",X30*15)</f>
        <v/>
      </c>
      <c r="Z30" s="296"/>
      <c r="AA30" s="297"/>
      <c r="AB30" s="826">
        <v>1</v>
      </c>
      <c r="AC30" s="824">
        <v>14</v>
      </c>
      <c r="AD30" s="828">
        <v>3</v>
      </c>
      <c r="AE30" s="824">
        <v>42</v>
      </c>
      <c r="AF30" s="828">
        <v>4</v>
      </c>
      <c r="AG30" s="262" t="s">
        <v>131</v>
      </c>
      <c r="AH30" s="296"/>
      <c r="AI30" s="291" t="str">
        <f t="shared" si="5"/>
        <v/>
      </c>
      <c r="AJ30" s="296"/>
      <c r="AK30" s="291" t="str">
        <f t="shared" si="13"/>
        <v/>
      </c>
      <c r="AL30" s="296"/>
      <c r="AM30" s="296"/>
      <c r="AN30" s="233">
        <f t="shared" si="0"/>
        <v>1</v>
      </c>
      <c r="AO30" s="291">
        <f t="shared" si="4"/>
        <v>14</v>
      </c>
      <c r="AP30" s="234">
        <f t="shared" si="1"/>
        <v>3</v>
      </c>
      <c r="AQ30" s="291">
        <f t="shared" si="8"/>
        <v>42</v>
      </c>
      <c r="AR30" s="234">
        <f t="shared" si="2"/>
        <v>4</v>
      </c>
      <c r="AS30" s="235">
        <f t="shared" si="3"/>
        <v>4</v>
      </c>
      <c r="AT30" s="1101" t="s">
        <v>764</v>
      </c>
      <c r="AU30" s="1029" t="s">
        <v>815</v>
      </c>
    </row>
    <row r="31" spans="1:47" s="2" customFormat="1" ht="15.75" customHeight="1" x14ac:dyDescent="0.25">
      <c r="A31" s="183" t="s">
        <v>129</v>
      </c>
      <c r="B31" s="182" t="s">
        <v>15</v>
      </c>
      <c r="C31" s="227" t="s">
        <v>130</v>
      </c>
      <c r="D31" s="296"/>
      <c r="E31" s="291" t="str">
        <f t="shared" si="6"/>
        <v/>
      </c>
      <c r="F31" s="296"/>
      <c r="G31" s="291" t="str">
        <f t="shared" si="7"/>
        <v/>
      </c>
      <c r="H31" s="296"/>
      <c r="I31" s="187"/>
      <c r="J31" s="185"/>
      <c r="K31" s="291" t="str">
        <f t="shared" si="14"/>
        <v/>
      </c>
      <c r="L31" s="296"/>
      <c r="M31" s="291" t="str">
        <f t="shared" si="15"/>
        <v/>
      </c>
      <c r="N31" s="296"/>
      <c r="O31" s="297"/>
      <c r="P31" s="296"/>
      <c r="Q31" s="291" t="str">
        <f t="shared" si="16"/>
        <v/>
      </c>
      <c r="R31" s="296"/>
      <c r="S31" s="291" t="str">
        <f t="shared" si="17"/>
        <v/>
      </c>
      <c r="T31" s="296"/>
      <c r="U31" s="187"/>
      <c r="V31" s="185"/>
      <c r="W31" s="291" t="str">
        <f>IF(V31*15=0,"",V31*15)</f>
        <v/>
      </c>
      <c r="X31" s="296"/>
      <c r="Y31" s="291" t="str">
        <f>IF(X31*15=0,"",X31*15)</f>
        <v/>
      </c>
      <c r="Z31" s="296"/>
      <c r="AA31" s="297"/>
      <c r="AB31" s="185"/>
      <c r="AC31" s="291" t="str">
        <f>IF(AB31*15=0,"",AB31*15)</f>
        <v/>
      </c>
      <c r="AD31" s="261"/>
      <c r="AE31" s="291" t="str">
        <f t="shared" ref="AE31:AE36" si="18">IF(AD31*15=0,"",AD31*15)</f>
        <v/>
      </c>
      <c r="AF31" s="261"/>
      <c r="AG31" s="262"/>
      <c r="AH31" s="823">
        <v>1</v>
      </c>
      <c r="AI31" s="824">
        <v>10</v>
      </c>
      <c r="AJ31" s="823">
        <v>3</v>
      </c>
      <c r="AK31" s="824">
        <v>30</v>
      </c>
      <c r="AL31" s="296">
        <v>3</v>
      </c>
      <c r="AM31" s="296" t="s">
        <v>131</v>
      </c>
      <c r="AN31" s="233">
        <v>3</v>
      </c>
      <c r="AO31" s="291">
        <v>30</v>
      </c>
      <c r="AP31" s="234">
        <f t="shared" si="1"/>
        <v>3</v>
      </c>
      <c r="AQ31" s="291">
        <v>30</v>
      </c>
      <c r="AR31" s="234">
        <f t="shared" si="2"/>
        <v>3</v>
      </c>
      <c r="AS31" s="235">
        <f t="shared" si="3"/>
        <v>4</v>
      </c>
      <c r="AT31" s="1101" t="s">
        <v>764</v>
      </c>
      <c r="AU31" s="1029" t="s">
        <v>815</v>
      </c>
    </row>
    <row r="32" spans="1:47" s="2" customFormat="1" ht="15.75" customHeight="1" x14ac:dyDescent="0.25">
      <c r="A32" s="183" t="s">
        <v>132</v>
      </c>
      <c r="B32" s="182" t="s">
        <v>15</v>
      </c>
      <c r="C32" s="181" t="s">
        <v>133</v>
      </c>
      <c r="D32" s="296"/>
      <c r="E32" s="291" t="str">
        <f t="shared" si="6"/>
        <v/>
      </c>
      <c r="F32" s="296"/>
      <c r="G32" s="291" t="str">
        <f t="shared" si="7"/>
        <v/>
      </c>
      <c r="H32" s="296"/>
      <c r="I32" s="187"/>
      <c r="J32" s="185"/>
      <c r="K32" s="291" t="str">
        <f t="shared" si="14"/>
        <v/>
      </c>
      <c r="L32" s="296"/>
      <c r="M32" s="291" t="str">
        <f t="shared" si="15"/>
        <v/>
      </c>
      <c r="N32" s="296"/>
      <c r="O32" s="297"/>
      <c r="P32" s="296"/>
      <c r="Q32" s="291" t="str">
        <f t="shared" si="16"/>
        <v/>
      </c>
      <c r="R32" s="296"/>
      <c r="S32" s="291" t="str">
        <f t="shared" si="17"/>
        <v/>
      </c>
      <c r="T32" s="296"/>
      <c r="U32" s="187"/>
      <c r="V32" s="185">
        <v>1</v>
      </c>
      <c r="W32" s="291">
        <v>14</v>
      </c>
      <c r="X32" s="296">
        <v>1</v>
      </c>
      <c r="Y32" s="291">
        <v>14</v>
      </c>
      <c r="Z32" s="296">
        <v>2</v>
      </c>
      <c r="AA32" s="297" t="s">
        <v>15</v>
      </c>
      <c r="AB32" s="185"/>
      <c r="AC32" s="291" t="str">
        <f>IF(AB32*15=0,"",AB32*15)</f>
        <v/>
      </c>
      <c r="AD32" s="261"/>
      <c r="AE32" s="291" t="str">
        <f t="shared" si="18"/>
        <v/>
      </c>
      <c r="AF32" s="261"/>
      <c r="AG32" s="262"/>
      <c r="AH32" s="296"/>
      <c r="AI32" s="291" t="str">
        <f>IF(AH32*15=0,"",AH32*15)</f>
        <v/>
      </c>
      <c r="AJ32" s="296"/>
      <c r="AK32" s="291" t="str">
        <f t="shared" ref="AK32:AK37" si="19">IF(AJ32*15=0,"",AJ32*15)</f>
        <v/>
      </c>
      <c r="AL32" s="296"/>
      <c r="AM32" s="296"/>
      <c r="AN32" s="233">
        <f t="shared" si="0"/>
        <v>1</v>
      </c>
      <c r="AO32" s="291">
        <f t="shared" si="4"/>
        <v>14</v>
      </c>
      <c r="AP32" s="234">
        <f t="shared" si="1"/>
        <v>1</v>
      </c>
      <c r="AQ32" s="291">
        <f t="shared" si="8"/>
        <v>14</v>
      </c>
      <c r="AR32" s="234">
        <f t="shared" si="2"/>
        <v>2</v>
      </c>
      <c r="AS32" s="235">
        <f t="shared" si="3"/>
        <v>2</v>
      </c>
      <c r="AT32" s="1101" t="s">
        <v>729</v>
      </c>
      <c r="AU32" s="1029" t="s">
        <v>731</v>
      </c>
    </row>
    <row r="33" spans="1:47" s="40" customFormat="1" ht="15.75" customHeight="1" x14ac:dyDescent="0.25">
      <c r="A33" s="183" t="s">
        <v>134</v>
      </c>
      <c r="B33" s="182" t="s">
        <v>15</v>
      </c>
      <c r="C33" s="181" t="s">
        <v>135</v>
      </c>
      <c r="D33" s="296"/>
      <c r="E33" s="291" t="str">
        <f t="shared" si="6"/>
        <v/>
      </c>
      <c r="F33" s="296"/>
      <c r="G33" s="291" t="str">
        <f t="shared" si="7"/>
        <v/>
      </c>
      <c r="H33" s="296"/>
      <c r="I33" s="187"/>
      <c r="J33" s="185"/>
      <c r="K33" s="291" t="str">
        <f t="shared" si="14"/>
        <v/>
      </c>
      <c r="L33" s="296"/>
      <c r="M33" s="291" t="str">
        <f t="shared" si="15"/>
        <v/>
      </c>
      <c r="N33" s="296"/>
      <c r="O33" s="297"/>
      <c r="P33" s="296"/>
      <c r="Q33" s="291" t="str">
        <f t="shared" si="16"/>
        <v/>
      </c>
      <c r="R33" s="296"/>
      <c r="S33" s="291" t="str">
        <f t="shared" si="17"/>
        <v/>
      </c>
      <c r="T33" s="296"/>
      <c r="U33" s="187"/>
      <c r="V33" s="185"/>
      <c r="W33" s="291" t="str">
        <f>IF(V33*15=0,"",V33*15)</f>
        <v/>
      </c>
      <c r="X33" s="296"/>
      <c r="Y33" s="291" t="str">
        <f>IF(X33*15=0,"",X33*15)</f>
        <v/>
      </c>
      <c r="Z33" s="296"/>
      <c r="AA33" s="297"/>
      <c r="AB33" s="185">
        <v>1</v>
      </c>
      <c r="AC33" s="291">
        <v>14</v>
      </c>
      <c r="AD33" s="261">
        <v>1</v>
      </c>
      <c r="AE33" s="291">
        <v>14</v>
      </c>
      <c r="AF33" s="261">
        <v>2</v>
      </c>
      <c r="AG33" s="262" t="s">
        <v>15</v>
      </c>
      <c r="AH33" s="296"/>
      <c r="AI33" s="291" t="str">
        <f>IF(AH33*15=0,"",AH33*15)</f>
        <v/>
      </c>
      <c r="AJ33" s="296"/>
      <c r="AK33" s="291" t="str">
        <f t="shared" si="19"/>
        <v/>
      </c>
      <c r="AL33" s="296"/>
      <c r="AM33" s="296"/>
      <c r="AN33" s="233">
        <f t="shared" si="0"/>
        <v>1</v>
      </c>
      <c r="AO33" s="291">
        <f t="shared" si="4"/>
        <v>14</v>
      </c>
      <c r="AP33" s="234">
        <f t="shared" si="1"/>
        <v>1</v>
      </c>
      <c r="AQ33" s="291">
        <f t="shared" si="8"/>
        <v>14</v>
      </c>
      <c r="AR33" s="234">
        <f t="shared" si="2"/>
        <v>2</v>
      </c>
      <c r="AS33" s="235">
        <f t="shared" si="3"/>
        <v>2</v>
      </c>
      <c r="AT33" s="1101" t="s">
        <v>729</v>
      </c>
      <c r="AU33" s="1029" t="s">
        <v>731</v>
      </c>
    </row>
    <row r="34" spans="1:47" s="141" customFormat="1" ht="15.75" customHeight="1" x14ac:dyDescent="0.25">
      <c r="A34" s="183" t="s">
        <v>163</v>
      </c>
      <c r="B34" s="182" t="s">
        <v>34</v>
      </c>
      <c r="C34" s="194" t="s">
        <v>164</v>
      </c>
      <c r="D34" s="296"/>
      <c r="E34" s="291" t="str">
        <f t="shared" ref="E34:E59" si="20">IF(D34*15=0,"",D34*15)</f>
        <v/>
      </c>
      <c r="F34" s="296"/>
      <c r="G34" s="291" t="str">
        <f t="shared" ref="G34:G59" si="21">IF(F34*15=0,"",F34*15)</f>
        <v/>
      </c>
      <c r="H34" s="296"/>
      <c r="I34" s="187"/>
      <c r="J34" s="185"/>
      <c r="K34" s="291">
        <v>4</v>
      </c>
      <c r="L34" s="296">
        <v>2</v>
      </c>
      <c r="M34" s="291">
        <v>24</v>
      </c>
      <c r="N34" s="296">
        <v>1</v>
      </c>
      <c r="O34" s="297" t="s">
        <v>71</v>
      </c>
      <c r="P34" s="296"/>
      <c r="Q34" s="291" t="str">
        <f t="shared" si="16"/>
        <v/>
      </c>
      <c r="R34" s="296"/>
      <c r="S34" s="291" t="str">
        <f t="shared" si="17"/>
        <v/>
      </c>
      <c r="T34" s="296"/>
      <c r="U34" s="187"/>
      <c r="V34" s="185"/>
      <c r="W34" s="291" t="str">
        <f>IF(V34*15=0,"",V34*15)</f>
        <v/>
      </c>
      <c r="X34" s="296"/>
      <c r="Y34" s="291" t="str">
        <f>IF(X34*15=0,"",X34*15)</f>
        <v/>
      </c>
      <c r="Z34" s="296"/>
      <c r="AA34" s="297"/>
      <c r="AB34" s="185"/>
      <c r="AC34" s="291" t="str">
        <f>IF(AB34*15=0,"",AB34*15)</f>
        <v/>
      </c>
      <c r="AD34" s="261"/>
      <c r="AE34" s="291" t="str">
        <f t="shared" si="18"/>
        <v/>
      </c>
      <c r="AF34" s="261"/>
      <c r="AG34" s="262"/>
      <c r="AH34" s="296"/>
      <c r="AI34" s="291" t="str">
        <f>IF(AH34*15=0,"",AH34*15)</f>
        <v/>
      </c>
      <c r="AJ34" s="296"/>
      <c r="AK34" s="291" t="str">
        <f t="shared" si="19"/>
        <v/>
      </c>
      <c r="AL34" s="296"/>
      <c r="AM34" s="296"/>
      <c r="AN34" s="233" t="str">
        <f t="shared" si="0"/>
        <v/>
      </c>
      <c r="AO34" s="291" t="str">
        <f t="shared" si="4"/>
        <v/>
      </c>
      <c r="AP34" s="234">
        <f t="shared" si="1"/>
        <v>2</v>
      </c>
      <c r="AQ34" s="291">
        <f t="shared" si="8"/>
        <v>28</v>
      </c>
      <c r="AR34" s="234">
        <f t="shared" si="2"/>
        <v>1</v>
      </c>
      <c r="AS34" s="235">
        <f t="shared" si="3"/>
        <v>2</v>
      </c>
      <c r="AT34" s="1101" t="s">
        <v>693</v>
      </c>
      <c r="AU34" s="1029" t="s">
        <v>801</v>
      </c>
    </row>
    <row r="35" spans="1:47" ht="15.75" customHeight="1" x14ac:dyDescent="0.25">
      <c r="A35" s="183" t="s">
        <v>165</v>
      </c>
      <c r="B35" s="182" t="s">
        <v>34</v>
      </c>
      <c r="C35" s="194" t="s">
        <v>166</v>
      </c>
      <c r="D35" s="296"/>
      <c r="E35" s="291" t="str">
        <f t="shared" si="20"/>
        <v/>
      </c>
      <c r="F35" s="296"/>
      <c r="G35" s="291" t="str">
        <f t="shared" si="21"/>
        <v/>
      </c>
      <c r="H35" s="296"/>
      <c r="I35" s="187"/>
      <c r="J35" s="185"/>
      <c r="K35" s="291" t="str">
        <f t="shared" ref="K35:K37" si="22">IF(J35*15=0,"",J35*15)</f>
        <v/>
      </c>
      <c r="L35" s="296"/>
      <c r="M35" s="291" t="str">
        <f t="shared" ref="M35:M37" si="23">IF(L35*15=0,"",L35*15)</f>
        <v/>
      </c>
      <c r="N35" s="296"/>
      <c r="O35" s="297"/>
      <c r="P35" s="296"/>
      <c r="Q35" s="291">
        <v>4</v>
      </c>
      <c r="R35" s="296">
        <v>2</v>
      </c>
      <c r="S35" s="291">
        <v>24</v>
      </c>
      <c r="T35" s="296">
        <v>1</v>
      </c>
      <c r="U35" s="187" t="s">
        <v>71</v>
      </c>
      <c r="V35" s="185"/>
      <c r="W35" s="291" t="str">
        <f>IF(V35*15=0,"",V35*15)</f>
        <v/>
      </c>
      <c r="X35" s="296"/>
      <c r="Y35" s="291" t="str">
        <f>IF(X35*15=0,"",X35*15)</f>
        <v/>
      </c>
      <c r="Z35" s="296"/>
      <c r="AA35" s="297"/>
      <c r="AB35" s="185"/>
      <c r="AC35" s="291" t="str">
        <f>IF(AB35*15=0,"",AB35*15)</f>
        <v/>
      </c>
      <c r="AD35" s="261"/>
      <c r="AE35" s="291" t="str">
        <f t="shared" si="18"/>
        <v/>
      </c>
      <c r="AF35" s="261"/>
      <c r="AG35" s="262"/>
      <c r="AH35" s="296"/>
      <c r="AI35" s="291" t="str">
        <f t="shared" ref="AI35:AI49" si="24">IF(AH35*15=0,"",AH35*15)</f>
        <v/>
      </c>
      <c r="AJ35" s="296"/>
      <c r="AK35" s="291" t="str">
        <f t="shared" si="19"/>
        <v/>
      </c>
      <c r="AL35" s="296"/>
      <c r="AM35" s="296"/>
      <c r="AN35" s="233" t="str">
        <f t="shared" si="0"/>
        <v/>
      </c>
      <c r="AO35" s="291" t="str">
        <f t="shared" si="4"/>
        <v/>
      </c>
      <c r="AP35" s="234">
        <f t="shared" si="1"/>
        <v>2</v>
      </c>
      <c r="AQ35" s="291">
        <f t="shared" si="8"/>
        <v>28</v>
      </c>
      <c r="AR35" s="234">
        <f t="shared" si="2"/>
        <v>1</v>
      </c>
      <c r="AS35" s="235">
        <f t="shared" si="3"/>
        <v>2</v>
      </c>
      <c r="AT35" s="1101" t="s">
        <v>693</v>
      </c>
      <c r="AU35" s="1029" t="s">
        <v>801</v>
      </c>
    </row>
    <row r="36" spans="1:47" ht="15.75" customHeight="1" x14ac:dyDescent="0.25">
      <c r="A36" s="183" t="s">
        <v>167</v>
      </c>
      <c r="B36" s="182" t="s">
        <v>34</v>
      </c>
      <c r="C36" s="194" t="s">
        <v>168</v>
      </c>
      <c r="D36" s="296"/>
      <c r="E36" s="291" t="str">
        <f t="shared" si="20"/>
        <v/>
      </c>
      <c r="F36" s="296"/>
      <c r="G36" s="291" t="str">
        <f t="shared" si="21"/>
        <v/>
      </c>
      <c r="H36" s="296"/>
      <c r="I36" s="187"/>
      <c r="J36" s="185"/>
      <c r="K36" s="291" t="str">
        <f t="shared" si="22"/>
        <v/>
      </c>
      <c r="L36" s="296"/>
      <c r="M36" s="291" t="str">
        <f t="shared" si="23"/>
        <v/>
      </c>
      <c r="N36" s="296"/>
      <c r="O36" s="297"/>
      <c r="P36" s="296"/>
      <c r="Q36" s="291" t="str">
        <f t="shared" ref="Q36:Q50" si="25">IF(P36*15=0,"",P36*15)</f>
        <v/>
      </c>
      <c r="R36" s="296"/>
      <c r="S36" s="291" t="str">
        <f>IF(R36*15=0,"",R36*15)</f>
        <v/>
      </c>
      <c r="T36" s="296"/>
      <c r="U36" s="187"/>
      <c r="V36" s="185"/>
      <c r="W36" s="291">
        <v>4</v>
      </c>
      <c r="X36" s="296">
        <v>2</v>
      </c>
      <c r="Y36" s="291">
        <v>24</v>
      </c>
      <c r="Z36" s="296">
        <v>1</v>
      </c>
      <c r="AA36" s="297" t="s">
        <v>71</v>
      </c>
      <c r="AB36" s="185"/>
      <c r="AC36" s="291" t="str">
        <f>IF(AB36*15=0,"",AB36*15)</f>
        <v/>
      </c>
      <c r="AD36" s="261"/>
      <c r="AE36" s="291" t="str">
        <f t="shared" si="18"/>
        <v/>
      </c>
      <c r="AF36" s="261"/>
      <c r="AG36" s="262"/>
      <c r="AH36" s="296"/>
      <c r="AI36" s="291" t="str">
        <f t="shared" si="24"/>
        <v/>
      </c>
      <c r="AJ36" s="296"/>
      <c r="AK36" s="291" t="str">
        <f t="shared" si="19"/>
        <v/>
      </c>
      <c r="AL36" s="296"/>
      <c r="AM36" s="296"/>
      <c r="AN36" s="233" t="str">
        <f t="shared" si="0"/>
        <v/>
      </c>
      <c r="AO36" s="291" t="str">
        <f t="shared" si="4"/>
        <v/>
      </c>
      <c r="AP36" s="234">
        <f t="shared" si="1"/>
        <v>2</v>
      </c>
      <c r="AQ36" s="291">
        <f t="shared" si="8"/>
        <v>28</v>
      </c>
      <c r="AR36" s="234">
        <f t="shared" si="2"/>
        <v>1</v>
      </c>
      <c r="AS36" s="235">
        <f t="shared" si="3"/>
        <v>2</v>
      </c>
      <c r="AT36" s="1101" t="s">
        <v>693</v>
      </c>
      <c r="AU36" s="1029" t="s">
        <v>801</v>
      </c>
    </row>
    <row r="37" spans="1:47" ht="15.75" customHeight="1" x14ac:dyDescent="0.25">
      <c r="A37" s="183" t="s">
        <v>169</v>
      </c>
      <c r="B37" s="182" t="s">
        <v>34</v>
      </c>
      <c r="C37" s="194" t="s">
        <v>170</v>
      </c>
      <c r="D37" s="296"/>
      <c r="E37" s="291" t="str">
        <f t="shared" si="20"/>
        <v/>
      </c>
      <c r="F37" s="296"/>
      <c r="G37" s="291" t="str">
        <f t="shared" si="21"/>
        <v/>
      </c>
      <c r="H37" s="296"/>
      <c r="I37" s="187"/>
      <c r="J37" s="185"/>
      <c r="K37" s="291" t="str">
        <f t="shared" si="22"/>
        <v/>
      </c>
      <c r="L37" s="296"/>
      <c r="M37" s="291" t="str">
        <f t="shared" si="23"/>
        <v/>
      </c>
      <c r="N37" s="296"/>
      <c r="O37" s="297"/>
      <c r="P37" s="296"/>
      <c r="Q37" s="291" t="str">
        <f t="shared" si="25"/>
        <v/>
      </c>
      <c r="R37" s="296"/>
      <c r="S37" s="291" t="str">
        <f>IF(R37*15=0,"",R37*15)</f>
        <v/>
      </c>
      <c r="T37" s="296"/>
      <c r="U37" s="187"/>
      <c r="V37" s="185"/>
      <c r="W37" s="291" t="str">
        <f t="shared" ref="W37:W49" si="26">IF(V37*15=0,"",V37*15)</f>
        <v/>
      </c>
      <c r="X37" s="296"/>
      <c r="Y37" s="291" t="str">
        <f>IF(X37*15=0,"",X37*15)</f>
        <v/>
      </c>
      <c r="Z37" s="296"/>
      <c r="AA37" s="297"/>
      <c r="AB37" s="185"/>
      <c r="AC37" s="291">
        <v>4</v>
      </c>
      <c r="AD37" s="261">
        <v>2</v>
      </c>
      <c r="AE37" s="291">
        <v>24</v>
      </c>
      <c r="AF37" s="261">
        <v>1</v>
      </c>
      <c r="AG37" s="262" t="s">
        <v>71</v>
      </c>
      <c r="AH37" s="296"/>
      <c r="AI37" s="291" t="str">
        <f t="shared" si="24"/>
        <v/>
      </c>
      <c r="AJ37" s="296"/>
      <c r="AK37" s="291" t="str">
        <f t="shared" si="19"/>
        <v/>
      </c>
      <c r="AL37" s="296"/>
      <c r="AM37" s="296"/>
      <c r="AN37" s="233" t="str">
        <f t="shared" si="0"/>
        <v/>
      </c>
      <c r="AO37" s="291" t="str">
        <f t="shared" si="4"/>
        <v/>
      </c>
      <c r="AP37" s="234">
        <f t="shared" si="1"/>
        <v>2</v>
      </c>
      <c r="AQ37" s="291">
        <f t="shared" si="8"/>
        <v>28</v>
      </c>
      <c r="AR37" s="234">
        <f t="shared" si="2"/>
        <v>1</v>
      </c>
      <c r="AS37" s="235">
        <f t="shared" si="3"/>
        <v>2</v>
      </c>
      <c r="AT37" s="1101" t="s">
        <v>693</v>
      </c>
      <c r="AU37" s="1029" t="s">
        <v>801</v>
      </c>
    </row>
    <row r="38" spans="1:47" x14ac:dyDescent="0.25">
      <c r="A38" s="183" t="s">
        <v>171</v>
      </c>
      <c r="B38" s="182" t="s">
        <v>34</v>
      </c>
      <c r="C38" s="194" t="s">
        <v>172</v>
      </c>
      <c r="D38" s="296"/>
      <c r="E38" s="291" t="str">
        <f t="shared" si="20"/>
        <v/>
      </c>
      <c r="F38" s="296"/>
      <c r="G38" s="291" t="str">
        <f t="shared" si="21"/>
        <v/>
      </c>
      <c r="H38" s="296"/>
      <c r="I38" s="187"/>
      <c r="J38" s="185"/>
      <c r="K38" s="291" t="str">
        <f>IF(J38*15=0,"",J38*15)</f>
        <v/>
      </c>
      <c r="L38" s="296"/>
      <c r="M38" s="291" t="str">
        <f>IF(L38*15=0,"",L38*15)</f>
        <v/>
      </c>
      <c r="N38" s="296"/>
      <c r="O38" s="297"/>
      <c r="P38" s="296"/>
      <c r="Q38" s="291" t="str">
        <f t="shared" si="25"/>
        <v/>
      </c>
      <c r="R38" s="296"/>
      <c r="S38" s="291" t="str">
        <f>IF(R38*15=0,"",R38*15)</f>
        <v/>
      </c>
      <c r="T38" s="296"/>
      <c r="U38" s="187"/>
      <c r="V38" s="185"/>
      <c r="W38" s="291" t="str">
        <f t="shared" si="26"/>
        <v/>
      </c>
      <c r="X38" s="296"/>
      <c r="Y38" s="291" t="str">
        <f>IF(X38*15=0,"",X38*15)</f>
        <v/>
      </c>
      <c r="Z38" s="296"/>
      <c r="AA38" s="297"/>
      <c r="AB38" s="185"/>
      <c r="AC38" s="291" t="str">
        <f>IF(AB38*15=0,"",AB38*15)</f>
        <v/>
      </c>
      <c r="AD38" s="261"/>
      <c r="AE38" s="291" t="str">
        <f t="shared" ref="AE38:AE43" si="27">IF(AD38*15=0,"",AD38*15)</f>
        <v/>
      </c>
      <c r="AF38" s="261"/>
      <c r="AG38" s="262"/>
      <c r="AH38" s="296"/>
      <c r="AI38" s="291" t="str">
        <f t="shared" si="24"/>
        <v/>
      </c>
      <c r="AJ38" s="296">
        <v>1</v>
      </c>
      <c r="AK38" s="291">
        <v>10</v>
      </c>
      <c r="AL38" s="296">
        <v>1</v>
      </c>
      <c r="AM38" s="296" t="s">
        <v>71</v>
      </c>
      <c r="AN38" s="233" t="str">
        <f t="shared" si="0"/>
        <v/>
      </c>
      <c r="AO38" s="291" t="str">
        <f t="shared" si="4"/>
        <v/>
      </c>
      <c r="AP38" s="234">
        <f t="shared" si="1"/>
        <v>1</v>
      </c>
      <c r="AQ38" s="291">
        <v>10</v>
      </c>
      <c r="AR38" s="234">
        <f t="shared" si="2"/>
        <v>1</v>
      </c>
      <c r="AS38" s="235">
        <f t="shared" si="3"/>
        <v>1</v>
      </c>
      <c r="AT38" s="1101" t="s">
        <v>693</v>
      </c>
      <c r="AU38" s="1029" t="s">
        <v>801</v>
      </c>
    </row>
    <row r="39" spans="1:47" s="193" customFormat="1" x14ac:dyDescent="0.25">
      <c r="A39" s="183" t="s">
        <v>173</v>
      </c>
      <c r="B39" s="182" t="s">
        <v>34</v>
      </c>
      <c r="C39" s="228" t="s">
        <v>174</v>
      </c>
      <c r="D39" s="296"/>
      <c r="E39" s="291" t="str">
        <f t="shared" si="20"/>
        <v/>
      </c>
      <c r="F39" s="296"/>
      <c r="G39" s="291" t="str">
        <f t="shared" si="21"/>
        <v/>
      </c>
      <c r="H39" s="296"/>
      <c r="I39" s="187"/>
      <c r="J39" s="185"/>
      <c r="K39" s="291" t="str">
        <f>IF(J39*15=0,"",J39*15)</f>
        <v/>
      </c>
      <c r="L39" s="296"/>
      <c r="M39" s="291" t="str">
        <f>IF(L39*15=0,"",L39*15)</f>
        <v/>
      </c>
      <c r="N39" s="296"/>
      <c r="O39" s="297"/>
      <c r="P39" s="296">
        <v>1</v>
      </c>
      <c r="Q39" s="291">
        <v>14</v>
      </c>
      <c r="R39" s="296"/>
      <c r="S39" s="291" t="str">
        <f>IF(R39*15=0,"",R39*15)</f>
        <v/>
      </c>
      <c r="T39" s="296">
        <v>1</v>
      </c>
      <c r="U39" s="187" t="s">
        <v>83</v>
      </c>
      <c r="V39" s="185"/>
      <c r="W39" s="291" t="str">
        <f t="shared" si="26"/>
        <v/>
      </c>
      <c r="X39" s="296"/>
      <c r="Y39" s="291" t="str">
        <f>IF(X39*15=0,"",X39*15)</f>
        <v/>
      </c>
      <c r="Z39" s="296"/>
      <c r="AA39" s="297"/>
      <c r="AB39" s="185"/>
      <c r="AC39" s="291"/>
      <c r="AD39" s="261"/>
      <c r="AE39" s="291" t="str">
        <f t="shared" si="27"/>
        <v/>
      </c>
      <c r="AF39" s="261"/>
      <c r="AG39" s="262"/>
      <c r="AH39" s="296"/>
      <c r="AI39" s="291" t="str">
        <f t="shared" si="24"/>
        <v/>
      </c>
      <c r="AJ39" s="296"/>
      <c r="AK39" s="291" t="str">
        <f t="shared" ref="AK39:AK44" si="28">IF(AJ39*15=0,"",AJ39*15)</f>
        <v/>
      </c>
      <c r="AL39" s="296"/>
      <c r="AM39" s="296"/>
      <c r="AN39" s="233">
        <f t="shared" si="0"/>
        <v>1</v>
      </c>
      <c r="AO39" s="291">
        <f t="shared" si="4"/>
        <v>14</v>
      </c>
      <c r="AP39" s="234" t="str">
        <f t="shared" si="1"/>
        <v/>
      </c>
      <c r="AQ39" s="291" t="str">
        <f t="shared" si="8"/>
        <v/>
      </c>
      <c r="AR39" s="234">
        <f t="shared" si="2"/>
        <v>1</v>
      </c>
      <c r="AS39" s="235">
        <f t="shared" si="3"/>
        <v>1</v>
      </c>
      <c r="AT39" s="1029" t="s">
        <v>745</v>
      </c>
      <c r="AU39" s="1029" t="s">
        <v>924</v>
      </c>
    </row>
    <row r="40" spans="1:47" s="705" customFormat="1" ht="15.75" customHeight="1" x14ac:dyDescent="0.25">
      <c r="A40" s="709" t="s">
        <v>105</v>
      </c>
      <c r="B40" s="708" t="s">
        <v>15</v>
      </c>
      <c r="C40" s="717" t="s">
        <v>106</v>
      </c>
      <c r="D40" s="711"/>
      <c r="E40" s="701" t="str">
        <f t="shared" si="20"/>
        <v/>
      </c>
      <c r="F40" s="711"/>
      <c r="G40" s="701" t="str">
        <f t="shared" si="21"/>
        <v/>
      </c>
      <c r="H40" s="711"/>
      <c r="I40" s="714"/>
      <c r="J40" s="712"/>
      <c r="K40" s="701" t="str">
        <f>IF(J40*15=0,"",J40*15)</f>
        <v/>
      </c>
      <c r="L40" s="711"/>
      <c r="M40" s="701" t="str">
        <f t="shared" ref="M40" si="29">IF(L40*15=0,"",L40*15)</f>
        <v/>
      </c>
      <c r="N40" s="711"/>
      <c r="O40" s="715"/>
      <c r="P40" s="712"/>
      <c r="Q40" s="701"/>
      <c r="R40" s="713"/>
      <c r="S40" s="701" t="str">
        <f t="shared" ref="S40" si="30">IF(R40*15=0,"",R40*15)</f>
        <v/>
      </c>
      <c r="T40" s="713"/>
      <c r="U40" s="715"/>
      <c r="W40" s="701"/>
      <c r="Y40" s="701"/>
      <c r="AA40" s="827"/>
      <c r="AB40" s="823">
        <v>2</v>
      </c>
      <c r="AC40" s="824">
        <v>28</v>
      </c>
      <c r="AD40" s="836"/>
      <c r="AE40" s="824"/>
      <c r="AF40" s="823">
        <v>2</v>
      </c>
      <c r="AG40" s="829" t="s">
        <v>15</v>
      </c>
      <c r="AH40" s="711"/>
      <c r="AI40" s="701"/>
      <c r="AK40" s="701"/>
      <c r="AL40" s="711"/>
      <c r="AM40" s="716"/>
      <c r="AN40" s="702">
        <f t="shared" si="0"/>
        <v>2</v>
      </c>
      <c r="AO40" s="701">
        <f t="shared" si="4"/>
        <v>28</v>
      </c>
      <c r="AP40" s="703" t="str">
        <f t="shared" si="1"/>
        <v/>
      </c>
      <c r="AQ40" s="701" t="str">
        <f t="shared" si="8"/>
        <v/>
      </c>
      <c r="AR40" s="703">
        <f t="shared" si="2"/>
        <v>2</v>
      </c>
      <c r="AS40" s="704">
        <f t="shared" si="3"/>
        <v>2</v>
      </c>
      <c r="AT40" s="1103" t="s">
        <v>768</v>
      </c>
      <c r="AU40" s="1104" t="s">
        <v>789</v>
      </c>
    </row>
    <row r="41" spans="1:47" s="2" customFormat="1" ht="15.75" customHeight="1" x14ac:dyDescent="0.25">
      <c r="A41" s="179" t="s">
        <v>136</v>
      </c>
      <c r="B41" s="182" t="s">
        <v>15</v>
      </c>
      <c r="C41" s="181" t="s">
        <v>137</v>
      </c>
      <c r="D41" s="296"/>
      <c r="E41" s="291" t="str">
        <f t="shared" ref="E41:E49" si="31">IF(D41*15=0,"",D41*15)</f>
        <v/>
      </c>
      <c r="F41" s="296"/>
      <c r="G41" s="291" t="str">
        <f t="shared" ref="G41:G49" si="32">IF(F41*15=0,"",F41*15)</f>
        <v/>
      </c>
      <c r="H41" s="296"/>
      <c r="I41" s="187"/>
      <c r="J41" s="185"/>
      <c r="K41" s="291" t="str">
        <f t="shared" ref="K41:K48" si="33">IF(J41*15=0,"",J41*15)</f>
        <v/>
      </c>
      <c r="L41" s="296">
        <v>2</v>
      </c>
      <c r="M41" s="291">
        <v>28</v>
      </c>
      <c r="N41" s="296">
        <v>2</v>
      </c>
      <c r="O41" s="297" t="s">
        <v>71</v>
      </c>
      <c r="P41" s="296"/>
      <c r="Q41" s="291" t="str">
        <f t="shared" si="25"/>
        <v/>
      </c>
      <c r="R41" s="296"/>
      <c r="S41" s="291" t="str">
        <f>IF(R41*15=0,"",R41*15)</f>
        <v/>
      </c>
      <c r="T41" s="296"/>
      <c r="U41" s="187"/>
      <c r="V41" s="185"/>
      <c r="W41" s="291" t="str">
        <f t="shared" si="26"/>
        <v/>
      </c>
      <c r="X41" s="296"/>
      <c r="Y41" s="291" t="str">
        <f>IF(X41*15=0,"",X41*15)</f>
        <v/>
      </c>
      <c r="Z41" s="296"/>
      <c r="AA41" s="297"/>
      <c r="AB41" s="185"/>
      <c r="AC41" s="291" t="str">
        <f t="shared" ref="AC41:AC49" si="34">IF(AB41*15=0,"",AB41*15)</f>
        <v/>
      </c>
      <c r="AD41" s="261"/>
      <c r="AE41" s="291" t="str">
        <f t="shared" si="27"/>
        <v/>
      </c>
      <c r="AF41" s="261"/>
      <c r="AG41" s="262"/>
      <c r="AH41" s="296"/>
      <c r="AI41" s="291" t="str">
        <f t="shared" si="24"/>
        <v/>
      </c>
      <c r="AJ41" s="296"/>
      <c r="AK41" s="291" t="str">
        <f t="shared" si="28"/>
        <v/>
      </c>
      <c r="AL41" s="296"/>
      <c r="AM41" s="296"/>
      <c r="AN41" s="233" t="str">
        <f t="shared" si="0"/>
        <v/>
      </c>
      <c r="AO41" s="291" t="str">
        <f t="shared" si="4"/>
        <v/>
      </c>
      <c r="AP41" s="234">
        <f t="shared" si="1"/>
        <v>2</v>
      </c>
      <c r="AQ41" s="291">
        <f t="shared" si="8"/>
        <v>28</v>
      </c>
      <c r="AR41" s="234">
        <f t="shared" si="2"/>
        <v>2</v>
      </c>
      <c r="AS41" s="235">
        <f t="shared" si="3"/>
        <v>2</v>
      </c>
      <c r="AT41" s="1101" t="s">
        <v>713</v>
      </c>
      <c r="AU41" s="1029" t="s">
        <v>809</v>
      </c>
    </row>
    <row r="42" spans="1:47" s="2" customFormat="1" ht="15.75" customHeight="1" x14ac:dyDescent="0.25">
      <c r="A42" s="179" t="s">
        <v>138</v>
      </c>
      <c r="B42" s="182" t="s">
        <v>15</v>
      </c>
      <c r="C42" s="181" t="s">
        <v>139</v>
      </c>
      <c r="D42" s="296"/>
      <c r="E42" s="291" t="str">
        <f t="shared" si="31"/>
        <v/>
      </c>
      <c r="F42" s="296"/>
      <c r="G42" s="291" t="str">
        <f t="shared" si="32"/>
        <v/>
      </c>
      <c r="H42" s="296"/>
      <c r="I42" s="187"/>
      <c r="J42" s="185"/>
      <c r="K42" s="291" t="str">
        <f t="shared" si="33"/>
        <v/>
      </c>
      <c r="L42" s="296"/>
      <c r="M42" s="291" t="str">
        <f>IF(L42*15=0,"",L42*15)</f>
        <v/>
      </c>
      <c r="N42" s="296"/>
      <c r="O42" s="297"/>
      <c r="P42" s="296"/>
      <c r="Q42" s="291" t="str">
        <f t="shared" si="25"/>
        <v/>
      </c>
      <c r="R42" s="296">
        <v>2</v>
      </c>
      <c r="S42" s="291">
        <v>28</v>
      </c>
      <c r="T42" s="296">
        <v>2</v>
      </c>
      <c r="U42" s="187" t="s">
        <v>71</v>
      </c>
      <c r="V42" s="185"/>
      <c r="W42" s="291" t="str">
        <f t="shared" si="26"/>
        <v/>
      </c>
      <c r="X42" s="296"/>
      <c r="Y42" s="291" t="str">
        <f>IF(X42*15=0,"",X42*15)</f>
        <v/>
      </c>
      <c r="Z42" s="296"/>
      <c r="AA42" s="297"/>
      <c r="AB42" s="185"/>
      <c r="AC42" s="291" t="str">
        <f t="shared" si="34"/>
        <v/>
      </c>
      <c r="AD42" s="261"/>
      <c r="AE42" s="291" t="str">
        <f t="shared" si="27"/>
        <v/>
      </c>
      <c r="AF42" s="261"/>
      <c r="AG42" s="262"/>
      <c r="AH42" s="296"/>
      <c r="AI42" s="291" t="str">
        <f t="shared" si="24"/>
        <v/>
      </c>
      <c r="AJ42" s="296"/>
      <c r="AK42" s="291" t="str">
        <f t="shared" si="28"/>
        <v/>
      </c>
      <c r="AL42" s="296"/>
      <c r="AM42" s="296"/>
      <c r="AN42" s="233" t="str">
        <f t="shared" si="0"/>
        <v/>
      </c>
      <c r="AO42" s="291" t="str">
        <f t="shared" si="4"/>
        <v/>
      </c>
      <c r="AP42" s="234">
        <f t="shared" si="1"/>
        <v>2</v>
      </c>
      <c r="AQ42" s="291">
        <f t="shared" si="8"/>
        <v>28</v>
      </c>
      <c r="AR42" s="234">
        <f t="shared" si="2"/>
        <v>2</v>
      </c>
      <c r="AS42" s="235">
        <f t="shared" si="3"/>
        <v>2</v>
      </c>
      <c r="AT42" s="1101" t="s">
        <v>713</v>
      </c>
      <c r="AU42" s="1029" t="s">
        <v>809</v>
      </c>
    </row>
    <row r="43" spans="1:47" s="2" customFormat="1" ht="15.75" customHeight="1" x14ac:dyDescent="0.25">
      <c r="A43" s="179" t="s">
        <v>140</v>
      </c>
      <c r="B43" s="182" t="s">
        <v>15</v>
      </c>
      <c r="C43" s="181" t="s">
        <v>141</v>
      </c>
      <c r="D43" s="296"/>
      <c r="E43" s="291" t="str">
        <f t="shared" si="31"/>
        <v/>
      </c>
      <c r="F43" s="296"/>
      <c r="G43" s="291" t="str">
        <f t="shared" si="32"/>
        <v/>
      </c>
      <c r="H43" s="296"/>
      <c r="I43" s="187"/>
      <c r="J43" s="185"/>
      <c r="K43" s="291" t="str">
        <f t="shared" si="33"/>
        <v/>
      </c>
      <c r="L43" s="296"/>
      <c r="M43" s="291" t="str">
        <f>IF(L43*15=0,"",L43*15)</f>
        <v/>
      </c>
      <c r="N43" s="296"/>
      <c r="O43" s="297"/>
      <c r="P43" s="296"/>
      <c r="Q43" s="291" t="str">
        <f t="shared" si="25"/>
        <v/>
      </c>
      <c r="R43" s="296"/>
      <c r="S43" s="291" t="str">
        <f t="shared" ref="S43:S50" si="35">IF(R43*15=0,"",R43*15)</f>
        <v/>
      </c>
      <c r="T43" s="296"/>
      <c r="U43" s="187"/>
      <c r="V43" s="185"/>
      <c r="W43" s="291" t="str">
        <f t="shared" si="26"/>
        <v/>
      </c>
      <c r="X43" s="296">
        <v>2</v>
      </c>
      <c r="Y43" s="291">
        <v>28</v>
      </c>
      <c r="Z43" s="296">
        <v>2</v>
      </c>
      <c r="AA43" s="297" t="s">
        <v>71</v>
      </c>
      <c r="AB43" s="185"/>
      <c r="AC43" s="291" t="str">
        <f t="shared" si="34"/>
        <v/>
      </c>
      <c r="AD43" s="261"/>
      <c r="AE43" s="291" t="str">
        <f t="shared" si="27"/>
        <v/>
      </c>
      <c r="AF43" s="261"/>
      <c r="AG43" s="262"/>
      <c r="AH43" s="296"/>
      <c r="AI43" s="291" t="str">
        <f t="shared" si="24"/>
        <v/>
      </c>
      <c r="AJ43" s="296"/>
      <c r="AK43" s="291" t="str">
        <f t="shared" si="28"/>
        <v/>
      </c>
      <c r="AL43" s="296"/>
      <c r="AM43" s="296"/>
      <c r="AN43" s="233" t="str">
        <f t="shared" ref="AN43:AN60" si="36">IF(D43+J43+P43+V43+AB43+AH43=0,"",D43+J43+P43+V43+AB43+AH43)</f>
        <v/>
      </c>
      <c r="AO43" s="291" t="str">
        <f t="shared" ref="AO43:AO60" si="37">IF((D43+J43+P43+V43+AB43+AH43)*14=0,"",(D43+J43+P43+V43+AB43+AH43)*14)</f>
        <v/>
      </c>
      <c r="AP43" s="234">
        <f t="shared" ref="AP43:AP60" si="38">IF(F43+L43+R43+X43+AD43+AJ43=0,"",F43+L43+R43+X43+AD43+AJ43)</f>
        <v>2</v>
      </c>
      <c r="AQ43" s="291">
        <f t="shared" ref="AQ43:AQ60" si="39">IF((L43+F43+R43+X43+AD43+AJ43)*14=0,"",(L43+F43+R43+X43+AD43+AJ43)*14)</f>
        <v>28</v>
      </c>
      <c r="AR43" s="234">
        <f t="shared" ref="AR43:AR60" si="40">IF(N43+H43+T43+Z43+AF43+AL43=0,"",N43+H43+T43+Z43+AF43+AL43)</f>
        <v>2</v>
      </c>
      <c r="AS43" s="235">
        <f t="shared" ref="AS43:AS60" si="41">IF(D43+F43+L43+J43+P43+R43+V43+X43+AB43+AD43+AH43+AJ43=0,"",D43+F43+L43+J43+P43+R43+V43+X43+AB43+AD43+AH43+AJ43)</f>
        <v>2</v>
      </c>
      <c r="AT43" s="1101" t="s">
        <v>713</v>
      </c>
      <c r="AU43" s="1029" t="s">
        <v>809</v>
      </c>
    </row>
    <row r="44" spans="1:47" s="2" customFormat="1" ht="15.75" customHeight="1" x14ac:dyDescent="0.25">
      <c r="A44" s="179" t="s">
        <v>142</v>
      </c>
      <c r="B44" s="182" t="s">
        <v>15</v>
      </c>
      <c r="C44" s="181" t="s">
        <v>143</v>
      </c>
      <c r="D44" s="296"/>
      <c r="E44" s="291" t="str">
        <f t="shared" si="31"/>
        <v/>
      </c>
      <c r="F44" s="296"/>
      <c r="G44" s="291" t="str">
        <f t="shared" si="32"/>
        <v/>
      </c>
      <c r="H44" s="296"/>
      <c r="I44" s="187"/>
      <c r="J44" s="185"/>
      <c r="K44" s="291" t="str">
        <f t="shared" si="33"/>
        <v/>
      </c>
      <c r="L44" s="296"/>
      <c r="M44" s="291" t="str">
        <f>IF(L44*15=0,"",L44*15)</f>
        <v/>
      </c>
      <c r="N44" s="296"/>
      <c r="O44" s="297"/>
      <c r="P44" s="296"/>
      <c r="Q44" s="291" t="str">
        <f t="shared" si="25"/>
        <v/>
      </c>
      <c r="R44" s="296"/>
      <c r="S44" s="291" t="str">
        <f t="shared" si="35"/>
        <v/>
      </c>
      <c r="T44" s="296"/>
      <c r="U44" s="187"/>
      <c r="V44" s="185"/>
      <c r="W44" s="291" t="str">
        <f t="shared" si="26"/>
        <v/>
      </c>
      <c r="X44" s="296"/>
      <c r="Y44" s="291" t="str">
        <f>IF(X44*15=0,"",X44*15)</f>
        <v/>
      </c>
      <c r="Z44" s="296"/>
      <c r="AA44" s="297"/>
      <c r="AB44" s="185"/>
      <c r="AC44" s="291" t="str">
        <f t="shared" si="34"/>
        <v/>
      </c>
      <c r="AD44" s="261">
        <v>2</v>
      </c>
      <c r="AE44" s="291">
        <v>28</v>
      </c>
      <c r="AF44" s="261">
        <v>2</v>
      </c>
      <c r="AG44" s="262" t="s">
        <v>71</v>
      </c>
      <c r="AH44" s="296"/>
      <c r="AI44" s="291" t="str">
        <f t="shared" si="24"/>
        <v/>
      </c>
      <c r="AJ44" s="296"/>
      <c r="AK44" s="291" t="str">
        <f t="shared" si="28"/>
        <v/>
      </c>
      <c r="AL44" s="296"/>
      <c r="AM44" s="296"/>
      <c r="AN44" s="233" t="str">
        <f t="shared" si="36"/>
        <v/>
      </c>
      <c r="AO44" s="291" t="str">
        <f t="shared" si="37"/>
        <v/>
      </c>
      <c r="AP44" s="234">
        <f t="shared" si="38"/>
        <v>2</v>
      </c>
      <c r="AQ44" s="291">
        <f t="shared" si="39"/>
        <v>28</v>
      </c>
      <c r="AR44" s="234">
        <f t="shared" si="40"/>
        <v>2</v>
      </c>
      <c r="AS44" s="235">
        <f t="shared" si="41"/>
        <v>2</v>
      </c>
      <c r="AT44" s="1101" t="s">
        <v>713</v>
      </c>
      <c r="AU44" s="1029" t="s">
        <v>809</v>
      </c>
    </row>
    <row r="45" spans="1:47" s="40" customFormat="1" ht="15.75" customHeight="1" x14ac:dyDescent="0.25">
      <c r="A45" s="820" t="s">
        <v>144</v>
      </c>
      <c r="B45" s="821" t="s">
        <v>15</v>
      </c>
      <c r="C45" s="822" t="s">
        <v>145</v>
      </c>
      <c r="D45" s="296"/>
      <c r="E45" s="291" t="str">
        <f t="shared" si="31"/>
        <v/>
      </c>
      <c r="F45" s="296"/>
      <c r="G45" s="291" t="str">
        <f t="shared" si="32"/>
        <v/>
      </c>
      <c r="H45" s="296"/>
      <c r="I45" s="187"/>
      <c r="J45" s="185"/>
      <c r="K45" s="291" t="str">
        <f t="shared" si="33"/>
        <v/>
      </c>
      <c r="L45" s="296"/>
      <c r="M45" s="291" t="str">
        <f>IF(L45*15=0,"",L45*15)</f>
        <v/>
      </c>
      <c r="N45" s="296"/>
      <c r="O45" s="297"/>
      <c r="P45" s="296"/>
      <c r="Q45" s="291" t="str">
        <f t="shared" si="25"/>
        <v/>
      </c>
      <c r="R45" s="296"/>
      <c r="S45" s="291" t="str">
        <f t="shared" si="35"/>
        <v/>
      </c>
      <c r="T45" s="296"/>
      <c r="U45" s="187"/>
      <c r="V45" s="185"/>
      <c r="W45" s="291" t="str">
        <f t="shared" si="26"/>
        <v/>
      </c>
      <c r="X45" s="296"/>
      <c r="Y45" s="291" t="str">
        <f>IF(X45*15=0,"",X45*15)</f>
        <v/>
      </c>
      <c r="Z45" s="296"/>
      <c r="AA45" s="297"/>
      <c r="AB45" s="185"/>
      <c r="AC45" s="291" t="str">
        <f t="shared" si="34"/>
        <v/>
      </c>
      <c r="AD45" s="261"/>
      <c r="AE45" s="291" t="str">
        <f>IF(AD45*15=0,"",AD45*15)</f>
        <v/>
      </c>
      <c r="AF45" s="261"/>
      <c r="AG45" s="262"/>
      <c r="AH45" s="823"/>
      <c r="AI45" s="824" t="str">
        <f t="shared" si="24"/>
        <v/>
      </c>
      <c r="AJ45" s="823">
        <v>2</v>
      </c>
      <c r="AK45" s="824">
        <v>20</v>
      </c>
      <c r="AL45" s="823">
        <v>2</v>
      </c>
      <c r="AM45" s="823" t="s">
        <v>71</v>
      </c>
      <c r="AN45" s="233" t="str">
        <f t="shared" si="36"/>
        <v/>
      </c>
      <c r="AO45" s="291" t="str">
        <f t="shared" si="37"/>
        <v/>
      </c>
      <c r="AP45" s="234">
        <f t="shared" si="38"/>
        <v>2</v>
      </c>
      <c r="AQ45" s="291">
        <v>30</v>
      </c>
      <c r="AR45" s="234">
        <f t="shared" si="40"/>
        <v>2</v>
      </c>
      <c r="AS45" s="235">
        <f t="shared" si="41"/>
        <v>2</v>
      </c>
      <c r="AT45" s="1101" t="s">
        <v>713</v>
      </c>
      <c r="AU45" s="1029" t="s">
        <v>809</v>
      </c>
    </row>
    <row r="46" spans="1:47" s="40" customFormat="1" ht="15.75" customHeight="1" x14ac:dyDescent="0.25">
      <c r="A46" s="183" t="s">
        <v>146</v>
      </c>
      <c r="B46" s="182" t="s">
        <v>15</v>
      </c>
      <c r="C46" s="223" t="s">
        <v>147</v>
      </c>
      <c r="D46" s="296"/>
      <c r="E46" s="291" t="str">
        <f t="shared" si="31"/>
        <v/>
      </c>
      <c r="F46" s="296"/>
      <c r="G46" s="291" t="str">
        <f t="shared" si="32"/>
        <v/>
      </c>
      <c r="H46" s="296"/>
      <c r="I46" s="187"/>
      <c r="J46" s="185"/>
      <c r="K46" s="291" t="str">
        <f t="shared" si="33"/>
        <v/>
      </c>
      <c r="L46" s="296">
        <v>1</v>
      </c>
      <c r="M46" s="291">
        <v>14</v>
      </c>
      <c r="N46" s="296">
        <v>1</v>
      </c>
      <c r="O46" s="297" t="s">
        <v>71</v>
      </c>
      <c r="P46" s="296"/>
      <c r="Q46" s="291" t="str">
        <f t="shared" si="25"/>
        <v/>
      </c>
      <c r="R46" s="296"/>
      <c r="S46" s="291" t="str">
        <f t="shared" si="35"/>
        <v/>
      </c>
      <c r="T46" s="296"/>
      <c r="U46" s="187"/>
      <c r="V46" s="185"/>
      <c r="W46" s="291" t="str">
        <f t="shared" si="26"/>
        <v/>
      </c>
      <c r="X46" s="296"/>
      <c r="Y46" s="291" t="str">
        <f>IF(X46*15=0,"",X46*15)</f>
        <v/>
      </c>
      <c r="Z46" s="296"/>
      <c r="AA46" s="297"/>
      <c r="AB46" s="185"/>
      <c r="AC46" s="291" t="str">
        <f t="shared" si="34"/>
        <v/>
      </c>
      <c r="AD46" s="261"/>
      <c r="AE46" s="291" t="str">
        <f>IF(AD46*15=0,"",AD46*15)</f>
        <v/>
      </c>
      <c r="AF46" s="261"/>
      <c r="AG46" s="262"/>
      <c r="AH46" s="296"/>
      <c r="AI46" s="291" t="str">
        <f t="shared" si="24"/>
        <v/>
      </c>
      <c r="AJ46" s="296"/>
      <c r="AK46" s="291" t="str">
        <f>IF(AJ46*15=0,"",AJ46*15)</f>
        <v/>
      </c>
      <c r="AL46" s="296"/>
      <c r="AM46" s="296"/>
      <c r="AN46" s="233" t="str">
        <f t="shared" si="36"/>
        <v/>
      </c>
      <c r="AO46" s="291" t="str">
        <f t="shared" si="37"/>
        <v/>
      </c>
      <c r="AP46" s="234">
        <f t="shared" si="38"/>
        <v>1</v>
      </c>
      <c r="AQ46" s="291">
        <f t="shared" si="39"/>
        <v>14</v>
      </c>
      <c r="AR46" s="234">
        <f t="shared" si="40"/>
        <v>1</v>
      </c>
      <c r="AS46" s="235">
        <f t="shared" si="41"/>
        <v>1</v>
      </c>
      <c r="AT46" s="1103" t="s">
        <v>693</v>
      </c>
      <c r="AU46" s="1104" t="s">
        <v>695</v>
      </c>
    </row>
    <row r="47" spans="1:47" s="40" customFormat="1" ht="15.75" customHeight="1" x14ac:dyDescent="0.25">
      <c r="A47" s="183" t="s">
        <v>148</v>
      </c>
      <c r="B47" s="182" t="s">
        <v>15</v>
      </c>
      <c r="C47" s="223" t="s">
        <v>149</v>
      </c>
      <c r="D47" s="296"/>
      <c r="E47" s="291" t="str">
        <f t="shared" si="31"/>
        <v/>
      </c>
      <c r="F47" s="296"/>
      <c r="G47" s="291" t="str">
        <f t="shared" si="32"/>
        <v/>
      </c>
      <c r="H47" s="296"/>
      <c r="I47" s="187"/>
      <c r="J47" s="185"/>
      <c r="K47" s="291" t="str">
        <f t="shared" si="33"/>
        <v/>
      </c>
      <c r="L47" s="296"/>
      <c r="M47" s="291" t="str">
        <f>IF(L47*15=0,"",L47*15)</f>
        <v/>
      </c>
      <c r="N47" s="296"/>
      <c r="O47" s="297"/>
      <c r="P47" s="296"/>
      <c r="Q47" s="291" t="str">
        <f t="shared" si="25"/>
        <v/>
      </c>
      <c r="R47" s="296"/>
      <c r="S47" s="291" t="str">
        <f t="shared" si="35"/>
        <v/>
      </c>
      <c r="T47" s="296"/>
      <c r="U47" s="187"/>
      <c r="V47" s="185"/>
      <c r="W47" s="291" t="str">
        <f t="shared" si="26"/>
        <v/>
      </c>
      <c r="X47" s="296">
        <v>1</v>
      </c>
      <c r="Y47" s="291">
        <v>14</v>
      </c>
      <c r="Z47" s="296">
        <v>1</v>
      </c>
      <c r="AA47" s="297" t="s">
        <v>71</v>
      </c>
      <c r="AB47" s="185"/>
      <c r="AC47" s="291" t="str">
        <f t="shared" si="34"/>
        <v/>
      </c>
      <c r="AD47" s="261"/>
      <c r="AE47" s="291" t="str">
        <f>IF(AD47*15=0,"",AD47*15)</f>
        <v/>
      </c>
      <c r="AF47" s="261"/>
      <c r="AG47" s="262"/>
      <c r="AH47" s="296"/>
      <c r="AI47" s="291" t="str">
        <f t="shared" si="24"/>
        <v/>
      </c>
      <c r="AJ47" s="296"/>
      <c r="AK47" s="291" t="str">
        <f>IF(AJ47*15=0,"",AJ47*15)</f>
        <v/>
      </c>
      <c r="AL47" s="296"/>
      <c r="AM47" s="296"/>
      <c r="AN47" s="233" t="str">
        <f t="shared" si="36"/>
        <v/>
      </c>
      <c r="AO47" s="291" t="str">
        <f t="shared" si="37"/>
        <v/>
      </c>
      <c r="AP47" s="234">
        <f t="shared" si="38"/>
        <v>1</v>
      </c>
      <c r="AQ47" s="291">
        <f t="shared" si="39"/>
        <v>14</v>
      </c>
      <c r="AR47" s="234">
        <f t="shared" si="40"/>
        <v>1</v>
      </c>
      <c r="AS47" s="235">
        <f t="shared" si="41"/>
        <v>1</v>
      </c>
      <c r="AT47" s="1103" t="s">
        <v>693</v>
      </c>
      <c r="AU47" s="1104" t="s">
        <v>695</v>
      </c>
    </row>
    <row r="48" spans="1:47" s="2" customFormat="1" ht="15.75" customHeight="1" x14ac:dyDescent="0.25">
      <c r="A48" s="183" t="s">
        <v>150</v>
      </c>
      <c r="B48" s="182" t="s">
        <v>15</v>
      </c>
      <c r="C48" s="221" t="s">
        <v>151</v>
      </c>
      <c r="D48" s="296"/>
      <c r="E48" s="291" t="str">
        <f t="shared" si="31"/>
        <v/>
      </c>
      <c r="F48" s="296"/>
      <c r="G48" s="291" t="str">
        <f t="shared" si="32"/>
        <v/>
      </c>
      <c r="H48" s="296"/>
      <c r="I48" s="187"/>
      <c r="J48" s="185"/>
      <c r="K48" s="291" t="str">
        <f t="shared" si="33"/>
        <v/>
      </c>
      <c r="L48" s="296"/>
      <c r="M48" s="291" t="str">
        <f>IF(L48*15=0,"",L48*15)</f>
        <v/>
      </c>
      <c r="N48" s="296"/>
      <c r="O48" s="297"/>
      <c r="P48" s="296"/>
      <c r="Q48" s="291" t="str">
        <f t="shared" si="25"/>
        <v/>
      </c>
      <c r="R48" s="296"/>
      <c r="S48" s="291" t="str">
        <f t="shared" si="35"/>
        <v/>
      </c>
      <c r="T48" s="296"/>
      <c r="U48" s="187"/>
      <c r="V48" s="185"/>
      <c r="W48" s="291" t="str">
        <f t="shared" si="26"/>
        <v/>
      </c>
      <c r="X48" s="296"/>
      <c r="Y48" s="291" t="str">
        <f>IF(X48*15=0,"",X48*15)</f>
        <v/>
      </c>
      <c r="Z48" s="296"/>
      <c r="AA48" s="297"/>
      <c r="AB48" s="185"/>
      <c r="AC48" s="291" t="str">
        <f t="shared" si="34"/>
        <v/>
      </c>
      <c r="AD48" s="261"/>
      <c r="AE48" s="291" t="str">
        <f>IF(AD48*15=0,"",AD48*15)</f>
        <v/>
      </c>
      <c r="AF48" s="261"/>
      <c r="AG48" s="262"/>
      <c r="AH48" s="296"/>
      <c r="AI48" s="291" t="str">
        <f t="shared" si="24"/>
        <v/>
      </c>
      <c r="AJ48" s="296">
        <v>1</v>
      </c>
      <c r="AK48" s="291">
        <v>10</v>
      </c>
      <c r="AL48" s="296">
        <v>1</v>
      </c>
      <c r="AM48" s="296" t="s">
        <v>71</v>
      </c>
      <c r="AN48" s="233" t="str">
        <f t="shared" si="36"/>
        <v/>
      </c>
      <c r="AO48" s="291" t="str">
        <f t="shared" si="37"/>
        <v/>
      </c>
      <c r="AP48" s="234">
        <f t="shared" si="38"/>
        <v>1</v>
      </c>
      <c r="AQ48" s="291">
        <v>10</v>
      </c>
      <c r="AR48" s="234">
        <f t="shared" si="40"/>
        <v>1</v>
      </c>
      <c r="AS48" s="235">
        <f t="shared" si="41"/>
        <v>1</v>
      </c>
      <c r="AT48" s="1103" t="s">
        <v>693</v>
      </c>
      <c r="AU48" s="1104" t="s">
        <v>695</v>
      </c>
    </row>
    <row r="49" spans="1:47" s="2" customFormat="1" ht="15.75" customHeight="1" x14ac:dyDescent="0.25">
      <c r="A49" s="183" t="s">
        <v>152</v>
      </c>
      <c r="B49" s="182" t="s">
        <v>15</v>
      </c>
      <c r="C49" s="227" t="s">
        <v>153</v>
      </c>
      <c r="D49" s="296"/>
      <c r="E49" s="291" t="str">
        <f t="shared" si="31"/>
        <v/>
      </c>
      <c r="F49" s="296"/>
      <c r="G49" s="291" t="str">
        <f t="shared" si="32"/>
        <v/>
      </c>
      <c r="H49" s="296"/>
      <c r="I49" s="187"/>
      <c r="J49" s="185">
        <v>1</v>
      </c>
      <c r="K49" s="291">
        <v>14</v>
      </c>
      <c r="L49" s="296">
        <v>1</v>
      </c>
      <c r="M49" s="291">
        <v>14</v>
      </c>
      <c r="N49" s="296">
        <v>1</v>
      </c>
      <c r="O49" s="297" t="s">
        <v>289</v>
      </c>
      <c r="P49" s="296"/>
      <c r="Q49" s="291" t="str">
        <f t="shared" si="25"/>
        <v/>
      </c>
      <c r="R49" s="296"/>
      <c r="S49" s="291" t="str">
        <f t="shared" si="35"/>
        <v/>
      </c>
      <c r="T49" s="296"/>
      <c r="U49" s="187"/>
      <c r="V49" s="185"/>
      <c r="W49" s="291" t="str">
        <f t="shared" si="26"/>
        <v/>
      </c>
      <c r="X49" s="296"/>
      <c r="Y49" s="291" t="str">
        <f>IF(X49*15=0,"",X49*15)</f>
        <v/>
      </c>
      <c r="Z49" s="296"/>
      <c r="AA49" s="297"/>
      <c r="AB49" s="185"/>
      <c r="AC49" s="291" t="str">
        <f t="shared" si="34"/>
        <v/>
      </c>
      <c r="AD49" s="261"/>
      <c r="AE49" s="291" t="str">
        <f>IF(AD49*15=0,"",AD49*15)</f>
        <v/>
      </c>
      <c r="AF49" s="261"/>
      <c r="AG49" s="262"/>
      <c r="AH49" s="296"/>
      <c r="AI49" s="291" t="str">
        <f t="shared" si="24"/>
        <v/>
      </c>
      <c r="AJ49" s="296"/>
      <c r="AK49" s="291" t="str">
        <f>IF(AJ49*15=0,"",AJ49*15)</f>
        <v/>
      </c>
      <c r="AL49" s="296"/>
      <c r="AM49" s="296"/>
      <c r="AN49" s="830">
        <f t="shared" si="36"/>
        <v>1</v>
      </c>
      <c r="AO49" s="291">
        <f t="shared" si="37"/>
        <v>14</v>
      </c>
      <c r="AP49" s="234">
        <f t="shared" si="38"/>
        <v>1</v>
      </c>
      <c r="AQ49" s="291">
        <f t="shared" si="39"/>
        <v>14</v>
      </c>
      <c r="AR49" s="234">
        <f t="shared" si="40"/>
        <v>1</v>
      </c>
      <c r="AS49" s="235">
        <f t="shared" si="41"/>
        <v>2</v>
      </c>
      <c r="AT49" s="1103" t="s">
        <v>749</v>
      </c>
      <c r="AU49" s="1104" t="s">
        <v>816</v>
      </c>
    </row>
    <row r="50" spans="1:47" s="848" customFormat="1" x14ac:dyDescent="0.25">
      <c r="A50" s="834" t="s">
        <v>175</v>
      </c>
      <c r="B50" s="821" t="s">
        <v>34</v>
      </c>
      <c r="C50" s="988" t="s">
        <v>176</v>
      </c>
      <c r="D50" s="845"/>
      <c r="E50" s="846" t="str">
        <f t="shared" si="20"/>
        <v/>
      </c>
      <c r="F50" s="845"/>
      <c r="G50" s="846" t="str">
        <f t="shared" si="21"/>
        <v/>
      </c>
      <c r="H50" s="845"/>
      <c r="I50" s="847"/>
      <c r="J50" s="826">
        <v>1</v>
      </c>
      <c r="K50" s="824">
        <v>14</v>
      </c>
      <c r="L50" s="823">
        <v>1</v>
      </c>
      <c r="M50" s="824">
        <v>14</v>
      </c>
      <c r="N50" s="823">
        <v>2</v>
      </c>
      <c r="O50" s="827" t="s">
        <v>131</v>
      </c>
      <c r="P50" s="823"/>
      <c r="Q50" s="824" t="str">
        <f t="shared" si="25"/>
        <v/>
      </c>
      <c r="R50" s="823"/>
      <c r="S50" s="824" t="str">
        <f t="shared" si="35"/>
        <v/>
      </c>
      <c r="T50" s="823"/>
      <c r="U50" s="825"/>
      <c r="V50" s="826"/>
      <c r="W50" s="824" t="str">
        <f t="shared" ref="W50:W56" si="42">IF(V50*15=0,"",V50*15)</f>
        <v/>
      </c>
      <c r="X50" s="823"/>
      <c r="Y50" s="824" t="str">
        <f t="shared" ref="Y50:Y56" si="43">IF(X50*15=0,"",X50*15)</f>
        <v/>
      </c>
      <c r="Z50" s="823"/>
      <c r="AA50" s="827"/>
      <c r="AB50" s="826"/>
      <c r="AC50" s="824" t="str">
        <f t="shared" ref="AC50:AC56" si="44">IF(AB50*15=0,"",AB50*15)</f>
        <v/>
      </c>
      <c r="AD50" s="828"/>
      <c r="AE50" s="824" t="str">
        <f t="shared" ref="AE50:AE56" si="45">IF(AD50*15=0,"",AD50*15)</f>
        <v/>
      </c>
      <c r="AF50" s="828"/>
      <c r="AG50" s="829"/>
      <c r="AH50" s="823"/>
      <c r="AI50" s="824" t="str">
        <f t="shared" ref="AI50:AI55" si="46">IF(AH50*15=0,"",AH50*15)</f>
        <v/>
      </c>
      <c r="AJ50" s="823"/>
      <c r="AK50" s="824" t="str">
        <f t="shared" ref="AK50:AK55" si="47">IF(AJ50*15=0,"",AJ50*15)</f>
        <v/>
      </c>
      <c r="AL50" s="823"/>
      <c r="AM50" s="823"/>
      <c r="AN50" s="830">
        <f t="shared" si="36"/>
        <v>1</v>
      </c>
      <c r="AO50" s="824">
        <f t="shared" si="37"/>
        <v>14</v>
      </c>
      <c r="AP50" s="831">
        <f t="shared" si="38"/>
        <v>1</v>
      </c>
      <c r="AQ50" s="824">
        <f t="shared" si="39"/>
        <v>14</v>
      </c>
      <c r="AR50" s="831">
        <f t="shared" si="40"/>
        <v>2</v>
      </c>
      <c r="AS50" s="832">
        <f t="shared" si="41"/>
        <v>2</v>
      </c>
      <c r="AT50" s="1103" t="s">
        <v>749</v>
      </c>
      <c r="AU50" s="1104" t="s">
        <v>819</v>
      </c>
    </row>
    <row r="51" spans="1:47" s="848" customFormat="1" x14ac:dyDescent="0.25">
      <c r="A51" s="834" t="s">
        <v>177</v>
      </c>
      <c r="B51" s="821" t="s">
        <v>34</v>
      </c>
      <c r="C51" s="989" t="s">
        <v>178</v>
      </c>
      <c r="D51" s="845"/>
      <c r="E51" s="846" t="str">
        <f t="shared" si="20"/>
        <v/>
      </c>
      <c r="F51" s="845"/>
      <c r="G51" s="846" t="str">
        <f t="shared" si="21"/>
        <v/>
      </c>
      <c r="H51" s="845"/>
      <c r="I51" s="847"/>
      <c r="J51" s="826"/>
      <c r="K51" s="824" t="str">
        <f t="shared" ref="K51:K59" si="48">IF(J51*15=0,"",J51*15)</f>
        <v/>
      </c>
      <c r="L51" s="823"/>
      <c r="M51" s="824" t="str">
        <f t="shared" ref="M51:M59" si="49">IF(L51*15=0,"",L51*15)</f>
        <v/>
      </c>
      <c r="N51" s="823"/>
      <c r="O51" s="827"/>
      <c r="P51" s="823">
        <v>1</v>
      </c>
      <c r="Q51" s="824">
        <v>14</v>
      </c>
      <c r="R51" s="823">
        <v>2</v>
      </c>
      <c r="S51" s="824">
        <v>14</v>
      </c>
      <c r="T51" s="823">
        <v>2</v>
      </c>
      <c r="U51" s="825" t="s">
        <v>131</v>
      </c>
      <c r="V51" s="826"/>
      <c r="W51" s="824" t="str">
        <f t="shared" si="42"/>
        <v/>
      </c>
      <c r="X51" s="823"/>
      <c r="Y51" s="824" t="str">
        <f t="shared" si="43"/>
        <v/>
      </c>
      <c r="Z51" s="823"/>
      <c r="AA51" s="827"/>
      <c r="AB51" s="826"/>
      <c r="AC51" s="824" t="str">
        <f t="shared" si="44"/>
        <v/>
      </c>
      <c r="AD51" s="828"/>
      <c r="AE51" s="824" t="str">
        <f t="shared" si="45"/>
        <v/>
      </c>
      <c r="AF51" s="828"/>
      <c r="AG51" s="829"/>
      <c r="AH51" s="823"/>
      <c r="AI51" s="824" t="str">
        <f t="shared" si="46"/>
        <v/>
      </c>
      <c r="AJ51" s="823"/>
      <c r="AK51" s="824" t="str">
        <f t="shared" si="47"/>
        <v/>
      </c>
      <c r="AL51" s="823"/>
      <c r="AM51" s="823"/>
      <c r="AN51" s="830">
        <f t="shared" si="36"/>
        <v>1</v>
      </c>
      <c r="AO51" s="824">
        <f t="shared" si="37"/>
        <v>14</v>
      </c>
      <c r="AP51" s="831">
        <f t="shared" si="38"/>
        <v>2</v>
      </c>
      <c r="AQ51" s="824">
        <f t="shared" si="39"/>
        <v>28</v>
      </c>
      <c r="AR51" s="831">
        <f t="shared" si="40"/>
        <v>2</v>
      </c>
      <c r="AS51" s="832">
        <f t="shared" si="41"/>
        <v>3</v>
      </c>
      <c r="AT51" s="1103" t="s">
        <v>749</v>
      </c>
      <c r="AU51" s="1104" t="s">
        <v>819</v>
      </c>
    </row>
    <row r="52" spans="1:47" s="848" customFormat="1" x14ac:dyDescent="0.25">
      <c r="A52" s="834" t="s">
        <v>179</v>
      </c>
      <c r="B52" s="821" t="s">
        <v>34</v>
      </c>
      <c r="C52" s="989" t="s">
        <v>180</v>
      </c>
      <c r="D52" s="845"/>
      <c r="E52" s="846" t="str">
        <f t="shared" si="20"/>
        <v/>
      </c>
      <c r="F52" s="845"/>
      <c r="G52" s="846" t="str">
        <f t="shared" si="21"/>
        <v/>
      </c>
      <c r="H52" s="845"/>
      <c r="I52" s="847"/>
      <c r="J52" s="826"/>
      <c r="K52" s="824" t="str">
        <f t="shared" si="48"/>
        <v/>
      </c>
      <c r="L52" s="823"/>
      <c r="M52" s="824" t="str">
        <f t="shared" si="49"/>
        <v/>
      </c>
      <c r="N52" s="823"/>
      <c r="O52" s="827"/>
      <c r="P52" s="823"/>
      <c r="Q52" s="824" t="str">
        <f t="shared" ref="Q52:Q56" si="50">IF(P52*15=0,"",P52*15)</f>
        <v/>
      </c>
      <c r="R52" s="823"/>
      <c r="S52" s="824" t="str">
        <f t="shared" ref="S52:S56" si="51">IF(R52*15=0,"",R52*15)</f>
        <v/>
      </c>
      <c r="T52" s="823"/>
      <c r="U52" s="825"/>
      <c r="V52" s="826">
        <v>2</v>
      </c>
      <c r="W52" s="824">
        <v>28</v>
      </c>
      <c r="X52" s="823">
        <v>2</v>
      </c>
      <c r="Y52" s="824">
        <v>28</v>
      </c>
      <c r="Z52" s="823">
        <v>3</v>
      </c>
      <c r="AA52" s="827" t="s">
        <v>131</v>
      </c>
      <c r="AB52" s="826"/>
      <c r="AC52" s="824" t="str">
        <f t="shared" si="44"/>
        <v/>
      </c>
      <c r="AD52" s="828"/>
      <c r="AE52" s="824" t="str">
        <f t="shared" si="45"/>
        <v/>
      </c>
      <c r="AF52" s="828"/>
      <c r="AG52" s="829"/>
      <c r="AH52" s="823"/>
      <c r="AI52" s="824" t="str">
        <f t="shared" si="46"/>
        <v/>
      </c>
      <c r="AJ52" s="823"/>
      <c r="AK52" s="824" t="str">
        <f t="shared" si="47"/>
        <v/>
      </c>
      <c r="AL52" s="823"/>
      <c r="AM52" s="823"/>
      <c r="AN52" s="830">
        <f t="shared" si="36"/>
        <v>2</v>
      </c>
      <c r="AO52" s="824">
        <f t="shared" si="37"/>
        <v>28</v>
      </c>
      <c r="AP52" s="831">
        <f t="shared" si="38"/>
        <v>2</v>
      </c>
      <c r="AQ52" s="824">
        <f t="shared" si="39"/>
        <v>28</v>
      </c>
      <c r="AR52" s="831">
        <f t="shared" si="40"/>
        <v>3</v>
      </c>
      <c r="AS52" s="832">
        <f t="shared" si="41"/>
        <v>4</v>
      </c>
      <c r="AT52" s="1103" t="s">
        <v>749</v>
      </c>
      <c r="AU52" s="1104" t="s">
        <v>819</v>
      </c>
    </row>
    <row r="53" spans="1:47" s="848" customFormat="1" x14ac:dyDescent="0.25">
      <c r="A53" s="834" t="s">
        <v>937</v>
      </c>
      <c r="B53" s="821" t="s">
        <v>34</v>
      </c>
      <c r="C53" s="989" t="s">
        <v>681</v>
      </c>
      <c r="D53" s="845"/>
      <c r="E53" s="846" t="str">
        <f t="shared" si="20"/>
        <v/>
      </c>
      <c r="F53" s="845"/>
      <c r="G53" s="846" t="str">
        <f t="shared" si="21"/>
        <v/>
      </c>
      <c r="H53" s="845"/>
      <c r="I53" s="847"/>
      <c r="J53" s="826"/>
      <c r="K53" s="824" t="str">
        <f t="shared" si="48"/>
        <v/>
      </c>
      <c r="L53" s="823"/>
      <c r="M53" s="824" t="str">
        <f t="shared" si="49"/>
        <v/>
      </c>
      <c r="N53" s="823"/>
      <c r="O53" s="827"/>
      <c r="P53" s="823"/>
      <c r="Q53" s="824" t="str">
        <f t="shared" si="50"/>
        <v/>
      </c>
      <c r="R53" s="823"/>
      <c r="S53" s="824" t="str">
        <f t="shared" si="51"/>
        <v/>
      </c>
      <c r="T53" s="823"/>
      <c r="U53" s="825"/>
      <c r="V53" s="826"/>
      <c r="W53" s="824" t="str">
        <f t="shared" si="42"/>
        <v/>
      </c>
      <c r="X53" s="823"/>
      <c r="Y53" s="824" t="str">
        <f t="shared" si="43"/>
        <v/>
      </c>
      <c r="Z53" s="823"/>
      <c r="AA53" s="827"/>
      <c r="AB53" s="826">
        <v>1</v>
      </c>
      <c r="AC53" s="824">
        <v>14</v>
      </c>
      <c r="AD53" s="828">
        <v>1</v>
      </c>
      <c r="AE53" s="824">
        <v>14</v>
      </c>
      <c r="AF53" s="828">
        <v>1</v>
      </c>
      <c r="AG53" s="829" t="s">
        <v>131</v>
      </c>
      <c r="AH53" s="823"/>
      <c r="AI53" s="824" t="str">
        <f t="shared" si="46"/>
        <v/>
      </c>
      <c r="AJ53" s="823"/>
      <c r="AK53" s="824" t="str">
        <f t="shared" si="47"/>
        <v/>
      </c>
      <c r="AL53" s="823"/>
      <c r="AM53" s="823"/>
      <c r="AN53" s="830">
        <f t="shared" si="36"/>
        <v>1</v>
      </c>
      <c r="AO53" s="824">
        <f t="shared" si="37"/>
        <v>14</v>
      </c>
      <c r="AP53" s="831">
        <f t="shared" si="38"/>
        <v>1</v>
      </c>
      <c r="AQ53" s="824">
        <f t="shared" si="39"/>
        <v>14</v>
      </c>
      <c r="AR53" s="831">
        <f t="shared" si="40"/>
        <v>1</v>
      </c>
      <c r="AS53" s="832">
        <f t="shared" si="41"/>
        <v>2</v>
      </c>
      <c r="AT53" s="1103" t="s">
        <v>749</v>
      </c>
      <c r="AU53" s="1104" t="s">
        <v>819</v>
      </c>
    </row>
    <row r="54" spans="1:47" s="848" customFormat="1" x14ac:dyDescent="0.25">
      <c r="A54" s="834" t="s">
        <v>938</v>
      </c>
      <c r="B54" s="821" t="s">
        <v>34</v>
      </c>
      <c r="C54" s="989" t="s">
        <v>682</v>
      </c>
      <c r="D54" s="845"/>
      <c r="E54" s="846" t="str">
        <f t="shared" si="20"/>
        <v/>
      </c>
      <c r="F54" s="845"/>
      <c r="G54" s="846" t="str">
        <f t="shared" si="21"/>
        <v/>
      </c>
      <c r="H54" s="845"/>
      <c r="I54" s="847"/>
      <c r="J54" s="826"/>
      <c r="K54" s="824" t="str">
        <f t="shared" si="48"/>
        <v/>
      </c>
      <c r="L54" s="823"/>
      <c r="M54" s="824" t="str">
        <f t="shared" si="49"/>
        <v/>
      </c>
      <c r="N54" s="823"/>
      <c r="O54" s="827"/>
      <c r="P54" s="823"/>
      <c r="Q54" s="824" t="str">
        <f t="shared" si="50"/>
        <v/>
      </c>
      <c r="R54" s="823"/>
      <c r="S54" s="824" t="str">
        <f t="shared" si="51"/>
        <v/>
      </c>
      <c r="T54" s="823"/>
      <c r="U54" s="825"/>
      <c r="V54" s="826"/>
      <c r="W54" s="824" t="str">
        <f t="shared" si="42"/>
        <v/>
      </c>
      <c r="X54" s="823"/>
      <c r="Y54" s="824" t="str">
        <f t="shared" si="43"/>
        <v/>
      </c>
      <c r="Z54" s="823"/>
      <c r="AA54" s="827"/>
      <c r="AB54" s="826"/>
      <c r="AC54" s="824" t="str">
        <f t="shared" si="44"/>
        <v/>
      </c>
      <c r="AD54" s="828"/>
      <c r="AE54" s="824" t="str">
        <f t="shared" si="45"/>
        <v/>
      </c>
      <c r="AF54" s="828"/>
      <c r="AG54" s="829"/>
      <c r="AH54" s="823">
        <v>1</v>
      </c>
      <c r="AI54" s="824">
        <v>10</v>
      </c>
      <c r="AJ54" s="823">
        <v>2</v>
      </c>
      <c r="AK54" s="824">
        <v>20</v>
      </c>
      <c r="AL54" s="823">
        <v>2</v>
      </c>
      <c r="AM54" s="823" t="s">
        <v>131</v>
      </c>
      <c r="AN54" s="830">
        <f t="shared" si="36"/>
        <v>1</v>
      </c>
      <c r="AO54" s="824">
        <v>10</v>
      </c>
      <c r="AP54" s="831">
        <f t="shared" si="38"/>
        <v>2</v>
      </c>
      <c r="AQ54" s="824">
        <v>20</v>
      </c>
      <c r="AR54" s="831">
        <f t="shared" si="40"/>
        <v>2</v>
      </c>
      <c r="AS54" s="832">
        <f t="shared" si="41"/>
        <v>3</v>
      </c>
      <c r="AT54" s="1103" t="s">
        <v>749</v>
      </c>
      <c r="AU54" s="1104" t="s">
        <v>819</v>
      </c>
    </row>
    <row r="55" spans="1:47" s="848" customFormat="1" x14ac:dyDescent="0.25">
      <c r="A55" s="834" t="s">
        <v>181</v>
      </c>
      <c r="B55" s="821" t="s">
        <v>34</v>
      </c>
      <c r="C55" s="989" t="s">
        <v>182</v>
      </c>
      <c r="D55" s="845"/>
      <c r="E55" s="846" t="str">
        <f t="shared" si="20"/>
        <v/>
      </c>
      <c r="F55" s="845"/>
      <c r="G55" s="846" t="str">
        <f t="shared" si="21"/>
        <v/>
      </c>
      <c r="H55" s="845"/>
      <c r="I55" s="847"/>
      <c r="J55" s="826"/>
      <c r="K55" s="824" t="str">
        <f t="shared" si="48"/>
        <v/>
      </c>
      <c r="L55" s="823"/>
      <c r="M55" s="824" t="str">
        <f t="shared" si="49"/>
        <v/>
      </c>
      <c r="N55" s="823"/>
      <c r="O55" s="827"/>
      <c r="P55" s="823"/>
      <c r="Q55" s="824" t="str">
        <f t="shared" si="50"/>
        <v/>
      </c>
      <c r="R55" s="823"/>
      <c r="S55" s="824" t="str">
        <f t="shared" si="51"/>
        <v/>
      </c>
      <c r="T55" s="823"/>
      <c r="U55" s="825"/>
      <c r="V55" s="826"/>
      <c r="W55" s="824" t="str">
        <f t="shared" si="42"/>
        <v/>
      </c>
      <c r="X55" s="823"/>
      <c r="Y55" s="824" t="str">
        <f t="shared" si="43"/>
        <v/>
      </c>
      <c r="Z55" s="823"/>
      <c r="AA55" s="827"/>
      <c r="AB55" s="826">
        <v>1</v>
      </c>
      <c r="AC55" s="824">
        <v>14</v>
      </c>
      <c r="AD55" s="828">
        <v>1</v>
      </c>
      <c r="AE55" s="824">
        <v>14</v>
      </c>
      <c r="AF55" s="828">
        <v>2</v>
      </c>
      <c r="AG55" s="829" t="s">
        <v>131</v>
      </c>
      <c r="AH55" s="992"/>
      <c r="AI55" s="993" t="str">
        <f t="shared" si="46"/>
        <v/>
      </c>
      <c r="AJ55" s="992"/>
      <c r="AK55" s="993" t="str">
        <f t="shared" si="47"/>
        <v/>
      </c>
      <c r="AL55" s="992"/>
      <c r="AM55" s="992"/>
      <c r="AN55" s="830">
        <f t="shared" si="36"/>
        <v>1</v>
      </c>
      <c r="AO55" s="824">
        <f t="shared" si="37"/>
        <v>14</v>
      </c>
      <c r="AP55" s="831">
        <f t="shared" si="38"/>
        <v>1</v>
      </c>
      <c r="AQ55" s="824">
        <f t="shared" si="39"/>
        <v>14</v>
      </c>
      <c r="AR55" s="831">
        <f t="shared" si="40"/>
        <v>2</v>
      </c>
      <c r="AS55" s="832">
        <f t="shared" si="41"/>
        <v>2</v>
      </c>
      <c r="AT55" s="1103" t="s">
        <v>749</v>
      </c>
      <c r="AU55" s="1104" t="s">
        <v>939</v>
      </c>
    </row>
    <row r="56" spans="1:47" s="848" customFormat="1" ht="15.75" customHeight="1" x14ac:dyDescent="0.25">
      <c r="A56" s="834" t="s">
        <v>183</v>
      </c>
      <c r="B56" s="821" t="s">
        <v>34</v>
      </c>
      <c r="C56" s="989" t="s">
        <v>184</v>
      </c>
      <c r="D56" s="845"/>
      <c r="E56" s="846" t="str">
        <f t="shared" si="20"/>
        <v/>
      </c>
      <c r="F56" s="845"/>
      <c r="G56" s="846" t="str">
        <f t="shared" si="21"/>
        <v/>
      </c>
      <c r="H56" s="845"/>
      <c r="I56" s="847"/>
      <c r="J56" s="826"/>
      <c r="K56" s="824" t="str">
        <f t="shared" si="48"/>
        <v/>
      </c>
      <c r="L56" s="823"/>
      <c r="M56" s="824" t="str">
        <f t="shared" si="49"/>
        <v/>
      </c>
      <c r="N56" s="823"/>
      <c r="O56" s="827"/>
      <c r="P56" s="823"/>
      <c r="Q56" s="824" t="str">
        <f t="shared" si="50"/>
        <v/>
      </c>
      <c r="R56" s="823"/>
      <c r="S56" s="824" t="str">
        <f t="shared" si="51"/>
        <v/>
      </c>
      <c r="T56" s="823"/>
      <c r="U56" s="825"/>
      <c r="V56" s="826"/>
      <c r="W56" s="824" t="str">
        <f t="shared" si="42"/>
        <v/>
      </c>
      <c r="X56" s="823"/>
      <c r="Y56" s="824" t="str">
        <f t="shared" si="43"/>
        <v/>
      </c>
      <c r="Z56" s="823"/>
      <c r="AA56" s="827"/>
      <c r="AB56" s="826"/>
      <c r="AC56" s="993" t="str">
        <f t="shared" si="44"/>
        <v/>
      </c>
      <c r="AD56" s="994"/>
      <c r="AE56" s="993" t="str">
        <f t="shared" si="45"/>
        <v/>
      </c>
      <c r="AF56" s="994"/>
      <c r="AG56" s="999"/>
      <c r="AH56" s="823">
        <v>1</v>
      </c>
      <c r="AI56" s="824">
        <v>10</v>
      </c>
      <c r="AJ56" s="823">
        <v>1</v>
      </c>
      <c r="AK56" s="824">
        <v>10</v>
      </c>
      <c r="AL56" s="823">
        <v>2</v>
      </c>
      <c r="AM56" s="823" t="s">
        <v>131</v>
      </c>
      <c r="AN56" s="830">
        <f t="shared" si="36"/>
        <v>1</v>
      </c>
      <c r="AO56" s="824">
        <v>10</v>
      </c>
      <c r="AP56" s="831">
        <f t="shared" si="38"/>
        <v>1</v>
      </c>
      <c r="AQ56" s="824">
        <v>10</v>
      </c>
      <c r="AR56" s="831">
        <f t="shared" si="40"/>
        <v>2</v>
      </c>
      <c r="AS56" s="832">
        <f t="shared" si="41"/>
        <v>2</v>
      </c>
      <c r="AT56" s="1103" t="s">
        <v>749</v>
      </c>
      <c r="AU56" s="1104" t="s">
        <v>939</v>
      </c>
    </row>
    <row r="57" spans="1:47" s="848" customFormat="1" ht="15.75" customHeight="1" x14ac:dyDescent="0.25">
      <c r="A57" s="834" t="s">
        <v>185</v>
      </c>
      <c r="B57" s="821" t="s">
        <v>34</v>
      </c>
      <c r="C57" s="989" t="s">
        <v>186</v>
      </c>
      <c r="D57" s="845"/>
      <c r="E57" s="846" t="str">
        <f t="shared" si="20"/>
        <v/>
      </c>
      <c r="F57" s="845"/>
      <c r="G57" s="846" t="str">
        <f t="shared" si="21"/>
        <v/>
      </c>
      <c r="H57" s="845"/>
      <c r="I57" s="847"/>
      <c r="J57" s="826"/>
      <c r="K57" s="824" t="str">
        <f t="shared" si="48"/>
        <v/>
      </c>
      <c r="L57" s="823"/>
      <c r="M57" s="824" t="str">
        <f t="shared" si="49"/>
        <v/>
      </c>
      <c r="N57" s="823"/>
      <c r="O57" s="827"/>
      <c r="P57" s="826"/>
      <c r="Q57" s="824"/>
      <c r="R57" s="823"/>
      <c r="S57" s="824"/>
      <c r="T57" s="823"/>
      <c r="U57" s="827"/>
      <c r="V57" s="826">
        <v>1</v>
      </c>
      <c r="W57" s="824">
        <v>14</v>
      </c>
      <c r="X57" s="823">
        <v>1</v>
      </c>
      <c r="Y57" s="824">
        <v>14</v>
      </c>
      <c r="Z57" s="823">
        <v>1</v>
      </c>
      <c r="AA57" s="827" t="s">
        <v>289</v>
      </c>
      <c r="AB57" s="826"/>
      <c r="AC57" s="824" t="str">
        <f t="shared" ref="AC57" si="52">IF(AB57*15=0,"",AB57*15)</f>
        <v/>
      </c>
      <c r="AD57" s="828"/>
      <c r="AE57" s="824" t="str">
        <f>IF(AD57*15=0,"",AD57*15)</f>
        <v/>
      </c>
      <c r="AF57" s="828"/>
      <c r="AG57" s="829"/>
      <c r="AH57" s="823"/>
      <c r="AI57" s="824" t="str">
        <f t="shared" ref="AI57:AI58" si="53">IF(AH57*15=0,"",AH57*15)</f>
        <v/>
      </c>
      <c r="AJ57" s="823"/>
      <c r="AK57" s="824" t="str">
        <f t="shared" ref="AK57:AK58" si="54">IF(AJ57*15=0,"",AJ57*15)</f>
        <v/>
      </c>
      <c r="AL57" s="823"/>
      <c r="AM57" s="823"/>
      <c r="AN57" s="830">
        <f t="shared" si="36"/>
        <v>1</v>
      </c>
      <c r="AO57" s="824">
        <f t="shared" si="37"/>
        <v>14</v>
      </c>
      <c r="AP57" s="831">
        <f t="shared" si="38"/>
        <v>1</v>
      </c>
      <c r="AQ57" s="824">
        <f t="shared" si="39"/>
        <v>14</v>
      </c>
      <c r="AR57" s="831">
        <f t="shared" si="40"/>
        <v>1</v>
      </c>
      <c r="AS57" s="832">
        <f t="shared" si="41"/>
        <v>2</v>
      </c>
      <c r="AT57" s="1103" t="s">
        <v>749</v>
      </c>
      <c r="AU57" s="1104" t="s">
        <v>816</v>
      </c>
    </row>
    <row r="58" spans="1:47" s="848" customFormat="1" ht="15.75" customHeight="1" x14ac:dyDescent="0.25">
      <c r="A58" s="834" t="s">
        <v>932</v>
      </c>
      <c r="B58" s="821" t="s">
        <v>34</v>
      </c>
      <c r="C58" s="989" t="s">
        <v>685</v>
      </c>
      <c r="D58" s="845"/>
      <c r="E58" s="846" t="str">
        <f t="shared" si="20"/>
        <v/>
      </c>
      <c r="F58" s="845"/>
      <c r="G58" s="846" t="str">
        <f t="shared" si="21"/>
        <v/>
      </c>
      <c r="H58" s="845"/>
      <c r="I58" s="847"/>
      <c r="J58" s="826"/>
      <c r="K58" s="824" t="str">
        <f t="shared" si="48"/>
        <v/>
      </c>
      <c r="L58" s="823"/>
      <c r="M58" s="824" t="str">
        <f t="shared" si="49"/>
        <v/>
      </c>
      <c r="N58" s="823"/>
      <c r="O58" s="827"/>
      <c r="P58" s="826"/>
      <c r="Q58" s="824" t="str">
        <f t="shared" ref="Q58:Q59" si="55">IF(P58*15=0,"",P58*15)</f>
        <v/>
      </c>
      <c r="R58" s="823"/>
      <c r="S58" s="824" t="str">
        <f t="shared" ref="S58:S59" si="56">IF(R58*15=0,"",R58*15)</f>
        <v/>
      </c>
      <c r="T58" s="823"/>
      <c r="U58" s="827"/>
      <c r="V58" s="826"/>
      <c r="W58" s="824" t="str">
        <f t="shared" ref="W58:W59" si="57">IF(V58*15=0,"",V58*15)</f>
        <v/>
      </c>
      <c r="X58" s="823"/>
      <c r="Y58" s="824" t="str">
        <f t="shared" ref="Y58:Y59" si="58">IF(X58*15=0,"",X58*15)</f>
        <v/>
      </c>
      <c r="Z58" s="823"/>
      <c r="AA58" s="827"/>
      <c r="AB58" s="826">
        <v>1</v>
      </c>
      <c r="AC58" s="824">
        <v>14</v>
      </c>
      <c r="AD58" s="828">
        <v>1</v>
      </c>
      <c r="AE58" s="824">
        <v>14</v>
      </c>
      <c r="AF58" s="828">
        <v>1</v>
      </c>
      <c r="AG58" s="829" t="s">
        <v>131</v>
      </c>
      <c r="AH58" s="823"/>
      <c r="AI58" s="824" t="str">
        <f t="shared" si="53"/>
        <v/>
      </c>
      <c r="AJ58" s="823"/>
      <c r="AK58" s="824" t="str">
        <f t="shared" si="54"/>
        <v/>
      </c>
      <c r="AL58" s="823"/>
      <c r="AM58" s="823"/>
      <c r="AN58" s="830">
        <f t="shared" si="36"/>
        <v>1</v>
      </c>
      <c r="AO58" s="824">
        <f t="shared" si="37"/>
        <v>14</v>
      </c>
      <c r="AP58" s="831">
        <f t="shared" si="38"/>
        <v>1</v>
      </c>
      <c r="AQ58" s="824">
        <f t="shared" si="39"/>
        <v>14</v>
      </c>
      <c r="AR58" s="831">
        <f t="shared" si="40"/>
        <v>1</v>
      </c>
      <c r="AS58" s="832">
        <f t="shared" si="41"/>
        <v>2</v>
      </c>
      <c r="AT58" s="1103" t="s">
        <v>749</v>
      </c>
      <c r="AU58" s="1104" t="s">
        <v>933</v>
      </c>
    </row>
    <row r="59" spans="1:47" s="848" customFormat="1" ht="15.75" customHeight="1" x14ac:dyDescent="0.25">
      <c r="A59" s="834" t="s">
        <v>934</v>
      </c>
      <c r="B59" s="821" t="s">
        <v>34</v>
      </c>
      <c r="C59" s="989" t="s">
        <v>686</v>
      </c>
      <c r="D59" s="845"/>
      <c r="E59" s="846" t="str">
        <f t="shared" si="20"/>
        <v/>
      </c>
      <c r="F59" s="845"/>
      <c r="G59" s="846" t="str">
        <f t="shared" si="21"/>
        <v/>
      </c>
      <c r="H59" s="845"/>
      <c r="I59" s="847"/>
      <c r="J59" s="826"/>
      <c r="K59" s="824" t="str">
        <f t="shared" si="48"/>
        <v/>
      </c>
      <c r="L59" s="823"/>
      <c r="M59" s="824" t="str">
        <f t="shared" si="49"/>
        <v/>
      </c>
      <c r="N59" s="823"/>
      <c r="O59" s="827"/>
      <c r="P59" s="826"/>
      <c r="Q59" s="824" t="str">
        <f t="shared" si="55"/>
        <v/>
      </c>
      <c r="R59" s="823"/>
      <c r="S59" s="824" t="str">
        <f t="shared" si="56"/>
        <v/>
      </c>
      <c r="T59" s="823"/>
      <c r="U59" s="827"/>
      <c r="V59" s="826"/>
      <c r="W59" s="824" t="str">
        <f t="shared" si="57"/>
        <v/>
      </c>
      <c r="X59" s="823"/>
      <c r="Y59" s="824" t="str">
        <f t="shared" si="58"/>
        <v/>
      </c>
      <c r="Z59" s="823"/>
      <c r="AA59" s="827"/>
      <c r="AB59" s="826"/>
      <c r="AC59" s="824" t="str">
        <f t="shared" ref="AC59" si="59">IF(AB59*15=0,"",AB59*15)</f>
        <v/>
      </c>
      <c r="AD59" s="828"/>
      <c r="AE59" s="824" t="str">
        <f t="shared" ref="AE59" si="60">IF(AD59*15=0,"",AD59*15)</f>
        <v/>
      </c>
      <c r="AF59" s="828"/>
      <c r="AG59" s="829"/>
      <c r="AH59" s="823">
        <v>1</v>
      </c>
      <c r="AI59" s="824">
        <v>10</v>
      </c>
      <c r="AJ59" s="823">
        <v>1</v>
      </c>
      <c r="AK59" s="824">
        <v>10</v>
      </c>
      <c r="AL59" s="823">
        <v>1</v>
      </c>
      <c r="AM59" s="823" t="s">
        <v>131</v>
      </c>
      <c r="AN59" s="830">
        <f t="shared" si="36"/>
        <v>1</v>
      </c>
      <c r="AO59" s="824">
        <v>10</v>
      </c>
      <c r="AP59" s="831">
        <f t="shared" si="38"/>
        <v>1</v>
      </c>
      <c r="AQ59" s="824">
        <v>10</v>
      </c>
      <c r="AR59" s="831">
        <f t="shared" si="40"/>
        <v>1</v>
      </c>
      <c r="AS59" s="832">
        <f t="shared" si="41"/>
        <v>2</v>
      </c>
      <c r="AT59" s="1103" t="s">
        <v>749</v>
      </c>
      <c r="AU59" s="1104" t="s">
        <v>816</v>
      </c>
    </row>
    <row r="60" spans="1:47" s="2" customFormat="1" ht="15.75" customHeight="1" x14ac:dyDescent="0.25">
      <c r="A60" s="834" t="s">
        <v>936</v>
      </c>
      <c r="B60" s="182" t="s">
        <v>34</v>
      </c>
      <c r="C60" s="766" t="s">
        <v>292</v>
      </c>
      <c r="D60" s="296"/>
      <c r="E60" s="291"/>
      <c r="F60" s="296"/>
      <c r="G60" s="291"/>
      <c r="H60" s="296"/>
      <c r="I60" s="187"/>
      <c r="J60" s="823">
        <v>1</v>
      </c>
      <c r="K60" s="824">
        <v>14</v>
      </c>
      <c r="L60" s="823"/>
      <c r="M60" s="824"/>
      <c r="N60" s="823">
        <v>1</v>
      </c>
      <c r="O60" s="825" t="s">
        <v>83</v>
      </c>
      <c r="P60" s="296"/>
      <c r="Q60" s="291"/>
      <c r="R60" s="296"/>
      <c r="S60" s="291"/>
      <c r="T60" s="296"/>
      <c r="U60" s="187"/>
      <c r="V60" s="185"/>
      <c r="W60" s="291"/>
      <c r="X60" s="296"/>
      <c r="Y60" s="291"/>
      <c r="Z60" s="296"/>
      <c r="AA60" s="297"/>
      <c r="AB60" s="185"/>
      <c r="AC60" s="291"/>
      <c r="AD60" s="261"/>
      <c r="AE60" s="291"/>
      <c r="AF60" s="261"/>
      <c r="AG60" s="262"/>
      <c r="AH60" s="296"/>
      <c r="AI60" s="291"/>
      <c r="AJ60" s="296"/>
      <c r="AK60" s="291"/>
      <c r="AL60" s="296"/>
      <c r="AM60" s="296"/>
      <c r="AN60" s="233">
        <f t="shared" si="36"/>
        <v>1</v>
      </c>
      <c r="AO60" s="291">
        <f t="shared" si="37"/>
        <v>14</v>
      </c>
      <c r="AP60" s="234" t="str">
        <f t="shared" si="38"/>
        <v/>
      </c>
      <c r="AQ60" s="291" t="str">
        <f t="shared" si="39"/>
        <v/>
      </c>
      <c r="AR60" s="234">
        <f t="shared" si="40"/>
        <v>1</v>
      </c>
      <c r="AS60" s="235">
        <f t="shared" si="41"/>
        <v>1</v>
      </c>
      <c r="AT60" s="1103" t="s">
        <v>729</v>
      </c>
      <c r="AU60" s="1104" t="s">
        <v>927</v>
      </c>
    </row>
    <row r="61" spans="1:47" s="80" customFormat="1" ht="15.75" customHeight="1" thickBot="1" x14ac:dyDescent="0.35">
      <c r="A61" s="153"/>
      <c r="B61" s="10"/>
      <c r="C61" s="140" t="s">
        <v>52</v>
      </c>
      <c r="D61" s="91">
        <f>SUM(D12:D60)</f>
        <v>12</v>
      </c>
      <c r="E61" s="91">
        <f>SUM(E12:E60)</f>
        <v>146</v>
      </c>
      <c r="F61" s="91">
        <f>SUM(F12:F60)</f>
        <v>14</v>
      </c>
      <c r="G61" s="91">
        <f>SUM(G12:G60)</f>
        <v>190</v>
      </c>
      <c r="H61" s="91">
        <f>SUM(H12:H60)</f>
        <v>17</v>
      </c>
      <c r="I61" s="158" t="s">
        <v>17</v>
      </c>
      <c r="J61" s="91">
        <f>SUM(J12:J60)</f>
        <v>6</v>
      </c>
      <c r="K61" s="91">
        <f>SUM(K12:K60)</f>
        <v>88</v>
      </c>
      <c r="L61" s="91">
        <f>SUM(L12:L60)</f>
        <v>11</v>
      </c>
      <c r="M61" s="91">
        <f>SUM(M12:M60)</f>
        <v>150</v>
      </c>
      <c r="N61" s="91">
        <f>SUM(N12:N60)</f>
        <v>15</v>
      </c>
      <c r="O61" s="158" t="s">
        <v>17</v>
      </c>
      <c r="P61" s="91">
        <f>SUM(P12:P60)</f>
        <v>7</v>
      </c>
      <c r="Q61" s="91">
        <f>SUM(Q12:Q60)</f>
        <v>102</v>
      </c>
      <c r="R61" s="91">
        <f>SUM(R12:R60)</f>
        <v>12</v>
      </c>
      <c r="S61" s="91">
        <f>SUM(S12:S60)</f>
        <v>164</v>
      </c>
      <c r="T61" s="91">
        <f>SUM(T12:T60)</f>
        <v>19</v>
      </c>
      <c r="U61" s="158" t="s">
        <v>17</v>
      </c>
      <c r="V61" s="91">
        <f>SUM(V12:V60)</f>
        <v>7</v>
      </c>
      <c r="W61" s="91">
        <f>SUM(W12:W60)</f>
        <v>102</v>
      </c>
      <c r="X61" s="91">
        <f>SUM(X12:X60)</f>
        <v>13</v>
      </c>
      <c r="Y61" s="91">
        <f>SUM(Y12:Y60)</f>
        <v>178</v>
      </c>
      <c r="Z61" s="91">
        <f>SUM(Z12:Z60)</f>
        <v>19</v>
      </c>
      <c r="AA61" s="158" t="s">
        <v>17</v>
      </c>
      <c r="AB61" s="91">
        <f>SUM(AB12:AB60)</f>
        <v>8</v>
      </c>
      <c r="AC61" s="91">
        <f>SUM(AC12:AC60)</f>
        <v>116</v>
      </c>
      <c r="AD61" s="91">
        <f>SUM(AD12:AD60)</f>
        <v>12</v>
      </c>
      <c r="AE61" s="91">
        <f>SUM(AE12:AE60)</f>
        <v>164</v>
      </c>
      <c r="AF61" s="91">
        <f>SUM(AF12:AF60)</f>
        <v>18</v>
      </c>
      <c r="AG61" s="158" t="s">
        <v>17</v>
      </c>
      <c r="AH61" s="91">
        <f>SUM(AH12:AH60)</f>
        <v>4</v>
      </c>
      <c r="AI61" s="91">
        <f>SUM(AI12:AI60)</f>
        <v>40</v>
      </c>
      <c r="AJ61" s="91">
        <f>SUM(AJ12:AJ60)</f>
        <v>12</v>
      </c>
      <c r="AK61" s="91">
        <f>SUM(AK12:AK60)</f>
        <v>120</v>
      </c>
      <c r="AL61" s="91">
        <f>SUM(AL12:AL60)</f>
        <v>13</v>
      </c>
      <c r="AM61" s="158" t="s">
        <v>17</v>
      </c>
      <c r="AN61" s="91">
        <f t="shared" ref="AN61:AS61" si="61">SUM(AN12:AN60)</f>
        <v>46</v>
      </c>
      <c r="AO61" s="91">
        <f t="shared" si="61"/>
        <v>598</v>
      </c>
      <c r="AP61" s="91">
        <f t="shared" si="61"/>
        <v>74</v>
      </c>
      <c r="AQ61" s="91">
        <f t="shared" si="61"/>
        <v>1002</v>
      </c>
      <c r="AR61" s="902">
        <f t="shared" si="61"/>
        <v>101</v>
      </c>
      <c r="AS61" s="91">
        <f t="shared" si="61"/>
        <v>118</v>
      </c>
      <c r="AT61" s="1104"/>
      <c r="AU61" s="1104"/>
    </row>
    <row r="62" spans="1:47" s="80" customFormat="1" ht="15.75" customHeight="1" thickBot="1" x14ac:dyDescent="0.35">
      <c r="A62" s="138"/>
      <c r="B62" s="139"/>
      <c r="C62" s="78" t="s">
        <v>42</v>
      </c>
      <c r="D62" s="79">
        <f>D10+D61</f>
        <v>16</v>
      </c>
      <c r="E62" s="79">
        <f>E10+E61</f>
        <v>186</v>
      </c>
      <c r="F62" s="79">
        <f>F10+F61</f>
        <v>26</v>
      </c>
      <c r="G62" s="79">
        <f>G10+G61</f>
        <v>310</v>
      </c>
      <c r="H62" s="79">
        <f>H10+H61</f>
        <v>29</v>
      </c>
      <c r="I62" s="159" t="s">
        <v>17</v>
      </c>
      <c r="J62" s="79">
        <f>J10+J61</f>
        <v>16</v>
      </c>
      <c r="K62" s="79">
        <f>K10+K61</f>
        <v>236</v>
      </c>
      <c r="L62" s="79">
        <f>L10+L61</f>
        <v>15</v>
      </c>
      <c r="M62" s="79">
        <f>M10+M61</f>
        <v>210</v>
      </c>
      <c r="N62" s="79">
        <f>N10+N61</f>
        <v>27</v>
      </c>
      <c r="O62" s="159" t="s">
        <v>17</v>
      </c>
      <c r="P62" s="79">
        <f>P10+P61</f>
        <v>13</v>
      </c>
      <c r="Q62" s="79">
        <f>Q10+Q61</f>
        <v>186</v>
      </c>
      <c r="R62" s="79">
        <f>R10+R61</f>
        <v>16</v>
      </c>
      <c r="S62" s="79">
        <f>S10+S61</f>
        <v>220</v>
      </c>
      <c r="T62" s="79">
        <f>T10+T61</f>
        <v>27</v>
      </c>
      <c r="U62" s="159" t="s">
        <v>17</v>
      </c>
      <c r="V62" s="79">
        <f>V10+V61</f>
        <v>13</v>
      </c>
      <c r="W62" s="79">
        <f>W10+W61</f>
        <v>186</v>
      </c>
      <c r="X62" s="79">
        <f>X10+X61</f>
        <v>19</v>
      </c>
      <c r="Y62" s="79">
        <f>Y10+Y61</f>
        <v>268</v>
      </c>
      <c r="Z62" s="79">
        <f>Z10+Z61</f>
        <v>31</v>
      </c>
      <c r="AA62" s="159" t="s">
        <v>17</v>
      </c>
      <c r="AB62" s="79">
        <f>AB10+AB61</f>
        <v>18</v>
      </c>
      <c r="AC62" s="79">
        <f>AC10+AC61</f>
        <v>256</v>
      </c>
      <c r="AD62" s="79">
        <f>AD10+AD61</f>
        <v>15</v>
      </c>
      <c r="AE62" s="79">
        <f>AE10+AE61</f>
        <v>206</v>
      </c>
      <c r="AF62" s="79">
        <f>AF10+AF61</f>
        <v>33</v>
      </c>
      <c r="AG62" s="159" t="s">
        <v>17</v>
      </c>
      <c r="AH62" s="79">
        <f>AH10+AH61</f>
        <v>10</v>
      </c>
      <c r="AI62" s="79">
        <f>AI10+AI61</f>
        <v>100</v>
      </c>
      <c r="AJ62" s="79">
        <f>AJ10+AJ61</f>
        <v>21</v>
      </c>
      <c r="AK62" s="79">
        <f>AK10+AK61</f>
        <v>220</v>
      </c>
      <c r="AL62" s="79">
        <f>AL10+AL61</f>
        <v>33</v>
      </c>
      <c r="AM62" s="159" t="s">
        <v>17</v>
      </c>
      <c r="AN62" s="92">
        <f t="shared" ref="AN62:AS62" si="62">AN10+AN61</f>
        <v>88</v>
      </c>
      <c r="AO62" s="92">
        <f t="shared" si="62"/>
        <v>1160</v>
      </c>
      <c r="AP62" s="92">
        <f t="shared" si="62"/>
        <v>106</v>
      </c>
      <c r="AQ62" s="901">
        <f t="shared" si="62"/>
        <v>1384</v>
      </c>
      <c r="AR62" s="352">
        <f t="shared" si="62"/>
        <v>180</v>
      </c>
      <c r="AS62" s="351">
        <f t="shared" si="62"/>
        <v>191</v>
      </c>
      <c r="AT62" s="1104"/>
      <c r="AU62" s="1104"/>
    </row>
    <row r="63" spans="1:47" ht="18.75" customHeight="1" x14ac:dyDescent="0.3">
      <c r="A63" s="93"/>
      <c r="B63" s="94"/>
      <c r="C63" s="95" t="s">
        <v>16</v>
      </c>
      <c r="D63" s="1491"/>
      <c r="E63" s="1491"/>
      <c r="F63" s="1491"/>
      <c r="G63" s="1491"/>
      <c r="H63" s="1491"/>
      <c r="I63" s="1491"/>
      <c r="J63" s="1491"/>
      <c r="K63" s="1491"/>
      <c r="L63" s="1491"/>
      <c r="M63" s="1491"/>
      <c r="N63" s="1491"/>
      <c r="O63" s="1491"/>
      <c r="P63" s="1491"/>
      <c r="Q63" s="1491"/>
      <c r="R63" s="1491"/>
      <c r="S63" s="1491"/>
      <c r="T63" s="1491"/>
      <c r="U63" s="1491"/>
      <c r="V63" s="1491"/>
      <c r="W63" s="1491"/>
      <c r="X63" s="1491"/>
      <c r="Y63" s="1491"/>
      <c r="Z63" s="1491"/>
      <c r="AA63" s="1491"/>
      <c r="AB63" s="1491"/>
      <c r="AC63" s="1491"/>
      <c r="AD63" s="1491"/>
      <c r="AE63" s="1491"/>
      <c r="AF63" s="1491"/>
      <c r="AG63" s="1491"/>
      <c r="AH63" s="1491"/>
      <c r="AI63" s="1491"/>
      <c r="AJ63" s="1491"/>
      <c r="AK63" s="1491"/>
      <c r="AL63" s="1491"/>
      <c r="AM63" s="1491"/>
      <c r="AN63" s="1491"/>
      <c r="AO63" s="1491"/>
      <c r="AP63" s="1491"/>
      <c r="AQ63" s="1491"/>
      <c r="AR63" s="1484"/>
      <c r="AS63" s="1496"/>
      <c r="AT63" s="1104"/>
      <c r="AU63" s="1104"/>
    </row>
    <row r="64" spans="1:47" s="176" customFormat="1" ht="15.75" customHeight="1" x14ac:dyDescent="0.25">
      <c r="A64" s="363" t="s">
        <v>293</v>
      </c>
      <c r="B64" s="259" t="s">
        <v>45</v>
      </c>
      <c r="C64" s="364" t="s">
        <v>294</v>
      </c>
      <c r="D64" s="224">
        <v>1</v>
      </c>
      <c r="E64" s="291">
        <v>10</v>
      </c>
      <c r="F64" s="292"/>
      <c r="G64" s="291" t="str">
        <f t="shared" ref="G64" si="63">IF(F64*15=0,"",F64*15)</f>
        <v/>
      </c>
      <c r="H64" s="263" t="s">
        <v>17</v>
      </c>
      <c r="I64" s="225" t="s">
        <v>196</v>
      </c>
      <c r="J64" s="224"/>
      <c r="K64" s="291" t="str">
        <f t="shared" ref="K64:K65" si="64">IF(J64*15=0,"",J64*15)</f>
        <v/>
      </c>
      <c r="L64" s="292"/>
      <c r="M64" s="291" t="str">
        <f t="shared" ref="M64:M65" si="65">IF(L64*15=0,"",L64*15)</f>
        <v/>
      </c>
      <c r="N64" s="263" t="s">
        <v>17</v>
      </c>
      <c r="O64" s="225"/>
      <c r="P64" s="224"/>
      <c r="Q64" s="291" t="str">
        <f t="shared" ref="Q64:Q65" si="66">IF(P64*15=0,"",P64*15)</f>
        <v/>
      </c>
      <c r="R64" s="292"/>
      <c r="S64" s="291" t="str">
        <f t="shared" ref="S64:S65" si="67">IF(R64*15=0,"",R64*15)</f>
        <v/>
      </c>
      <c r="T64" s="263" t="s">
        <v>17</v>
      </c>
      <c r="U64" s="225"/>
      <c r="V64" s="224"/>
      <c r="W64" s="291" t="str">
        <f t="shared" ref="W64:W65" si="68">IF(V64*15=0,"",V64*15)</f>
        <v/>
      </c>
      <c r="X64" s="292"/>
      <c r="Y64" s="291" t="str">
        <f t="shared" ref="Y64:Y65" si="69">IF(X64*15=0,"",X64*15)</f>
        <v/>
      </c>
      <c r="Z64" s="263" t="s">
        <v>17</v>
      </c>
      <c r="AA64" s="225"/>
      <c r="AB64" s="224"/>
      <c r="AC64" s="291" t="str">
        <f t="shared" ref="AC64:AC65" si="70">IF(AB64*15=0,"",AB64*15)</f>
        <v/>
      </c>
      <c r="AD64" s="292"/>
      <c r="AE64" s="291" t="str">
        <f t="shared" ref="AE64:AE65" si="71">IF(AD64*15=0,"",AD64*15)</f>
        <v/>
      </c>
      <c r="AF64" s="263" t="s">
        <v>17</v>
      </c>
      <c r="AG64" s="225"/>
      <c r="AH64" s="224"/>
      <c r="AI64" s="291"/>
      <c r="AJ64" s="292"/>
      <c r="AK64" s="291"/>
      <c r="AL64" s="263" t="s">
        <v>17</v>
      </c>
      <c r="AM64" s="226"/>
      <c r="AN64" s="233">
        <f t="shared" ref="AN64" si="72">IF(D64+J64+P64+V64+AB64+AH64=0,"",D64+J64+P64+V64+AB64+AH64)</f>
        <v>1</v>
      </c>
      <c r="AO64" s="291">
        <f>IF((D64+J64+P64+V64+AB64+AH64)*14=0,"",(D64+J64+P64+V64+AB64+AH64)*14)</f>
        <v>14</v>
      </c>
      <c r="AP64" s="234" t="str">
        <f t="shared" ref="AP64" si="73">IF(F64+L64+R64+X64+AD64+AJ64=0,"",F64+L64+R64+X64+AD64+AJ64)</f>
        <v/>
      </c>
      <c r="AQ64" s="291" t="str">
        <f>IF((F64+L64+R64+X64+AD64+AJ64)*14=0,"",(F64+L64+R64+X64+AD64+AJ64)*14)</f>
        <v/>
      </c>
      <c r="AR64" s="263" t="s">
        <v>17</v>
      </c>
      <c r="AS64" s="235">
        <f t="shared" ref="AS64" si="74">IF(D64+F64+J64+L64+P64+R64+V64+X64+AB64+AD64+AH64+AJ64=0,"",D64+F64+J64+L64+P64+R64+V64+X64+AB64+AD64+AH64+AJ64)</f>
        <v>1</v>
      </c>
      <c r="AT64" s="1029" t="s">
        <v>745</v>
      </c>
      <c r="AU64" s="1029" t="s">
        <v>931</v>
      </c>
    </row>
    <row r="65" spans="1:47" s="71" customFormat="1" ht="15.75" customHeight="1" x14ac:dyDescent="0.25">
      <c r="A65" s="231" t="s">
        <v>305</v>
      </c>
      <c r="B65" s="259" t="s">
        <v>15</v>
      </c>
      <c r="C65" s="232" t="s">
        <v>306</v>
      </c>
      <c r="D65" s="224"/>
      <c r="E65" s="291" t="str">
        <f t="shared" ref="E65" si="75">IF(D65*15=0,"",D65*15)</f>
        <v/>
      </c>
      <c r="F65" s="292"/>
      <c r="G65" s="291" t="str">
        <f t="shared" ref="G65" si="76">IF(F65*15=0,"",F65*15)</f>
        <v/>
      </c>
      <c r="H65" s="263" t="s">
        <v>17</v>
      </c>
      <c r="I65" s="225"/>
      <c r="J65" s="224"/>
      <c r="K65" s="291" t="str">
        <f t="shared" si="64"/>
        <v/>
      </c>
      <c r="L65" s="292"/>
      <c r="M65" s="291" t="str">
        <f t="shared" si="65"/>
        <v/>
      </c>
      <c r="N65" s="263" t="s">
        <v>17</v>
      </c>
      <c r="O65" s="225"/>
      <c r="P65" s="224"/>
      <c r="Q65" s="291" t="str">
        <f t="shared" si="66"/>
        <v/>
      </c>
      <c r="R65" s="292"/>
      <c r="S65" s="291" t="str">
        <f t="shared" si="67"/>
        <v/>
      </c>
      <c r="T65" s="263" t="s">
        <v>17</v>
      </c>
      <c r="U65" s="225"/>
      <c r="V65" s="224"/>
      <c r="W65" s="291" t="str">
        <f t="shared" si="68"/>
        <v/>
      </c>
      <c r="X65" s="292"/>
      <c r="Y65" s="291" t="str">
        <f t="shared" si="69"/>
        <v/>
      </c>
      <c r="Z65" s="263" t="s">
        <v>17</v>
      </c>
      <c r="AA65" s="225" t="s">
        <v>291</v>
      </c>
      <c r="AB65" s="224"/>
      <c r="AC65" s="291" t="str">
        <f t="shared" si="70"/>
        <v/>
      </c>
      <c r="AD65" s="292"/>
      <c r="AE65" s="291" t="str">
        <f t="shared" si="71"/>
        <v/>
      </c>
      <c r="AF65" s="263" t="s">
        <v>17</v>
      </c>
      <c r="AG65" s="225"/>
      <c r="AH65" s="224"/>
      <c r="AI65" s="291" t="str">
        <f t="shared" ref="AI65" si="77">IF(AH65*15=0,"",AH65*15)</f>
        <v/>
      </c>
      <c r="AJ65" s="292"/>
      <c r="AK65" s="291" t="str">
        <f t="shared" ref="AK65" si="78">IF(AJ65*15=0,"",AJ65*15)</f>
        <v/>
      </c>
      <c r="AL65" s="263" t="s">
        <v>17</v>
      </c>
      <c r="AM65" s="226"/>
      <c r="AN65" s="769" t="str">
        <f t="shared" ref="AN65" si="79">IF(D65+J65+P65+V65+AB65+AH65=0,"",D65+J65+P65+V65+AB65+AH65)</f>
        <v/>
      </c>
      <c r="AO65" s="768" t="str">
        <f t="shared" ref="AO65" si="80">IF((D65+J65+P65+V65+AB65+AH65)*14=0,"",(D65+J65+P65+V65+AB65+AH65)*14)</f>
        <v/>
      </c>
      <c r="AP65" s="770" t="str">
        <f t="shared" ref="AP65" si="81">IF(F65+L65+R65+X65+AD65+AJ65=0,"",F65+L65+R65+X65+AD65+AJ65)</f>
        <v/>
      </c>
      <c r="AQ65" s="768" t="str">
        <f t="shared" ref="AQ65" si="82">IF((F65+L65+R65+X65+AD65+AJ65)*14=0,"",(F65+L65+R65+X65+AD65+AJ65)*14)</f>
        <v/>
      </c>
      <c r="AR65" s="721" t="s">
        <v>17</v>
      </c>
      <c r="AS65" s="771" t="str">
        <f t="shared" ref="AS65" si="83">IF(D65+F65+J65+L65+P65+R65+V65+X65+AB65+AD65+AH65+AJ65=0,"",D65+F65+J65+L65+P65+R65+V65+X65+AB65+AD65+AH65+AJ65)</f>
        <v/>
      </c>
      <c r="AT65" s="1104"/>
      <c r="AU65" s="1104"/>
    </row>
    <row r="66" spans="1:47" s="71" customFormat="1" ht="15.75" customHeight="1" x14ac:dyDescent="0.25">
      <c r="A66" s="231" t="s">
        <v>188</v>
      </c>
      <c r="B66" s="259" t="s">
        <v>15</v>
      </c>
      <c r="C66" s="295" t="s">
        <v>189</v>
      </c>
      <c r="D66" s="224"/>
      <c r="E66" s="291" t="str">
        <f t="shared" ref="E66:E68" si="84">IF(D66*15=0,"",D66*15)</f>
        <v/>
      </c>
      <c r="F66" s="292"/>
      <c r="G66" s="291" t="str">
        <f t="shared" ref="G66:G68" si="85">IF(F66*15=0,"",F66*15)</f>
        <v/>
      </c>
      <c r="H66" s="263" t="s">
        <v>17</v>
      </c>
      <c r="I66" s="225"/>
      <c r="J66" s="224"/>
      <c r="K66" s="291" t="str">
        <f t="shared" ref="K66:K68" si="86">IF(J66*15=0,"",J66*15)</f>
        <v/>
      </c>
      <c r="L66" s="292"/>
      <c r="M66" s="291" t="str">
        <f t="shared" ref="M66:M68" si="87">IF(L66*15=0,"",L66*15)</f>
        <v/>
      </c>
      <c r="N66" s="263" t="s">
        <v>17</v>
      </c>
      <c r="O66" s="225"/>
      <c r="P66" s="224"/>
      <c r="Q66" s="291" t="str">
        <f t="shared" ref="Q66:Q68" si="88">IF(P66*15=0,"",P66*15)</f>
        <v/>
      </c>
      <c r="R66" s="292"/>
      <c r="S66" s="291" t="str">
        <f t="shared" ref="S66:S68" si="89">IF(R66*15=0,"",R66*15)</f>
        <v/>
      </c>
      <c r="T66" s="263" t="s">
        <v>17</v>
      </c>
      <c r="U66" s="225"/>
      <c r="V66" s="224"/>
      <c r="W66" s="291" t="str">
        <f t="shared" ref="W66:W68" si="90">IF(V66*15=0,"",V66*15)</f>
        <v/>
      </c>
      <c r="X66" s="292"/>
      <c r="Y66" s="291" t="str">
        <f t="shared" ref="Y66:Y68" si="91">IF(X66*15=0,"",X66*15)</f>
        <v/>
      </c>
      <c r="Z66" s="263" t="s">
        <v>17</v>
      </c>
      <c r="AA66" s="225"/>
      <c r="AB66" s="224"/>
      <c r="AC66" s="291" t="str">
        <f t="shared" ref="AC66:AC68" si="92">IF(AB66*15=0,"",AB66*15)</f>
        <v/>
      </c>
      <c r="AD66" s="292"/>
      <c r="AE66" s="291" t="str">
        <f t="shared" ref="AE66:AE68" si="93">IF(AD66*15=0,"",AD66*15)</f>
        <v/>
      </c>
      <c r="AF66" s="263" t="s">
        <v>17</v>
      </c>
      <c r="AG66" s="225"/>
      <c r="AH66" s="224"/>
      <c r="AI66" s="291" t="str">
        <f t="shared" ref="AI66:AI68" si="94">IF(AH66*15=0,"",AH66*15)</f>
        <v/>
      </c>
      <c r="AJ66" s="292"/>
      <c r="AK66" s="291" t="str">
        <f t="shared" ref="AK66:AK68" si="95">IF(AJ66*15=0,"",AJ66*15)</f>
        <v/>
      </c>
      <c r="AL66" s="263" t="s">
        <v>17</v>
      </c>
      <c r="AM66" s="226" t="s">
        <v>290</v>
      </c>
      <c r="AN66" s="830"/>
      <c r="AO66" s="824"/>
      <c r="AP66" s="831"/>
      <c r="AQ66" s="824"/>
      <c r="AR66" s="839"/>
      <c r="AS66" s="832"/>
      <c r="AT66" s="1011"/>
      <c r="AU66" s="1011"/>
    </row>
    <row r="67" spans="1:47" s="71" customFormat="1" ht="15.75" customHeight="1" x14ac:dyDescent="0.25">
      <c r="A67" s="260" t="s">
        <v>190</v>
      </c>
      <c r="B67" s="259" t="s">
        <v>15</v>
      </c>
      <c r="C67" s="227" t="s">
        <v>191</v>
      </c>
      <c r="D67" s="224"/>
      <c r="E67" s="291" t="str">
        <f t="shared" si="84"/>
        <v/>
      </c>
      <c r="F67" s="292"/>
      <c r="G67" s="291" t="str">
        <f t="shared" si="85"/>
        <v/>
      </c>
      <c r="H67" s="263" t="s">
        <v>17</v>
      </c>
      <c r="I67" s="225"/>
      <c r="J67" s="224"/>
      <c r="K67" s="291" t="str">
        <f t="shared" si="86"/>
        <v/>
      </c>
      <c r="L67" s="292"/>
      <c r="M67" s="291" t="str">
        <f t="shared" si="87"/>
        <v/>
      </c>
      <c r="N67" s="263" t="s">
        <v>17</v>
      </c>
      <c r="O67" s="225"/>
      <c r="P67" s="224"/>
      <c r="Q67" s="291" t="str">
        <f t="shared" si="88"/>
        <v/>
      </c>
      <c r="R67" s="292"/>
      <c r="S67" s="291" t="str">
        <f t="shared" si="89"/>
        <v/>
      </c>
      <c r="T67" s="263" t="s">
        <v>17</v>
      </c>
      <c r="U67" s="225"/>
      <c r="V67" s="224"/>
      <c r="W67" s="291" t="str">
        <f t="shared" si="90"/>
        <v/>
      </c>
      <c r="X67" s="292"/>
      <c r="Y67" s="291" t="str">
        <f t="shared" si="91"/>
        <v/>
      </c>
      <c r="Z67" s="263" t="s">
        <v>17</v>
      </c>
      <c r="AA67" s="225"/>
      <c r="AB67" s="224"/>
      <c r="AC67" s="291" t="str">
        <f t="shared" si="92"/>
        <v/>
      </c>
      <c r="AD67" s="292"/>
      <c r="AE67" s="291" t="str">
        <f t="shared" si="93"/>
        <v/>
      </c>
      <c r="AF67" s="263" t="s">
        <v>17</v>
      </c>
      <c r="AG67" s="225"/>
      <c r="AH67" s="224"/>
      <c r="AI67" s="291" t="str">
        <f t="shared" si="94"/>
        <v/>
      </c>
      <c r="AJ67" s="292"/>
      <c r="AK67" s="291" t="str">
        <f t="shared" si="95"/>
        <v/>
      </c>
      <c r="AL67" s="263" t="s">
        <v>17</v>
      </c>
      <c r="AM67" s="226" t="s">
        <v>290</v>
      </c>
      <c r="AN67" s="830"/>
      <c r="AO67" s="824"/>
      <c r="AP67" s="831"/>
      <c r="AQ67" s="824"/>
      <c r="AR67" s="839"/>
      <c r="AS67" s="832"/>
      <c r="AT67" s="1011"/>
      <c r="AU67" s="1011"/>
    </row>
    <row r="68" spans="1:47" s="71" customFormat="1" ht="17.25" customHeight="1" thickBot="1" x14ac:dyDescent="0.3">
      <c r="A68" s="230" t="s">
        <v>192</v>
      </c>
      <c r="B68" s="259" t="s">
        <v>15</v>
      </c>
      <c r="C68" s="229" t="s">
        <v>193</v>
      </c>
      <c r="D68" s="175"/>
      <c r="E68" s="174" t="str">
        <f t="shared" si="84"/>
        <v/>
      </c>
      <c r="F68" s="173"/>
      <c r="G68" s="174" t="str">
        <f t="shared" si="85"/>
        <v/>
      </c>
      <c r="H68" s="172" t="s">
        <v>17</v>
      </c>
      <c r="I68" s="171"/>
      <c r="J68" s="175"/>
      <c r="K68" s="174" t="str">
        <f t="shared" si="86"/>
        <v/>
      </c>
      <c r="L68" s="173"/>
      <c r="M68" s="174" t="str">
        <f t="shared" si="87"/>
        <v/>
      </c>
      <c r="N68" s="172" t="s">
        <v>17</v>
      </c>
      <c r="O68" s="171"/>
      <c r="P68" s="175"/>
      <c r="Q68" s="174" t="str">
        <f t="shared" si="88"/>
        <v/>
      </c>
      <c r="R68" s="173"/>
      <c r="S68" s="174" t="str">
        <f t="shared" si="89"/>
        <v/>
      </c>
      <c r="T68" s="172" t="s">
        <v>17</v>
      </c>
      <c r="U68" s="171"/>
      <c r="V68" s="175"/>
      <c r="W68" s="174" t="str">
        <f t="shared" si="90"/>
        <v/>
      </c>
      <c r="X68" s="173"/>
      <c r="Y68" s="174" t="str">
        <f t="shared" si="91"/>
        <v/>
      </c>
      <c r="Z68" s="172" t="s">
        <v>17</v>
      </c>
      <c r="AA68" s="171"/>
      <c r="AB68" s="175"/>
      <c r="AC68" s="174" t="str">
        <f t="shared" si="92"/>
        <v/>
      </c>
      <c r="AD68" s="173"/>
      <c r="AE68" s="174" t="str">
        <f t="shared" si="93"/>
        <v/>
      </c>
      <c r="AF68" s="172" t="s">
        <v>17</v>
      </c>
      <c r="AG68" s="171"/>
      <c r="AH68" s="175"/>
      <c r="AI68" s="174" t="str">
        <f t="shared" si="94"/>
        <v/>
      </c>
      <c r="AJ68" s="173"/>
      <c r="AK68" s="174" t="str">
        <f t="shared" si="95"/>
        <v/>
      </c>
      <c r="AL68" s="172" t="s">
        <v>17</v>
      </c>
      <c r="AM68" s="170" t="s">
        <v>290</v>
      </c>
      <c r="AN68" s="830"/>
      <c r="AO68" s="824"/>
      <c r="AP68" s="831"/>
      <c r="AQ68" s="824"/>
      <c r="AR68" s="839"/>
      <c r="AS68" s="832"/>
      <c r="AT68" s="833"/>
      <c r="AU68" s="833"/>
    </row>
    <row r="69" spans="1:47" s="71" customFormat="1" ht="15.75" customHeight="1" thickBot="1" x14ac:dyDescent="0.35">
      <c r="A69" s="96"/>
      <c r="B69" s="97"/>
      <c r="C69" s="98" t="s">
        <v>18</v>
      </c>
      <c r="D69" s="99">
        <f t="shared" ref="D69:AM69" si="96">SUM(D64:D68)</f>
        <v>1</v>
      </c>
      <c r="E69" s="100">
        <f t="shared" si="96"/>
        <v>10</v>
      </c>
      <c r="F69" s="100">
        <f t="shared" si="96"/>
        <v>0</v>
      </c>
      <c r="G69" s="100">
        <f t="shared" si="96"/>
        <v>0</v>
      </c>
      <c r="H69" s="102">
        <f t="shared" si="96"/>
        <v>0</v>
      </c>
      <c r="I69" s="103">
        <f t="shared" si="96"/>
        <v>0</v>
      </c>
      <c r="J69" s="104">
        <f t="shared" si="96"/>
        <v>0</v>
      </c>
      <c r="K69" s="100">
        <f t="shared" si="96"/>
        <v>0</v>
      </c>
      <c r="L69" s="101">
        <f t="shared" si="96"/>
        <v>0</v>
      </c>
      <c r="M69" s="100">
        <f t="shared" si="96"/>
        <v>0</v>
      </c>
      <c r="N69" s="102">
        <f t="shared" si="96"/>
        <v>0</v>
      </c>
      <c r="O69" s="103">
        <f t="shared" si="96"/>
        <v>0</v>
      </c>
      <c r="P69" s="99">
        <f t="shared" si="96"/>
        <v>0</v>
      </c>
      <c r="Q69" s="100">
        <f t="shared" si="96"/>
        <v>0</v>
      </c>
      <c r="R69" s="101">
        <f t="shared" si="96"/>
        <v>0</v>
      </c>
      <c r="S69" s="100">
        <f t="shared" si="96"/>
        <v>0</v>
      </c>
      <c r="T69" s="105">
        <f t="shared" si="96"/>
        <v>0</v>
      </c>
      <c r="U69" s="103">
        <f t="shared" si="96"/>
        <v>0</v>
      </c>
      <c r="V69" s="104">
        <f t="shared" si="96"/>
        <v>0</v>
      </c>
      <c r="W69" s="100">
        <f t="shared" si="96"/>
        <v>0</v>
      </c>
      <c r="X69" s="101">
        <f t="shared" si="96"/>
        <v>0</v>
      </c>
      <c r="Y69" s="100">
        <f t="shared" si="96"/>
        <v>0</v>
      </c>
      <c r="Z69" s="102">
        <f t="shared" si="96"/>
        <v>0</v>
      </c>
      <c r="AA69" s="103">
        <f t="shared" si="96"/>
        <v>0</v>
      </c>
      <c r="AB69" s="99">
        <f t="shared" si="96"/>
        <v>0</v>
      </c>
      <c r="AC69" s="100">
        <f t="shared" si="96"/>
        <v>0</v>
      </c>
      <c r="AD69" s="101">
        <f t="shared" si="96"/>
        <v>0</v>
      </c>
      <c r="AE69" s="100">
        <f t="shared" si="96"/>
        <v>0</v>
      </c>
      <c r="AF69" s="102">
        <f t="shared" si="96"/>
        <v>0</v>
      </c>
      <c r="AG69" s="103">
        <f t="shared" si="96"/>
        <v>0</v>
      </c>
      <c r="AH69" s="104">
        <f t="shared" si="96"/>
        <v>0</v>
      </c>
      <c r="AI69" s="100">
        <f t="shared" si="96"/>
        <v>0</v>
      </c>
      <c r="AJ69" s="101">
        <f t="shared" si="96"/>
        <v>0</v>
      </c>
      <c r="AK69" s="100">
        <f t="shared" si="96"/>
        <v>0</v>
      </c>
      <c r="AL69" s="102">
        <f t="shared" si="96"/>
        <v>0</v>
      </c>
      <c r="AM69" s="103">
        <f t="shared" si="96"/>
        <v>0</v>
      </c>
      <c r="AN69" s="106">
        <f>IF(D69+J69+P69+V69=0,"",D69+J69+P69+V69)</f>
        <v>1</v>
      </c>
      <c r="AO69" s="107" t="str">
        <f>IF((P69+V69+AB69+AH69)*14=0,"",(P69+V69+AB69+AH69)*14)</f>
        <v/>
      </c>
      <c r="AP69" s="108" t="str">
        <f>IF(F69+L69+R69+X69=0,"",F69+L69+R69+X69)</f>
        <v/>
      </c>
      <c r="AQ69" s="107" t="str">
        <f>IF((L69+F69+R69+X69+AD69+AJ69)*14=0,"",(L69+F69+R69+X69+AD69+AJ69)*14)</f>
        <v/>
      </c>
      <c r="AR69" s="102" t="s">
        <v>17</v>
      </c>
      <c r="AS69" s="109" t="s">
        <v>41</v>
      </c>
      <c r="AT69" s="833"/>
      <c r="AU69" s="833"/>
    </row>
    <row r="70" spans="1:47" s="71" customFormat="1" ht="15.75" customHeight="1" thickBot="1" x14ac:dyDescent="0.35">
      <c r="A70" s="110"/>
      <c r="B70" s="111"/>
      <c r="C70" s="112" t="s">
        <v>43</v>
      </c>
      <c r="D70" s="113">
        <f>D62+D69</f>
        <v>17</v>
      </c>
      <c r="E70" s="114">
        <f>E62+E69</f>
        <v>196</v>
      </c>
      <c r="F70" s="115">
        <f>F62+F69</f>
        <v>26</v>
      </c>
      <c r="G70" s="114">
        <f>G62+G69</f>
        <v>310</v>
      </c>
      <c r="H70" s="116" t="s">
        <v>17</v>
      </c>
      <c r="I70" s="117" t="s">
        <v>17</v>
      </c>
      <c r="J70" s="118">
        <f>J62+J69</f>
        <v>16</v>
      </c>
      <c r="K70" s="114">
        <f>K62+K69</f>
        <v>236</v>
      </c>
      <c r="L70" s="115">
        <f>L62+L69</f>
        <v>15</v>
      </c>
      <c r="M70" s="114">
        <f>M62+M69</f>
        <v>210</v>
      </c>
      <c r="N70" s="116" t="s">
        <v>17</v>
      </c>
      <c r="O70" s="117" t="s">
        <v>17</v>
      </c>
      <c r="P70" s="113">
        <f>P62+P69</f>
        <v>13</v>
      </c>
      <c r="Q70" s="114">
        <f>Q62+Q69</f>
        <v>186</v>
      </c>
      <c r="R70" s="115">
        <f>R62+R69</f>
        <v>16</v>
      </c>
      <c r="S70" s="114">
        <f>S62+S69</f>
        <v>220</v>
      </c>
      <c r="T70" s="119" t="s">
        <v>17</v>
      </c>
      <c r="U70" s="117" t="s">
        <v>17</v>
      </c>
      <c r="V70" s="118">
        <f>V62+V69</f>
        <v>13</v>
      </c>
      <c r="W70" s="114">
        <f>W62+W69</f>
        <v>186</v>
      </c>
      <c r="X70" s="115">
        <f>X62+X69</f>
        <v>19</v>
      </c>
      <c r="Y70" s="114">
        <f>Y62+Y69</f>
        <v>268</v>
      </c>
      <c r="Z70" s="116" t="s">
        <v>17</v>
      </c>
      <c r="AA70" s="117" t="s">
        <v>17</v>
      </c>
      <c r="AB70" s="113">
        <f>AB62+AB69</f>
        <v>18</v>
      </c>
      <c r="AC70" s="114">
        <f>AC62+AC69</f>
        <v>256</v>
      </c>
      <c r="AD70" s="115">
        <f>AD62+AD69</f>
        <v>15</v>
      </c>
      <c r="AE70" s="114">
        <f>AE62+AE69</f>
        <v>206</v>
      </c>
      <c r="AF70" s="116" t="s">
        <v>17</v>
      </c>
      <c r="AG70" s="117" t="s">
        <v>17</v>
      </c>
      <c r="AH70" s="118">
        <f>AH62+AH69</f>
        <v>10</v>
      </c>
      <c r="AI70" s="114">
        <f>AI62+AI69</f>
        <v>100</v>
      </c>
      <c r="AJ70" s="115">
        <f>AJ62+AJ69</f>
        <v>21</v>
      </c>
      <c r="AK70" s="114">
        <f>AK62+AK69</f>
        <v>220</v>
      </c>
      <c r="AL70" s="116" t="s">
        <v>17</v>
      </c>
      <c r="AM70" s="117" t="s">
        <v>17</v>
      </c>
      <c r="AN70" s="120">
        <f>IF(D70+J70+P70+V70+AB70+AH70=0,"",D70+J70+P70+V70+AB70+AH70)</f>
        <v>87</v>
      </c>
      <c r="AO70" s="120">
        <f>IF(E70+K70+Q70+W70+AC70+AI70=0,"",E70+K70+Q70+W70+AC70+AI70)</f>
        <v>1160</v>
      </c>
      <c r="AP70" s="120">
        <f>IF(F70+L70+R70+X70+AD70+AJ70=0,"",F70+L70+R70+X70+AD70+AJ70)</f>
        <v>112</v>
      </c>
      <c r="AQ70" s="120">
        <f>IF(G70+M70+S70+Y70+AE70+AK70=0,"",G70+M70+S70+Y70+AE70+AK70)</f>
        <v>1434</v>
      </c>
      <c r="AR70" s="116" t="s">
        <v>17</v>
      </c>
      <c r="AS70" s="121" t="s">
        <v>41</v>
      </c>
      <c r="AT70" s="833"/>
      <c r="AU70" s="833"/>
    </row>
    <row r="71" spans="1:47" s="71" customFormat="1" ht="15.75" customHeight="1" thickTop="1" x14ac:dyDescent="0.3">
      <c r="A71" s="122"/>
      <c r="B71" s="168"/>
      <c r="C71" s="123"/>
      <c r="D71" s="1483"/>
      <c r="E71" s="1483"/>
      <c r="F71" s="1483"/>
      <c r="G71" s="1483"/>
      <c r="H71" s="1483"/>
      <c r="I71" s="1483"/>
      <c r="J71" s="1483"/>
      <c r="K71" s="1483"/>
      <c r="L71" s="1483"/>
      <c r="M71" s="1483"/>
      <c r="N71" s="1483"/>
      <c r="O71" s="1483"/>
      <c r="P71" s="1483"/>
      <c r="Q71" s="1483"/>
      <c r="R71" s="1483"/>
      <c r="S71" s="1483"/>
      <c r="T71" s="1483"/>
      <c r="U71" s="1483"/>
      <c r="V71" s="1483"/>
      <c r="W71" s="1483"/>
      <c r="X71" s="1483"/>
      <c r="Y71" s="1483"/>
      <c r="Z71" s="1483"/>
      <c r="AA71" s="1483"/>
      <c r="AB71" s="1483"/>
      <c r="AC71" s="1483"/>
      <c r="AD71" s="1483"/>
      <c r="AE71" s="1483"/>
      <c r="AF71" s="1483"/>
      <c r="AG71" s="1483"/>
      <c r="AH71" s="1483"/>
      <c r="AI71" s="1483"/>
      <c r="AJ71" s="1483"/>
      <c r="AK71" s="1483"/>
      <c r="AL71" s="1483"/>
      <c r="AM71" s="1483"/>
      <c r="AN71" s="1484"/>
      <c r="AO71" s="1484"/>
      <c r="AP71" s="1484"/>
      <c r="AQ71" s="1484"/>
      <c r="AR71" s="1484"/>
      <c r="AS71" s="1485"/>
      <c r="AT71" s="833"/>
      <c r="AU71" s="833"/>
    </row>
    <row r="72" spans="1:47" s="71" customFormat="1" ht="15.75" customHeight="1" x14ac:dyDescent="0.25">
      <c r="A72" s="1360" t="s">
        <v>706</v>
      </c>
      <c r="B72" s="1356" t="s">
        <v>15</v>
      </c>
      <c r="C72" s="1357" t="s">
        <v>20</v>
      </c>
      <c r="D72" s="142"/>
      <c r="E72" s="42"/>
      <c r="F72" s="42"/>
      <c r="G72" s="42"/>
      <c r="H72" s="43"/>
      <c r="I72" s="145"/>
      <c r="J72" s="144"/>
      <c r="K72" s="42"/>
      <c r="L72" s="42"/>
      <c r="M72" s="42"/>
      <c r="N72" s="43"/>
      <c r="O72" s="145" t="s">
        <v>196</v>
      </c>
      <c r="P72" s="146"/>
      <c r="Q72" s="42"/>
      <c r="R72" s="42"/>
      <c r="S72" s="42"/>
      <c r="T72" s="43"/>
      <c r="U72" s="43"/>
      <c r="V72" s="146"/>
      <c r="W72" s="42"/>
      <c r="X72" s="42"/>
      <c r="Y72" s="42"/>
      <c r="Z72" s="43"/>
      <c r="AA72" s="145"/>
      <c r="AB72" s="144"/>
      <c r="AC72" s="42"/>
      <c r="AD72" s="42"/>
      <c r="AE72" s="42"/>
      <c r="AF72" s="43"/>
      <c r="AG72" s="43"/>
      <c r="AH72" s="43"/>
      <c r="AI72" s="42"/>
      <c r="AJ72" s="42"/>
      <c r="AK72" s="41"/>
      <c r="AL72" s="55"/>
      <c r="AM72" s="147"/>
      <c r="AN72" s="127"/>
      <c r="AO72" s="128"/>
      <c r="AP72" s="128"/>
      <c r="AQ72" s="128"/>
      <c r="AR72" s="128"/>
      <c r="AS72" s="128"/>
      <c r="AT72" s="833"/>
      <c r="AU72" s="833"/>
    </row>
    <row r="73" spans="1:47" s="71" customFormat="1" ht="15.75" customHeight="1" x14ac:dyDescent="0.25">
      <c r="A73" s="1354" t="s">
        <v>710</v>
      </c>
      <c r="B73" s="1358" t="s">
        <v>15</v>
      </c>
      <c r="C73" s="1359" t="s">
        <v>21</v>
      </c>
      <c r="D73" s="143"/>
      <c r="E73" s="42"/>
      <c r="F73" s="42"/>
      <c r="G73" s="42"/>
      <c r="H73" s="43"/>
      <c r="I73" s="39"/>
      <c r="J73" s="144"/>
      <c r="K73" s="42"/>
      <c r="L73" s="42"/>
      <c r="M73" s="42"/>
      <c r="N73" s="43"/>
      <c r="O73" s="39"/>
      <c r="P73" s="146"/>
      <c r="Q73" s="42"/>
      <c r="R73" s="42"/>
      <c r="S73" s="42"/>
      <c r="T73" s="43"/>
      <c r="U73" s="43"/>
      <c r="V73" s="146"/>
      <c r="W73" s="42"/>
      <c r="X73" s="42"/>
      <c r="Y73" s="42"/>
      <c r="Z73" s="43"/>
      <c r="AA73" s="39" t="s">
        <v>196</v>
      </c>
      <c r="AB73" s="144"/>
      <c r="AC73" s="42"/>
      <c r="AD73" s="42"/>
      <c r="AE73" s="42"/>
      <c r="AF73" s="43"/>
      <c r="AG73" s="43"/>
      <c r="AH73" s="43"/>
      <c r="AI73" s="42"/>
      <c r="AJ73" s="42"/>
      <c r="AK73" s="41"/>
      <c r="AL73" s="55"/>
      <c r="AM73" s="148"/>
      <c r="AN73" s="127"/>
      <c r="AO73" s="128"/>
      <c r="AP73" s="128"/>
      <c r="AQ73" s="128"/>
      <c r="AR73" s="128"/>
      <c r="AS73" s="128"/>
      <c r="AT73" s="833"/>
      <c r="AU73" s="833"/>
    </row>
    <row r="74" spans="1:47" s="71" customFormat="1" ht="15.75" customHeight="1" x14ac:dyDescent="0.25">
      <c r="A74" s="1354" t="s">
        <v>708</v>
      </c>
      <c r="B74" s="1358" t="s">
        <v>15</v>
      </c>
      <c r="C74" s="1359" t="s">
        <v>33</v>
      </c>
      <c r="D74" s="143"/>
      <c r="E74" s="42"/>
      <c r="F74" s="42"/>
      <c r="G74" s="42"/>
      <c r="H74" s="43"/>
      <c r="I74" s="39"/>
      <c r="J74" s="144"/>
      <c r="K74" s="42"/>
      <c r="L74" s="42"/>
      <c r="M74" s="42"/>
      <c r="N74" s="43"/>
      <c r="O74" s="39"/>
      <c r="P74" s="146"/>
      <c r="Q74" s="42"/>
      <c r="R74" s="42"/>
      <c r="S74" s="42"/>
      <c r="T74" s="43"/>
      <c r="U74" s="43"/>
      <c r="V74" s="146"/>
      <c r="W74" s="42"/>
      <c r="X74" s="42"/>
      <c r="Y74" s="42"/>
      <c r="Z74" s="43"/>
      <c r="AA74" s="39"/>
      <c r="AB74" s="144"/>
      <c r="AC74" s="42"/>
      <c r="AD74" s="42"/>
      <c r="AE74" s="42"/>
      <c r="AF74" s="43"/>
      <c r="AG74" s="43"/>
      <c r="AH74" s="43"/>
      <c r="AI74" s="42"/>
      <c r="AJ74" s="42"/>
      <c r="AK74" s="41"/>
      <c r="AL74" s="55"/>
      <c r="AM74" s="148" t="s">
        <v>196</v>
      </c>
      <c r="AN74" s="127"/>
      <c r="AO74" s="128"/>
      <c r="AP74" s="128"/>
      <c r="AQ74" s="128"/>
      <c r="AR74" s="128"/>
      <c r="AS74" s="128"/>
      <c r="AT74" s="833"/>
      <c r="AU74" s="833"/>
    </row>
    <row r="75" spans="1:47" s="71" customFormat="1" ht="15.75" customHeight="1" x14ac:dyDescent="0.2">
      <c r="A75" s="1486"/>
      <c r="B75" s="1487"/>
      <c r="C75" s="1487"/>
      <c r="D75" s="1487"/>
      <c r="E75" s="1487"/>
      <c r="F75" s="1487"/>
      <c r="G75" s="1487"/>
      <c r="H75" s="1487"/>
      <c r="I75" s="1487"/>
      <c r="J75" s="1487"/>
      <c r="K75" s="1487"/>
      <c r="L75" s="1487"/>
      <c r="M75" s="1487"/>
      <c r="N75" s="1487"/>
      <c r="O75" s="1487"/>
      <c r="P75" s="1487"/>
      <c r="Q75" s="1487"/>
      <c r="R75" s="1487"/>
      <c r="S75" s="1487"/>
      <c r="T75" s="1487"/>
      <c r="U75" s="1487"/>
      <c r="V75" s="1487"/>
      <c r="W75" s="1487"/>
      <c r="X75" s="1487"/>
      <c r="Y75" s="1487"/>
      <c r="Z75" s="1487"/>
      <c r="AA75" s="1487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24"/>
      <c r="AO75" s="125"/>
      <c r="AP75" s="125"/>
      <c r="AQ75" s="125"/>
      <c r="AR75" s="125"/>
      <c r="AS75" s="126"/>
      <c r="AT75" s="833"/>
      <c r="AU75" s="833"/>
    </row>
    <row r="76" spans="1:47" s="71" customFormat="1" ht="15.75" customHeight="1" x14ac:dyDescent="0.2">
      <c r="A76" s="1488" t="s">
        <v>22</v>
      </c>
      <c r="B76" s="1489"/>
      <c r="C76" s="1489"/>
      <c r="D76" s="1489"/>
      <c r="E76" s="1489"/>
      <c r="F76" s="1489"/>
      <c r="G76" s="1489"/>
      <c r="H76" s="1489"/>
      <c r="I76" s="1489"/>
      <c r="J76" s="1489"/>
      <c r="K76" s="1489"/>
      <c r="L76" s="1489"/>
      <c r="M76" s="1489"/>
      <c r="N76" s="1489"/>
      <c r="O76" s="1489"/>
      <c r="P76" s="1489"/>
      <c r="Q76" s="1489"/>
      <c r="R76" s="1489"/>
      <c r="S76" s="1489"/>
      <c r="T76" s="1489"/>
      <c r="U76" s="1489"/>
      <c r="V76" s="1489"/>
      <c r="W76" s="1489"/>
      <c r="X76" s="1489"/>
      <c r="Y76" s="1489"/>
      <c r="Z76" s="1489"/>
      <c r="AA76" s="1489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24"/>
      <c r="AO76" s="125"/>
      <c r="AP76" s="125"/>
      <c r="AQ76" s="125"/>
      <c r="AR76" s="125"/>
      <c r="AS76" s="126"/>
      <c r="AT76" s="833"/>
      <c r="AU76" s="833"/>
    </row>
    <row r="77" spans="1:47" s="71" customFormat="1" ht="15.75" customHeight="1" x14ac:dyDescent="0.3">
      <c r="A77" s="129"/>
      <c r="B77" s="64"/>
      <c r="C77" s="130" t="s">
        <v>23</v>
      </c>
      <c r="D77" s="26"/>
      <c r="E77" s="27"/>
      <c r="F77" s="27"/>
      <c r="G77" s="27"/>
      <c r="H77" s="8"/>
      <c r="I77" s="28">
        <f>IF(COUNTIF(I12:I74,"A")=0,"",COUNTIF(I12:I74,"A"))</f>
        <v>1</v>
      </c>
      <c r="J77" s="26"/>
      <c r="K77" s="27"/>
      <c r="L77" s="27"/>
      <c r="M77" s="27"/>
      <c r="N77" s="8"/>
      <c r="O77" s="28">
        <f>IF(COUNTIF(O12:O74,"A")=0,"",COUNTIF(O12:O74,"A"))</f>
        <v>1</v>
      </c>
      <c r="P77" s="26"/>
      <c r="Q77" s="27"/>
      <c r="R77" s="27"/>
      <c r="S77" s="27"/>
      <c r="T77" s="8"/>
      <c r="U77" s="28" t="str">
        <f>IF(COUNTIF(U12:U74,"A")=0,"",COUNTIF(U12:U74,"A"))</f>
        <v/>
      </c>
      <c r="V77" s="26"/>
      <c r="W77" s="27"/>
      <c r="X77" s="27"/>
      <c r="Y77" s="27"/>
      <c r="Z77" s="8"/>
      <c r="AA77" s="28">
        <f>IF(COUNTIF(AA12:AA74,"A")=0,"",COUNTIF(AA12:AA74,"A"))</f>
        <v>1</v>
      </c>
      <c r="AB77" s="26"/>
      <c r="AC77" s="27"/>
      <c r="AD77" s="27"/>
      <c r="AE77" s="27"/>
      <c r="AF77" s="8"/>
      <c r="AG77" s="28" t="str">
        <f>IF(COUNTIF(AG12:AG74,"A")=0,"",COUNTIF(AG12:AG74,"A"))</f>
        <v/>
      </c>
      <c r="AH77" s="26"/>
      <c r="AI77" s="27"/>
      <c r="AJ77" s="27"/>
      <c r="AK77" s="27"/>
      <c r="AL77" s="8"/>
      <c r="AM77" s="28">
        <f>IF(COUNTIF(AM12:AM74,"A")=0,"",COUNTIF(AM12:AM74,"A"))</f>
        <v>1</v>
      </c>
      <c r="AN77" s="29"/>
      <c r="AO77" s="27"/>
      <c r="AP77" s="27"/>
      <c r="AQ77" s="27"/>
      <c r="AR77" s="8"/>
      <c r="AS77" s="56">
        <f t="shared" ref="AS77:AS89" si="97">IF(SUM(I77:AM77)=0,"",SUM(I77:AM77))</f>
        <v>4</v>
      </c>
      <c r="AT77" s="833"/>
      <c r="AU77" s="833"/>
    </row>
    <row r="78" spans="1:47" s="71" customFormat="1" ht="15.75" customHeight="1" x14ac:dyDescent="0.3">
      <c r="A78" s="129"/>
      <c r="B78" s="64"/>
      <c r="C78" s="130" t="s">
        <v>24</v>
      </c>
      <c r="D78" s="26"/>
      <c r="E78" s="27"/>
      <c r="F78" s="27"/>
      <c r="G78" s="27"/>
      <c r="H78" s="8"/>
      <c r="I78" s="28" t="str">
        <f>IF(COUNTIF(I12:I74,"B")=0,"",COUNTIF(I12:I74,"B"))</f>
        <v/>
      </c>
      <c r="J78" s="26"/>
      <c r="K78" s="27"/>
      <c r="L78" s="27"/>
      <c r="M78" s="27"/>
      <c r="N78" s="8"/>
      <c r="O78" s="28">
        <f>IF(COUNTIF(O12:O74,"B")=0,"",COUNTIF(O12:O74,"B"))</f>
        <v>1</v>
      </c>
      <c r="P78" s="26"/>
      <c r="Q78" s="27"/>
      <c r="R78" s="27"/>
      <c r="S78" s="27"/>
      <c r="T78" s="8"/>
      <c r="U78" s="28">
        <f>IF(COUNTIF(U12:U74,"B")=0,"",COUNTIF(U12:U74,"B"))</f>
        <v>1</v>
      </c>
      <c r="V78" s="26"/>
      <c r="W78" s="27"/>
      <c r="X78" s="27"/>
      <c r="Y78" s="27"/>
      <c r="Z78" s="8"/>
      <c r="AA78" s="28" t="str">
        <f>IF(COUNTIF(AA12:AA74,"B")=0,"",COUNTIF(AA12:AA74,"B"))</f>
        <v/>
      </c>
      <c r="AB78" s="26"/>
      <c r="AC78" s="27"/>
      <c r="AD78" s="27"/>
      <c r="AE78" s="27"/>
      <c r="AF78" s="8"/>
      <c r="AG78" s="28" t="str">
        <f>IF(COUNTIF(AG12:AG74,"B")=0,"",COUNTIF(AG12:AG74,"B"))</f>
        <v/>
      </c>
      <c r="AH78" s="26"/>
      <c r="AI78" s="27"/>
      <c r="AJ78" s="27"/>
      <c r="AK78" s="27"/>
      <c r="AL78" s="8"/>
      <c r="AM78" s="28" t="str">
        <f>IF(COUNTIF(AM12:AM74,"B")=0,"",COUNTIF(AM12:AM74,"B"))</f>
        <v/>
      </c>
      <c r="AN78" s="29"/>
      <c r="AO78" s="27"/>
      <c r="AP78" s="27"/>
      <c r="AQ78" s="27"/>
      <c r="AR78" s="8"/>
      <c r="AS78" s="56">
        <f t="shared" si="97"/>
        <v>2</v>
      </c>
      <c r="AT78" s="833"/>
      <c r="AU78" s="833"/>
    </row>
    <row r="79" spans="1:47" s="71" customFormat="1" ht="15.75" customHeight="1" x14ac:dyDescent="0.3">
      <c r="A79" s="129"/>
      <c r="B79" s="64"/>
      <c r="C79" s="130" t="s">
        <v>58</v>
      </c>
      <c r="D79" s="26"/>
      <c r="E79" s="27"/>
      <c r="F79" s="27"/>
      <c r="G79" s="27"/>
      <c r="H79" s="8"/>
      <c r="I79" s="28">
        <f>IF(COUNTIF(I12:I74,"ÉÉ")=0,"",COUNTIF(I12:I74,"ÉÉ"))</f>
        <v>4</v>
      </c>
      <c r="J79" s="26"/>
      <c r="K79" s="27"/>
      <c r="L79" s="27"/>
      <c r="M79" s="27"/>
      <c r="N79" s="8"/>
      <c r="O79" s="28" t="str">
        <f>IF(COUNTIF(O12:O74,"ÉÉ")=0,"",COUNTIF(O12:O74,"ÉÉ"))</f>
        <v/>
      </c>
      <c r="P79" s="26"/>
      <c r="Q79" s="27"/>
      <c r="R79" s="27"/>
      <c r="S79" s="27"/>
      <c r="T79" s="8"/>
      <c r="U79" s="28" t="str">
        <f>IF(COUNTIF(U12:U74,"ÉÉ")=0,"",COUNTIF(U12:U74,"ÉÉ"))</f>
        <v/>
      </c>
      <c r="V79" s="26"/>
      <c r="W79" s="27"/>
      <c r="X79" s="27"/>
      <c r="Y79" s="27"/>
      <c r="Z79" s="8"/>
      <c r="AA79" s="28">
        <v>1</v>
      </c>
      <c r="AB79" s="26"/>
      <c r="AC79" s="27"/>
      <c r="AD79" s="27"/>
      <c r="AE79" s="27"/>
      <c r="AF79" s="8"/>
      <c r="AG79" s="28" t="str">
        <f>IF(COUNTIF(AG12:AG74,"ÉÉ")=0,"",COUNTIF(AG12:AG74,"ÉÉ"))</f>
        <v/>
      </c>
      <c r="AH79" s="26"/>
      <c r="AI79" s="27"/>
      <c r="AJ79" s="27"/>
      <c r="AK79" s="27"/>
      <c r="AL79" s="8"/>
      <c r="AM79" s="28" t="str">
        <f>IF(COUNTIF(AM12:AM74,"ÉÉ")=0,"",COUNTIF(AM12:AM74,"ÉÉ"))</f>
        <v/>
      </c>
      <c r="AN79" s="29"/>
      <c r="AO79" s="27"/>
      <c r="AP79" s="27"/>
      <c r="AQ79" s="27"/>
      <c r="AR79" s="8"/>
      <c r="AS79" s="56">
        <f t="shared" si="97"/>
        <v>5</v>
      </c>
      <c r="AT79" s="833"/>
      <c r="AU79" s="833"/>
    </row>
    <row r="80" spans="1:47" s="71" customFormat="1" ht="15.75" customHeight="1" x14ac:dyDescent="0.3">
      <c r="A80" s="129"/>
      <c r="B80" s="64"/>
      <c r="C80" s="130" t="s">
        <v>59</v>
      </c>
      <c r="D80" s="57"/>
      <c r="E80" s="58"/>
      <c r="F80" s="58"/>
      <c r="G80" s="58"/>
      <c r="H80" s="59"/>
      <c r="I80" s="28" t="str">
        <f>IF(COUNTIF(I12:I74,"ÉÉ(Z)")=0,"",COUNTIF(I12:I74,"ÉÉ(Z)"))</f>
        <v/>
      </c>
      <c r="J80" s="57"/>
      <c r="K80" s="58"/>
      <c r="L80" s="58"/>
      <c r="M80" s="58"/>
      <c r="N80" s="59"/>
      <c r="O80" s="28">
        <f>IF(COUNTIF(O12:O74,"ÉÉ(Z)")=0,"",COUNTIF(O12:O74,"ÉÉ(Z)"))</f>
        <v>1</v>
      </c>
      <c r="P80" s="57"/>
      <c r="Q80" s="58"/>
      <c r="R80" s="58"/>
      <c r="S80" s="58"/>
      <c r="T80" s="59"/>
      <c r="U80" s="28" t="str">
        <f>IF(COUNTIF(U12:U74,"ÉÉ(Z)")=0,"",COUNTIF(U12:U74,"ÉÉ(Z)"))</f>
        <v/>
      </c>
      <c r="V80" s="57"/>
      <c r="W80" s="58"/>
      <c r="X80" s="58"/>
      <c r="Y80" s="58"/>
      <c r="Z80" s="59"/>
      <c r="AA80" s="28">
        <f>IF(COUNTIF(AA12:AA74,"ÉÉ(Z)")=0,"",COUNTIF(AA12:AA74,"ÉÉ(Z)"))</f>
        <v>1</v>
      </c>
      <c r="AB80" s="57"/>
      <c r="AC80" s="58"/>
      <c r="AD80" s="58"/>
      <c r="AE80" s="58"/>
      <c r="AF80" s="59"/>
      <c r="AG80" s="28" t="str">
        <f>IF(COUNTIF(AG12:AG74,"ÉÉ(Z)")=0,"",COUNTIF(AG12:AG74,"ÉÉ(Z)"))</f>
        <v/>
      </c>
      <c r="AH80" s="57"/>
      <c r="AI80" s="58"/>
      <c r="AJ80" s="58"/>
      <c r="AK80" s="58"/>
      <c r="AL80" s="59"/>
      <c r="AM80" s="28">
        <f>IF(COUNTIF(AM12:AM74,"ÉÉ(Z)")=0,"",COUNTIF(AM12:AM74,"ÉÉ(Z)"))</f>
        <v>1</v>
      </c>
      <c r="AN80" s="60"/>
      <c r="AO80" s="58"/>
      <c r="AP80" s="58"/>
      <c r="AQ80" s="58"/>
      <c r="AR80" s="59"/>
      <c r="AS80" s="56">
        <f t="shared" si="97"/>
        <v>3</v>
      </c>
      <c r="AT80" s="833"/>
      <c r="AU80" s="833"/>
    </row>
    <row r="81" spans="1:47" s="71" customFormat="1" ht="15.75" customHeight="1" x14ac:dyDescent="0.3">
      <c r="A81" s="129"/>
      <c r="B81" s="64"/>
      <c r="C81" s="130" t="s">
        <v>60</v>
      </c>
      <c r="D81" s="26"/>
      <c r="E81" s="27"/>
      <c r="F81" s="27"/>
      <c r="G81" s="27"/>
      <c r="H81" s="8"/>
      <c r="I81" s="28">
        <f>IF(COUNTIF(I12:I74,"GYJ")=0,"",COUNTIF(I12:I74,"GYJ"))</f>
        <v>3</v>
      </c>
      <c r="J81" s="26"/>
      <c r="K81" s="27"/>
      <c r="L81" s="27"/>
      <c r="M81" s="27"/>
      <c r="N81" s="8"/>
      <c r="O81" s="28">
        <f>IF(COUNTIF(O12:O74,"GYJ")=0,"",COUNTIF(O12:O74,"GYJ"))</f>
        <v>3</v>
      </c>
      <c r="P81" s="26"/>
      <c r="Q81" s="27"/>
      <c r="R81" s="27"/>
      <c r="S81" s="27"/>
      <c r="T81" s="8"/>
      <c r="U81" s="28">
        <f>IF(COUNTIF(U12:U74,"GYJ")=0,"",COUNTIF(U12:U74,"GYJ"))</f>
        <v>2</v>
      </c>
      <c r="V81" s="26"/>
      <c r="W81" s="27"/>
      <c r="X81" s="27"/>
      <c r="Y81" s="27"/>
      <c r="Z81" s="8"/>
      <c r="AA81" s="28">
        <f>IF(COUNTIF(AA12:AA74,"GYJ")=0,"",COUNTIF(AA12:AA74,"GYJ"))</f>
        <v>3</v>
      </c>
      <c r="AB81" s="26"/>
      <c r="AC81" s="27"/>
      <c r="AD81" s="27"/>
      <c r="AE81" s="27"/>
      <c r="AF81" s="8"/>
      <c r="AG81" s="28">
        <f>IF(COUNTIF(AG12:AG74,"GYJ")=0,"",COUNTIF(AG12:AG74,"GYJ"))</f>
        <v>2</v>
      </c>
      <c r="AH81" s="26"/>
      <c r="AI81" s="27"/>
      <c r="AJ81" s="27"/>
      <c r="AK81" s="27"/>
      <c r="AL81" s="8"/>
      <c r="AM81" s="28">
        <f>IF(COUNTIF(AM12:AM74,"GYJ")=0,"",COUNTIF(AM12:AM74,"GYJ"))</f>
        <v>3</v>
      </c>
      <c r="AN81" s="29"/>
      <c r="AO81" s="27"/>
      <c r="AP81" s="27"/>
      <c r="AQ81" s="27"/>
      <c r="AR81" s="8"/>
      <c r="AS81" s="56">
        <f t="shared" si="97"/>
        <v>16</v>
      </c>
      <c r="AT81" s="833"/>
      <c r="AU81" s="833"/>
    </row>
    <row r="82" spans="1:47" s="71" customFormat="1" ht="15.75" customHeight="1" x14ac:dyDescent="0.25">
      <c r="A82" s="129"/>
      <c r="B82" s="131"/>
      <c r="C82" s="130" t="s">
        <v>61</v>
      </c>
      <c r="D82" s="26"/>
      <c r="E82" s="27"/>
      <c r="F82" s="27"/>
      <c r="G82" s="27"/>
      <c r="H82" s="8"/>
      <c r="I82" s="28" t="str">
        <f>IF(COUNTIF(I12:I74,"GYJ(Z)")=0,"",COUNTIF(I12:I74,"GYJ(Z)"))</f>
        <v/>
      </c>
      <c r="J82" s="26"/>
      <c r="K82" s="27"/>
      <c r="L82" s="27"/>
      <c r="M82" s="27"/>
      <c r="N82" s="8"/>
      <c r="O82" s="28" t="str">
        <f>IF(COUNTIF(O12:O74,"GYJ(Z)")=0,"",COUNTIF(O12:O74,"GYJ(Z)"))</f>
        <v/>
      </c>
      <c r="P82" s="26"/>
      <c r="Q82" s="27"/>
      <c r="R82" s="27"/>
      <c r="S82" s="27"/>
      <c r="T82" s="8"/>
      <c r="U82" s="28" t="str">
        <f>IF(COUNTIF(U12:U74,"GYJ(Z)")=0,"",COUNTIF(U12:U74,"GYJ(Z)"))</f>
        <v/>
      </c>
      <c r="V82" s="26"/>
      <c r="W82" s="27"/>
      <c r="X82" s="27"/>
      <c r="Y82" s="27"/>
      <c r="Z82" s="8"/>
      <c r="AA82" s="28" t="str">
        <f>IF(COUNTIF(AA12:AA74,"GYJ(Z)")=0,"",COUNTIF(AA12:AA74,"GYJ(Z)"))</f>
        <v/>
      </c>
      <c r="AB82" s="26"/>
      <c r="AC82" s="27"/>
      <c r="AD82" s="27"/>
      <c r="AE82" s="27"/>
      <c r="AF82" s="8"/>
      <c r="AG82" s="28" t="str">
        <f>IF(COUNTIF(AG12:AG74,"GYJ(Z)")=0,"",COUNTIF(AG12:AG74,"GYJ(Z)"))</f>
        <v/>
      </c>
      <c r="AH82" s="26"/>
      <c r="AI82" s="27"/>
      <c r="AJ82" s="27"/>
      <c r="AK82" s="27"/>
      <c r="AL82" s="8"/>
      <c r="AM82" s="28" t="str">
        <f>IF(COUNTIF(AM12:AM74,"GYJ(Z)")=0,"",COUNTIF(AM12:AM74,"GYJ(Z)"))</f>
        <v/>
      </c>
      <c r="AN82" s="29"/>
      <c r="AO82" s="27"/>
      <c r="AP82" s="27"/>
      <c r="AQ82" s="27"/>
      <c r="AR82" s="8"/>
      <c r="AS82" s="56" t="str">
        <f t="shared" si="97"/>
        <v/>
      </c>
      <c r="AT82" s="833"/>
      <c r="AU82" s="833"/>
    </row>
    <row r="83" spans="1:47" s="71" customFormat="1" ht="15.75" customHeight="1" x14ac:dyDescent="0.3">
      <c r="A83" s="129"/>
      <c r="B83" s="64"/>
      <c r="C83" s="25" t="s">
        <v>35</v>
      </c>
      <c r="D83" s="26"/>
      <c r="E83" s="27"/>
      <c r="F83" s="27"/>
      <c r="G83" s="27"/>
      <c r="H83" s="8"/>
      <c r="I83" s="28" t="str">
        <f>IF(COUNTIF(I12:I74,"K")=0,"",COUNTIF(I12:I74,"K"))</f>
        <v/>
      </c>
      <c r="J83" s="26"/>
      <c r="K83" s="27"/>
      <c r="L83" s="27"/>
      <c r="M83" s="27"/>
      <c r="N83" s="8"/>
      <c r="O83" s="28" t="str">
        <f>IF(COUNTIF(O12:O74,"K")=0,"",COUNTIF(O12:O74,"K"))</f>
        <v/>
      </c>
      <c r="P83" s="26"/>
      <c r="Q83" s="27"/>
      <c r="R83" s="27"/>
      <c r="S83" s="27"/>
      <c r="T83" s="8"/>
      <c r="U83" s="28">
        <f>IF(COUNTIF(U12:U74,"K")=0,"",COUNTIF(U12:U74,"K"))</f>
        <v>1</v>
      </c>
      <c r="V83" s="26"/>
      <c r="W83" s="27"/>
      <c r="X83" s="27"/>
      <c r="Y83" s="27"/>
      <c r="Z83" s="8"/>
      <c r="AA83" s="28">
        <f>IF(COUNTIF(AA12:AA74,"K")=0,"",COUNTIF(AA12:AA74,"K"))</f>
        <v>1</v>
      </c>
      <c r="AB83" s="26"/>
      <c r="AC83" s="27"/>
      <c r="AD83" s="27"/>
      <c r="AE83" s="27"/>
      <c r="AF83" s="8"/>
      <c r="AG83" s="28">
        <f>IF(COUNTIF(AG12:AG74,"K")=0,"",COUNTIF(AG12:AG74,"K"))</f>
        <v>2</v>
      </c>
      <c r="AH83" s="26"/>
      <c r="AI83" s="27"/>
      <c r="AJ83" s="27"/>
      <c r="AK83" s="27"/>
      <c r="AL83" s="8"/>
      <c r="AM83" s="28" t="str">
        <f>IF(COUNTIF(AM12:AM74,"K")=0,"",COUNTIF(AM12:AM74,"K"))</f>
        <v/>
      </c>
      <c r="AN83" s="29"/>
      <c r="AO83" s="27"/>
      <c r="AP83" s="27"/>
      <c r="AQ83" s="27"/>
      <c r="AR83" s="8"/>
      <c r="AS83" s="56">
        <f t="shared" si="97"/>
        <v>4</v>
      </c>
      <c r="AT83" s="833"/>
      <c r="AU83" s="833"/>
    </row>
    <row r="84" spans="1:47" s="71" customFormat="1" ht="15.75" customHeight="1" x14ac:dyDescent="0.3">
      <c r="A84" s="129"/>
      <c r="B84" s="64"/>
      <c r="C84" s="25" t="s">
        <v>36</v>
      </c>
      <c r="D84" s="26"/>
      <c r="E84" s="27"/>
      <c r="F84" s="27"/>
      <c r="G84" s="27"/>
      <c r="H84" s="8"/>
      <c r="I84" s="28" t="str">
        <f>IF(COUNTIF(I12:I74,"K(Z)")=0,"",COUNTIF(I12:I74,"K(Z)"))</f>
        <v/>
      </c>
      <c r="J84" s="26"/>
      <c r="K84" s="27"/>
      <c r="L84" s="27"/>
      <c r="M84" s="27"/>
      <c r="N84" s="8"/>
      <c r="O84" s="28">
        <f>IF(COUNTIF(O12:O74,"K(Z)")=0,"",COUNTIF(O12:O74,"K(Z)"))</f>
        <v>3</v>
      </c>
      <c r="P84" s="26"/>
      <c r="Q84" s="27"/>
      <c r="R84" s="27"/>
      <c r="S84" s="27"/>
      <c r="T84" s="8"/>
      <c r="U84" s="28">
        <f>IF(COUNTIF(U12:U74,"K(Z)")=0,"",COUNTIF(U12:U74,"K(Z)"))</f>
        <v>4</v>
      </c>
      <c r="V84" s="26"/>
      <c r="W84" s="27"/>
      <c r="X84" s="27"/>
      <c r="Y84" s="27"/>
      <c r="Z84" s="8"/>
      <c r="AA84" s="28">
        <f>IF(COUNTIF(AA12:AA74,"K(Z)")=0,"",COUNTIF(AA12:AA74,"K(Z)"))</f>
        <v>3</v>
      </c>
      <c r="AB84" s="26"/>
      <c r="AC84" s="27"/>
      <c r="AD84" s="27"/>
      <c r="AE84" s="27"/>
      <c r="AF84" s="8"/>
      <c r="AG84" s="28">
        <f>IF(COUNTIF(AG12:AG74,"K(Z)")=0,"",COUNTIF(AG12:AG74,"K(Z)"))</f>
        <v>5</v>
      </c>
      <c r="AH84" s="26"/>
      <c r="AI84" s="27"/>
      <c r="AJ84" s="27"/>
      <c r="AK84" s="27"/>
      <c r="AL84" s="8"/>
      <c r="AM84" s="28">
        <f>IF(COUNTIF(AM12:AM74,"K(Z)")=0,"",COUNTIF(AM12:AM74,"K(Z)"))</f>
        <v>4</v>
      </c>
      <c r="AN84" s="29"/>
      <c r="AO84" s="27"/>
      <c r="AP84" s="27"/>
      <c r="AQ84" s="27"/>
      <c r="AR84" s="8"/>
      <c r="AS84" s="56">
        <f t="shared" si="97"/>
        <v>19</v>
      </c>
      <c r="AT84" s="833"/>
      <c r="AU84" s="833"/>
    </row>
    <row r="85" spans="1:47" s="71" customFormat="1" ht="15.75" customHeight="1" x14ac:dyDescent="0.3">
      <c r="A85" s="129"/>
      <c r="B85" s="64"/>
      <c r="C85" s="130" t="s">
        <v>25</v>
      </c>
      <c r="D85" s="26"/>
      <c r="E85" s="27"/>
      <c r="F85" s="27"/>
      <c r="G85" s="27"/>
      <c r="H85" s="8"/>
      <c r="I85" s="28" t="str">
        <f>IF(COUNTIF(I12:I74,"AV")=0,"",COUNTIF(I12:I74,"AV"))</f>
        <v/>
      </c>
      <c r="J85" s="26"/>
      <c r="K85" s="27"/>
      <c r="L85" s="27"/>
      <c r="M85" s="27"/>
      <c r="N85" s="8"/>
      <c r="O85" s="28" t="str">
        <f>IF(COUNTIF(O12:O74,"AV")=0,"",COUNTIF(O12:O74,"AV"))</f>
        <v/>
      </c>
      <c r="P85" s="26"/>
      <c r="Q85" s="27"/>
      <c r="R85" s="27"/>
      <c r="S85" s="27"/>
      <c r="T85" s="8"/>
      <c r="U85" s="28" t="str">
        <f>IF(COUNTIF(U12:U74,"AV")=0,"",COUNTIF(U12:U74,"AV"))</f>
        <v/>
      </c>
      <c r="V85" s="26"/>
      <c r="W85" s="27"/>
      <c r="X85" s="27"/>
      <c r="Y85" s="27"/>
      <c r="Z85" s="8"/>
      <c r="AA85" s="28" t="str">
        <f>IF(COUNTIF(AA12:AA74,"AV")=0,"",COUNTIF(AA12:AA74,"AV"))</f>
        <v/>
      </c>
      <c r="AB85" s="26"/>
      <c r="AC85" s="27"/>
      <c r="AD85" s="27"/>
      <c r="AE85" s="27"/>
      <c r="AF85" s="8"/>
      <c r="AG85" s="28" t="str">
        <f>IF(COUNTIF(AG12:AG74,"AV")=0,"",COUNTIF(AG12:AG74,"AV"))</f>
        <v/>
      </c>
      <c r="AH85" s="26"/>
      <c r="AI85" s="27"/>
      <c r="AJ85" s="27"/>
      <c r="AK85" s="27"/>
      <c r="AL85" s="8"/>
      <c r="AM85" s="28" t="str">
        <f>IF(COUNTIF(AM12:AM74,"AV")=0,"",COUNTIF(AM12:AM74,"AV"))</f>
        <v/>
      </c>
      <c r="AN85" s="29"/>
      <c r="AO85" s="27"/>
      <c r="AP85" s="27"/>
      <c r="AQ85" s="27"/>
      <c r="AR85" s="8"/>
      <c r="AS85" s="56" t="str">
        <f t="shared" si="97"/>
        <v/>
      </c>
      <c r="AT85" s="833"/>
      <c r="AU85" s="833"/>
    </row>
    <row r="86" spans="1:47" s="71" customFormat="1" ht="15.75" customHeight="1" x14ac:dyDescent="0.3">
      <c r="A86" s="129"/>
      <c r="B86" s="64"/>
      <c r="C86" s="130" t="s">
        <v>62</v>
      </c>
      <c r="D86" s="26"/>
      <c r="E86" s="27"/>
      <c r="F86" s="27"/>
      <c r="G86" s="27"/>
      <c r="H86" s="8"/>
      <c r="I86" s="28" t="str">
        <f>IF(COUNTIF(I12:I74,"KV")=0,"",COUNTIF(I12:I74,"KV"))</f>
        <v/>
      </c>
      <c r="J86" s="26"/>
      <c r="K86" s="27"/>
      <c r="L86" s="27"/>
      <c r="M86" s="27"/>
      <c r="N86" s="8"/>
      <c r="O86" s="28" t="str">
        <f>IF(COUNTIF(O12:O74,"KV")=0,"",COUNTIF(O12:O74,"KV"))</f>
        <v/>
      </c>
      <c r="P86" s="26"/>
      <c r="Q86" s="27"/>
      <c r="R86" s="27"/>
      <c r="S86" s="27"/>
      <c r="T86" s="8"/>
      <c r="U86" s="28" t="str">
        <f>IF(COUNTIF(U12:U74,"KV")=0,"",COUNTIF(U12:U74,"KV"))</f>
        <v/>
      </c>
      <c r="V86" s="26"/>
      <c r="W86" s="27"/>
      <c r="X86" s="27"/>
      <c r="Y86" s="27"/>
      <c r="Z86" s="8"/>
      <c r="AA86" s="28" t="str">
        <f>IF(COUNTIF(AA12:AA74,"KV")=0,"",COUNTIF(AA12:AA74,"KV"))</f>
        <v/>
      </c>
      <c r="AB86" s="26"/>
      <c r="AC86" s="27"/>
      <c r="AD86" s="27"/>
      <c r="AE86" s="27"/>
      <c r="AF86" s="8"/>
      <c r="AG86" s="28" t="str">
        <f>IF(COUNTIF(AG12:AG74,"KV")=0,"",COUNTIF(AG12:AG74,"KV"))</f>
        <v/>
      </c>
      <c r="AH86" s="26"/>
      <c r="AI86" s="27"/>
      <c r="AJ86" s="27"/>
      <c r="AK86" s="27"/>
      <c r="AL86" s="8"/>
      <c r="AM86" s="28" t="str">
        <f>IF(COUNTIF(AM12:AM74,"KV")=0,"",COUNTIF(AM12:AM74,"KV"))</f>
        <v/>
      </c>
      <c r="AN86" s="29"/>
      <c r="AO86" s="27"/>
      <c r="AP86" s="27"/>
      <c r="AQ86" s="27"/>
      <c r="AR86" s="8"/>
      <c r="AS86" s="56" t="str">
        <f t="shared" si="97"/>
        <v/>
      </c>
      <c r="AT86" s="833"/>
      <c r="AU86" s="833"/>
    </row>
    <row r="87" spans="1:47" s="71" customFormat="1" ht="15.75" customHeight="1" x14ac:dyDescent="0.3">
      <c r="A87" s="129"/>
      <c r="B87" s="64"/>
      <c r="C87" s="130" t="s">
        <v>63</v>
      </c>
      <c r="D87" s="30"/>
      <c r="E87" s="31"/>
      <c r="F87" s="31"/>
      <c r="G87" s="31"/>
      <c r="H87" s="14"/>
      <c r="I87" s="28" t="str">
        <f>IF(COUNTIF(I12:I74,"SZG")=0,"",COUNTIF(I12:I74,"SZG"))</f>
        <v/>
      </c>
      <c r="J87" s="30"/>
      <c r="K87" s="31"/>
      <c r="L87" s="31"/>
      <c r="M87" s="31"/>
      <c r="N87" s="14"/>
      <c r="O87" s="28" t="str">
        <f>IF(COUNTIF(O12:O74,"SZG")=0,"",COUNTIF(O12:O74,"SZG"))</f>
        <v/>
      </c>
      <c r="P87" s="30"/>
      <c r="Q87" s="31"/>
      <c r="R87" s="31"/>
      <c r="S87" s="31"/>
      <c r="T87" s="14"/>
      <c r="U87" s="28" t="str">
        <f>IF(COUNTIF(U12:U74,"SZG")=0,"",COUNTIF(U12:U74,"SZG"))</f>
        <v/>
      </c>
      <c r="V87" s="30"/>
      <c r="W87" s="31"/>
      <c r="X87" s="31"/>
      <c r="Y87" s="31"/>
      <c r="Z87" s="14"/>
      <c r="AA87" s="28">
        <f>IF(COUNTIF(AA12:AA74,"SZG")=0,"",COUNTIF(AA12:AA74,"SZG"))</f>
        <v>1</v>
      </c>
      <c r="AB87" s="30"/>
      <c r="AC87" s="31"/>
      <c r="AD87" s="31"/>
      <c r="AE87" s="31"/>
      <c r="AF87" s="14"/>
      <c r="AG87" s="28" t="str">
        <f>IF(COUNTIF(AG12:AG74,"SZG")=0,"",COUNTIF(AG12:AG74,"SZG"))</f>
        <v/>
      </c>
      <c r="AH87" s="30"/>
      <c r="AI87" s="31"/>
      <c r="AJ87" s="31"/>
      <c r="AK87" s="31"/>
      <c r="AL87" s="14"/>
      <c r="AM87" s="28" t="str">
        <f>IF(COUNTIF(AM12:AM74,"SZG")=0,"",COUNTIF(AM12:AM74,"SZG"))</f>
        <v/>
      </c>
      <c r="AN87" s="29"/>
      <c r="AO87" s="27"/>
      <c r="AP87" s="27"/>
      <c r="AQ87" s="27"/>
      <c r="AR87" s="8"/>
      <c r="AS87" s="56">
        <f t="shared" si="97"/>
        <v>1</v>
      </c>
      <c r="AT87" s="833"/>
      <c r="AU87" s="833"/>
    </row>
    <row r="88" spans="1:47" s="71" customFormat="1" ht="15.75" customHeight="1" x14ac:dyDescent="0.3">
      <c r="A88" s="129"/>
      <c r="B88" s="64"/>
      <c r="C88" s="130" t="s">
        <v>64</v>
      </c>
      <c r="D88" s="30"/>
      <c r="E88" s="31"/>
      <c r="F88" s="31"/>
      <c r="G88" s="31"/>
      <c r="H88" s="14"/>
      <c r="I88" s="28" t="str">
        <f>IF(COUNTIF(I12:I74,"ZV")=0,"",COUNTIF(I12:I74,"ZV"))</f>
        <v/>
      </c>
      <c r="J88" s="30"/>
      <c r="K88" s="31"/>
      <c r="L88" s="31"/>
      <c r="M88" s="31"/>
      <c r="N88" s="14"/>
      <c r="O88" s="28" t="str">
        <f>IF(COUNTIF(O12:O74,"ZV")=0,"",COUNTIF(O12:O74,"ZV"))</f>
        <v/>
      </c>
      <c r="P88" s="30"/>
      <c r="Q88" s="31"/>
      <c r="R88" s="31"/>
      <c r="S88" s="31"/>
      <c r="T88" s="14"/>
      <c r="U88" s="28" t="str">
        <f>IF(COUNTIF(U12:U74,"ZV")=0,"",COUNTIF(U12:U74,"ZV"))</f>
        <v/>
      </c>
      <c r="V88" s="30"/>
      <c r="W88" s="31"/>
      <c r="X88" s="31"/>
      <c r="Y88" s="31"/>
      <c r="Z88" s="14"/>
      <c r="AA88" s="28" t="str">
        <f>IF(COUNTIF(AA12:AA74,"ZV")=0,"",COUNTIF(AA12:AA74,"ZV"))</f>
        <v/>
      </c>
      <c r="AB88" s="30"/>
      <c r="AC88" s="31"/>
      <c r="AD88" s="31"/>
      <c r="AE88" s="31"/>
      <c r="AF88" s="14"/>
      <c r="AG88" s="28" t="str">
        <f>IF(COUNTIF(AG12:AG74,"ZV")=0,"",COUNTIF(AG12:AG74,"ZV"))</f>
        <v/>
      </c>
      <c r="AH88" s="30"/>
      <c r="AI88" s="31"/>
      <c r="AJ88" s="31"/>
      <c r="AK88" s="31"/>
      <c r="AL88" s="14"/>
      <c r="AM88" s="28">
        <f>IF(COUNTIF(AM12:AM74,"ZV")=0,"",COUNTIF(AM12:AM74,"ZV"))</f>
        <v>3</v>
      </c>
      <c r="AN88" s="29"/>
      <c r="AO88" s="27"/>
      <c r="AP88" s="27"/>
      <c r="AQ88" s="27"/>
      <c r="AR88" s="8"/>
      <c r="AS88" s="56">
        <f t="shared" si="97"/>
        <v>3</v>
      </c>
      <c r="AT88" s="833"/>
      <c r="AU88" s="833"/>
    </row>
    <row r="89" spans="1:47" s="71" customFormat="1" ht="15.75" customHeight="1" thickBot="1" x14ac:dyDescent="0.35">
      <c r="A89" s="32"/>
      <c r="B89" s="23"/>
      <c r="C89" s="24" t="s">
        <v>26</v>
      </c>
      <c r="D89" s="33"/>
      <c r="E89" s="34"/>
      <c r="F89" s="34"/>
      <c r="G89" s="34"/>
      <c r="H89" s="35"/>
      <c r="I89" s="36">
        <f>IF(SUM(I77:I88)=0,"",SUM(I77:I88))</f>
        <v>8</v>
      </c>
      <c r="J89" s="33"/>
      <c r="K89" s="34"/>
      <c r="L89" s="34"/>
      <c r="M89" s="34"/>
      <c r="N89" s="35"/>
      <c r="O89" s="36">
        <f>IF(SUM(O77:O88)=0,"",SUM(O77:O88))</f>
        <v>9</v>
      </c>
      <c r="P89" s="33"/>
      <c r="Q89" s="34"/>
      <c r="R89" s="34"/>
      <c r="S89" s="34"/>
      <c r="T89" s="35"/>
      <c r="U89" s="36">
        <f>IF(SUM(U77:U88)=0,"",SUM(U77:U88))</f>
        <v>8</v>
      </c>
      <c r="V89" s="33"/>
      <c r="W89" s="34"/>
      <c r="X89" s="34"/>
      <c r="Y89" s="34"/>
      <c r="Z89" s="35"/>
      <c r="AA89" s="36">
        <f>IF(SUM(AA77:AA88)=0,"",SUM(AA77:AA88))</f>
        <v>11</v>
      </c>
      <c r="AB89" s="33"/>
      <c r="AC89" s="34"/>
      <c r="AD89" s="34"/>
      <c r="AE89" s="34"/>
      <c r="AF89" s="35"/>
      <c r="AG89" s="36">
        <f>IF(SUM(AG77:AG88)=0,"",SUM(AG77:AG88))</f>
        <v>9</v>
      </c>
      <c r="AH89" s="33"/>
      <c r="AI89" s="34"/>
      <c r="AJ89" s="34"/>
      <c r="AK89" s="34"/>
      <c r="AL89" s="35"/>
      <c r="AM89" s="36">
        <f>IF(SUM(AM77:AM88)=0,"",SUM(AM77:AM88))</f>
        <v>12</v>
      </c>
      <c r="AN89" s="37"/>
      <c r="AO89" s="34"/>
      <c r="AP89" s="34"/>
      <c r="AQ89" s="34"/>
      <c r="AR89" s="35"/>
      <c r="AS89" s="56">
        <f t="shared" si="97"/>
        <v>57</v>
      </c>
      <c r="AT89" s="833"/>
      <c r="AU89" s="833"/>
    </row>
    <row r="90" spans="1:47" s="71" customFormat="1" ht="15.75" customHeight="1" thickTop="1" x14ac:dyDescent="0.25">
      <c r="A90" s="132"/>
      <c r="B90" s="133"/>
      <c r="C90" s="133"/>
    </row>
    <row r="91" spans="1:47" s="71" customFormat="1" ht="15.75" customHeight="1" x14ac:dyDescent="0.25">
      <c r="A91" s="132"/>
      <c r="B91" s="133"/>
      <c r="C91" s="133"/>
      <c r="E91" s="778"/>
      <c r="K91" s="900"/>
      <c r="W91" s="900"/>
      <c r="AC91" s="1036"/>
      <c r="AI91" s="900"/>
    </row>
    <row r="92" spans="1:47" s="71" customFormat="1" ht="15.75" customHeight="1" x14ac:dyDescent="0.25">
      <c r="A92" s="132"/>
      <c r="B92" s="133"/>
      <c r="C92" s="133"/>
    </row>
    <row r="93" spans="1:47" s="71" customFormat="1" ht="15.75" customHeight="1" x14ac:dyDescent="0.25">
      <c r="A93" s="132"/>
      <c r="B93" s="133"/>
      <c r="C93" s="133"/>
    </row>
    <row r="94" spans="1:47" s="71" customFormat="1" ht="15.75" customHeight="1" x14ac:dyDescent="0.25">
      <c r="A94" s="132"/>
      <c r="B94" s="133"/>
      <c r="C94" s="133"/>
    </row>
    <row r="95" spans="1:47" s="71" customFormat="1" ht="15.75" customHeight="1" x14ac:dyDescent="0.25">
      <c r="A95" s="132"/>
      <c r="B95" s="133"/>
      <c r="C95" s="133"/>
    </row>
    <row r="96" spans="1:47" s="71" customFormat="1" ht="15.75" customHeight="1" x14ac:dyDescent="0.25">
      <c r="A96" s="132"/>
      <c r="B96" s="133"/>
      <c r="C96" s="133"/>
    </row>
    <row r="97" spans="1:40" s="71" customFormat="1" ht="15.75" customHeight="1" x14ac:dyDescent="0.25">
      <c r="A97" s="132"/>
      <c r="B97" s="133"/>
      <c r="C97" s="133"/>
    </row>
    <row r="98" spans="1:40" s="71" customFormat="1" ht="15.75" customHeight="1" x14ac:dyDescent="0.25">
      <c r="A98" s="132"/>
      <c r="B98" s="133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</row>
    <row r="99" spans="1:40" s="71" customFormat="1" ht="15.75" customHeight="1" x14ac:dyDescent="0.25">
      <c r="A99" s="132"/>
      <c r="B99" s="133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19"/>
      <c r="AL99" s="419"/>
      <c r="AM99" s="419"/>
    </row>
    <row r="100" spans="1:40" s="71" customFormat="1" ht="15.75" customHeight="1" x14ac:dyDescent="0.25">
      <c r="A100" s="132"/>
      <c r="B100" s="133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19"/>
    </row>
    <row r="101" spans="1:40" s="71" customFormat="1" ht="15.75" customHeight="1" x14ac:dyDescent="0.25">
      <c r="A101" s="132"/>
      <c r="B101" s="133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19"/>
      <c r="AL101" s="419"/>
      <c r="AM101" s="419"/>
    </row>
    <row r="102" spans="1:40" s="71" customFormat="1" ht="15.75" customHeight="1" x14ac:dyDescent="0.25">
      <c r="A102" s="132"/>
      <c r="B102" s="133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19"/>
      <c r="AL102" s="419"/>
      <c r="AM102" s="419"/>
    </row>
    <row r="103" spans="1:40" s="71" customFormat="1" ht="15.75" customHeight="1" x14ac:dyDescent="0.25">
      <c r="A103" s="132"/>
      <c r="B103" s="133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419"/>
      <c r="AL103" s="419"/>
      <c r="AM103" s="419"/>
    </row>
    <row r="104" spans="1:40" s="71" customFormat="1" ht="15.75" customHeight="1" x14ac:dyDescent="0.25">
      <c r="A104" s="132"/>
      <c r="B104" s="133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19"/>
      <c r="AL104" s="419"/>
      <c r="AM104" s="419"/>
    </row>
    <row r="105" spans="1:40" s="71" customFormat="1" ht="15.75" customHeight="1" x14ac:dyDescent="0.25">
      <c r="A105" s="132"/>
      <c r="B105" s="133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19"/>
      <c r="AL105" s="419"/>
      <c r="AM105" s="419"/>
    </row>
    <row r="106" spans="1:40" s="71" customFormat="1" ht="15.75" customHeight="1" x14ac:dyDescent="0.25">
      <c r="A106" s="132"/>
      <c r="B106" s="133"/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19"/>
      <c r="AL106" s="419"/>
      <c r="AM106" s="419"/>
    </row>
    <row r="107" spans="1:40" s="71" customFormat="1" ht="15.75" customHeight="1" x14ac:dyDescent="0.25">
      <c r="A107" s="132"/>
      <c r="B107" s="133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19"/>
      <c r="AC107" s="419"/>
      <c r="AD107" s="419"/>
      <c r="AE107" s="419"/>
      <c r="AF107" s="419"/>
      <c r="AG107" s="419"/>
      <c r="AH107" s="419"/>
      <c r="AI107" s="419"/>
      <c r="AJ107" s="419"/>
      <c r="AK107" s="419"/>
      <c r="AL107" s="419"/>
      <c r="AM107" s="419"/>
    </row>
    <row r="108" spans="1:40" s="71" customFormat="1" ht="15.75" customHeight="1" x14ac:dyDescent="0.25">
      <c r="A108" s="132"/>
      <c r="B108" s="133"/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</row>
    <row r="109" spans="1:40" s="71" customFormat="1" ht="15.75" customHeight="1" x14ac:dyDescent="0.25">
      <c r="A109" s="132"/>
      <c r="B109" s="133"/>
      <c r="C109" s="133"/>
      <c r="K109" s="844"/>
      <c r="M109" s="844"/>
      <c r="Q109" s="844"/>
      <c r="S109" s="844"/>
      <c r="W109" s="844"/>
      <c r="Y109" s="844"/>
      <c r="AC109" s="844"/>
      <c r="AE109" s="844"/>
      <c r="AI109" s="844"/>
      <c r="AK109" s="844"/>
    </row>
    <row r="110" spans="1:40" s="71" customFormat="1" ht="15.75" customHeight="1" x14ac:dyDescent="0.25">
      <c r="A110" s="132"/>
      <c r="B110" s="133"/>
      <c r="C110" s="133"/>
    </row>
    <row r="111" spans="1:40" s="71" customFormat="1" ht="15.75" customHeight="1" x14ac:dyDescent="0.25">
      <c r="A111" s="132"/>
      <c r="B111" s="133"/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19"/>
      <c r="AC111" s="419"/>
      <c r="AD111" s="419"/>
      <c r="AE111" s="419"/>
      <c r="AF111" s="419"/>
      <c r="AG111" s="419"/>
      <c r="AH111" s="419"/>
      <c r="AI111" s="419"/>
      <c r="AJ111" s="419"/>
      <c r="AK111" s="419"/>
      <c r="AL111" s="419"/>
      <c r="AM111" s="419"/>
      <c r="AN111" s="419"/>
    </row>
    <row r="112" spans="1:40" s="71" customFormat="1" ht="15.75" customHeight="1" x14ac:dyDescent="0.25">
      <c r="A112" s="132"/>
      <c r="B112" s="133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19"/>
    </row>
    <row r="113" spans="1:40" s="71" customFormat="1" ht="15.75" customHeight="1" x14ac:dyDescent="0.25">
      <c r="A113" s="132"/>
      <c r="B113" s="133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</row>
    <row r="114" spans="1:40" s="71" customFormat="1" ht="15.75" customHeight="1" x14ac:dyDescent="0.25">
      <c r="A114" s="132"/>
      <c r="B114" s="133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</row>
    <row r="115" spans="1:40" s="71" customFormat="1" ht="15.75" customHeight="1" x14ac:dyDescent="0.25">
      <c r="A115" s="132"/>
      <c r="B115" s="133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</row>
    <row r="116" spans="1:40" s="71" customFormat="1" ht="15.75" customHeight="1" x14ac:dyDescent="0.25">
      <c r="A116" s="132"/>
      <c r="B116" s="133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</row>
    <row r="117" spans="1:40" s="71" customFormat="1" ht="15.75" customHeight="1" x14ac:dyDescent="0.25">
      <c r="A117" s="132"/>
      <c r="B117" s="133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</row>
    <row r="118" spans="1:40" s="71" customFormat="1" ht="15.75" customHeight="1" x14ac:dyDescent="0.25">
      <c r="A118" s="132"/>
      <c r="B118" s="133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  <c r="T118" s="419"/>
      <c r="U118" s="419"/>
      <c r="V118" s="419"/>
      <c r="W118" s="419"/>
      <c r="X118" s="419"/>
      <c r="Y118" s="419"/>
      <c r="Z118" s="419"/>
      <c r="AA118" s="419"/>
      <c r="AB118" s="419"/>
      <c r="AC118" s="419"/>
      <c r="AD118" s="419"/>
      <c r="AE118" s="419"/>
      <c r="AF118" s="419"/>
      <c r="AG118" s="419"/>
      <c r="AH118" s="419"/>
      <c r="AI118" s="419"/>
      <c r="AJ118" s="419"/>
      <c r="AK118" s="419"/>
      <c r="AL118" s="419"/>
      <c r="AM118" s="419"/>
      <c r="AN118" s="419"/>
    </row>
    <row r="119" spans="1:40" s="71" customFormat="1" ht="15.75" customHeight="1" x14ac:dyDescent="0.25">
      <c r="A119" s="132"/>
      <c r="B119" s="133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  <c r="T119" s="419"/>
      <c r="U119" s="419"/>
      <c r="V119" s="419"/>
      <c r="W119" s="419"/>
      <c r="X119" s="419"/>
      <c r="Y119" s="419"/>
      <c r="Z119" s="419"/>
      <c r="AA119" s="419"/>
      <c r="AB119" s="419"/>
      <c r="AC119" s="419"/>
      <c r="AD119" s="419"/>
      <c r="AE119" s="419"/>
      <c r="AF119" s="419"/>
      <c r="AG119" s="419"/>
      <c r="AH119" s="419"/>
      <c r="AI119" s="419"/>
      <c r="AJ119" s="419"/>
      <c r="AK119" s="419"/>
      <c r="AL119" s="419"/>
      <c r="AM119" s="419"/>
      <c r="AN119" s="419"/>
    </row>
    <row r="120" spans="1:40" s="71" customFormat="1" ht="15.75" customHeight="1" x14ac:dyDescent="0.25">
      <c r="A120" s="132"/>
      <c r="B120" s="133"/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  <c r="T120" s="419"/>
      <c r="U120" s="419"/>
      <c r="V120" s="419"/>
      <c r="W120" s="419"/>
      <c r="X120" s="419"/>
      <c r="Y120" s="419"/>
      <c r="Z120" s="419"/>
      <c r="AA120" s="419"/>
      <c r="AB120" s="419"/>
      <c r="AC120" s="419"/>
      <c r="AD120" s="419"/>
      <c r="AE120" s="419"/>
      <c r="AF120" s="419"/>
      <c r="AG120" s="419"/>
      <c r="AH120" s="419"/>
      <c r="AI120" s="419"/>
      <c r="AJ120" s="419"/>
      <c r="AK120" s="419"/>
      <c r="AL120" s="419"/>
      <c r="AM120" s="419"/>
      <c r="AN120" s="419"/>
    </row>
    <row r="121" spans="1:40" s="71" customFormat="1" ht="15.75" customHeight="1" x14ac:dyDescent="0.25">
      <c r="A121" s="132"/>
      <c r="B121" s="133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19"/>
      <c r="T121" s="419"/>
      <c r="U121" s="419"/>
      <c r="V121" s="419"/>
      <c r="W121" s="419"/>
      <c r="X121" s="419"/>
      <c r="Y121" s="419"/>
      <c r="Z121" s="419"/>
      <c r="AA121" s="419"/>
      <c r="AB121" s="419"/>
      <c r="AC121" s="419"/>
      <c r="AD121" s="419"/>
      <c r="AE121" s="419"/>
      <c r="AF121" s="419"/>
      <c r="AG121" s="419"/>
      <c r="AH121" s="419"/>
      <c r="AI121" s="419"/>
      <c r="AJ121" s="419"/>
      <c r="AK121" s="419"/>
      <c r="AL121" s="419"/>
      <c r="AM121" s="419"/>
      <c r="AN121" s="419"/>
    </row>
    <row r="122" spans="1:40" s="71" customFormat="1" ht="15.75" customHeight="1" x14ac:dyDescent="0.25">
      <c r="A122" s="132"/>
      <c r="B122" s="133"/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9"/>
      <c r="AC122" s="419"/>
      <c r="AD122" s="419"/>
      <c r="AE122" s="419"/>
      <c r="AF122" s="419"/>
      <c r="AG122" s="419"/>
      <c r="AH122" s="419"/>
      <c r="AI122" s="419"/>
      <c r="AJ122" s="419"/>
      <c r="AK122" s="419"/>
      <c r="AL122" s="419"/>
      <c r="AM122" s="419"/>
      <c r="AN122" s="419"/>
    </row>
    <row r="123" spans="1:40" s="71" customFormat="1" ht="15.75" customHeight="1" x14ac:dyDescent="0.25">
      <c r="A123" s="132"/>
      <c r="B123" s="133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419"/>
      <c r="Y123" s="419"/>
      <c r="Z123" s="419"/>
      <c r="AA123" s="419"/>
      <c r="AB123" s="419"/>
      <c r="AC123" s="419"/>
      <c r="AD123" s="419"/>
      <c r="AE123" s="419"/>
      <c r="AF123" s="419"/>
      <c r="AG123" s="419"/>
      <c r="AH123" s="419"/>
      <c r="AI123" s="419"/>
      <c r="AJ123" s="419"/>
      <c r="AK123" s="419"/>
      <c r="AL123" s="419"/>
      <c r="AM123" s="419"/>
      <c r="AN123" s="419"/>
    </row>
    <row r="124" spans="1:40" s="71" customFormat="1" ht="15.75" customHeight="1" x14ac:dyDescent="0.25">
      <c r="A124" s="132"/>
      <c r="B124" s="133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</row>
    <row r="125" spans="1:40" s="71" customFormat="1" ht="15.75" customHeight="1" x14ac:dyDescent="0.25">
      <c r="A125" s="132"/>
      <c r="B125" s="133"/>
      <c r="C125" s="133"/>
      <c r="E125" s="844"/>
      <c r="K125" s="844"/>
      <c r="M125" s="844"/>
      <c r="Q125" s="844"/>
      <c r="S125" s="844"/>
      <c r="W125" s="844"/>
      <c r="Y125" s="844"/>
      <c r="AC125" s="844"/>
      <c r="AE125" s="844"/>
      <c r="AI125" s="844"/>
      <c r="AK125" s="844"/>
      <c r="AN125" s="844"/>
    </row>
    <row r="126" spans="1:40" s="71" customFormat="1" ht="15.75" customHeight="1" x14ac:dyDescent="0.25">
      <c r="A126" s="132"/>
      <c r="B126" s="133"/>
      <c r="C126" s="133"/>
    </row>
    <row r="127" spans="1:40" s="71" customFormat="1" ht="15.75" customHeight="1" x14ac:dyDescent="0.25">
      <c r="A127" s="132"/>
      <c r="B127" s="133"/>
      <c r="C127" s="133"/>
    </row>
    <row r="128" spans="1:40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133"/>
      <c r="C146" s="133"/>
    </row>
    <row r="147" spans="1:45" s="71" customFormat="1" ht="15.75" customHeight="1" x14ac:dyDescent="0.25">
      <c r="A147" s="132"/>
      <c r="B147" s="133"/>
      <c r="C147" s="133"/>
    </row>
    <row r="148" spans="1:45" s="71" customFormat="1" ht="15.75" customHeight="1" x14ac:dyDescent="0.25">
      <c r="A148" s="132"/>
      <c r="B148" s="133"/>
      <c r="C148" s="133"/>
    </row>
    <row r="149" spans="1:45" s="71" customFormat="1" ht="15.75" customHeight="1" x14ac:dyDescent="0.25">
      <c r="A149" s="132"/>
      <c r="B149" s="133"/>
      <c r="C149" s="133"/>
    </row>
    <row r="150" spans="1:45" s="71" customFormat="1" ht="15.75" customHeight="1" x14ac:dyDescent="0.25">
      <c r="A150" s="132"/>
      <c r="B150" s="133"/>
      <c r="C150" s="133"/>
    </row>
    <row r="151" spans="1:45" s="71" customFormat="1" ht="15.75" customHeight="1" x14ac:dyDescent="0.25">
      <c r="A151" s="132"/>
      <c r="B151" s="133"/>
      <c r="C151" s="133"/>
    </row>
    <row r="152" spans="1:45" s="71" customFormat="1" ht="15.75" customHeight="1" x14ac:dyDescent="0.25">
      <c r="A152" s="132"/>
      <c r="B152" s="133"/>
      <c r="C152" s="133"/>
    </row>
    <row r="153" spans="1:45" s="71" customFormat="1" ht="15.75" customHeight="1" x14ac:dyDescent="0.25">
      <c r="A153" s="132"/>
      <c r="B153" s="133"/>
      <c r="C153" s="133"/>
    </row>
    <row r="154" spans="1:45" s="71" customFormat="1" ht="15.75" customHeight="1" x14ac:dyDescent="0.25">
      <c r="A154" s="132"/>
      <c r="B154" s="133"/>
      <c r="C154" s="133"/>
    </row>
    <row r="155" spans="1:45" ht="15.75" customHeight="1" x14ac:dyDescent="0.25">
      <c r="A155" s="132"/>
      <c r="B155" s="69"/>
      <c r="C155" s="69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:45" ht="15.75" customHeight="1" x14ac:dyDescent="0.25">
      <c r="A156" s="132"/>
      <c r="B156" s="69"/>
      <c r="C156" s="69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</row>
    <row r="157" spans="1:45" ht="15.75" customHeight="1" x14ac:dyDescent="0.25">
      <c r="A157" s="132"/>
      <c r="B157" s="69"/>
      <c r="C157" s="69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</row>
    <row r="158" spans="1:45" ht="15.75" customHeight="1" x14ac:dyDescent="0.25">
      <c r="A158" s="132"/>
      <c r="B158" s="69"/>
      <c r="C158" s="69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:45" ht="15.75" customHeight="1" x14ac:dyDescent="0.25">
      <c r="A159" s="132"/>
      <c r="B159" s="69"/>
      <c r="C159" s="69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ht="15.75" customHeight="1" x14ac:dyDescent="0.25">
      <c r="A160" s="132"/>
      <c r="B160" s="69"/>
      <c r="C160" s="69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45" ht="15.75" customHeight="1" x14ac:dyDescent="0.25">
      <c r="A161" s="132"/>
      <c r="B161" s="69"/>
      <c r="C161" s="69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:45" ht="15.75" customHeight="1" x14ac:dyDescent="0.25">
      <c r="A162" s="132"/>
      <c r="B162" s="69"/>
      <c r="C162" s="69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</row>
    <row r="163" spans="1:45" ht="15.75" customHeight="1" x14ac:dyDescent="0.25">
      <c r="A163" s="132"/>
      <c r="B163" s="69"/>
      <c r="C163" s="69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</row>
    <row r="164" spans="1:45" ht="15.75" customHeight="1" x14ac:dyDescent="0.25">
      <c r="A164" s="134"/>
      <c r="B164" s="67"/>
      <c r="C164" s="67"/>
    </row>
    <row r="165" spans="1:45" ht="15.75" customHeight="1" x14ac:dyDescent="0.25">
      <c r="A165" s="134"/>
      <c r="B165" s="67"/>
      <c r="C165" s="67"/>
    </row>
    <row r="166" spans="1:45" ht="15.75" customHeight="1" x14ac:dyDescent="0.25">
      <c r="A166" s="134"/>
      <c r="B166" s="67"/>
      <c r="C166" s="67"/>
    </row>
    <row r="167" spans="1:45" ht="15.75" customHeight="1" x14ac:dyDescent="0.25">
      <c r="A167" s="134"/>
      <c r="B167" s="67"/>
      <c r="C167" s="67"/>
    </row>
    <row r="168" spans="1:45" ht="15.75" customHeight="1" x14ac:dyDescent="0.25">
      <c r="A168" s="134"/>
      <c r="B168" s="67"/>
      <c r="C168" s="67"/>
    </row>
    <row r="169" spans="1:45" ht="15.75" customHeight="1" x14ac:dyDescent="0.25">
      <c r="A169" s="134"/>
      <c r="B169" s="67"/>
      <c r="C169" s="67"/>
    </row>
    <row r="170" spans="1:45" ht="15.75" customHeight="1" x14ac:dyDescent="0.25">
      <c r="A170" s="134"/>
      <c r="B170" s="67"/>
      <c r="C170" s="67"/>
    </row>
    <row r="171" spans="1:45" ht="15.75" customHeight="1" x14ac:dyDescent="0.25">
      <c r="A171" s="134"/>
      <c r="B171" s="67"/>
      <c r="C171" s="67"/>
    </row>
    <row r="172" spans="1:45" ht="15.75" customHeight="1" x14ac:dyDescent="0.25">
      <c r="A172" s="134"/>
      <c r="B172" s="67"/>
      <c r="C172" s="67"/>
    </row>
    <row r="173" spans="1:45" ht="15.75" customHeight="1" x14ac:dyDescent="0.25">
      <c r="A173" s="134"/>
      <c r="B173" s="67"/>
      <c r="C173" s="67"/>
    </row>
    <row r="174" spans="1:45" ht="15.75" customHeight="1" x14ac:dyDescent="0.25">
      <c r="A174" s="134"/>
      <c r="B174" s="67"/>
      <c r="C174" s="67"/>
    </row>
    <row r="175" spans="1:45" ht="15.75" customHeight="1" x14ac:dyDescent="0.25">
      <c r="A175" s="134"/>
      <c r="B175" s="67"/>
      <c r="C175" s="67"/>
    </row>
    <row r="176" spans="1:45" ht="15.75" customHeight="1" x14ac:dyDescent="0.25">
      <c r="A176" s="134"/>
      <c r="B176" s="67"/>
      <c r="C176" s="67"/>
    </row>
    <row r="177" spans="1:3" ht="15.75" customHeight="1" x14ac:dyDescent="0.25">
      <c r="A177" s="134"/>
      <c r="B177" s="67"/>
      <c r="C177" s="67"/>
    </row>
    <row r="178" spans="1:3" ht="15.75" customHeight="1" x14ac:dyDescent="0.25">
      <c r="A178" s="134"/>
      <c r="B178" s="67"/>
      <c r="C178" s="67"/>
    </row>
    <row r="179" spans="1:3" ht="15.75" customHeight="1" x14ac:dyDescent="0.25">
      <c r="A179" s="134"/>
      <c r="B179" s="67"/>
      <c r="C179" s="67"/>
    </row>
    <row r="180" spans="1:3" ht="15.75" customHeight="1" x14ac:dyDescent="0.25">
      <c r="A180" s="134"/>
      <c r="B180" s="67"/>
      <c r="C180" s="67"/>
    </row>
    <row r="181" spans="1:3" ht="15.75" customHeight="1" x14ac:dyDescent="0.25">
      <c r="A181" s="134"/>
      <c r="B181" s="67"/>
      <c r="C181" s="67"/>
    </row>
    <row r="182" spans="1:3" ht="15.75" customHeight="1" x14ac:dyDescent="0.25">
      <c r="A182" s="134"/>
      <c r="B182" s="67"/>
      <c r="C182" s="67"/>
    </row>
    <row r="183" spans="1:3" ht="15.75" customHeight="1" x14ac:dyDescent="0.25">
      <c r="A183" s="134"/>
      <c r="B183" s="67"/>
      <c r="C183" s="67"/>
    </row>
    <row r="184" spans="1:3" ht="15.75" customHeight="1" x14ac:dyDescent="0.25">
      <c r="A184" s="134"/>
      <c r="B184" s="67"/>
      <c r="C184" s="67"/>
    </row>
    <row r="185" spans="1:3" ht="15.75" customHeight="1" x14ac:dyDescent="0.25">
      <c r="A185" s="134"/>
      <c r="B185" s="67"/>
      <c r="C185" s="67"/>
    </row>
    <row r="186" spans="1:3" ht="15.75" customHeight="1" x14ac:dyDescent="0.25">
      <c r="A186" s="134"/>
      <c r="B186" s="67"/>
      <c r="C186" s="67"/>
    </row>
    <row r="187" spans="1:3" ht="15.75" customHeight="1" x14ac:dyDescent="0.25">
      <c r="A187" s="134"/>
      <c r="B187" s="67"/>
      <c r="C187" s="67"/>
    </row>
    <row r="188" spans="1:3" ht="15.75" customHeight="1" x14ac:dyDescent="0.25">
      <c r="A188" s="134"/>
      <c r="B188" s="67"/>
      <c r="C188" s="67"/>
    </row>
    <row r="189" spans="1:3" x14ac:dyDescent="0.25">
      <c r="A189" s="134"/>
      <c r="B189" s="67"/>
      <c r="C189" s="67"/>
    </row>
    <row r="190" spans="1:3" x14ac:dyDescent="0.25">
      <c r="A190" s="134"/>
      <c r="B190" s="67"/>
      <c r="C190" s="67"/>
    </row>
    <row r="191" spans="1:3" x14ac:dyDescent="0.25">
      <c r="A191" s="134"/>
      <c r="B191" s="67"/>
      <c r="C191" s="67"/>
    </row>
    <row r="192" spans="1:3" x14ac:dyDescent="0.25">
      <c r="A192" s="134"/>
      <c r="B192" s="67"/>
      <c r="C192" s="67"/>
    </row>
    <row r="193" spans="1:3" x14ac:dyDescent="0.25">
      <c r="A193" s="134"/>
      <c r="B193" s="67"/>
      <c r="C193" s="67"/>
    </row>
    <row r="194" spans="1:3" x14ac:dyDescent="0.25">
      <c r="A194" s="134"/>
      <c r="B194" s="67"/>
      <c r="C194" s="67"/>
    </row>
    <row r="195" spans="1:3" x14ac:dyDescent="0.25">
      <c r="A195" s="134"/>
      <c r="B195" s="67"/>
      <c r="C195" s="67"/>
    </row>
    <row r="196" spans="1:3" x14ac:dyDescent="0.25">
      <c r="A196" s="134"/>
      <c r="B196" s="67"/>
      <c r="C196" s="67"/>
    </row>
    <row r="197" spans="1:3" x14ac:dyDescent="0.25">
      <c r="A197" s="134"/>
      <c r="B197" s="67"/>
      <c r="C197" s="67"/>
    </row>
    <row r="198" spans="1:3" x14ac:dyDescent="0.25">
      <c r="A198" s="134"/>
      <c r="B198" s="67"/>
      <c r="C198" s="67"/>
    </row>
    <row r="199" spans="1:3" x14ac:dyDescent="0.25">
      <c r="A199" s="134"/>
      <c r="B199" s="67"/>
      <c r="C199" s="67"/>
    </row>
    <row r="200" spans="1:3" x14ac:dyDescent="0.25">
      <c r="A200" s="134"/>
      <c r="B200" s="67"/>
      <c r="C200" s="67"/>
    </row>
    <row r="201" spans="1:3" x14ac:dyDescent="0.25">
      <c r="A201" s="134"/>
      <c r="B201" s="67"/>
      <c r="C201" s="67"/>
    </row>
    <row r="202" spans="1:3" x14ac:dyDescent="0.25">
      <c r="A202" s="134"/>
      <c r="B202" s="67"/>
      <c r="C202" s="67"/>
    </row>
    <row r="203" spans="1:3" x14ac:dyDescent="0.25">
      <c r="A203" s="134"/>
      <c r="B203" s="67"/>
      <c r="C203" s="67"/>
    </row>
    <row r="204" spans="1:3" x14ac:dyDescent="0.25">
      <c r="A204" s="134"/>
      <c r="B204" s="67"/>
      <c r="C204" s="67"/>
    </row>
    <row r="205" spans="1:3" x14ac:dyDescent="0.25">
      <c r="A205" s="134"/>
      <c r="B205" s="67"/>
      <c r="C205" s="67"/>
    </row>
    <row r="206" spans="1:3" x14ac:dyDescent="0.25">
      <c r="A206" s="134"/>
      <c r="B206" s="67"/>
      <c r="C206" s="67"/>
    </row>
    <row r="207" spans="1:3" x14ac:dyDescent="0.25">
      <c r="A207" s="134"/>
      <c r="B207" s="67"/>
      <c r="C207" s="67"/>
    </row>
    <row r="208" spans="1:3" x14ac:dyDescent="0.25">
      <c r="A208" s="134"/>
      <c r="B208" s="67"/>
      <c r="C208" s="67"/>
    </row>
    <row r="209" spans="1:3" x14ac:dyDescent="0.25">
      <c r="A209" s="134"/>
      <c r="B209" s="67"/>
      <c r="C209" s="67"/>
    </row>
    <row r="210" spans="1:3" x14ac:dyDescent="0.25">
      <c r="A210" s="134"/>
      <c r="B210" s="67"/>
      <c r="C210" s="67"/>
    </row>
    <row r="211" spans="1:3" x14ac:dyDescent="0.25">
      <c r="A211" s="134"/>
      <c r="B211" s="67"/>
      <c r="C211" s="67"/>
    </row>
    <row r="212" spans="1:3" x14ac:dyDescent="0.25">
      <c r="A212" s="134"/>
      <c r="B212" s="67"/>
      <c r="C212" s="67"/>
    </row>
    <row r="213" spans="1:3" x14ac:dyDescent="0.25">
      <c r="A213" s="134"/>
      <c r="B213" s="67"/>
      <c r="C213" s="67"/>
    </row>
    <row r="214" spans="1:3" x14ac:dyDescent="0.25">
      <c r="A214" s="134"/>
      <c r="B214" s="67"/>
      <c r="C214" s="67"/>
    </row>
    <row r="215" spans="1:3" x14ac:dyDescent="0.25">
      <c r="A215" s="134"/>
      <c r="B215" s="67"/>
      <c r="C215" s="67"/>
    </row>
    <row r="216" spans="1:3" x14ac:dyDescent="0.25">
      <c r="A216" s="134"/>
      <c r="B216" s="67"/>
      <c r="C216" s="67"/>
    </row>
    <row r="217" spans="1:3" x14ac:dyDescent="0.25">
      <c r="A217" s="134"/>
      <c r="B217" s="67"/>
      <c r="C217" s="67"/>
    </row>
    <row r="218" spans="1:3" x14ac:dyDescent="0.25">
      <c r="A218" s="134"/>
      <c r="B218" s="67"/>
      <c r="C218" s="67"/>
    </row>
    <row r="219" spans="1:3" x14ac:dyDescent="0.25">
      <c r="A219" s="134"/>
      <c r="B219" s="67"/>
      <c r="C219" s="67"/>
    </row>
    <row r="220" spans="1:3" x14ac:dyDescent="0.25">
      <c r="A220" s="134"/>
      <c r="B220" s="67"/>
      <c r="C220" s="67"/>
    </row>
    <row r="221" spans="1:3" x14ac:dyDescent="0.25">
      <c r="A221" s="134"/>
      <c r="B221" s="67"/>
      <c r="C221" s="67"/>
    </row>
    <row r="222" spans="1:3" x14ac:dyDescent="0.25">
      <c r="A222" s="134"/>
      <c r="B222" s="67"/>
      <c r="C222" s="67"/>
    </row>
    <row r="223" spans="1:3" x14ac:dyDescent="0.25">
      <c r="A223" s="134"/>
      <c r="B223" s="67"/>
      <c r="C223" s="67"/>
    </row>
    <row r="224" spans="1:3" x14ac:dyDescent="0.25">
      <c r="A224" s="134"/>
      <c r="B224" s="67"/>
      <c r="C224" s="67"/>
    </row>
    <row r="225" spans="1:3" x14ac:dyDescent="0.25">
      <c r="A225" s="134"/>
      <c r="B225" s="67"/>
      <c r="C225" s="67"/>
    </row>
    <row r="226" spans="1:3" x14ac:dyDescent="0.25">
      <c r="A226" s="134"/>
      <c r="B226" s="67"/>
      <c r="C226" s="67"/>
    </row>
    <row r="227" spans="1:3" x14ac:dyDescent="0.25">
      <c r="A227" s="134"/>
      <c r="B227" s="67"/>
      <c r="C227" s="67"/>
    </row>
    <row r="228" spans="1:3" x14ac:dyDescent="0.25">
      <c r="A228" s="134"/>
      <c r="B228" s="67"/>
      <c r="C228" s="67"/>
    </row>
    <row r="229" spans="1:3" x14ac:dyDescent="0.25">
      <c r="A229" s="134"/>
      <c r="B229" s="67"/>
      <c r="C229" s="67"/>
    </row>
    <row r="230" spans="1:3" x14ac:dyDescent="0.25">
      <c r="A230" s="134"/>
      <c r="B230" s="67"/>
      <c r="C230" s="67"/>
    </row>
    <row r="231" spans="1:3" x14ac:dyDescent="0.25">
      <c r="A231" s="134"/>
      <c r="B231" s="67"/>
      <c r="C231" s="67"/>
    </row>
    <row r="232" spans="1:3" x14ac:dyDescent="0.25">
      <c r="A232" s="134"/>
      <c r="B232" s="67"/>
      <c r="C232" s="67"/>
    </row>
    <row r="233" spans="1:3" x14ac:dyDescent="0.25">
      <c r="A233" s="134"/>
      <c r="B233" s="67"/>
      <c r="C233" s="67"/>
    </row>
    <row r="234" spans="1:3" x14ac:dyDescent="0.25">
      <c r="A234" s="134"/>
      <c r="B234" s="67"/>
      <c r="C234" s="67"/>
    </row>
    <row r="235" spans="1:3" x14ac:dyDescent="0.25">
      <c r="A235" s="134"/>
      <c r="B235" s="67"/>
      <c r="C235" s="67"/>
    </row>
    <row r="236" spans="1:3" x14ac:dyDescent="0.25">
      <c r="A236" s="134"/>
      <c r="B236" s="67"/>
      <c r="C236" s="67"/>
    </row>
    <row r="237" spans="1:3" x14ac:dyDescent="0.25">
      <c r="A237" s="134"/>
      <c r="B237" s="67"/>
      <c r="C237" s="67"/>
    </row>
    <row r="238" spans="1:3" x14ac:dyDescent="0.25">
      <c r="A238" s="134"/>
      <c r="B238" s="67"/>
      <c r="C238" s="67"/>
    </row>
    <row r="239" spans="1:3" x14ac:dyDescent="0.25">
      <c r="A239" s="134"/>
      <c r="B239" s="67"/>
      <c r="C239" s="67"/>
    </row>
    <row r="240" spans="1:3" x14ac:dyDescent="0.25">
      <c r="A240" s="134"/>
      <c r="B240" s="67"/>
      <c r="C240" s="67"/>
    </row>
    <row r="241" spans="1:3" x14ac:dyDescent="0.25">
      <c r="A241" s="134"/>
      <c r="B241" s="67"/>
      <c r="C241" s="67"/>
    </row>
    <row r="242" spans="1:3" x14ac:dyDescent="0.25">
      <c r="A242" s="134"/>
      <c r="B242" s="67"/>
      <c r="C242" s="67"/>
    </row>
    <row r="243" spans="1:3" x14ac:dyDescent="0.25">
      <c r="A243" s="134"/>
      <c r="B243" s="67"/>
      <c r="C243" s="67"/>
    </row>
    <row r="244" spans="1:3" x14ac:dyDescent="0.25">
      <c r="A244" s="134"/>
      <c r="B244" s="67"/>
      <c r="C244" s="67"/>
    </row>
    <row r="245" spans="1:3" x14ac:dyDescent="0.25">
      <c r="A245" s="134"/>
      <c r="B245" s="67"/>
      <c r="C245" s="67"/>
    </row>
    <row r="246" spans="1:3" x14ac:dyDescent="0.25">
      <c r="A246" s="134"/>
      <c r="B246" s="67"/>
      <c r="C246" s="67"/>
    </row>
    <row r="247" spans="1:3" x14ac:dyDescent="0.25">
      <c r="A247" s="134"/>
      <c r="B247" s="67"/>
      <c r="C247" s="67"/>
    </row>
    <row r="248" spans="1:3" x14ac:dyDescent="0.25">
      <c r="A248" s="134"/>
      <c r="B248" s="67"/>
      <c r="C248" s="67"/>
    </row>
    <row r="249" spans="1:3" x14ac:dyDescent="0.25">
      <c r="A249" s="134"/>
      <c r="B249" s="67"/>
      <c r="C249" s="67"/>
    </row>
    <row r="250" spans="1:3" x14ac:dyDescent="0.25">
      <c r="A250" s="134"/>
      <c r="B250" s="67"/>
      <c r="C250" s="67"/>
    </row>
    <row r="251" spans="1:3" x14ac:dyDescent="0.25">
      <c r="A251" s="134"/>
      <c r="B251" s="67"/>
      <c r="C251" s="67"/>
    </row>
    <row r="252" spans="1:3" x14ac:dyDescent="0.25">
      <c r="A252" s="134"/>
      <c r="B252" s="67"/>
      <c r="C252" s="67"/>
    </row>
    <row r="253" spans="1:3" x14ac:dyDescent="0.25">
      <c r="A253" s="134"/>
      <c r="B253" s="67"/>
      <c r="C253" s="67"/>
    </row>
    <row r="254" spans="1:3" x14ac:dyDescent="0.25">
      <c r="A254" s="134"/>
      <c r="B254" s="67"/>
      <c r="C254" s="67"/>
    </row>
    <row r="255" spans="1:3" x14ac:dyDescent="0.25">
      <c r="A255" s="134"/>
      <c r="B255" s="67"/>
      <c r="C255" s="67"/>
    </row>
    <row r="256" spans="1:3" x14ac:dyDescent="0.25">
      <c r="A256" s="134"/>
      <c r="B256" s="67"/>
      <c r="C256" s="67"/>
    </row>
    <row r="257" spans="1:3" x14ac:dyDescent="0.25">
      <c r="A257" s="134"/>
      <c r="B257" s="67"/>
      <c r="C257" s="67"/>
    </row>
    <row r="258" spans="1:3" x14ac:dyDescent="0.25">
      <c r="A258" s="134"/>
      <c r="B258" s="67"/>
      <c r="C258" s="67"/>
    </row>
    <row r="259" spans="1:3" x14ac:dyDescent="0.25">
      <c r="A259" s="134"/>
      <c r="B259" s="67"/>
      <c r="C259" s="67"/>
    </row>
    <row r="260" spans="1:3" x14ac:dyDescent="0.25">
      <c r="A260" s="134"/>
      <c r="B260" s="67"/>
      <c r="C260" s="67"/>
    </row>
  </sheetData>
  <sheetProtection password="CF87" sheet="1" objects="1" scenarios="1" selectLockedCells="1" selectUnlockedCells="1"/>
  <protectedRanges>
    <protectedRange sqref="C76" name="Tartomány4"/>
    <protectedRange sqref="C88:C89" name="Tartomány4_1"/>
    <protectedRange sqref="C98:C108 C50:C60" name="Tartomány1_2_1_1"/>
    <protectedRange sqref="C39" name="Tartomány1_2_1_3_1"/>
    <protectedRange sqref="C26:C31" name="Tartomány1_2_1_2_2"/>
    <protectedRange sqref="C49" name="Tartomány1_2_1_1_3"/>
    <protectedRange sqref="C67" name="Tartomány1_2_1_2_1_1"/>
    <protectedRange sqref="C40" name="Tartomány1_2_1"/>
    <protectedRange sqref="C121:C124" name="Tartomány1_2_1_1_1"/>
    <protectedRange sqref="C116:C120" name="Tartomány1_2_1_1_3_2"/>
  </protectedRanges>
  <mergeCells count="55"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5:AS5"/>
    <mergeCell ref="A4:AS4"/>
    <mergeCell ref="P7:U7"/>
    <mergeCell ref="V7:AA7"/>
    <mergeCell ref="A3:AS3"/>
    <mergeCell ref="AN63:AS63"/>
    <mergeCell ref="AN71:AS71"/>
    <mergeCell ref="AB63:AM63"/>
    <mergeCell ref="AB71:AM71"/>
    <mergeCell ref="AJ8:AK8"/>
    <mergeCell ref="AL8:AL9"/>
    <mergeCell ref="AM8:AM9"/>
    <mergeCell ref="AN8:AO8"/>
    <mergeCell ref="AB8:AC8"/>
    <mergeCell ref="A76:AA76"/>
    <mergeCell ref="AT6:AT9"/>
    <mergeCell ref="A75:AA75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63:AA63"/>
    <mergeCell ref="D71:AA71"/>
    <mergeCell ref="AP8:AQ8"/>
    <mergeCell ref="AR8:AR9"/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</mergeCells>
  <pageMargins left="0.19685039370078741" right="0.19685039370078741" top="0.19685039370078741" bottom="0.19685039370078741" header="0.11811023622047245" footer="0.11811023622047245"/>
  <pageSetup paperSize="8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251"/>
  <sheetViews>
    <sheetView topLeftCell="A22" zoomScale="60" zoomScaleNormal="60" zoomScaleSheetLayoutView="30" workbookViewId="0">
      <selection activeCell="A47" sqref="A47"/>
    </sheetView>
  </sheetViews>
  <sheetFormatPr defaultColWidth="10.6640625" defaultRowHeight="15.75" x14ac:dyDescent="0.25"/>
  <cols>
    <col min="1" max="1" width="17.1640625" style="135" customWidth="1"/>
    <col min="2" max="2" width="7.1640625" style="193" customWidth="1"/>
    <col min="3" max="3" width="60.33203125" style="193" customWidth="1"/>
    <col min="4" max="4" width="5.5" style="193" customWidth="1"/>
    <col min="5" max="5" width="6.83203125" style="193" customWidth="1"/>
    <col min="6" max="6" width="5.5" style="193" customWidth="1"/>
    <col min="7" max="7" width="6.83203125" style="193" customWidth="1"/>
    <col min="8" max="8" width="5.5" style="193" customWidth="1"/>
    <col min="9" max="9" width="5.6640625" style="193" bestFit="1" customWidth="1"/>
    <col min="10" max="10" width="5.5" style="193" customWidth="1"/>
    <col min="11" max="11" width="6.83203125" style="193" customWidth="1"/>
    <col min="12" max="12" width="5.5" style="193" customWidth="1"/>
    <col min="13" max="13" width="6.83203125" style="193" customWidth="1"/>
    <col min="14" max="14" width="5.5" style="193" customWidth="1"/>
    <col min="15" max="15" width="5.6640625" style="193" bestFit="1" customWidth="1"/>
    <col min="16" max="16" width="5.5" style="193" bestFit="1" customWidth="1"/>
    <col min="17" max="17" width="6.83203125" style="193" customWidth="1"/>
    <col min="18" max="18" width="5.5" style="193" bestFit="1" customWidth="1"/>
    <col min="19" max="19" width="6.83203125" style="193" customWidth="1"/>
    <col min="20" max="20" width="5.5" style="193" customWidth="1"/>
    <col min="21" max="21" width="5.6640625" style="193" bestFit="1" customWidth="1"/>
    <col min="22" max="22" width="5.5" style="193" bestFit="1" customWidth="1"/>
    <col min="23" max="23" width="6.83203125" style="193" customWidth="1"/>
    <col min="24" max="24" width="5.5" style="193" bestFit="1" customWidth="1"/>
    <col min="25" max="25" width="6.83203125" style="193" customWidth="1"/>
    <col min="26" max="26" width="5.5" style="193" customWidth="1"/>
    <col min="27" max="27" width="5.6640625" style="193" bestFit="1" customWidth="1"/>
    <col min="28" max="28" width="5.5" style="193" customWidth="1"/>
    <col min="29" max="29" width="6.83203125" style="193" customWidth="1"/>
    <col min="30" max="30" width="5.5" style="193" customWidth="1"/>
    <col min="31" max="31" width="6.83203125" style="193" customWidth="1"/>
    <col min="32" max="32" width="5.5" style="193" customWidth="1"/>
    <col min="33" max="33" width="5.6640625" style="193" bestFit="1" customWidth="1"/>
    <col min="34" max="34" width="5.5" style="193" customWidth="1"/>
    <col min="35" max="35" width="6.83203125" style="193" customWidth="1"/>
    <col min="36" max="36" width="5.5" style="193" customWidth="1"/>
    <col min="37" max="37" width="6.83203125" style="193" customWidth="1"/>
    <col min="38" max="38" width="5.5" style="193" customWidth="1"/>
    <col min="39" max="39" width="5.6640625" style="193" bestFit="1" customWidth="1"/>
    <col min="40" max="40" width="6.83203125" style="193" bestFit="1" customWidth="1"/>
    <col min="41" max="41" width="8.1640625" style="193" customWidth="1"/>
    <col min="42" max="42" width="6.83203125" style="193" bestFit="1" customWidth="1"/>
    <col min="43" max="43" width="8.1640625" style="193" bestFit="1" customWidth="1"/>
    <col min="44" max="44" width="6.83203125" style="193" bestFit="1" customWidth="1"/>
    <col min="45" max="45" width="9" style="193" customWidth="1"/>
    <col min="46" max="46" width="42.83203125" style="193" bestFit="1" customWidth="1"/>
    <col min="47" max="47" width="39" style="193" customWidth="1"/>
    <col min="48" max="16384" width="10.6640625" style="193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3.25" x14ac:dyDescent="0.2">
      <c r="A3" s="1418" t="s">
        <v>608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s="70" customFormat="1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ht="24" customHeight="1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81" t="s">
        <v>37</v>
      </c>
      <c r="AB8" s="1455" t="s">
        <v>12</v>
      </c>
      <c r="AC8" s="1456"/>
      <c r="AD8" s="1457" t="s">
        <v>13</v>
      </c>
      <c r="AE8" s="1456"/>
      <c r="AF8" s="1451" t="s">
        <v>14</v>
      </c>
      <c r="AG8" s="1458" t="s">
        <v>37</v>
      </c>
      <c r="AH8" s="1455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48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82"/>
      <c r="AB9" s="72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2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79" t="s">
        <v>17</v>
      </c>
      <c r="AB10" s="79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79" t="s">
        <v>17</v>
      </c>
      <c r="AH10" s="79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353"/>
      <c r="J11" s="86"/>
      <c r="K11" s="85"/>
      <c r="L11" s="86"/>
      <c r="M11" s="85"/>
      <c r="N11" s="86"/>
      <c r="O11" s="354"/>
      <c r="P11" s="86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88"/>
      <c r="AB11" s="84"/>
      <c r="AC11" s="85"/>
      <c r="AD11" s="86"/>
      <c r="AE11" s="85"/>
      <c r="AF11" s="86"/>
      <c r="AG11" s="87"/>
      <c r="AH11" s="86"/>
      <c r="AI11" s="85"/>
      <c r="AJ11" s="86"/>
      <c r="AK11" s="85"/>
      <c r="AL11" s="86"/>
      <c r="AM11" s="357"/>
      <c r="AN11" s="89"/>
      <c r="AO11" s="89"/>
      <c r="AP11" s="89"/>
      <c r="AQ11" s="89"/>
      <c r="AR11" s="89"/>
      <c r="AS11" s="90"/>
      <c r="AT11" s="152"/>
      <c r="AU11" s="152"/>
    </row>
    <row r="12" spans="1:47" ht="15.75" customHeight="1" x14ac:dyDescent="0.25">
      <c r="A12" s="393" t="s">
        <v>161</v>
      </c>
      <c r="B12" s="395" t="s">
        <v>34</v>
      </c>
      <c r="C12" s="394" t="s">
        <v>162</v>
      </c>
      <c r="D12" s="398">
        <v>5</v>
      </c>
      <c r="E12" s="389">
        <v>50</v>
      </c>
      <c r="F12" s="398">
        <v>2</v>
      </c>
      <c r="G12" s="389">
        <v>20</v>
      </c>
      <c r="H12" s="398">
        <v>4</v>
      </c>
      <c r="I12" s="401" t="s">
        <v>67</v>
      </c>
      <c r="J12" s="399"/>
      <c r="K12" s="389" t="s">
        <v>68</v>
      </c>
      <c r="L12" s="398"/>
      <c r="M12" s="389" t="s">
        <v>68</v>
      </c>
      <c r="N12" s="398"/>
      <c r="O12" s="402"/>
      <c r="P12" s="398"/>
      <c r="Q12" s="389" t="s">
        <v>68</v>
      </c>
      <c r="R12" s="398"/>
      <c r="S12" s="389" t="s">
        <v>68</v>
      </c>
      <c r="T12" s="398"/>
      <c r="U12" s="401"/>
      <c r="V12" s="399"/>
      <c r="W12" s="389" t="s">
        <v>68</v>
      </c>
      <c r="X12" s="398"/>
      <c r="Y12" s="389" t="s">
        <v>68</v>
      </c>
      <c r="Z12" s="398"/>
      <c r="AA12" s="402"/>
      <c r="AB12" s="399"/>
      <c r="AC12" s="389" t="s">
        <v>68</v>
      </c>
      <c r="AD12" s="400"/>
      <c r="AE12" s="389" t="s">
        <v>68</v>
      </c>
      <c r="AF12" s="400"/>
      <c r="AG12" s="403"/>
      <c r="AH12" s="398"/>
      <c r="AI12" s="389" t="s">
        <v>68</v>
      </c>
      <c r="AJ12" s="398"/>
      <c r="AK12" s="389" t="s">
        <v>68</v>
      </c>
      <c r="AL12" s="398"/>
      <c r="AM12" s="398"/>
      <c r="AN12" s="390">
        <f t="shared" ref="AN12:AP49" si="0">IF(D12+J12+P12+V12+AB12+AH12=0,"",D12+J12+P12+V12+AB12+AH12)</f>
        <v>5</v>
      </c>
      <c r="AO12" s="389">
        <v>50</v>
      </c>
      <c r="AP12" s="391">
        <f t="shared" ref="AP12:AP48" si="1">IF(F12+L12+R12+X12+AD12+AJ12=0,"",F12+L12+R12+X12+AD12+AJ12)</f>
        <v>2</v>
      </c>
      <c r="AQ12" s="389">
        <v>20</v>
      </c>
      <c r="AR12" s="391">
        <f t="shared" ref="AR12:AR49" si="2">IF(N12+H12+T12+Z12+AF12+AL12=0,"",N12+H12+T12+Z12+AF12+AL12)</f>
        <v>4</v>
      </c>
      <c r="AS12" s="392">
        <f t="shared" ref="AS12:AS48" si="3">IF(D12+F12+L12+J12+P12+R12+V12+X12+AB12+AD12+AH12+AJ12=0,"",D12+F12+L12+J12+P12+R12+V12+X12+AB12+AD12+AH12+AJ12)</f>
        <v>7</v>
      </c>
      <c r="AT12" s="1029" t="s">
        <v>749</v>
      </c>
      <c r="AU12" s="1029" t="s">
        <v>810</v>
      </c>
    </row>
    <row r="13" spans="1:47" s="1035" customFormat="1" ht="15.75" customHeight="1" x14ac:dyDescent="0.25">
      <c r="A13" s="820" t="s">
        <v>107</v>
      </c>
      <c r="B13" s="821" t="s">
        <v>15</v>
      </c>
      <c r="C13" s="822" t="s">
        <v>108</v>
      </c>
      <c r="D13" s="823"/>
      <c r="E13" s="824" t="s">
        <v>68</v>
      </c>
      <c r="F13" s="823"/>
      <c r="G13" s="824" t="s">
        <v>68</v>
      </c>
      <c r="H13" s="823"/>
      <c r="I13" s="825"/>
      <c r="J13" s="826">
        <v>2</v>
      </c>
      <c r="K13" s="824">
        <v>28</v>
      </c>
      <c r="L13" s="823">
        <v>1</v>
      </c>
      <c r="M13" s="824">
        <v>14</v>
      </c>
      <c r="N13" s="823">
        <v>3</v>
      </c>
      <c r="O13" s="827" t="s">
        <v>131</v>
      </c>
      <c r="P13" s="823"/>
      <c r="Q13" s="824" t="s">
        <v>68</v>
      </c>
      <c r="R13" s="823"/>
      <c r="S13" s="824" t="s">
        <v>68</v>
      </c>
      <c r="T13" s="823"/>
      <c r="U13" s="825"/>
      <c r="V13" s="826"/>
      <c r="W13" s="824" t="s">
        <v>68</v>
      </c>
      <c r="X13" s="823"/>
      <c r="Y13" s="824" t="s">
        <v>68</v>
      </c>
      <c r="Z13" s="823"/>
      <c r="AA13" s="827"/>
      <c r="AB13" s="826"/>
      <c r="AC13" s="824" t="s">
        <v>68</v>
      </c>
      <c r="AD13" s="828"/>
      <c r="AE13" s="824" t="s">
        <v>68</v>
      </c>
      <c r="AF13" s="828"/>
      <c r="AG13" s="829"/>
      <c r="AH13" s="823"/>
      <c r="AI13" s="824" t="s">
        <v>68</v>
      </c>
      <c r="AJ13" s="823"/>
      <c r="AK13" s="824" t="s">
        <v>68</v>
      </c>
      <c r="AL13" s="823"/>
      <c r="AM13" s="823"/>
      <c r="AN13" s="830">
        <f t="shared" si="0"/>
        <v>2</v>
      </c>
      <c r="AO13" s="824">
        <f t="shared" ref="AO13:AO47" si="4">IF((D13+J13+P13+V13+AB13+AH13)*14=0,"",(D13+J13+P13+V13+AB13+AH13)*14)</f>
        <v>28</v>
      </c>
      <c r="AP13" s="831">
        <f t="shared" si="1"/>
        <v>1</v>
      </c>
      <c r="AQ13" s="824">
        <v>28</v>
      </c>
      <c r="AR13" s="831">
        <f t="shared" si="2"/>
        <v>3</v>
      </c>
      <c r="AS13" s="832">
        <f t="shared" si="3"/>
        <v>3</v>
      </c>
      <c r="AT13" s="1101" t="s">
        <v>711</v>
      </c>
      <c r="AU13" s="1029" t="s">
        <v>811</v>
      </c>
    </row>
    <row r="14" spans="1:47" s="379" customFormat="1" ht="15.75" customHeight="1" x14ac:dyDescent="0.25">
      <c r="A14" s="820" t="s">
        <v>109</v>
      </c>
      <c r="B14" s="821" t="s">
        <v>15</v>
      </c>
      <c r="C14" s="822" t="s">
        <v>110</v>
      </c>
      <c r="D14" s="398"/>
      <c r="E14" s="389" t="s">
        <v>68</v>
      </c>
      <c r="F14" s="398"/>
      <c r="G14" s="389" t="s">
        <v>68</v>
      </c>
      <c r="H14" s="398"/>
      <c r="I14" s="401"/>
      <c r="J14" s="399"/>
      <c r="K14" s="389" t="s">
        <v>68</v>
      </c>
      <c r="L14" s="398"/>
      <c r="M14" s="389" t="s">
        <v>68</v>
      </c>
      <c r="N14" s="398"/>
      <c r="O14" s="402"/>
      <c r="P14" s="823">
        <v>1</v>
      </c>
      <c r="Q14" s="824">
        <v>14</v>
      </c>
      <c r="R14" s="823">
        <v>1</v>
      </c>
      <c r="S14" s="824">
        <v>28</v>
      </c>
      <c r="T14" s="823">
        <v>3</v>
      </c>
      <c r="U14" s="825" t="s">
        <v>131</v>
      </c>
      <c r="V14" s="826"/>
      <c r="W14" s="389" t="s">
        <v>68</v>
      </c>
      <c r="X14" s="398"/>
      <c r="Y14" s="389" t="s">
        <v>68</v>
      </c>
      <c r="Z14" s="398"/>
      <c r="AA14" s="402"/>
      <c r="AB14" s="399"/>
      <c r="AC14" s="389" t="s">
        <v>68</v>
      </c>
      <c r="AD14" s="400"/>
      <c r="AE14" s="389" t="s">
        <v>68</v>
      </c>
      <c r="AF14" s="400"/>
      <c r="AG14" s="403"/>
      <c r="AH14" s="398"/>
      <c r="AI14" s="389" t="s">
        <v>68</v>
      </c>
      <c r="AJ14" s="398"/>
      <c r="AK14" s="389" t="s">
        <v>68</v>
      </c>
      <c r="AL14" s="398"/>
      <c r="AM14" s="398"/>
      <c r="AN14" s="390">
        <f t="shared" si="0"/>
        <v>1</v>
      </c>
      <c r="AO14" s="389">
        <f t="shared" si="4"/>
        <v>14</v>
      </c>
      <c r="AP14" s="391">
        <f t="shared" si="1"/>
        <v>1</v>
      </c>
      <c r="AQ14" s="389">
        <f t="shared" ref="AQ14:AQ48" si="5">IF((L14+F14+R14+X14+AD14+AJ14)*14=0,"",(L14+F14+R14+X14+AD14+AJ14)*14)</f>
        <v>14</v>
      </c>
      <c r="AR14" s="391">
        <f t="shared" si="2"/>
        <v>3</v>
      </c>
      <c r="AS14" s="392">
        <f t="shared" si="3"/>
        <v>2</v>
      </c>
      <c r="AT14" s="1101" t="s">
        <v>711</v>
      </c>
      <c r="AU14" s="1029" t="s">
        <v>811</v>
      </c>
    </row>
    <row r="15" spans="1:47" ht="15.75" customHeight="1" x14ac:dyDescent="0.25">
      <c r="A15" s="820" t="s">
        <v>111</v>
      </c>
      <c r="B15" s="821" t="s">
        <v>15</v>
      </c>
      <c r="C15" s="822" t="s">
        <v>112</v>
      </c>
      <c r="D15" s="398"/>
      <c r="E15" s="389" t="s">
        <v>68</v>
      </c>
      <c r="F15" s="398"/>
      <c r="G15" s="389" t="s">
        <v>68</v>
      </c>
      <c r="H15" s="398"/>
      <c r="I15" s="401"/>
      <c r="J15" s="399"/>
      <c r="K15" s="389" t="s">
        <v>68</v>
      </c>
      <c r="L15" s="398"/>
      <c r="M15" s="389" t="s">
        <v>68</v>
      </c>
      <c r="N15" s="398"/>
      <c r="O15" s="402"/>
      <c r="P15" s="398"/>
      <c r="Q15" s="389" t="s">
        <v>68</v>
      </c>
      <c r="R15" s="398"/>
      <c r="S15" s="389" t="s">
        <v>68</v>
      </c>
      <c r="T15" s="398"/>
      <c r="U15" s="401"/>
      <c r="V15" s="826">
        <v>1</v>
      </c>
      <c r="W15" s="824">
        <v>14</v>
      </c>
      <c r="X15" s="823">
        <v>1</v>
      </c>
      <c r="Y15" s="824">
        <v>14</v>
      </c>
      <c r="Z15" s="823">
        <v>3</v>
      </c>
      <c r="AA15" s="827" t="s">
        <v>131</v>
      </c>
      <c r="AB15" s="399"/>
      <c r="AC15" s="389" t="s">
        <v>68</v>
      </c>
      <c r="AD15" s="400"/>
      <c r="AE15" s="389" t="s">
        <v>68</v>
      </c>
      <c r="AF15" s="400"/>
      <c r="AG15" s="403"/>
      <c r="AH15" s="398"/>
      <c r="AI15" s="389" t="s">
        <v>68</v>
      </c>
      <c r="AJ15" s="398"/>
      <c r="AK15" s="389" t="s">
        <v>68</v>
      </c>
      <c r="AL15" s="398"/>
      <c r="AM15" s="398"/>
      <c r="AN15" s="390">
        <f t="shared" si="0"/>
        <v>1</v>
      </c>
      <c r="AO15" s="389">
        <f t="shared" si="4"/>
        <v>14</v>
      </c>
      <c r="AP15" s="391">
        <f t="shared" si="1"/>
        <v>1</v>
      </c>
      <c r="AQ15" s="389">
        <f t="shared" si="5"/>
        <v>14</v>
      </c>
      <c r="AR15" s="391">
        <f t="shared" si="2"/>
        <v>3</v>
      </c>
      <c r="AS15" s="392">
        <f t="shared" si="3"/>
        <v>2</v>
      </c>
      <c r="AT15" s="1101" t="s">
        <v>711</v>
      </c>
      <c r="AU15" s="1029" t="s">
        <v>811</v>
      </c>
    </row>
    <row r="16" spans="1:47" s="379" customFormat="1" ht="15.75" customHeight="1" x14ac:dyDescent="0.25">
      <c r="A16" s="820" t="s">
        <v>113</v>
      </c>
      <c r="B16" s="821" t="s">
        <v>15</v>
      </c>
      <c r="C16" s="822" t="s">
        <v>114</v>
      </c>
      <c r="D16" s="398"/>
      <c r="E16" s="389" t="s">
        <v>68</v>
      </c>
      <c r="F16" s="398"/>
      <c r="G16" s="389" t="s">
        <v>68</v>
      </c>
      <c r="H16" s="398"/>
      <c r="I16" s="401"/>
      <c r="J16" s="399"/>
      <c r="K16" s="389" t="s">
        <v>68</v>
      </c>
      <c r="L16" s="398"/>
      <c r="M16" s="389" t="s">
        <v>68</v>
      </c>
      <c r="N16" s="398"/>
      <c r="O16" s="402"/>
      <c r="P16" s="398"/>
      <c r="Q16" s="389" t="s">
        <v>68</v>
      </c>
      <c r="R16" s="398"/>
      <c r="S16" s="389" t="s">
        <v>68</v>
      </c>
      <c r="T16" s="398"/>
      <c r="U16" s="401"/>
      <c r="V16" s="399"/>
      <c r="W16" s="389" t="s">
        <v>68</v>
      </c>
      <c r="X16" s="398"/>
      <c r="Y16" s="389" t="s">
        <v>68</v>
      </c>
      <c r="Z16" s="398"/>
      <c r="AA16" s="402"/>
      <c r="AB16" s="826">
        <v>1</v>
      </c>
      <c r="AC16" s="824">
        <v>14</v>
      </c>
      <c r="AD16" s="828">
        <v>1</v>
      </c>
      <c r="AE16" s="824">
        <v>14</v>
      </c>
      <c r="AF16" s="828">
        <v>3</v>
      </c>
      <c r="AG16" s="403" t="s">
        <v>131</v>
      </c>
      <c r="AH16" s="398"/>
      <c r="AI16" s="389" t="s">
        <v>68</v>
      </c>
      <c r="AJ16" s="398"/>
      <c r="AK16" s="389" t="s">
        <v>68</v>
      </c>
      <c r="AL16" s="398"/>
      <c r="AM16" s="398"/>
      <c r="AN16" s="390">
        <f t="shared" si="0"/>
        <v>1</v>
      </c>
      <c r="AO16" s="389">
        <f t="shared" si="4"/>
        <v>14</v>
      </c>
      <c r="AP16" s="391">
        <f t="shared" si="1"/>
        <v>1</v>
      </c>
      <c r="AQ16" s="389">
        <f t="shared" si="5"/>
        <v>14</v>
      </c>
      <c r="AR16" s="391">
        <f t="shared" si="2"/>
        <v>3</v>
      </c>
      <c r="AS16" s="392">
        <f t="shared" si="3"/>
        <v>2</v>
      </c>
      <c r="AT16" s="1101" t="s">
        <v>711</v>
      </c>
      <c r="AU16" s="1029" t="s">
        <v>811</v>
      </c>
    </row>
    <row r="17" spans="1:47" s="379" customFormat="1" ht="15.75" customHeight="1" x14ac:dyDescent="0.25">
      <c r="A17" s="820" t="s">
        <v>115</v>
      </c>
      <c r="B17" s="821" t="s">
        <v>15</v>
      </c>
      <c r="C17" s="822" t="s">
        <v>116</v>
      </c>
      <c r="D17" s="398"/>
      <c r="E17" s="389" t="s">
        <v>68</v>
      </c>
      <c r="F17" s="398"/>
      <c r="G17" s="389" t="s">
        <v>68</v>
      </c>
      <c r="H17" s="398"/>
      <c r="I17" s="401"/>
      <c r="J17" s="399"/>
      <c r="K17" s="389" t="s">
        <v>68</v>
      </c>
      <c r="L17" s="398"/>
      <c r="M17" s="389" t="s">
        <v>68</v>
      </c>
      <c r="N17" s="398"/>
      <c r="O17" s="402"/>
      <c r="P17" s="398"/>
      <c r="Q17" s="389" t="s">
        <v>68</v>
      </c>
      <c r="R17" s="398"/>
      <c r="S17" s="389" t="s">
        <v>68</v>
      </c>
      <c r="T17" s="398"/>
      <c r="U17" s="401"/>
      <c r="V17" s="399"/>
      <c r="W17" s="389" t="s">
        <v>68</v>
      </c>
      <c r="X17" s="398"/>
      <c r="Y17" s="389" t="s">
        <v>68</v>
      </c>
      <c r="Z17" s="398"/>
      <c r="AA17" s="402"/>
      <c r="AB17" s="399"/>
      <c r="AC17" s="389" t="s">
        <v>68</v>
      </c>
      <c r="AD17" s="400"/>
      <c r="AE17" s="389" t="s">
        <v>68</v>
      </c>
      <c r="AF17" s="400"/>
      <c r="AG17" s="403"/>
      <c r="AH17" s="823"/>
      <c r="AI17" s="824" t="s">
        <v>68</v>
      </c>
      <c r="AJ17" s="823">
        <v>1</v>
      </c>
      <c r="AK17" s="824">
        <v>10</v>
      </c>
      <c r="AL17" s="398">
        <v>1</v>
      </c>
      <c r="AM17" s="398" t="s">
        <v>326</v>
      </c>
      <c r="AN17" s="390" t="str">
        <f t="shared" si="0"/>
        <v/>
      </c>
      <c r="AO17" s="389" t="str">
        <f t="shared" si="4"/>
        <v/>
      </c>
      <c r="AP17" s="391">
        <f t="shared" si="1"/>
        <v>1</v>
      </c>
      <c r="AQ17" s="389">
        <v>20</v>
      </c>
      <c r="AR17" s="391">
        <f t="shared" si="2"/>
        <v>1</v>
      </c>
      <c r="AS17" s="392">
        <f t="shared" si="3"/>
        <v>1</v>
      </c>
      <c r="AT17" s="1101" t="s">
        <v>711</v>
      </c>
      <c r="AU17" s="1029" t="s">
        <v>922</v>
      </c>
    </row>
    <row r="18" spans="1:47" s="378" customFormat="1" ht="15.75" customHeight="1" x14ac:dyDescent="0.25">
      <c r="A18" s="393" t="s">
        <v>117</v>
      </c>
      <c r="B18" s="395" t="s">
        <v>15</v>
      </c>
      <c r="C18" s="394" t="s">
        <v>118</v>
      </c>
      <c r="D18" s="398"/>
      <c r="E18" s="389" t="s">
        <v>68</v>
      </c>
      <c r="F18" s="398"/>
      <c r="G18" s="389" t="s">
        <v>68</v>
      </c>
      <c r="H18" s="398"/>
      <c r="I18" s="401"/>
      <c r="J18" s="399"/>
      <c r="K18" s="389" t="s">
        <v>68</v>
      </c>
      <c r="L18" s="398"/>
      <c r="M18" s="389" t="s">
        <v>68</v>
      </c>
      <c r="N18" s="398"/>
      <c r="O18" s="402"/>
      <c r="P18" s="398">
        <v>1</v>
      </c>
      <c r="Q18" s="389">
        <v>14</v>
      </c>
      <c r="R18" s="398">
        <v>2</v>
      </c>
      <c r="S18" s="389">
        <v>28</v>
      </c>
      <c r="T18" s="398">
        <v>3</v>
      </c>
      <c r="U18" s="401" t="s">
        <v>15</v>
      </c>
      <c r="V18" s="399"/>
      <c r="W18" s="389" t="s">
        <v>68</v>
      </c>
      <c r="X18" s="398"/>
      <c r="Y18" s="389" t="s">
        <v>68</v>
      </c>
      <c r="Z18" s="398"/>
      <c r="AA18" s="402"/>
      <c r="AB18" s="399"/>
      <c r="AC18" s="389" t="s">
        <v>68</v>
      </c>
      <c r="AD18" s="400"/>
      <c r="AE18" s="389" t="s">
        <v>68</v>
      </c>
      <c r="AF18" s="400"/>
      <c r="AG18" s="403"/>
      <c r="AH18" s="398"/>
      <c r="AI18" s="389" t="s">
        <v>68</v>
      </c>
      <c r="AJ18" s="398"/>
      <c r="AK18" s="389" t="s">
        <v>68</v>
      </c>
      <c r="AL18" s="398"/>
      <c r="AM18" s="398"/>
      <c r="AN18" s="390">
        <f t="shared" si="0"/>
        <v>1</v>
      </c>
      <c r="AO18" s="389">
        <f t="shared" si="4"/>
        <v>14</v>
      </c>
      <c r="AP18" s="391">
        <f t="shared" si="1"/>
        <v>2</v>
      </c>
      <c r="AQ18" s="389">
        <f t="shared" si="5"/>
        <v>28</v>
      </c>
      <c r="AR18" s="391">
        <f t="shared" si="2"/>
        <v>3</v>
      </c>
      <c r="AS18" s="392">
        <f t="shared" si="3"/>
        <v>3</v>
      </c>
      <c r="AT18" s="1101" t="s">
        <v>742</v>
      </c>
      <c r="AU18" s="1029" t="s">
        <v>743</v>
      </c>
    </row>
    <row r="19" spans="1:47" s="755" customFormat="1" ht="15.75" customHeight="1" x14ac:dyDescent="0.25">
      <c r="A19" s="820" t="s">
        <v>119</v>
      </c>
      <c r="B19" s="821" t="s">
        <v>15</v>
      </c>
      <c r="C19" s="822" t="s">
        <v>120</v>
      </c>
      <c r="D19" s="823"/>
      <c r="E19" s="824" t="s">
        <v>68</v>
      </c>
      <c r="F19" s="823"/>
      <c r="G19" s="824" t="s">
        <v>68</v>
      </c>
      <c r="H19" s="823"/>
      <c r="I19" s="825"/>
      <c r="J19" s="826"/>
      <c r="K19" s="824" t="s">
        <v>68</v>
      </c>
      <c r="L19" s="823"/>
      <c r="M19" s="824" t="s">
        <v>68</v>
      </c>
      <c r="N19" s="823"/>
      <c r="O19" s="827"/>
      <c r="P19" s="823"/>
      <c r="Q19" s="824" t="s">
        <v>68</v>
      </c>
      <c r="R19" s="823"/>
      <c r="S19" s="824" t="s">
        <v>68</v>
      </c>
      <c r="T19" s="823"/>
      <c r="U19" s="825"/>
      <c r="V19" s="826">
        <v>1</v>
      </c>
      <c r="W19" s="824">
        <v>14</v>
      </c>
      <c r="X19" s="823">
        <v>2</v>
      </c>
      <c r="Y19" s="824">
        <v>28</v>
      </c>
      <c r="Z19" s="823">
        <v>3</v>
      </c>
      <c r="AA19" s="827" t="s">
        <v>619</v>
      </c>
      <c r="AB19" s="826"/>
      <c r="AC19" s="824" t="s">
        <v>68</v>
      </c>
      <c r="AD19" s="828"/>
      <c r="AE19" s="824" t="s">
        <v>68</v>
      </c>
      <c r="AF19" s="828"/>
      <c r="AG19" s="829"/>
      <c r="AH19" s="823"/>
      <c r="AI19" s="824" t="s">
        <v>68</v>
      </c>
      <c r="AJ19" s="823"/>
      <c r="AK19" s="824" t="s">
        <v>68</v>
      </c>
      <c r="AL19" s="823"/>
      <c r="AM19" s="823"/>
      <c r="AN19" s="830">
        <f t="shared" si="0"/>
        <v>1</v>
      </c>
      <c r="AO19" s="824">
        <f t="shared" si="4"/>
        <v>14</v>
      </c>
      <c r="AP19" s="831">
        <f t="shared" si="1"/>
        <v>2</v>
      </c>
      <c r="AQ19" s="824">
        <f t="shared" si="5"/>
        <v>28</v>
      </c>
      <c r="AR19" s="831">
        <f t="shared" si="2"/>
        <v>3</v>
      </c>
      <c r="AS19" s="832">
        <f t="shared" si="3"/>
        <v>3</v>
      </c>
      <c r="AT19" s="1101" t="s">
        <v>742</v>
      </c>
      <c r="AU19" s="1029" t="s">
        <v>743</v>
      </c>
    </row>
    <row r="20" spans="1:47" s="378" customFormat="1" ht="15.75" customHeight="1" x14ac:dyDescent="0.25">
      <c r="A20" s="909" t="s">
        <v>314</v>
      </c>
      <c r="B20" s="395" t="s">
        <v>15</v>
      </c>
      <c r="C20" s="397" t="s">
        <v>315</v>
      </c>
      <c r="D20" s="398"/>
      <c r="E20" s="389" t="s">
        <v>68</v>
      </c>
      <c r="F20" s="398"/>
      <c r="G20" s="389" t="s">
        <v>68</v>
      </c>
      <c r="H20" s="398"/>
      <c r="I20" s="401"/>
      <c r="J20" s="399"/>
      <c r="K20" s="389" t="s">
        <v>68</v>
      </c>
      <c r="L20" s="398"/>
      <c r="M20" s="389" t="s">
        <v>68</v>
      </c>
      <c r="N20" s="398"/>
      <c r="O20" s="402"/>
      <c r="P20" s="398"/>
      <c r="Q20" s="389" t="s">
        <v>68</v>
      </c>
      <c r="R20" s="398"/>
      <c r="S20" s="389" t="s">
        <v>68</v>
      </c>
      <c r="T20" s="398"/>
      <c r="U20" s="401"/>
      <c r="V20" s="399">
        <v>1</v>
      </c>
      <c r="W20" s="389">
        <v>14</v>
      </c>
      <c r="X20" s="398">
        <v>1</v>
      </c>
      <c r="Y20" s="389">
        <v>14</v>
      </c>
      <c r="Z20" s="398">
        <v>3</v>
      </c>
      <c r="AA20" s="402" t="s">
        <v>83</v>
      </c>
      <c r="AB20" s="399"/>
      <c r="AC20" s="389" t="s">
        <v>68</v>
      </c>
      <c r="AD20" s="400"/>
      <c r="AE20" s="389" t="s">
        <v>68</v>
      </c>
      <c r="AF20" s="400"/>
      <c r="AG20" s="403"/>
      <c r="AH20" s="398"/>
      <c r="AI20" s="389" t="s">
        <v>68</v>
      </c>
      <c r="AJ20" s="398"/>
      <c r="AK20" s="389" t="s">
        <v>68</v>
      </c>
      <c r="AL20" s="398"/>
      <c r="AM20" s="398"/>
      <c r="AN20" s="390">
        <f t="shared" si="0"/>
        <v>1</v>
      </c>
      <c r="AO20" s="389">
        <f t="shared" si="4"/>
        <v>14</v>
      </c>
      <c r="AP20" s="391">
        <f t="shared" si="1"/>
        <v>1</v>
      </c>
      <c r="AQ20" s="389">
        <f t="shared" si="5"/>
        <v>14</v>
      </c>
      <c r="AR20" s="391">
        <f t="shared" si="2"/>
        <v>3</v>
      </c>
      <c r="AS20" s="392">
        <f t="shared" si="3"/>
        <v>2</v>
      </c>
      <c r="AT20" s="1103" t="s">
        <v>764</v>
      </c>
      <c r="AU20" s="1104" t="s">
        <v>941</v>
      </c>
    </row>
    <row r="21" spans="1:47" s="378" customFormat="1" ht="15.75" customHeight="1" x14ac:dyDescent="0.25">
      <c r="A21" s="396" t="s">
        <v>132</v>
      </c>
      <c r="B21" s="395" t="s">
        <v>15</v>
      </c>
      <c r="C21" s="394" t="s">
        <v>133</v>
      </c>
      <c r="D21" s="398"/>
      <c r="E21" s="389" t="s">
        <v>68</v>
      </c>
      <c r="F21" s="398"/>
      <c r="G21" s="389" t="s">
        <v>68</v>
      </c>
      <c r="H21" s="398"/>
      <c r="I21" s="401"/>
      <c r="J21" s="399"/>
      <c r="K21" s="389" t="s">
        <v>68</v>
      </c>
      <c r="L21" s="398"/>
      <c r="M21" s="389" t="s">
        <v>68</v>
      </c>
      <c r="N21" s="398"/>
      <c r="O21" s="402"/>
      <c r="P21" s="398"/>
      <c r="Q21" s="389" t="s">
        <v>68</v>
      </c>
      <c r="R21" s="398"/>
      <c r="S21" s="389" t="s">
        <v>68</v>
      </c>
      <c r="T21" s="398"/>
      <c r="U21" s="401"/>
      <c r="V21" s="399">
        <v>1</v>
      </c>
      <c r="W21" s="389">
        <v>14</v>
      </c>
      <c r="X21" s="398">
        <v>1</v>
      </c>
      <c r="Y21" s="389">
        <v>14</v>
      </c>
      <c r="Z21" s="398">
        <v>2</v>
      </c>
      <c r="AA21" s="402" t="s">
        <v>131</v>
      </c>
      <c r="AB21" s="399"/>
      <c r="AC21" s="389" t="s">
        <v>68</v>
      </c>
      <c r="AD21" s="400"/>
      <c r="AE21" s="389" t="s">
        <v>68</v>
      </c>
      <c r="AF21" s="400"/>
      <c r="AG21" s="403"/>
      <c r="AH21" s="398"/>
      <c r="AI21" s="389" t="s">
        <v>68</v>
      </c>
      <c r="AJ21" s="398"/>
      <c r="AK21" s="389" t="s">
        <v>68</v>
      </c>
      <c r="AL21" s="398"/>
      <c r="AM21" s="398"/>
      <c r="AN21" s="390">
        <f t="shared" si="0"/>
        <v>1</v>
      </c>
      <c r="AO21" s="389">
        <f t="shared" si="4"/>
        <v>14</v>
      </c>
      <c r="AP21" s="391">
        <f t="shared" si="1"/>
        <v>1</v>
      </c>
      <c r="AQ21" s="389">
        <f t="shared" si="5"/>
        <v>14</v>
      </c>
      <c r="AR21" s="391">
        <f t="shared" si="2"/>
        <v>2</v>
      </c>
      <c r="AS21" s="392">
        <f t="shared" si="3"/>
        <v>2</v>
      </c>
      <c r="AT21" s="1101" t="s">
        <v>729</v>
      </c>
      <c r="AU21" s="1029" t="s">
        <v>731</v>
      </c>
    </row>
    <row r="22" spans="1:47" s="378" customFormat="1" ht="15.75" customHeight="1" x14ac:dyDescent="0.25">
      <c r="A22" s="396" t="s">
        <v>134</v>
      </c>
      <c r="B22" s="395" t="s">
        <v>15</v>
      </c>
      <c r="C22" s="394" t="s">
        <v>135</v>
      </c>
      <c r="D22" s="398"/>
      <c r="E22" s="389" t="s">
        <v>68</v>
      </c>
      <c r="F22" s="398"/>
      <c r="G22" s="389" t="s">
        <v>68</v>
      </c>
      <c r="H22" s="398"/>
      <c r="I22" s="401"/>
      <c r="J22" s="399"/>
      <c r="K22" s="389" t="s">
        <v>68</v>
      </c>
      <c r="L22" s="398"/>
      <c r="M22" s="389" t="s">
        <v>68</v>
      </c>
      <c r="N22" s="398"/>
      <c r="O22" s="402"/>
      <c r="P22" s="398"/>
      <c r="Q22" s="389" t="s">
        <v>68</v>
      </c>
      <c r="R22" s="398"/>
      <c r="S22" s="389" t="s">
        <v>68</v>
      </c>
      <c r="T22" s="398"/>
      <c r="U22" s="401"/>
      <c r="V22" s="399"/>
      <c r="W22" s="389" t="s">
        <v>68</v>
      </c>
      <c r="X22" s="398"/>
      <c r="Y22" s="389" t="s">
        <v>68</v>
      </c>
      <c r="Z22" s="398"/>
      <c r="AA22" s="402"/>
      <c r="AB22" s="399">
        <v>1</v>
      </c>
      <c r="AC22" s="389">
        <v>14</v>
      </c>
      <c r="AD22" s="400">
        <v>1</v>
      </c>
      <c r="AE22" s="389">
        <v>14</v>
      </c>
      <c r="AF22" s="400">
        <v>2</v>
      </c>
      <c r="AG22" s="403" t="s">
        <v>131</v>
      </c>
      <c r="AH22" s="398"/>
      <c r="AI22" s="389" t="s">
        <v>68</v>
      </c>
      <c r="AJ22" s="398"/>
      <c r="AK22" s="389" t="s">
        <v>68</v>
      </c>
      <c r="AL22" s="398"/>
      <c r="AM22" s="398"/>
      <c r="AN22" s="390">
        <f t="shared" si="0"/>
        <v>1</v>
      </c>
      <c r="AO22" s="389">
        <f t="shared" si="4"/>
        <v>14</v>
      </c>
      <c r="AP22" s="391">
        <f t="shared" si="1"/>
        <v>1</v>
      </c>
      <c r="AQ22" s="389">
        <f t="shared" si="5"/>
        <v>14</v>
      </c>
      <c r="AR22" s="391">
        <f t="shared" si="2"/>
        <v>2</v>
      </c>
      <c r="AS22" s="392">
        <f t="shared" si="3"/>
        <v>2</v>
      </c>
      <c r="AT22" s="1101" t="s">
        <v>729</v>
      </c>
      <c r="AU22" s="1029" t="s">
        <v>731</v>
      </c>
    </row>
    <row r="23" spans="1:47" s="378" customFormat="1" ht="15.75" customHeight="1" x14ac:dyDescent="0.25">
      <c r="A23" s="407" t="s">
        <v>329</v>
      </c>
      <c r="B23" s="409" t="s">
        <v>15</v>
      </c>
      <c r="C23" s="408" t="s">
        <v>330</v>
      </c>
      <c r="D23" s="411"/>
      <c r="E23" s="404" t="s">
        <v>68</v>
      </c>
      <c r="F23" s="411"/>
      <c r="G23" s="404" t="s">
        <v>68</v>
      </c>
      <c r="H23" s="411"/>
      <c r="I23" s="414"/>
      <c r="J23" s="412"/>
      <c r="K23" s="404" t="s">
        <v>68</v>
      </c>
      <c r="L23" s="411">
        <v>3</v>
      </c>
      <c r="M23" s="404">
        <v>42</v>
      </c>
      <c r="N23" s="411">
        <v>2</v>
      </c>
      <c r="O23" s="415" t="s">
        <v>71</v>
      </c>
      <c r="P23" s="411"/>
      <c r="Q23" s="404" t="s">
        <v>68</v>
      </c>
      <c r="R23" s="411"/>
      <c r="S23" s="404" t="s">
        <v>68</v>
      </c>
      <c r="T23" s="411"/>
      <c r="U23" s="414"/>
      <c r="V23" s="412"/>
      <c r="W23" s="404" t="s">
        <v>68</v>
      </c>
      <c r="X23" s="411"/>
      <c r="Y23" s="404" t="s">
        <v>68</v>
      </c>
      <c r="Z23" s="411"/>
      <c r="AA23" s="415"/>
      <c r="AB23" s="412"/>
      <c r="AC23" s="404" t="s">
        <v>68</v>
      </c>
      <c r="AD23" s="413"/>
      <c r="AE23" s="404" t="s">
        <v>68</v>
      </c>
      <c r="AF23" s="413"/>
      <c r="AG23" s="416"/>
      <c r="AH23" s="411"/>
      <c r="AI23" s="404" t="s">
        <v>68</v>
      </c>
      <c r="AJ23" s="411"/>
      <c r="AK23" s="404" t="s">
        <v>68</v>
      </c>
      <c r="AL23" s="411"/>
      <c r="AM23" s="411"/>
      <c r="AN23" s="405" t="str">
        <f t="shared" si="0"/>
        <v/>
      </c>
      <c r="AO23" s="404" t="str">
        <f t="shared" si="4"/>
        <v/>
      </c>
      <c r="AP23" s="406">
        <f t="shared" si="1"/>
        <v>3</v>
      </c>
      <c r="AQ23" s="404">
        <f t="shared" si="5"/>
        <v>42</v>
      </c>
      <c r="AR23" s="406">
        <f t="shared" si="2"/>
        <v>2</v>
      </c>
      <c r="AS23" s="863">
        <f t="shared" si="3"/>
        <v>3</v>
      </c>
      <c r="AT23" s="1113" t="s">
        <v>713</v>
      </c>
      <c r="AU23" s="1113" t="s">
        <v>887</v>
      </c>
    </row>
    <row r="24" spans="1:47" s="378" customFormat="1" ht="15.75" customHeight="1" x14ac:dyDescent="0.25">
      <c r="A24" s="407" t="s">
        <v>331</v>
      </c>
      <c r="B24" s="409" t="s">
        <v>15</v>
      </c>
      <c r="C24" s="408" t="s">
        <v>332</v>
      </c>
      <c r="D24" s="411"/>
      <c r="E24" s="404" t="s">
        <v>68</v>
      </c>
      <c r="F24" s="411"/>
      <c r="G24" s="404" t="s">
        <v>68</v>
      </c>
      <c r="H24" s="411"/>
      <c r="I24" s="414"/>
      <c r="J24" s="412"/>
      <c r="K24" s="404" t="s">
        <v>68</v>
      </c>
      <c r="L24" s="411"/>
      <c r="M24" s="404" t="s">
        <v>68</v>
      </c>
      <c r="N24" s="411"/>
      <c r="O24" s="415"/>
      <c r="P24" s="411"/>
      <c r="Q24" s="404" t="s">
        <v>68</v>
      </c>
      <c r="R24" s="411">
        <v>3</v>
      </c>
      <c r="S24" s="404">
        <v>42</v>
      </c>
      <c r="T24" s="411">
        <v>2</v>
      </c>
      <c r="U24" s="414" t="s">
        <v>71</v>
      </c>
      <c r="V24" s="412"/>
      <c r="W24" s="404" t="s">
        <v>68</v>
      </c>
      <c r="X24" s="411"/>
      <c r="Y24" s="404" t="s">
        <v>68</v>
      </c>
      <c r="Z24" s="411"/>
      <c r="AA24" s="415"/>
      <c r="AB24" s="412"/>
      <c r="AC24" s="404" t="s">
        <v>68</v>
      </c>
      <c r="AD24" s="413"/>
      <c r="AE24" s="404" t="s">
        <v>68</v>
      </c>
      <c r="AF24" s="413"/>
      <c r="AG24" s="416"/>
      <c r="AH24" s="411"/>
      <c r="AI24" s="404" t="s">
        <v>68</v>
      </c>
      <c r="AJ24" s="411"/>
      <c r="AK24" s="404" t="s">
        <v>68</v>
      </c>
      <c r="AL24" s="411"/>
      <c r="AM24" s="411"/>
      <c r="AN24" s="405" t="str">
        <f t="shared" si="0"/>
        <v/>
      </c>
      <c r="AO24" s="404" t="str">
        <f t="shared" si="4"/>
        <v/>
      </c>
      <c r="AP24" s="406">
        <f t="shared" si="1"/>
        <v>3</v>
      </c>
      <c r="AQ24" s="404">
        <f t="shared" si="5"/>
        <v>42</v>
      </c>
      <c r="AR24" s="406">
        <f t="shared" si="2"/>
        <v>2</v>
      </c>
      <c r="AS24" s="863">
        <f t="shared" si="3"/>
        <v>3</v>
      </c>
      <c r="AT24" s="1113" t="s">
        <v>713</v>
      </c>
      <c r="AU24" s="1113" t="s">
        <v>887</v>
      </c>
    </row>
    <row r="25" spans="1:47" s="378" customFormat="1" ht="15.75" customHeight="1" x14ac:dyDescent="0.25">
      <c r="A25" s="407" t="s">
        <v>333</v>
      </c>
      <c r="B25" s="409" t="s">
        <v>15</v>
      </c>
      <c r="C25" s="408" t="s">
        <v>334</v>
      </c>
      <c r="D25" s="411"/>
      <c r="E25" s="404" t="s">
        <v>68</v>
      </c>
      <c r="F25" s="411"/>
      <c r="G25" s="404" t="s">
        <v>68</v>
      </c>
      <c r="H25" s="411"/>
      <c r="I25" s="414"/>
      <c r="J25" s="412"/>
      <c r="K25" s="404" t="s">
        <v>68</v>
      </c>
      <c r="L25" s="411"/>
      <c r="M25" s="404" t="s">
        <v>68</v>
      </c>
      <c r="N25" s="411"/>
      <c r="O25" s="415"/>
      <c r="P25" s="411"/>
      <c r="Q25" s="404" t="s">
        <v>68</v>
      </c>
      <c r="R25" s="411"/>
      <c r="S25" s="404" t="s">
        <v>68</v>
      </c>
      <c r="T25" s="411"/>
      <c r="U25" s="414"/>
      <c r="V25" s="412"/>
      <c r="W25" s="404" t="s">
        <v>68</v>
      </c>
      <c r="X25" s="411">
        <v>3</v>
      </c>
      <c r="Y25" s="404">
        <v>42</v>
      </c>
      <c r="Z25" s="411">
        <v>2</v>
      </c>
      <c r="AA25" s="415" t="s">
        <v>71</v>
      </c>
      <c r="AB25" s="412"/>
      <c r="AC25" s="404" t="s">
        <v>68</v>
      </c>
      <c r="AD25" s="413"/>
      <c r="AE25" s="404" t="s">
        <v>68</v>
      </c>
      <c r="AF25" s="413"/>
      <c r="AG25" s="416"/>
      <c r="AH25" s="411"/>
      <c r="AI25" s="404" t="s">
        <v>68</v>
      </c>
      <c r="AJ25" s="411"/>
      <c r="AK25" s="404" t="s">
        <v>68</v>
      </c>
      <c r="AL25" s="411"/>
      <c r="AM25" s="411"/>
      <c r="AN25" s="405" t="str">
        <f t="shared" si="0"/>
        <v/>
      </c>
      <c r="AO25" s="404" t="str">
        <f t="shared" si="4"/>
        <v/>
      </c>
      <c r="AP25" s="406">
        <f t="shared" si="1"/>
        <v>3</v>
      </c>
      <c r="AQ25" s="404">
        <f t="shared" si="5"/>
        <v>42</v>
      </c>
      <c r="AR25" s="406">
        <f t="shared" si="2"/>
        <v>2</v>
      </c>
      <c r="AS25" s="863">
        <f t="shared" si="3"/>
        <v>3</v>
      </c>
      <c r="AT25" s="1113" t="s">
        <v>713</v>
      </c>
      <c r="AU25" s="1113" t="s">
        <v>886</v>
      </c>
    </row>
    <row r="26" spans="1:47" s="378" customFormat="1" ht="15.75" customHeight="1" x14ac:dyDescent="0.25">
      <c r="A26" s="407" t="s">
        <v>335</v>
      </c>
      <c r="B26" s="409" t="s">
        <v>15</v>
      </c>
      <c r="C26" s="408" t="s">
        <v>336</v>
      </c>
      <c r="D26" s="411"/>
      <c r="E26" s="404" t="s">
        <v>68</v>
      </c>
      <c r="F26" s="411"/>
      <c r="G26" s="404" t="s">
        <v>68</v>
      </c>
      <c r="H26" s="411"/>
      <c r="I26" s="414"/>
      <c r="J26" s="412"/>
      <c r="K26" s="404" t="s">
        <v>68</v>
      </c>
      <c r="L26" s="411"/>
      <c r="M26" s="404" t="s">
        <v>68</v>
      </c>
      <c r="N26" s="411"/>
      <c r="O26" s="415"/>
      <c r="P26" s="411"/>
      <c r="Q26" s="404" t="s">
        <v>68</v>
      </c>
      <c r="R26" s="411"/>
      <c r="S26" s="404" t="s">
        <v>68</v>
      </c>
      <c r="T26" s="411"/>
      <c r="U26" s="414"/>
      <c r="V26" s="412"/>
      <c r="W26" s="404" t="s">
        <v>68</v>
      </c>
      <c r="X26" s="411"/>
      <c r="Y26" s="404" t="s">
        <v>68</v>
      </c>
      <c r="Z26" s="411"/>
      <c r="AA26" s="415"/>
      <c r="AB26" s="412"/>
      <c r="AC26" s="404" t="s">
        <v>68</v>
      </c>
      <c r="AD26" s="413">
        <v>3</v>
      </c>
      <c r="AE26" s="404">
        <v>42</v>
      </c>
      <c r="AF26" s="413">
        <v>2</v>
      </c>
      <c r="AG26" s="416" t="s">
        <v>71</v>
      </c>
      <c r="AH26" s="411"/>
      <c r="AI26" s="404" t="s">
        <v>68</v>
      </c>
      <c r="AJ26" s="411"/>
      <c r="AK26" s="404" t="s">
        <v>68</v>
      </c>
      <c r="AL26" s="411"/>
      <c r="AM26" s="411"/>
      <c r="AN26" s="405" t="str">
        <f t="shared" si="0"/>
        <v/>
      </c>
      <c r="AO26" s="404" t="str">
        <f t="shared" si="4"/>
        <v/>
      </c>
      <c r="AP26" s="406">
        <f t="shared" si="1"/>
        <v>3</v>
      </c>
      <c r="AQ26" s="404">
        <f t="shared" si="5"/>
        <v>42</v>
      </c>
      <c r="AR26" s="406">
        <f t="shared" si="2"/>
        <v>2</v>
      </c>
      <c r="AS26" s="863">
        <f t="shared" si="3"/>
        <v>3</v>
      </c>
      <c r="AT26" s="1113" t="s">
        <v>713</v>
      </c>
      <c r="AU26" s="1113" t="s">
        <v>886</v>
      </c>
    </row>
    <row r="27" spans="1:47" s="378" customFormat="1" ht="15.75" customHeight="1" x14ac:dyDescent="0.25">
      <c r="A27" s="820" t="s">
        <v>337</v>
      </c>
      <c r="B27" s="821" t="s">
        <v>15</v>
      </c>
      <c r="C27" s="822" t="s">
        <v>338</v>
      </c>
      <c r="D27" s="411"/>
      <c r="E27" s="404" t="s">
        <v>68</v>
      </c>
      <c r="F27" s="411"/>
      <c r="G27" s="404" t="s">
        <v>68</v>
      </c>
      <c r="H27" s="411"/>
      <c r="I27" s="414"/>
      <c r="J27" s="412"/>
      <c r="K27" s="404" t="s">
        <v>68</v>
      </c>
      <c r="L27" s="411"/>
      <c r="M27" s="404" t="s">
        <v>68</v>
      </c>
      <c r="N27" s="411"/>
      <c r="O27" s="415"/>
      <c r="P27" s="411"/>
      <c r="Q27" s="404" t="s">
        <v>68</v>
      </c>
      <c r="R27" s="411"/>
      <c r="S27" s="404" t="s">
        <v>68</v>
      </c>
      <c r="T27" s="411"/>
      <c r="U27" s="414"/>
      <c r="V27" s="412"/>
      <c r="W27" s="404" t="s">
        <v>68</v>
      </c>
      <c r="X27" s="411"/>
      <c r="Y27" s="404" t="s">
        <v>68</v>
      </c>
      <c r="Z27" s="411"/>
      <c r="AA27" s="415"/>
      <c r="AB27" s="412"/>
      <c r="AC27" s="404" t="s">
        <v>68</v>
      </c>
      <c r="AD27" s="413"/>
      <c r="AE27" s="404" t="s">
        <v>68</v>
      </c>
      <c r="AF27" s="413"/>
      <c r="AG27" s="416"/>
      <c r="AH27" s="411"/>
      <c r="AI27" s="404" t="s">
        <v>68</v>
      </c>
      <c r="AJ27" s="411">
        <v>4</v>
      </c>
      <c r="AK27" s="404">
        <v>40</v>
      </c>
      <c r="AL27" s="411">
        <v>2</v>
      </c>
      <c r="AM27" s="411" t="s">
        <v>71</v>
      </c>
      <c r="AN27" s="405" t="str">
        <f t="shared" si="0"/>
        <v/>
      </c>
      <c r="AO27" s="404" t="str">
        <f t="shared" si="4"/>
        <v/>
      </c>
      <c r="AP27" s="406">
        <f t="shared" si="1"/>
        <v>4</v>
      </c>
      <c r="AQ27" s="404">
        <v>40</v>
      </c>
      <c r="AR27" s="406">
        <f t="shared" si="2"/>
        <v>2</v>
      </c>
      <c r="AS27" s="863">
        <f t="shared" si="3"/>
        <v>4</v>
      </c>
      <c r="AT27" s="1113" t="s">
        <v>713</v>
      </c>
      <c r="AU27" s="1113" t="s">
        <v>886</v>
      </c>
    </row>
    <row r="28" spans="1:47" s="378" customFormat="1" ht="15.75" customHeight="1" x14ac:dyDescent="0.25">
      <c r="A28" s="410" t="s">
        <v>146</v>
      </c>
      <c r="B28" s="409" t="s">
        <v>15</v>
      </c>
      <c r="C28" s="417" t="s">
        <v>147</v>
      </c>
      <c r="D28" s="411"/>
      <c r="E28" s="404" t="s">
        <v>68</v>
      </c>
      <c r="F28" s="411"/>
      <c r="G28" s="404" t="s">
        <v>68</v>
      </c>
      <c r="H28" s="411"/>
      <c r="I28" s="414"/>
      <c r="J28" s="412"/>
      <c r="K28" s="404" t="s">
        <v>68</v>
      </c>
      <c r="L28" s="411">
        <v>1</v>
      </c>
      <c r="M28" s="404">
        <v>14</v>
      </c>
      <c r="N28" s="411">
        <v>1</v>
      </c>
      <c r="O28" s="415" t="s">
        <v>71</v>
      </c>
      <c r="P28" s="411"/>
      <c r="Q28" s="404" t="s">
        <v>68</v>
      </c>
      <c r="R28" s="411"/>
      <c r="S28" s="404" t="s">
        <v>68</v>
      </c>
      <c r="T28" s="411"/>
      <c r="U28" s="414"/>
      <c r="V28" s="412"/>
      <c r="W28" s="404" t="s">
        <v>68</v>
      </c>
      <c r="X28" s="411"/>
      <c r="Y28" s="404" t="s">
        <v>68</v>
      </c>
      <c r="Z28" s="411"/>
      <c r="AA28" s="415"/>
      <c r="AB28" s="412"/>
      <c r="AC28" s="404" t="s">
        <v>68</v>
      </c>
      <c r="AD28" s="413"/>
      <c r="AE28" s="404" t="s">
        <v>68</v>
      </c>
      <c r="AF28" s="413"/>
      <c r="AG28" s="416"/>
      <c r="AH28" s="411"/>
      <c r="AI28" s="404" t="s">
        <v>68</v>
      </c>
      <c r="AJ28" s="411"/>
      <c r="AK28" s="404" t="s">
        <v>68</v>
      </c>
      <c r="AL28" s="411"/>
      <c r="AM28" s="862"/>
      <c r="AN28" s="405" t="str">
        <f t="shared" si="0"/>
        <v/>
      </c>
      <c r="AO28" s="404" t="str">
        <f t="shared" si="4"/>
        <v/>
      </c>
      <c r="AP28" s="406">
        <f t="shared" si="1"/>
        <v>1</v>
      </c>
      <c r="AQ28" s="404">
        <f t="shared" si="5"/>
        <v>14</v>
      </c>
      <c r="AR28" s="406">
        <f t="shared" si="2"/>
        <v>1</v>
      </c>
      <c r="AS28" s="863">
        <f t="shared" si="3"/>
        <v>1</v>
      </c>
      <c r="AT28" s="1113" t="s">
        <v>693</v>
      </c>
      <c r="AU28" s="1113" t="s">
        <v>695</v>
      </c>
    </row>
    <row r="29" spans="1:47" s="141" customFormat="1" ht="15.75" customHeight="1" x14ac:dyDescent="0.25">
      <c r="A29" s="797" t="s">
        <v>846</v>
      </c>
      <c r="B29" s="787" t="s">
        <v>15</v>
      </c>
      <c r="C29" s="799" t="s">
        <v>597</v>
      </c>
      <c r="D29" s="788"/>
      <c r="E29" s="789"/>
      <c r="F29" s="788"/>
      <c r="G29" s="789"/>
      <c r="H29" s="788"/>
      <c r="I29" s="790"/>
      <c r="J29" s="791"/>
      <c r="K29" s="789"/>
      <c r="L29" s="788"/>
      <c r="M29" s="789"/>
      <c r="N29" s="788"/>
      <c r="O29" s="792"/>
      <c r="P29" s="791"/>
      <c r="Q29" s="789" t="s">
        <v>68</v>
      </c>
      <c r="R29" s="788">
        <v>1</v>
      </c>
      <c r="S29" s="789">
        <v>14</v>
      </c>
      <c r="T29" s="788">
        <v>1</v>
      </c>
      <c r="U29" s="792" t="s">
        <v>71</v>
      </c>
      <c r="V29" s="791"/>
      <c r="W29" s="789"/>
      <c r="X29" s="788"/>
      <c r="Y29" s="789"/>
      <c r="Z29" s="788"/>
      <c r="AA29" s="792"/>
      <c r="AB29" s="791"/>
      <c r="AC29" s="789"/>
      <c r="AD29" s="793"/>
      <c r="AE29" s="789"/>
      <c r="AF29" s="800"/>
      <c r="AG29" s="801"/>
      <c r="AH29" s="802"/>
      <c r="AI29" s="803"/>
      <c r="AJ29" s="802"/>
      <c r="AK29" s="803"/>
      <c r="AL29" s="861"/>
      <c r="AM29" s="855"/>
      <c r="AN29" s="854" t="str">
        <f t="shared" si="0"/>
        <v/>
      </c>
      <c r="AO29" s="789" t="str">
        <f t="shared" si="4"/>
        <v/>
      </c>
      <c r="AP29" s="796">
        <f t="shared" si="1"/>
        <v>1</v>
      </c>
      <c r="AQ29" s="789">
        <f t="shared" si="5"/>
        <v>14</v>
      </c>
      <c r="AR29" s="796">
        <f t="shared" si="2"/>
        <v>1</v>
      </c>
      <c r="AS29" s="863">
        <f t="shared" si="3"/>
        <v>1</v>
      </c>
      <c r="AT29" s="1114" t="s">
        <v>693</v>
      </c>
      <c r="AU29" s="1114" t="s">
        <v>696</v>
      </c>
    </row>
    <row r="30" spans="1:47" ht="15.75" customHeight="1" x14ac:dyDescent="0.25">
      <c r="A30" s="797" t="s">
        <v>339</v>
      </c>
      <c r="B30" s="787" t="s">
        <v>15</v>
      </c>
      <c r="C30" s="799" t="s">
        <v>340</v>
      </c>
      <c r="D30" s="788"/>
      <c r="E30" s="789" t="s">
        <v>68</v>
      </c>
      <c r="F30" s="788"/>
      <c r="G30" s="789" t="s">
        <v>68</v>
      </c>
      <c r="H30" s="788"/>
      <c r="I30" s="790"/>
      <c r="J30" s="791"/>
      <c r="K30" s="789" t="s">
        <v>68</v>
      </c>
      <c r="L30" s="788"/>
      <c r="M30" s="789" t="s">
        <v>68</v>
      </c>
      <c r="N30" s="788"/>
      <c r="O30" s="792"/>
      <c r="P30" s="788"/>
      <c r="Q30" s="789" t="s">
        <v>68</v>
      </c>
      <c r="R30" s="788"/>
      <c r="S30" s="789" t="s">
        <v>68</v>
      </c>
      <c r="T30" s="788"/>
      <c r="U30" s="790"/>
      <c r="V30" s="791"/>
      <c r="W30" s="789" t="s">
        <v>68</v>
      </c>
      <c r="X30" s="788">
        <v>1</v>
      </c>
      <c r="Y30" s="789">
        <v>14</v>
      </c>
      <c r="Z30" s="788">
        <v>1</v>
      </c>
      <c r="AA30" s="792" t="s">
        <v>71</v>
      </c>
      <c r="AB30" s="791"/>
      <c r="AC30" s="789" t="s">
        <v>68</v>
      </c>
      <c r="AD30" s="793"/>
      <c r="AE30" s="804" t="s">
        <v>68</v>
      </c>
      <c r="AF30" s="805"/>
      <c r="AG30" s="859"/>
      <c r="AH30" s="858"/>
      <c r="AI30" s="806" t="s">
        <v>68</v>
      </c>
      <c r="AJ30" s="805"/>
      <c r="AK30" s="806" t="s">
        <v>68</v>
      </c>
      <c r="AL30" s="860"/>
      <c r="AM30" s="855"/>
      <c r="AN30" s="854" t="str">
        <f t="shared" si="0"/>
        <v/>
      </c>
      <c r="AO30" s="789" t="str">
        <f t="shared" si="4"/>
        <v/>
      </c>
      <c r="AP30" s="796">
        <f t="shared" si="1"/>
        <v>1</v>
      </c>
      <c r="AQ30" s="789">
        <f t="shared" si="5"/>
        <v>14</v>
      </c>
      <c r="AR30" s="796">
        <f t="shared" si="2"/>
        <v>1</v>
      </c>
      <c r="AS30" s="863">
        <f t="shared" si="3"/>
        <v>1</v>
      </c>
      <c r="AT30" s="1114" t="s">
        <v>693</v>
      </c>
      <c r="AU30" s="1114" t="s">
        <v>696</v>
      </c>
    </row>
    <row r="31" spans="1:47" ht="15.75" customHeight="1" x14ac:dyDescent="0.25">
      <c r="A31" s="797" t="s">
        <v>341</v>
      </c>
      <c r="B31" s="787" t="s">
        <v>34</v>
      </c>
      <c r="C31" s="920" t="s">
        <v>342</v>
      </c>
      <c r="D31" s="788"/>
      <c r="E31" s="789"/>
      <c r="F31" s="788"/>
      <c r="G31" s="789"/>
      <c r="H31" s="788"/>
      <c r="I31" s="857"/>
      <c r="J31" s="873">
        <v>2</v>
      </c>
      <c r="K31" s="851">
        <v>28</v>
      </c>
      <c r="L31" s="744">
        <v>1</v>
      </c>
      <c r="M31" s="851">
        <v>14</v>
      </c>
      <c r="N31" s="744">
        <v>3</v>
      </c>
      <c r="O31" s="192" t="s">
        <v>83</v>
      </c>
      <c r="P31" s="791"/>
      <c r="Q31" s="789" t="s">
        <v>68</v>
      </c>
      <c r="R31" s="788"/>
      <c r="S31" s="789" t="s">
        <v>68</v>
      </c>
      <c r="T31" s="788"/>
      <c r="U31" s="792"/>
      <c r="V31" s="791"/>
      <c r="W31" s="789" t="s">
        <v>68</v>
      </c>
      <c r="X31" s="788"/>
      <c r="Y31" s="789" t="s">
        <v>68</v>
      </c>
      <c r="Z31" s="788"/>
      <c r="AA31" s="792"/>
      <c r="AB31" s="791"/>
      <c r="AC31" s="789" t="s">
        <v>68</v>
      </c>
      <c r="AD31" s="788"/>
      <c r="AE31" s="804" t="s">
        <v>68</v>
      </c>
      <c r="AF31" s="805"/>
      <c r="AG31" s="859"/>
      <c r="AH31" s="858"/>
      <c r="AI31" s="806" t="s">
        <v>68</v>
      </c>
      <c r="AJ31" s="805"/>
      <c r="AK31" s="806" t="s">
        <v>68</v>
      </c>
      <c r="AL31" s="860"/>
      <c r="AM31" s="855"/>
      <c r="AN31" s="854">
        <f t="shared" si="0"/>
        <v>2</v>
      </c>
      <c r="AO31" s="789">
        <f t="shared" si="4"/>
        <v>28</v>
      </c>
      <c r="AP31" s="796">
        <f t="shared" si="1"/>
        <v>1</v>
      </c>
      <c r="AQ31" s="789">
        <f t="shared" si="5"/>
        <v>14</v>
      </c>
      <c r="AR31" s="796">
        <f t="shared" si="2"/>
        <v>3</v>
      </c>
      <c r="AS31" s="863">
        <f t="shared" si="3"/>
        <v>3</v>
      </c>
      <c r="AT31" s="1114" t="s">
        <v>768</v>
      </c>
      <c r="AU31" s="1114" t="s">
        <v>769</v>
      </c>
    </row>
    <row r="32" spans="1:47" ht="15.75" customHeight="1" x14ac:dyDescent="0.25">
      <c r="A32" s="797" t="s">
        <v>343</v>
      </c>
      <c r="B32" s="787" t="s">
        <v>34</v>
      </c>
      <c r="C32" s="920" t="s">
        <v>344</v>
      </c>
      <c r="D32" s="788"/>
      <c r="E32" s="789"/>
      <c r="F32" s="788"/>
      <c r="G32" s="789"/>
      <c r="H32" s="788"/>
      <c r="I32" s="857"/>
      <c r="J32" s="873"/>
      <c r="K32" s="851" t="s">
        <v>68</v>
      </c>
      <c r="L32" s="744">
        <v>1</v>
      </c>
      <c r="M32" s="851">
        <v>14</v>
      </c>
      <c r="N32" s="744">
        <v>2</v>
      </c>
      <c r="O32" s="192" t="s">
        <v>71</v>
      </c>
      <c r="P32" s="791"/>
      <c r="Q32" s="789" t="s">
        <v>68</v>
      </c>
      <c r="R32" s="788"/>
      <c r="S32" s="789" t="s">
        <v>68</v>
      </c>
      <c r="T32" s="788"/>
      <c r="U32" s="792"/>
      <c r="V32" s="791"/>
      <c r="W32" s="789" t="s">
        <v>68</v>
      </c>
      <c r="X32" s="788"/>
      <c r="Y32" s="789" t="s">
        <v>68</v>
      </c>
      <c r="Z32" s="788"/>
      <c r="AA32" s="792"/>
      <c r="AB32" s="791"/>
      <c r="AC32" s="789" t="s">
        <v>68</v>
      </c>
      <c r="AD32" s="788"/>
      <c r="AE32" s="789" t="s">
        <v>68</v>
      </c>
      <c r="AF32" s="807"/>
      <c r="AG32" s="808"/>
      <c r="AH32" s="807"/>
      <c r="AI32" s="809" t="s">
        <v>68</v>
      </c>
      <c r="AJ32" s="807"/>
      <c r="AK32" s="809" t="s">
        <v>68</v>
      </c>
      <c r="AL32" s="807"/>
      <c r="AM32" s="856"/>
      <c r="AN32" s="854" t="str">
        <f t="shared" si="0"/>
        <v/>
      </c>
      <c r="AO32" s="789" t="str">
        <f t="shared" si="4"/>
        <v/>
      </c>
      <c r="AP32" s="796">
        <f t="shared" si="1"/>
        <v>1</v>
      </c>
      <c r="AQ32" s="789">
        <f t="shared" si="5"/>
        <v>14</v>
      </c>
      <c r="AR32" s="796">
        <f t="shared" si="2"/>
        <v>2</v>
      </c>
      <c r="AS32" s="863">
        <f t="shared" si="3"/>
        <v>1</v>
      </c>
      <c r="AT32" s="1114" t="s">
        <v>768</v>
      </c>
      <c r="AU32" s="1029" t="s">
        <v>789</v>
      </c>
    </row>
    <row r="33" spans="1:47" x14ac:dyDescent="0.25">
      <c r="A33" s="797" t="s">
        <v>345</v>
      </c>
      <c r="B33" s="811" t="s">
        <v>34</v>
      </c>
      <c r="C33" s="812" t="s">
        <v>346</v>
      </c>
      <c r="D33" s="788">
        <v>3</v>
      </c>
      <c r="E33" s="789">
        <v>42</v>
      </c>
      <c r="F33" s="788"/>
      <c r="G33" s="789" t="s">
        <v>68</v>
      </c>
      <c r="H33" s="788">
        <v>3</v>
      </c>
      <c r="I33" s="857" t="s">
        <v>15</v>
      </c>
      <c r="J33" s="853"/>
      <c r="K33" s="789" t="s">
        <v>68</v>
      </c>
      <c r="L33" s="788"/>
      <c r="M33" s="789" t="s">
        <v>68</v>
      </c>
      <c r="N33" s="788"/>
      <c r="O33" s="792"/>
      <c r="P33" s="788"/>
      <c r="Q33" s="789" t="s">
        <v>68</v>
      </c>
      <c r="R33" s="788"/>
      <c r="S33" s="789" t="s">
        <v>68</v>
      </c>
      <c r="T33" s="788"/>
      <c r="U33" s="790"/>
      <c r="V33" s="791"/>
      <c r="W33" s="789" t="s">
        <v>68</v>
      </c>
      <c r="X33" s="788"/>
      <c r="Y33" s="789" t="s">
        <v>68</v>
      </c>
      <c r="Z33" s="788"/>
      <c r="AA33" s="792"/>
      <c r="AB33" s="791"/>
      <c r="AC33" s="789" t="s">
        <v>68</v>
      </c>
      <c r="AD33" s="793"/>
      <c r="AE33" s="789" t="s">
        <v>68</v>
      </c>
      <c r="AF33" s="793"/>
      <c r="AG33" s="794"/>
      <c r="AH33" s="788"/>
      <c r="AI33" s="789" t="s">
        <v>68</v>
      </c>
      <c r="AJ33" s="788"/>
      <c r="AK33" s="789" t="s">
        <v>68</v>
      </c>
      <c r="AL33" s="788"/>
      <c r="AM33" s="788"/>
      <c r="AN33" s="795">
        <f t="shared" si="0"/>
        <v>3</v>
      </c>
      <c r="AO33" s="789">
        <f t="shared" si="4"/>
        <v>42</v>
      </c>
      <c r="AP33" s="796" t="str">
        <f t="shared" si="1"/>
        <v/>
      </c>
      <c r="AQ33" s="789" t="str">
        <f t="shared" si="5"/>
        <v/>
      </c>
      <c r="AR33" s="796">
        <f t="shared" si="2"/>
        <v>3</v>
      </c>
      <c r="AS33" s="863">
        <f t="shared" si="3"/>
        <v>3</v>
      </c>
      <c r="AT33" s="1101" t="s">
        <v>715</v>
      </c>
      <c r="AU33" s="1029" t="s">
        <v>716</v>
      </c>
    </row>
    <row r="34" spans="1:47" x14ac:dyDescent="0.25">
      <c r="A34" s="813" t="s">
        <v>347</v>
      </c>
      <c r="B34" s="787" t="s">
        <v>34</v>
      </c>
      <c r="C34" s="812" t="s">
        <v>348</v>
      </c>
      <c r="D34" s="788"/>
      <c r="E34" s="789" t="s">
        <v>68</v>
      </c>
      <c r="F34" s="788"/>
      <c r="G34" s="789" t="s">
        <v>68</v>
      </c>
      <c r="H34" s="788"/>
      <c r="I34" s="790"/>
      <c r="J34" s="791">
        <v>1</v>
      </c>
      <c r="K34" s="789">
        <v>14</v>
      </c>
      <c r="L34" s="788">
        <v>1</v>
      </c>
      <c r="M34" s="789">
        <v>14</v>
      </c>
      <c r="N34" s="788">
        <v>2</v>
      </c>
      <c r="O34" s="792" t="s">
        <v>83</v>
      </c>
      <c r="P34" s="788"/>
      <c r="Q34" s="789" t="s">
        <v>68</v>
      </c>
      <c r="R34" s="788"/>
      <c r="S34" s="789" t="s">
        <v>68</v>
      </c>
      <c r="T34" s="788"/>
      <c r="U34" s="790"/>
      <c r="V34" s="791"/>
      <c r="W34" s="789" t="s">
        <v>68</v>
      </c>
      <c r="X34" s="788"/>
      <c r="Y34" s="789" t="s">
        <v>68</v>
      </c>
      <c r="Z34" s="788"/>
      <c r="AA34" s="792"/>
      <c r="AB34" s="791"/>
      <c r="AC34" s="789" t="s">
        <v>68</v>
      </c>
      <c r="AD34" s="793"/>
      <c r="AE34" s="789" t="s">
        <v>68</v>
      </c>
      <c r="AF34" s="793"/>
      <c r="AG34" s="794"/>
      <c r="AH34" s="788"/>
      <c r="AI34" s="789" t="s">
        <v>68</v>
      </c>
      <c r="AJ34" s="788"/>
      <c r="AK34" s="789" t="s">
        <v>68</v>
      </c>
      <c r="AL34" s="788"/>
      <c r="AM34" s="788"/>
      <c r="AN34" s="795">
        <f t="shared" si="0"/>
        <v>1</v>
      </c>
      <c r="AO34" s="789">
        <f t="shared" si="4"/>
        <v>14</v>
      </c>
      <c r="AP34" s="796">
        <f t="shared" si="1"/>
        <v>1</v>
      </c>
      <c r="AQ34" s="789">
        <f t="shared" si="5"/>
        <v>14</v>
      </c>
      <c r="AR34" s="796">
        <f t="shared" si="2"/>
        <v>2</v>
      </c>
      <c r="AS34" s="863">
        <f t="shared" si="3"/>
        <v>2</v>
      </c>
      <c r="AT34" s="1101" t="s">
        <v>715</v>
      </c>
      <c r="AU34" s="1029" t="s">
        <v>716</v>
      </c>
    </row>
    <row r="35" spans="1:47" s="378" customFormat="1" ht="15.75" customHeight="1" x14ac:dyDescent="0.25">
      <c r="A35" s="797" t="s">
        <v>349</v>
      </c>
      <c r="B35" s="787" t="s">
        <v>34</v>
      </c>
      <c r="C35" s="798" t="s">
        <v>350</v>
      </c>
      <c r="D35" s="788"/>
      <c r="E35" s="789" t="s">
        <v>68</v>
      </c>
      <c r="F35" s="788"/>
      <c r="G35" s="789" t="s">
        <v>68</v>
      </c>
      <c r="H35" s="788"/>
      <c r="I35" s="790"/>
      <c r="J35" s="791"/>
      <c r="K35" s="789" t="s">
        <v>68</v>
      </c>
      <c r="L35" s="788"/>
      <c r="M35" s="789" t="s">
        <v>68</v>
      </c>
      <c r="N35" s="788"/>
      <c r="O35" s="792"/>
      <c r="P35" s="791">
        <v>2</v>
      </c>
      <c r="Q35" s="789">
        <v>28</v>
      </c>
      <c r="R35" s="788">
        <v>1</v>
      </c>
      <c r="S35" s="789">
        <v>14</v>
      </c>
      <c r="T35" s="788">
        <v>4</v>
      </c>
      <c r="U35" s="792" t="s">
        <v>131</v>
      </c>
      <c r="V35" s="791"/>
      <c r="W35" s="789" t="s">
        <v>68</v>
      </c>
      <c r="X35" s="788"/>
      <c r="Y35" s="789" t="s">
        <v>68</v>
      </c>
      <c r="Z35" s="788"/>
      <c r="AA35" s="792"/>
      <c r="AB35" s="791"/>
      <c r="AC35" s="789" t="s">
        <v>68</v>
      </c>
      <c r="AD35" s="788"/>
      <c r="AE35" s="789" t="s">
        <v>68</v>
      </c>
      <c r="AF35" s="788"/>
      <c r="AG35" s="792"/>
      <c r="AH35" s="788"/>
      <c r="AI35" s="789" t="s">
        <v>68</v>
      </c>
      <c r="AJ35" s="788"/>
      <c r="AK35" s="789" t="s">
        <v>68</v>
      </c>
      <c r="AL35" s="788"/>
      <c r="AM35" s="788"/>
      <c r="AN35" s="795">
        <f t="shared" si="0"/>
        <v>2</v>
      </c>
      <c r="AO35" s="789">
        <f t="shared" si="4"/>
        <v>28</v>
      </c>
      <c r="AP35" s="796">
        <f t="shared" si="1"/>
        <v>1</v>
      </c>
      <c r="AQ35" s="789">
        <f t="shared" si="5"/>
        <v>14</v>
      </c>
      <c r="AR35" s="796">
        <f t="shared" si="2"/>
        <v>4</v>
      </c>
      <c r="AS35" s="863">
        <f t="shared" si="3"/>
        <v>3</v>
      </c>
      <c r="AT35" s="1114" t="s">
        <v>768</v>
      </c>
      <c r="AU35" s="1029" t="s">
        <v>873</v>
      </c>
    </row>
    <row r="36" spans="1:47" s="378" customFormat="1" ht="15.75" customHeight="1" x14ac:dyDescent="0.25">
      <c r="A36" s="797" t="s">
        <v>351</v>
      </c>
      <c r="B36" s="811" t="s">
        <v>34</v>
      </c>
      <c r="C36" s="798" t="s">
        <v>352</v>
      </c>
      <c r="D36" s="788"/>
      <c r="E36" s="789" t="s">
        <v>68</v>
      </c>
      <c r="F36" s="788"/>
      <c r="G36" s="789" t="s">
        <v>68</v>
      </c>
      <c r="H36" s="788"/>
      <c r="I36" s="790"/>
      <c r="J36" s="791"/>
      <c r="K36" s="789" t="s">
        <v>68</v>
      </c>
      <c r="L36" s="788"/>
      <c r="M36" s="789" t="s">
        <v>68</v>
      </c>
      <c r="N36" s="788"/>
      <c r="O36" s="792"/>
      <c r="P36" s="791"/>
      <c r="Q36" s="789" t="s">
        <v>68</v>
      </c>
      <c r="R36" s="788"/>
      <c r="S36" s="789" t="s">
        <v>68</v>
      </c>
      <c r="T36" s="788"/>
      <c r="U36" s="792"/>
      <c r="V36" s="791">
        <v>2</v>
      </c>
      <c r="W36" s="789">
        <v>28</v>
      </c>
      <c r="X36" s="788">
        <v>1</v>
      </c>
      <c r="Y36" s="789">
        <v>14</v>
      </c>
      <c r="Z36" s="788">
        <v>3</v>
      </c>
      <c r="AA36" s="792" t="s">
        <v>131</v>
      </c>
      <c r="AB36" s="791"/>
      <c r="AC36" s="789" t="s">
        <v>68</v>
      </c>
      <c r="AD36" s="788"/>
      <c r="AE36" s="789" t="s">
        <v>68</v>
      </c>
      <c r="AF36" s="788"/>
      <c r="AG36" s="792"/>
      <c r="AH36" s="788"/>
      <c r="AI36" s="789" t="s">
        <v>68</v>
      </c>
      <c r="AJ36" s="788"/>
      <c r="AK36" s="789" t="s">
        <v>68</v>
      </c>
      <c r="AL36" s="788"/>
      <c r="AM36" s="788"/>
      <c r="AN36" s="795">
        <f t="shared" si="0"/>
        <v>2</v>
      </c>
      <c r="AO36" s="789">
        <f t="shared" si="4"/>
        <v>28</v>
      </c>
      <c r="AP36" s="796">
        <f t="shared" si="1"/>
        <v>1</v>
      </c>
      <c r="AQ36" s="789">
        <f t="shared" si="5"/>
        <v>14</v>
      </c>
      <c r="AR36" s="796">
        <f t="shared" si="2"/>
        <v>3</v>
      </c>
      <c r="AS36" s="863">
        <f t="shared" si="3"/>
        <v>3</v>
      </c>
      <c r="AT36" s="1114" t="s">
        <v>768</v>
      </c>
      <c r="AU36" s="1029" t="s">
        <v>873</v>
      </c>
    </row>
    <row r="37" spans="1:47" s="378" customFormat="1" ht="15.75" customHeight="1" x14ac:dyDescent="0.25">
      <c r="A37" s="797" t="s">
        <v>353</v>
      </c>
      <c r="B37" s="787" t="s">
        <v>34</v>
      </c>
      <c r="C37" s="798" t="s">
        <v>354</v>
      </c>
      <c r="D37" s="788"/>
      <c r="E37" s="789" t="s">
        <v>68</v>
      </c>
      <c r="F37" s="788"/>
      <c r="G37" s="789" t="s">
        <v>68</v>
      </c>
      <c r="H37" s="788"/>
      <c r="I37" s="790"/>
      <c r="J37" s="791"/>
      <c r="K37" s="789" t="s">
        <v>68</v>
      </c>
      <c r="L37" s="788"/>
      <c r="M37" s="789" t="s">
        <v>68</v>
      </c>
      <c r="N37" s="788"/>
      <c r="O37" s="792"/>
      <c r="P37" s="791"/>
      <c r="Q37" s="789" t="s">
        <v>68</v>
      </c>
      <c r="R37" s="788"/>
      <c r="S37" s="789" t="s">
        <v>68</v>
      </c>
      <c r="T37" s="788"/>
      <c r="U37" s="792"/>
      <c r="V37" s="791"/>
      <c r="W37" s="789" t="s">
        <v>68</v>
      </c>
      <c r="X37" s="788"/>
      <c r="Y37" s="789" t="s">
        <v>68</v>
      </c>
      <c r="Z37" s="788"/>
      <c r="AA37" s="792"/>
      <c r="AB37" s="791">
        <v>2</v>
      </c>
      <c r="AC37" s="789">
        <v>28</v>
      </c>
      <c r="AD37" s="788">
        <v>2</v>
      </c>
      <c r="AE37" s="789">
        <v>28</v>
      </c>
      <c r="AF37" s="788">
        <v>5</v>
      </c>
      <c r="AG37" s="792" t="s">
        <v>131</v>
      </c>
      <c r="AH37" s="788"/>
      <c r="AI37" s="789" t="s">
        <v>68</v>
      </c>
      <c r="AJ37" s="788"/>
      <c r="AK37" s="789" t="s">
        <v>68</v>
      </c>
      <c r="AL37" s="788"/>
      <c r="AM37" s="788"/>
      <c r="AN37" s="795">
        <f t="shared" si="0"/>
        <v>2</v>
      </c>
      <c r="AO37" s="789">
        <f t="shared" si="4"/>
        <v>28</v>
      </c>
      <c r="AP37" s="796">
        <f t="shared" si="1"/>
        <v>2</v>
      </c>
      <c r="AQ37" s="789">
        <f t="shared" si="5"/>
        <v>28</v>
      </c>
      <c r="AR37" s="796">
        <f t="shared" si="2"/>
        <v>5</v>
      </c>
      <c r="AS37" s="863">
        <f t="shared" si="3"/>
        <v>4</v>
      </c>
      <c r="AT37" s="1114" t="s">
        <v>768</v>
      </c>
      <c r="AU37" s="1029" t="s">
        <v>873</v>
      </c>
    </row>
    <row r="38" spans="1:47" s="378" customFormat="1" ht="15.75" customHeight="1" x14ac:dyDescent="0.25">
      <c r="A38" s="797" t="s">
        <v>355</v>
      </c>
      <c r="B38" s="787" t="s">
        <v>34</v>
      </c>
      <c r="C38" s="798" t="s">
        <v>356</v>
      </c>
      <c r="D38" s="788"/>
      <c r="E38" s="789" t="s">
        <v>68</v>
      </c>
      <c r="F38" s="788"/>
      <c r="G38" s="789" t="s">
        <v>68</v>
      </c>
      <c r="H38" s="788"/>
      <c r="I38" s="790"/>
      <c r="J38" s="791"/>
      <c r="K38" s="789" t="s">
        <v>68</v>
      </c>
      <c r="L38" s="788"/>
      <c r="M38" s="789" t="s">
        <v>68</v>
      </c>
      <c r="N38" s="788"/>
      <c r="O38" s="792"/>
      <c r="P38" s="791"/>
      <c r="Q38" s="789" t="s">
        <v>68</v>
      </c>
      <c r="R38" s="788"/>
      <c r="S38" s="789" t="s">
        <v>68</v>
      </c>
      <c r="T38" s="788"/>
      <c r="U38" s="792"/>
      <c r="V38" s="791"/>
      <c r="W38" s="789" t="s">
        <v>68</v>
      </c>
      <c r="X38" s="788"/>
      <c r="Y38" s="789" t="s">
        <v>68</v>
      </c>
      <c r="Z38" s="788"/>
      <c r="AA38" s="792"/>
      <c r="AB38" s="791"/>
      <c r="AC38" s="789" t="s">
        <v>68</v>
      </c>
      <c r="AD38" s="788"/>
      <c r="AE38" s="789" t="s">
        <v>68</v>
      </c>
      <c r="AF38" s="788"/>
      <c r="AG38" s="792"/>
      <c r="AH38" s="788">
        <v>2</v>
      </c>
      <c r="AI38" s="789">
        <v>20</v>
      </c>
      <c r="AJ38" s="788">
        <v>2</v>
      </c>
      <c r="AK38" s="789">
        <v>20</v>
      </c>
      <c r="AL38" s="788">
        <v>4</v>
      </c>
      <c r="AM38" s="788" t="s">
        <v>357</v>
      </c>
      <c r="AN38" s="795">
        <f t="shared" si="0"/>
        <v>2</v>
      </c>
      <c r="AO38" s="789">
        <v>20</v>
      </c>
      <c r="AP38" s="796">
        <f t="shared" si="1"/>
        <v>2</v>
      </c>
      <c r="AQ38" s="789">
        <v>20</v>
      </c>
      <c r="AR38" s="796">
        <f t="shared" si="2"/>
        <v>4</v>
      </c>
      <c r="AS38" s="863">
        <f t="shared" si="3"/>
        <v>4</v>
      </c>
      <c r="AT38" s="1114" t="s">
        <v>768</v>
      </c>
      <c r="AU38" s="1029" t="s">
        <v>873</v>
      </c>
    </row>
    <row r="39" spans="1:47" s="378" customFormat="1" ht="15.75" customHeight="1" x14ac:dyDescent="0.25">
      <c r="A39" s="797" t="s">
        <v>358</v>
      </c>
      <c r="B39" s="811" t="s">
        <v>34</v>
      </c>
      <c r="C39" s="798" t="s">
        <v>359</v>
      </c>
      <c r="D39" s="788"/>
      <c r="E39" s="789" t="s">
        <v>68</v>
      </c>
      <c r="F39" s="788"/>
      <c r="G39" s="789" t="s">
        <v>68</v>
      </c>
      <c r="H39" s="788"/>
      <c r="I39" s="790"/>
      <c r="J39" s="791"/>
      <c r="K39" s="789" t="s">
        <v>68</v>
      </c>
      <c r="L39" s="788"/>
      <c r="M39" s="789" t="s">
        <v>68</v>
      </c>
      <c r="N39" s="788"/>
      <c r="O39" s="792"/>
      <c r="P39" s="791">
        <v>2</v>
      </c>
      <c r="Q39" s="789">
        <v>28</v>
      </c>
      <c r="R39" s="788"/>
      <c r="S39" s="789" t="s">
        <v>68</v>
      </c>
      <c r="T39" s="823">
        <v>4</v>
      </c>
      <c r="U39" s="792" t="s">
        <v>131</v>
      </c>
      <c r="V39" s="791"/>
      <c r="W39" s="789" t="s">
        <v>68</v>
      </c>
      <c r="X39" s="788"/>
      <c r="Y39" s="789" t="s">
        <v>68</v>
      </c>
      <c r="Z39" s="788"/>
      <c r="AA39" s="792"/>
      <c r="AB39" s="791"/>
      <c r="AC39" s="789" t="s">
        <v>68</v>
      </c>
      <c r="AD39" s="788"/>
      <c r="AE39" s="789" t="s">
        <v>68</v>
      </c>
      <c r="AF39" s="788"/>
      <c r="AG39" s="792"/>
      <c r="AH39" s="788"/>
      <c r="AI39" s="789" t="s">
        <v>68</v>
      </c>
      <c r="AJ39" s="788"/>
      <c r="AK39" s="789" t="s">
        <v>68</v>
      </c>
      <c r="AL39" s="788"/>
      <c r="AM39" s="788"/>
      <c r="AN39" s="795">
        <f t="shared" si="0"/>
        <v>2</v>
      </c>
      <c r="AO39" s="789">
        <f t="shared" si="4"/>
        <v>28</v>
      </c>
      <c r="AP39" s="796" t="str">
        <f t="shared" si="1"/>
        <v/>
      </c>
      <c r="AQ39" s="789" t="str">
        <f t="shared" si="5"/>
        <v/>
      </c>
      <c r="AR39" s="796">
        <f t="shared" si="2"/>
        <v>4</v>
      </c>
      <c r="AS39" s="863">
        <f t="shared" si="3"/>
        <v>2</v>
      </c>
      <c r="AT39" s="1114" t="s">
        <v>768</v>
      </c>
      <c r="AU39" s="1029" t="s">
        <v>820</v>
      </c>
    </row>
    <row r="40" spans="1:47" s="378" customFormat="1" ht="15.75" customHeight="1" x14ac:dyDescent="0.25">
      <c r="A40" s="797" t="s">
        <v>360</v>
      </c>
      <c r="B40" s="787" t="s">
        <v>34</v>
      </c>
      <c r="C40" s="798" t="s">
        <v>361</v>
      </c>
      <c r="D40" s="814"/>
      <c r="E40" s="789" t="s">
        <v>68</v>
      </c>
      <c r="F40" s="814"/>
      <c r="G40" s="789" t="s">
        <v>68</v>
      </c>
      <c r="H40" s="814"/>
      <c r="I40" s="815"/>
      <c r="J40" s="816"/>
      <c r="K40" s="789" t="s">
        <v>68</v>
      </c>
      <c r="L40" s="814"/>
      <c r="M40" s="789" t="s">
        <v>68</v>
      </c>
      <c r="N40" s="814"/>
      <c r="O40" s="817"/>
      <c r="P40" s="816"/>
      <c r="Q40" s="789" t="s">
        <v>68</v>
      </c>
      <c r="R40" s="814"/>
      <c r="S40" s="789" t="s">
        <v>68</v>
      </c>
      <c r="T40" s="814"/>
      <c r="U40" s="817"/>
      <c r="V40" s="816">
        <v>2</v>
      </c>
      <c r="W40" s="789">
        <v>28</v>
      </c>
      <c r="X40" s="814"/>
      <c r="Y40" s="789" t="s">
        <v>68</v>
      </c>
      <c r="Z40" s="814">
        <v>2</v>
      </c>
      <c r="AA40" s="817" t="s">
        <v>131</v>
      </c>
      <c r="AB40" s="816"/>
      <c r="AC40" s="789" t="s">
        <v>68</v>
      </c>
      <c r="AD40" s="814"/>
      <c r="AE40" s="789" t="s">
        <v>68</v>
      </c>
      <c r="AF40" s="814"/>
      <c r="AG40" s="817"/>
      <c r="AH40" s="814"/>
      <c r="AI40" s="789" t="s">
        <v>68</v>
      </c>
      <c r="AJ40" s="814"/>
      <c r="AK40" s="789" t="s">
        <v>68</v>
      </c>
      <c r="AL40" s="814"/>
      <c r="AM40" s="814"/>
      <c r="AN40" s="795">
        <f t="shared" si="0"/>
        <v>2</v>
      </c>
      <c r="AO40" s="789">
        <f t="shared" si="4"/>
        <v>28</v>
      </c>
      <c r="AP40" s="796" t="str">
        <f t="shared" si="1"/>
        <v/>
      </c>
      <c r="AQ40" s="789" t="str">
        <f t="shared" si="5"/>
        <v/>
      </c>
      <c r="AR40" s="796">
        <f t="shared" si="2"/>
        <v>2</v>
      </c>
      <c r="AS40" s="863">
        <f t="shared" si="3"/>
        <v>2</v>
      </c>
      <c r="AT40" s="1114" t="s">
        <v>768</v>
      </c>
      <c r="AU40" s="1029" t="s">
        <v>820</v>
      </c>
    </row>
    <row r="41" spans="1:47" s="379" customFormat="1" ht="15.75" customHeight="1" x14ac:dyDescent="0.25">
      <c r="A41" s="797" t="s">
        <v>362</v>
      </c>
      <c r="B41" s="787" t="s">
        <v>34</v>
      </c>
      <c r="C41" s="798" t="s">
        <v>363</v>
      </c>
      <c r="D41" s="788"/>
      <c r="E41" s="789" t="s">
        <v>68</v>
      </c>
      <c r="F41" s="788"/>
      <c r="G41" s="789" t="s">
        <v>68</v>
      </c>
      <c r="H41" s="788"/>
      <c r="I41" s="790"/>
      <c r="J41" s="791"/>
      <c r="K41" s="789" t="s">
        <v>68</v>
      </c>
      <c r="L41" s="788"/>
      <c r="M41" s="789" t="s">
        <v>68</v>
      </c>
      <c r="N41" s="788"/>
      <c r="O41" s="792"/>
      <c r="P41" s="791"/>
      <c r="Q41" s="789" t="s">
        <v>68</v>
      </c>
      <c r="R41" s="788"/>
      <c r="S41" s="789" t="s">
        <v>68</v>
      </c>
      <c r="T41" s="788"/>
      <c r="U41" s="792"/>
      <c r="V41" s="791"/>
      <c r="W41" s="789" t="s">
        <v>68</v>
      </c>
      <c r="X41" s="788"/>
      <c r="Y41" s="789" t="s">
        <v>68</v>
      </c>
      <c r="Z41" s="788"/>
      <c r="AA41" s="792"/>
      <c r="AB41" s="791">
        <v>2</v>
      </c>
      <c r="AC41" s="789">
        <v>28</v>
      </c>
      <c r="AD41" s="788">
        <v>2</v>
      </c>
      <c r="AE41" s="789">
        <v>28</v>
      </c>
      <c r="AF41" s="788">
        <v>4</v>
      </c>
      <c r="AG41" s="792" t="s">
        <v>131</v>
      </c>
      <c r="AH41" s="788"/>
      <c r="AI41" s="789" t="s">
        <v>68</v>
      </c>
      <c r="AJ41" s="788"/>
      <c r="AK41" s="789" t="s">
        <v>68</v>
      </c>
      <c r="AL41" s="788"/>
      <c r="AM41" s="788"/>
      <c r="AN41" s="795">
        <f t="shared" si="0"/>
        <v>2</v>
      </c>
      <c r="AO41" s="789">
        <f t="shared" si="4"/>
        <v>28</v>
      </c>
      <c r="AP41" s="796">
        <f t="shared" si="1"/>
        <v>2</v>
      </c>
      <c r="AQ41" s="789">
        <f t="shared" si="5"/>
        <v>28</v>
      </c>
      <c r="AR41" s="796">
        <f t="shared" si="2"/>
        <v>4</v>
      </c>
      <c r="AS41" s="863">
        <f t="shared" si="3"/>
        <v>4</v>
      </c>
      <c r="AT41" s="1114" t="s">
        <v>768</v>
      </c>
      <c r="AU41" s="1029" t="s">
        <v>820</v>
      </c>
    </row>
    <row r="42" spans="1:47" s="379" customFormat="1" ht="15.75" customHeight="1" x14ac:dyDescent="0.25">
      <c r="A42" s="797" t="s">
        <v>364</v>
      </c>
      <c r="B42" s="811" t="s">
        <v>34</v>
      </c>
      <c r="C42" s="798" t="s">
        <v>365</v>
      </c>
      <c r="D42" s="788"/>
      <c r="E42" s="789" t="s">
        <v>68</v>
      </c>
      <c r="F42" s="788"/>
      <c r="G42" s="789" t="s">
        <v>68</v>
      </c>
      <c r="H42" s="788"/>
      <c r="I42" s="790"/>
      <c r="J42" s="791"/>
      <c r="K42" s="789" t="s">
        <v>68</v>
      </c>
      <c r="L42" s="788"/>
      <c r="M42" s="789" t="s">
        <v>68</v>
      </c>
      <c r="N42" s="788"/>
      <c r="O42" s="792"/>
      <c r="P42" s="791"/>
      <c r="Q42" s="789" t="s">
        <v>68</v>
      </c>
      <c r="R42" s="788"/>
      <c r="S42" s="789" t="s">
        <v>68</v>
      </c>
      <c r="T42" s="788"/>
      <c r="U42" s="792"/>
      <c r="V42" s="791"/>
      <c r="W42" s="789" t="s">
        <v>68</v>
      </c>
      <c r="X42" s="788"/>
      <c r="Y42" s="789" t="s">
        <v>68</v>
      </c>
      <c r="Z42" s="788"/>
      <c r="AA42" s="792"/>
      <c r="AB42" s="791"/>
      <c r="AC42" s="789" t="s">
        <v>68</v>
      </c>
      <c r="AD42" s="788"/>
      <c r="AE42" s="789" t="s">
        <v>68</v>
      </c>
      <c r="AF42" s="788"/>
      <c r="AG42" s="792"/>
      <c r="AH42" s="788">
        <v>2</v>
      </c>
      <c r="AI42" s="789">
        <v>20</v>
      </c>
      <c r="AJ42" s="788">
        <v>2</v>
      </c>
      <c r="AK42" s="789">
        <v>20</v>
      </c>
      <c r="AL42" s="788">
        <v>4</v>
      </c>
      <c r="AM42" s="788" t="s">
        <v>187</v>
      </c>
      <c r="AN42" s="795">
        <f t="shared" si="0"/>
        <v>2</v>
      </c>
      <c r="AO42" s="789">
        <v>20</v>
      </c>
      <c r="AP42" s="796">
        <f t="shared" si="1"/>
        <v>2</v>
      </c>
      <c r="AQ42" s="789">
        <v>20</v>
      </c>
      <c r="AR42" s="796">
        <f t="shared" si="2"/>
        <v>4</v>
      </c>
      <c r="AS42" s="863">
        <f t="shared" si="3"/>
        <v>4</v>
      </c>
      <c r="AT42" s="1114" t="s">
        <v>768</v>
      </c>
      <c r="AU42" s="1029" t="s">
        <v>820</v>
      </c>
    </row>
    <row r="43" spans="1:47" s="836" customFormat="1" ht="15.75" customHeight="1" x14ac:dyDescent="0.25">
      <c r="A43" s="909" t="s">
        <v>613</v>
      </c>
      <c r="B43" s="915" t="s">
        <v>34</v>
      </c>
      <c r="C43" s="910" t="s">
        <v>614</v>
      </c>
      <c r="D43" s="853"/>
      <c r="E43" s="876" t="str">
        <f t="shared" ref="E43:E44" si="6">IF(D43*15=0,"",D43*15)</f>
        <v/>
      </c>
      <c r="F43" s="853"/>
      <c r="G43" s="876" t="str">
        <f t="shared" ref="G43:G44" si="7">IF(F43*15=0,"",F43*15)</f>
        <v/>
      </c>
      <c r="H43" s="853"/>
      <c r="I43" s="866"/>
      <c r="J43" s="911">
        <v>2</v>
      </c>
      <c r="K43" s="876">
        <v>28</v>
      </c>
      <c r="L43" s="853"/>
      <c r="M43" s="876" t="str">
        <f t="shared" ref="M43:M44" si="8">IF(L43*15=0,"",L43*15)</f>
        <v/>
      </c>
      <c r="N43" s="853">
        <v>2</v>
      </c>
      <c r="O43" s="912" t="s">
        <v>83</v>
      </c>
      <c r="P43" s="911"/>
      <c r="Q43" s="876" t="str">
        <f t="shared" ref="Q43" si="9">IF(P43*15=0,"",P43*15)</f>
        <v/>
      </c>
      <c r="R43" s="853"/>
      <c r="S43" s="876" t="str">
        <f t="shared" ref="S43" si="10">IF(R43*15=0,"",R43*15)</f>
        <v/>
      </c>
      <c r="T43" s="853"/>
      <c r="U43" s="912"/>
      <c r="V43" s="911"/>
      <c r="W43" s="876" t="str">
        <f t="shared" ref="W43" si="11">IF(V43*15=0,"",V43*15)</f>
        <v/>
      </c>
      <c r="X43" s="853"/>
      <c r="Y43" s="876" t="str">
        <f t="shared" ref="Y43" si="12">IF(X43*15=0,"",X43*15)</f>
        <v/>
      </c>
      <c r="Z43" s="853"/>
      <c r="AA43" s="912"/>
      <c r="AB43" s="911"/>
      <c r="AC43" s="876" t="str">
        <f t="shared" ref="AC43" si="13">IF(AB43*15=0,"",AB43*15)</f>
        <v/>
      </c>
      <c r="AD43" s="853"/>
      <c r="AE43" s="876" t="str">
        <f t="shared" ref="AE43" si="14">IF(AD43*15=0,"",AD43*15)</f>
        <v/>
      </c>
      <c r="AF43" s="853"/>
      <c r="AG43" s="912"/>
      <c r="AH43" s="853"/>
      <c r="AI43" s="876" t="str">
        <f t="shared" ref="AI43:AI44" si="15">IF(AH43*15=0,"",AH43*15)</f>
        <v/>
      </c>
      <c r="AJ43" s="853"/>
      <c r="AK43" s="876" t="str">
        <f t="shared" ref="AK43:AK44" si="16">IF(AJ43*15=0,"",AJ43*15)</f>
        <v/>
      </c>
      <c r="AL43" s="853"/>
      <c r="AM43" s="853"/>
      <c r="AN43" s="913">
        <f t="shared" si="0"/>
        <v>2</v>
      </c>
      <c r="AO43" s="876">
        <f t="shared" ref="AO43:AO44" si="17">IF((D43+J43+P43+V43+AB43+AH43)*15=0,"",(D43+J43+P43+V43+AB43+AH43)*15)</f>
        <v>30</v>
      </c>
      <c r="AP43" s="854" t="str">
        <f t="shared" si="1"/>
        <v/>
      </c>
      <c r="AQ43" s="876" t="str">
        <f t="shared" ref="AQ43:AQ44" si="18">IF((F43+L43+R43+X43+AD43+AJ43)*15=0,"",(F43+L43+R43+X43+AD43+AJ43)*15)</f>
        <v/>
      </c>
      <c r="AR43" s="854">
        <f t="shared" ref="AR43:AR44" si="19">IF(H43+N43+T43+Z43+AF43+AL43=0,"",H43+N43+T43+Z43+AF43+AL43)</f>
        <v>2</v>
      </c>
      <c r="AS43" s="863">
        <f t="shared" ref="AS43:AS44" si="20">IF(D43+F43+J43+L43+P43+R43+V43+X43+AB43+AD43+AH43+AJ43=0,"",D43+F43+J43+L43+P43+R43+V43+X43+AB43+AD43+AH43+AJ43)</f>
        <v>2</v>
      </c>
      <c r="AT43" s="1114" t="s">
        <v>768</v>
      </c>
      <c r="AU43" s="1029" t="s">
        <v>789</v>
      </c>
    </row>
    <row r="44" spans="1:47" s="836" customFormat="1" ht="15.75" customHeight="1" x14ac:dyDescent="0.25">
      <c r="A44" s="909" t="s">
        <v>615</v>
      </c>
      <c r="B44" s="915" t="s">
        <v>34</v>
      </c>
      <c r="C44" s="910" t="s">
        <v>616</v>
      </c>
      <c r="D44" s="853"/>
      <c r="E44" s="876" t="str">
        <f t="shared" si="6"/>
        <v/>
      </c>
      <c r="F44" s="853"/>
      <c r="G44" s="876" t="str">
        <f t="shared" si="7"/>
        <v/>
      </c>
      <c r="H44" s="853"/>
      <c r="I44" s="866"/>
      <c r="J44" s="911"/>
      <c r="K44" s="876" t="str">
        <f t="shared" ref="K44" si="21">IF(J44*15=0,"",J44*15)</f>
        <v/>
      </c>
      <c r="L44" s="853"/>
      <c r="M44" s="876" t="str">
        <f t="shared" si="8"/>
        <v/>
      </c>
      <c r="N44" s="853"/>
      <c r="O44" s="912"/>
      <c r="P44" s="911">
        <v>2</v>
      </c>
      <c r="Q44" s="876">
        <v>28</v>
      </c>
      <c r="R44" s="853">
        <v>1</v>
      </c>
      <c r="S44" s="876">
        <v>14</v>
      </c>
      <c r="T44" s="853">
        <v>4</v>
      </c>
      <c r="U44" s="912" t="s">
        <v>15</v>
      </c>
      <c r="V44" s="916"/>
      <c r="W44" s="917"/>
      <c r="X44" s="918"/>
      <c r="Y44" s="917"/>
      <c r="Z44" s="918"/>
      <c r="AA44" s="919"/>
      <c r="AB44" s="916"/>
      <c r="AC44" s="917"/>
      <c r="AD44" s="918"/>
      <c r="AE44" s="917"/>
      <c r="AF44" s="918"/>
      <c r="AG44" s="919"/>
      <c r="AH44" s="853"/>
      <c r="AI44" s="876" t="str">
        <f t="shared" si="15"/>
        <v/>
      </c>
      <c r="AJ44" s="853"/>
      <c r="AK44" s="876" t="str">
        <f t="shared" si="16"/>
        <v/>
      </c>
      <c r="AL44" s="853"/>
      <c r="AM44" s="853"/>
      <c r="AN44" s="913">
        <f t="shared" si="0"/>
        <v>2</v>
      </c>
      <c r="AO44" s="876">
        <f t="shared" si="17"/>
        <v>30</v>
      </c>
      <c r="AP44" s="854">
        <f t="shared" si="1"/>
        <v>1</v>
      </c>
      <c r="AQ44" s="876">
        <f t="shared" si="18"/>
        <v>15</v>
      </c>
      <c r="AR44" s="854">
        <f t="shared" si="19"/>
        <v>4</v>
      </c>
      <c r="AS44" s="863">
        <f t="shared" si="20"/>
        <v>3</v>
      </c>
      <c r="AT44" s="1114" t="s">
        <v>768</v>
      </c>
      <c r="AU44" s="1029" t="s">
        <v>789</v>
      </c>
    </row>
    <row r="45" spans="1:47" s="378" customFormat="1" ht="15.75" customHeight="1" x14ac:dyDescent="0.25">
      <c r="A45" s="797" t="s">
        <v>366</v>
      </c>
      <c r="B45" s="811" t="s">
        <v>34</v>
      </c>
      <c r="C45" s="798" t="s">
        <v>367</v>
      </c>
      <c r="D45" s="732">
        <v>3</v>
      </c>
      <c r="E45" s="851">
        <v>42</v>
      </c>
      <c r="F45" s="744">
        <v>1</v>
      </c>
      <c r="G45" s="851">
        <v>14</v>
      </c>
      <c r="H45" s="744">
        <v>4</v>
      </c>
      <c r="I45" s="730" t="s">
        <v>15</v>
      </c>
      <c r="J45" s="791"/>
      <c r="K45" s="789"/>
      <c r="L45" s="788"/>
      <c r="M45" s="789"/>
      <c r="N45" s="788"/>
      <c r="O45" s="792"/>
      <c r="P45" s="791"/>
      <c r="Q45" s="789" t="s">
        <v>68</v>
      </c>
      <c r="R45" s="788"/>
      <c r="S45" s="789" t="s">
        <v>68</v>
      </c>
      <c r="T45" s="788"/>
      <c r="U45" s="792"/>
      <c r="V45" s="791"/>
      <c r="W45" s="789" t="s">
        <v>68</v>
      </c>
      <c r="X45" s="788"/>
      <c r="Y45" s="789" t="s">
        <v>68</v>
      </c>
      <c r="Z45" s="788"/>
      <c r="AA45" s="792"/>
      <c r="AB45" s="791"/>
      <c r="AC45" s="789" t="s">
        <v>68</v>
      </c>
      <c r="AD45" s="788"/>
      <c r="AE45" s="789" t="s">
        <v>68</v>
      </c>
      <c r="AF45" s="788"/>
      <c r="AG45" s="792"/>
      <c r="AH45" s="788"/>
      <c r="AI45" s="789" t="s">
        <v>68</v>
      </c>
      <c r="AJ45" s="788"/>
      <c r="AK45" s="789" t="s">
        <v>68</v>
      </c>
      <c r="AL45" s="788"/>
      <c r="AM45" s="788"/>
      <c r="AN45" s="795">
        <f t="shared" si="0"/>
        <v>3</v>
      </c>
      <c r="AO45" s="789">
        <f t="shared" si="4"/>
        <v>42</v>
      </c>
      <c r="AP45" s="796">
        <f t="shared" si="1"/>
        <v>1</v>
      </c>
      <c r="AQ45" s="789">
        <f t="shared" si="5"/>
        <v>14</v>
      </c>
      <c r="AR45" s="796">
        <f t="shared" si="2"/>
        <v>4</v>
      </c>
      <c r="AS45" s="863">
        <f t="shared" si="3"/>
        <v>4</v>
      </c>
      <c r="AT45" s="1114" t="s">
        <v>768</v>
      </c>
      <c r="AU45" s="1029" t="s">
        <v>769</v>
      </c>
    </row>
    <row r="46" spans="1:47" s="378" customFormat="1" ht="15.75" customHeight="1" x14ac:dyDescent="0.25">
      <c r="A46" s="797" t="s">
        <v>368</v>
      </c>
      <c r="B46" s="787" t="s">
        <v>34</v>
      </c>
      <c r="C46" s="798" t="s">
        <v>369</v>
      </c>
      <c r="D46" s="732"/>
      <c r="E46" s="851" t="s">
        <v>68</v>
      </c>
      <c r="F46" s="744">
        <v>1</v>
      </c>
      <c r="G46" s="851">
        <v>14</v>
      </c>
      <c r="H46" s="744">
        <v>2</v>
      </c>
      <c r="I46" s="730" t="s">
        <v>67</v>
      </c>
      <c r="J46" s="791"/>
      <c r="K46" s="789"/>
      <c r="L46" s="788"/>
      <c r="M46" s="789"/>
      <c r="N46" s="788"/>
      <c r="O46" s="792"/>
      <c r="P46" s="791"/>
      <c r="Q46" s="789" t="s">
        <v>68</v>
      </c>
      <c r="R46" s="788"/>
      <c r="S46" s="789" t="s">
        <v>68</v>
      </c>
      <c r="T46" s="788"/>
      <c r="U46" s="792"/>
      <c r="V46" s="791"/>
      <c r="W46" s="789" t="s">
        <v>68</v>
      </c>
      <c r="X46" s="788"/>
      <c r="Y46" s="789" t="s">
        <v>68</v>
      </c>
      <c r="Z46" s="788"/>
      <c r="AA46" s="792"/>
      <c r="AB46" s="791"/>
      <c r="AC46" s="789" t="s">
        <v>68</v>
      </c>
      <c r="AD46" s="788"/>
      <c r="AE46" s="789" t="s">
        <v>68</v>
      </c>
      <c r="AF46" s="788"/>
      <c r="AG46" s="792"/>
      <c r="AH46" s="788"/>
      <c r="AI46" s="789" t="s">
        <v>68</v>
      </c>
      <c r="AJ46" s="788"/>
      <c r="AK46" s="789" t="s">
        <v>68</v>
      </c>
      <c r="AL46" s="788"/>
      <c r="AM46" s="788"/>
      <c r="AN46" s="795" t="str">
        <f t="shared" si="0"/>
        <v/>
      </c>
      <c r="AO46" s="789" t="str">
        <f t="shared" si="4"/>
        <v/>
      </c>
      <c r="AP46" s="796">
        <f t="shared" si="1"/>
        <v>1</v>
      </c>
      <c r="AQ46" s="789">
        <f t="shared" si="5"/>
        <v>14</v>
      </c>
      <c r="AR46" s="796">
        <f t="shared" si="2"/>
        <v>2</v>
      </c>
      <c r="AS46" s="863">
        <f t="shared" si="3"/>
        <v>1</v>
      </c>
      <c r="AT46" s="1114" t="s">
        <v>768</v>
      </c>
      <c r="AU46" s="1029" t="s">
        <v>789</v>
      </c>
    </row>
    <row r="47" spans="1:47" x14ac:dyDescent="0.25">
      <c r="A47" s="1364" t="s">
        <v>1295</v>
      </c>
      <c r="B47" s="787" t="s">
        <v>34</v>
      </c>
      <c r="C47" s="798" t="s">
        <v>850</v>
      </c>
      <c r="D47" s="788"/>
      <c r="E47" s="789" t="s">
        <v>68</v>
      </c>
      <c r="F47" s="788"/>
      <c r="G47" s="728" t="s">
        <v>68</v>
      </c>
      <c r="H47" s="788"/>
      <c r="I47" s="790"/>
      <c r="J47" s="791"/>
      <c r="K47" s="789" t="s">
        <v>68</v>
      </c>
      <c r="L47" s="788"/>
      <c r="M47" s="789" t="s">
        <v>68</v>
      </c>
      <c r="N47" s="788"/>
      <c r="O47" s="792"/>
      <c r="P47" s="791">
        <v>1</v>
      </c>
      <c r="Q47" s="789">
        <v>28</v>
      </c>
      <c r="R47" s="788">
        <v>1</v>
      </c>
      <c r="S47" s="789">
        <v>28</v>
      </c>
      <c r="T47" s="744">
        <v>3</v>
      </c>
      <c r="U47" s="792" t="s">
        <v>15</v>
      </c>
      <c r="V47" s="791"/>
      <c r="W47" s="789" t="s">
        <v>68</v>
      </c>
      <c r="X47" s="788"/>
      <c r="Y47" s="789" t="s">
        <v>68</v>
      </c>
      <c r="Z47" s="788"/>
      <c r="AA47" s="792"/>
      <c r="AB47" s="791"/>
      <c r="AC47" s="789" t="s">
        <v>68</v>
      </c>
      <c r="AD47" s="788"/>
      <c r="AE47" s="789" t="s">
        <v>68</v>
      </c>
      <c r="AF47" s="788"/>
      <c r="AG47" s="792"/>
      <c r="AH47" s="788"/>
      <c r="AI47" s="789" t="s">
        <v>68</v>
      </c>
      <c r="AJ47" s="788"/>
      <c r="AK47" s="789" t="s">
        <v>68</v>
      </c>
      <c r="AL47" s="788"/>
      <c r="AM47" s="788"/>
      <c r="AN47" s="795">
        <f t="shared" si="0"/>
        <v>1</v>
      </c>
      <c r="AO47" s="789">
        <f t="shared" si="4"/>
        <v>14</v>
      </c>
      <c r="AP47" s="796">
        <f t="shared" si="1"/>
        <v>1</v>
      </c>
      <c r="AQ47" s="789">
        <f t="shared" si="5"/>
        <v>14</v>
      </c>
      <c r="AR47" s="796">
        <f t="shared" si="2"/>
        <v>3</v>
      </c>
      <c r="AS47" s="863">
        <f t="shared" si="3"/>
        <v>2</v>
      </c>
      <c r="AT47" s="1114" t="s">
        <v>821</v>
      </c>
      <c r="AU47" s="1124" t="s">
        <v>629</v>
      </c>
    </row>
    <row r="48" spans="1:47" x14ac:dyDescent="0.25">
      <c r="A48" s="797" t="s">
        <v>370</v>
      </c>
      <c r="B48" s="811" t="s">
        <v>34</v>
      </c>
      <c r="C48" s="818" t="s">
        <v>371</v>
      </c>
      <c r="D48" s="788"/>
      <c r="E48" s="789" t="s">
        <v>68</v>
      </c>
      <c r="F48" s="788"/>
      <c r="G48" s="728" t="s">
        <v>68</v>
      </c>
      <c r="H48" s="788"/>
      <c r="I48" s="790"/>
      <c r="J48" s="791"/>
      <c r="K48" s="789" t="s">
        <v>68</v>
      </c>
      <c r="L48" s="788"/>
      <c r="M48" s="789" t="s">
        <v>68</v>
      </c>
      <c r="N48" s="788"/>
      <c r="O48" s="792"/>
      <c r="P48" s="791"/>
      <c r="Q48" s="789" t="s">
        <v>68</v>
      </c>
      <c r="R48" s="788"/>
      <c r="S48" s="789" t="s">
        <v>68</v>
      </c>
      <c r="T48" s="788"/>
      <c r="U48" s="792"/>
      <c r="V48" s="791"/>
      <c r="W48" s="789" t="s">
        <v>68</v>
      </c>
      <c r="X48" s="788"/>
      <c r="Y48" s="789" t="s">
        <v>68</v>
      </c>
      <c r="Z48" s="788"/>
      <c r="AA48" s="792"/>
      <c r="AB48" s="791"/>
      <c r="AC48" s="789" t="s">
        <v>68</v>
      </c>
      <c r="AD48" s="788"/>
      <c r="AE48" s="789" t="s">
        <v>68</v>
      </c>
      <c r="AF48" s="788"/>
      <c r="AG48" s="792"/>
      <c r="AH48" s="788">
        <v>1</v>
      </c>
      <c r="AI48" s="789">
        <v>10</v>
      </c>
      <c r="AJ48" s="788"/>
      <c r="AK48" s="789" t="s">
        <v>68</v>
      </c>
      <c r="AL48" s="788">
        <v>1</v>
      </c>
      <c r="AM48" s="788" t="s">
        <v>71</v>
      </c>
      <c r="AN48" s="795">
        <f t="shared" si="0"/>
        <v>1</v>
      </c>
      <c r="AO48" s="789">
        <v>10</v>
      </c>
      <c r="AP48" s="796" t="str">
        <f t="shared" si="1"/>
        <v/>
      </c>
      <c r="AQ48" s="789" t="str">
        <f t="shared" si="5"/>
        <v/>
      </c>
      <c r="AR48" s="796">
        <f t="shared" si="2"/>
        <v>1</v>
      </c>
      <c r="AS48" s="863">
        <f t="shared" si="3"/>
        <v>1</v>
      </c>
      <c r="AT48" s="1101" t="s">
        <v>729</v>
      </c>
      <c r="AU48" s="1124" t="s">
        <v>822</v>
      </c>
    </row>
    <row r="49" spans="1:60" s="930" customFormat="1" ht="15.75" customHeight="1" x14ac:dyDescent="0.3">
      <c r="A49" s="921" t="s">
        <v>847</v>
      </c>
      <c r="B49" s="811" t="s">
        <v>34</v>
      </c>
      <c r="C49" s="958" t="s">
        <v>617</v>
      </c>
      <c r="D49" s="922">
        <v>1</v>
      </c>
      <c r="E49" s="851">
        <v>14</v>
      </c>
      <c r="F49" s="923">
        <v>1</v>
      </c>
      <c r="G49" s="851">
        <v>14</v>
      </c>
      <c r="H49" s="931">
        <v>2</v>
      </c>
      <c r="I49" s="927" t="s">
        <v>83</v>
      </c>
      <c r="J49" s="922"/>
      <c r="K49" s="824" t="s">
        <v>68</v>
      </c>
      <c r="L49" s="923"/>
      <c r="M49" s="824" t="s">
        <v>68</v>
      </c>
      <c r="N49" s="924"/>
      <c r="O49" s="925"/>
      <c r="P49" s="922"/>
      <c r="Q49" s="824" t="s">
        <v>68</v>
      </c>
      <c r="R49" s="923"/>
      <c r="S49" s="824" t="s">
        <v>68</v>
      </c>
      <c r="T49" s="926"/>
      <c r="U49" s="927"/>
      <c r="V49" s="922"/>
      <c r="W49" s="824" t="s">
        <v>68</v>
      </c>
      <c r="X49" s="923"/>
      <c r="Y49" s="824" t="s">
        <v>68</v>
      </c>
      <c r="Z49" s="926"/>
      <c r="AA49" s="927"/>
      <c r="AB49" s="922"/>
      <c r="AC49" s="824" t="s">
        <v>68</v>
      </c>
      <c r="AD49" s="923"/>
      <c r="AE49" s="824" t="s">
        <v>68</v>
      </c>
      <c r="AF49" s="924"/>
      <c r="AG49" s="925"/>
      <c r="AH49" s="928"/>
      <c r="AI49" s="824" t="s">
        <v>68</v>
      </c>
      <c r="AJ49" s="923"/>
      <c r="AK49" s="824" t="s">
        <v>68</v>
      </c>
      <c r="AL49" s="926"/>
      <c r="AM49" s="929"/>
      <c r="AN49" s="830">
        <f t="shared" si="0"/>
        <v>1</v>
      </c>
      <c r="AO49" s="824">
        <v>10</v>
      </c>
      <c r="AP49" s="830">
        <f t="shared" si="0"/>
        <v>1</v>
      </c>
      <c r="AQ49" s="824">
        <v>10</v>
      </c>
      <c r="AR49" s="831">
        <f t="shared" si="2"/>
        <v>2</v>
      </c>
      <c r="AS49" s="1152">
        <f t="shared" ref="AS49" si="22">IF(D49+F49+L49+J49+P49+R49+V49+X49+AB49+AD49+AH49+AJ49=0,"",D49+F49+L49+J49+P49+R49+V49+X49+AB49+AD49+AH49+AJ49)</f>
        <v>2</v>
      </c>
      <c r="AT49" s="1125" t="s">
        <v>768</v>
      </c>
      <c r="AU49" s="1126" t="s">
        <v>769</v>
      </c>
      <c r="AV49" s="1037"/>
      <c r="AW49" s="1038"/>
      <c r="AX49" s="1039"/>
      <c r="AY49" s="1039"/>
      <c r="AZ49" s="1038"/>
      <c r="BA49" s="1038"/>
      <c r="BB49" s="1038"/>
      <c r="BC49" s="1038"/>
      <c r="BD49" s="1038"/>
      <c r="BE49" s="1040"/>
      <c r="BF49" s="1041"/>
      <c r="BG49" s="1041"/>
      <c r="BH49" s="1041"/>
    </row>
    <row r="50" spans="1:60" s="80" customFormat="1" ht="15.75" customHeight="1" thickBot="1" x14ac:dyDescent="0.35">
      <c r="A50" s="153"/>
      <c r="B50" s="10"/>
      <c r="C50" s="140" t="s">
        <v>52</v>
      </c>
      <c r="D50" s="91">
        <f>SUM(D12:D49)</f>
        <v>12</v>
      </c>
      <c r="E50" s="91">
        <f>SUM(E12:E49)</f>
        <v>148</v>
      </c>
      <c r="F50" s="91">
        <f>SUM(F12:F49)</f>
        <v>5</v>
      </c>
      <c r="G50" s="91">
        <f>SUM(G12:G49)</f>
        <v>62</v>
      </c>
      <c r="H50" s="91">
        <f>SUM(H12:H49)</f>
        <v>15</v>
      </c>
      <c r="I50" s="158" t="s">
        <v>17</v>
      </c>
      <c r="J50" s="91">
        <f>SUM(J12:J49)</f>
        <v>7</v>
      </c>
      <c r="K50" s="91">
        <f>SUM(K12:K49)</f>
        <v>98</v>
      </c>
      <c r="L50" s="91">
        <f>SUM(L12:L49)</f>
        <v>8</v>
      </c>
      <c r="M50" s="91">
        <f>SUM(M12:M49)</f>
        <v>112</v>
      </c>
      <c r="N50" s="91">
        <f>SUM(N12:N49)</f>
        <v>15</v>
      </c>
      <c r="O50" s="158" t="s">
        <v>17</v>
      </c>
      <c r="P50" s="91">
        <f>SUM(P12:P49)</f>
        <v>9</v>
      </c>
      <c r="Q50" s="91">
        <f>SUM(Q12:Q49)</f>
        <v>140</v>
      </c>
      <c r="R50" s="91">
        <f>SUM(R12:R49)</f>
        <v>10</v>
      </c>
      <c r="S50" s="91">
        <f>SUM(S12:S49)</f>
        <v>168</v>
      </c>
      <c r="T50" s="91">
        <f>SUM(T12:T49)</f>
        <v>24</v>
      </c>
      <c r="U50" s="158" t="s">
        <v>17</v>
      </c>
      <c r="V50" s="91">
        <f>SUM(V12:V49)</f>
        <v>8</v>
      </c>
      <c r="W50" s="91">
        <f>SUM(W12:W49)</f>
        <v>112</v>
      </c>
      <c r="X50" s="91">
        <f>SUM(X12:X49)</f>
        <v>10</v>
      </c>
      <c r="Y50" s="91">
        <f>SUM(Y12:Y49)</f>
        <v>140</v>
      </c>
      <c r="Z50" s="91">
        <f>SUM(Z12:Z49)</f>
        <v>19</v>
      </c>
      <c r="AA50" s="158" t="s">
        <v>17</v>
      </c>
      <c r="AB50" s="91">
        <f>SUM(AB12:AB49)</f>
        <v>6</v>
      </c>
      <c r="AC50" s="91">
        <f>SUM(AC12:AC49)</f>
        <v>84</v>
      </c>
      <c r="AD50" s="91">
        <f>SUM(AD12:AD49)</f>
        <v>9</v>
      </c>
      <c r="AE50" s="91">
        <f>SUM(AE12:AE49)</f>
        <v>126</v>
      </c>
      <c r="AF50" s="91">
        <f>SUM(AF12:AF49)</f>
        <v>16</v>
      </c>
      <c r="AG50" s="158" t="s">
        <v>17</v>
      </c>
      <c r="AH50" s="91">
        <f>SUM(AH12:AH49)</f>
        <v>5</v>
      </c>
      <c r="AI50" s="91">
        <f>SUM(AI12:AI49)</f>
        <v>50</v>
      </c>
      <c r="AJ50" s="91">
        <f>SUM(AJ12:AJ49)</f>
        <v>9</v>
      </c>
      <c r="AK50" s="91">
        <f>SUM(AK12:AK49)</f>
        <v>90</v>
      </c>
      <c r="AL50" s="91">
        <f>SUM(AL12:AL49)</f>
        <v>12</v>
      </c>
      <c r="AM50" s="158" t="s">
        <v>17</v>
      </c>
      <c r="AN50" s="91">
        <f t="shared" ref="AN50:AS50" si="23">SUM(AN12:AN49)</f>
        <v>47</v>
      </c>
      <c r="AO50" s="91">
        <f t="shared" si="23"/>
        <v>618</v>
      </c>
      <c r="AP50" s="91">
        <f t="shared" si="23"/>
        <v>51</v>
      </c>
      <c r="AQ50" s="91">
        <f t="shared" si="23"/>
        <v>691</v>
      </c>
      <c r="AR50" s="902">
        <f t="shared" si="23"/>
        <v>101</v>
      </c>
      <c r="AS50" s="1108">
        <f t="shared" si="23"/>
        <v>98</v>
      </c>
      <c r="AT50" s="1115"/>
      <c r="AU50" s="1115"/>
      <c r="AV50" s="1042"/>
      <c r="AW50" s="1042"/>
      <c r="AX50" s="1042"/>
      <c r="AY50" s="1042"/>
      <c r="AZ50" s="1042"/>
      <c r="BA50" s="1042"/>
      <c r="BB50" s="1042"/>
      <c r="BC50" s="1042"/>
      <c r="BD50" s="1042"/>
      <c r="BE50" s="1042"/>
      <c r="BF50" s="1042"/>
      <c r="BG50" s="1042"/>
      <c r="BH50" s="1042"/>
    </row>
    <row r="51" spans="1:60" s="80" customFormat="1" ht="15.75" customHeight="1" thickBot="1" x14ac:dyDescent="0.35">
      <c r="A51" s="138"/>
      <c r="B51" s="139"/>
      <c r="C51" s="78" t="s">
        <v>42</v>
      </c>
      <c r="D51" s="79">
        <f>D10+D50</f>
        <v>16</v>
      </c>
      <c r="E51" s="79">
        <f>E10+E50</f>
        <v>188</v>
      </c>
      <c r="F51" s="79">
        <f>F10+F50</f>
        <v>17</v>
      </c>
      <c r="G51" s="79">
        <f>G10+G50</f>
        <v>182</v>
      </c>
      <c r="H51" s="79">
        <f>H10+H50</f>
        <v>27</v>
      </c>
      <c r="I51" s="159" t="s">
        <v>17</v>
      </c>
      <c r="J51" s="79">
        <f>J10+J50</f>
        <v>17</v>
      </c>
      <c r="K51" s="79">
        <f>K10+K50</f>
        <v>246</v>
      </c>
      <c r="L51" s="79">
        <f>L10+L50</f>
        <v>12</v>
      </c>
      <c r="M51" s="79">
        <f>M10+M50</f>
        <v>172</v>
      </c>
      <c r="N51" s="79">
        <f>N10+N50</f>
        <v>27</v>
      </c>
      <c r="O51" s="159" t="s">
        <v>17</v>
      </c>
      <c r="P51" s="79">
        <f>P10+P50</f>
        <v>15</v>
      </c>
      <c r="Q51" s="79">
        <f>Q10+Q50</f>
        <v>224</v>
      </c>
      <c r="R51" s="79">
        <f>R10+R50</f>
        <v>14</v>
      </c>
      <c r="S51" s="79">
        <f>S10+S50</f>
        <v>224</v>
      </c>
      <c r="T51" s="79">
        <f>T10+T50</f>
        <v>32</v>
      </c>
      <c r="U51" s="159" t="s">
        <v>17</v>
      </c>
      <c r="V51" s="79">
        <f>V10+V50</f>
        <v>14</v>
      </c>
      <c r="W51" s="79">
        <f>W10+W50</f>
        <v>196</v>
      </c>
      <c r="X51" s="79">
        <f>X10+X50</f>
        <v>16</v>
      </c>
      <c r="Y51" s="79">
        <f>Y10+Y50</f>
        <v>230</v>
      </c>
      <c r="Z51" s="79">
        <f>Z10+Z50</f>
        <v>31</v>
      </c>
      <c r="AA51" s="159" t="s">
        <v>17</v>
      </c>
      <c r="AB51" s="79">
        <f>AB10+AB50</f>
        <v>16</v>
      </c>
      <c r="AC51" s="79">
        <f>AC10+AC50</f>
        <v>224</v>
      </c>
      <c r="AD51" s="79">
        <f>AD10+AD50</f>
        <v>12</v>
      </c>
      <c r="AE51" s="79">
        <f>AE10+AE50</f>
        <v>168</v>
      </c>
      <c r="AF51" s="79">
        <f>AF10+AF50</f>
        <v>31</v>
      </c>
      <c r="AG51" s="159" t="s">
        <v>17</v>
      </c>
      <c r="AH51" s="79">
        <f>AH10+AH50</f>
        <v>11</v>
      </c>
      <c r="AI51" s="79">
        <f>AI10+AI50</f>
        <v>110</v>
      </c>
      <c r="AJ51" s="79">
        <f>AJ10+AJ50</f>
        <v>18</v>
      </c>
      <c r="AK51" s="79">
        <f>AK10+AK50</f>
        <v>190</v>
      </c>
      <c r="AL51" s="79">
        <f>AL10+AL50</f>
        <v>32</v>
      </c>
      <c r="AM51" s="159" t="s">
        <v>17</v>
      </c>
      <c r="AN51" s="92">
        <f>AN10+AN50</f>
        <v>89</v>
      </c>
      <c r="AO51" s="92">
        <f>AO10+AO50</f>
        <v>1180</v>
      </c>
      <c r="AP51" s="92">
        <f>AP10+AP50</f>
        <v>83</v>
      </c>
      <c r="AQ51" s="901">
        <f>AQ10+AQ50</f>
        <v>1073</v>
      </c>
      <c r="AR51" s="352">
        <f>SUM(H51,N51,T51,Z51,AF51,AL51)</f>
        <v>180</v>
      </c>
      <c r="AS51" s="1109">
        <f>AS10+AS50</f>
        <v>171</v>
      </c>
      <c r="AT51" s="1115"/>
      <c r="AU51" s="1115"/>
      <c r="AV51" s="1042"/>
      <c r="AW51" s="1042"/>
      <c r="AX51" s="1042"/>
      <c r="AY51" s="1042"/>
      <c r="AZ51" s="1042"/>
      <c r="BA51" s="1042"/>
      <c r="BB51" s="1042"/>
      <c r="BC51" s="1042"/>
      <c r="BD51" s="1042"/>
      <c r="BE51" s="1042"/>
      <c r="BF51" s="1042"/>
      <c r="BG51" s="1042"/>
      <c r="BH51" s="1042"/>
    </row>
    <row r="52" spans="1:60" ht="18.75" customHeight="1" x14ac:dyDescent="0.3">
      <c r="A52" s="93"/>
      <c r="B52" s="94"/>
      <c r="C52" s="95" t="s">
        <v>16</v>
      </c>
      <c r="D52" s="1476"/>
      <c r="E52" s="1477"/>
      <c r="F52" s="1477"/>
      <c r="G52" s="1477"/>
      <c r="H52" s="1477"/>
      <c r="I52" s="1477"/>
      <c r="J52" s="1477"/>
      <c r="K52" s="1477"/>
      <c r="L52" s="1477"/>
      <c r="M52" s="1477"/>
      <c r="N52" s="1477"/>
      <c r="O52" s="1477"/>
      <c r="P52" s="1477"/>
      <c r="Q52" s="1477"/>
      <c r="R52" s="1477"/>
      <c r="S52" s="1477"/>
      <c r="T52" s="1477"/>
      <c r="U52" s="1477"/>
      <c r="V52" s="1477"/>
      <c r="W52" s="1477"/>
      <c r="X52" s="1477"/>
      <c r="Y52" s="1477"/>
      <c r="Z52" s="1477"/>
      <c r="AA52" s="1477"/>
      <c r="AB52" s="1476"/>
      <c r="AC52" s="1477"/>
      <c r="AD52" s="1477"/>
      <c r="AE52" s="1477"/>
      <c r="AF52" s="1477"/>
      <c r="AG52" s="1477"/>
      <c r="AH52" s="1477"/>
      <c r="AI52" s="1477"/>
      <c r="AJ52" s="1477"/>
      <c r="AK52" s="1477"/>
      <c r="AL52" s="1477"/>
      <c r="AM52" s="1477"/>
      <c r="AN52" s="1491"/>
      <c r="AO52" s="1501"/>
      <c r="AP52" s="1501"/>
      <c r="AQ52" s="1501"/>
      <c r="AR52" s="1502"/>
      <c r="AS52" s="1501"/>
      <c r="AT52" s="1116"/>
      <c r="AU52" s="1116"/>
    </row>
    <row r="53" spans="1:60" s="418" customFormat="1" ht="15.75" customHeight="1" x14ac:dyDescent="0.25">
      <c r="A53" s="449" t="s">
        <v>303</v>
      </c>
      <c r="B53" s="473" t="s">
        <v>45</v>
      </c>
      <c r="C53" s="450" t="s">
        <v>304</v>
      </c>
      <c r="D53" s="427">
        <v>3</v>
      </c>
      <c r="E53" s="421">
        <v>30</v>
      </c>
      <c r="F53" s="426"/>
      <c r="G53" s="421" t="s">
        <v>68</v>
      </c>
      <c r="H53" s="463" t="s">
        <v>17</v>
      </c>
      <c r="I53" s="430" t="s">
        <v>196</v>
      </c>
      <c r="J53" s="427"/>
      <c r="K53" s="421" t="s">
        <v>68</v>
      </c>
      <c r="L53" s="426"/>
      <c r="M53" s="421" t="s">
        <v>68</v>
      </c>
      <c r="N53" s="463" t="s">
        <v>17</v>
      </c>
      <c r="O53" s="430"/>
      <c r="P53" s="427"/>
      <c r="Q53" s="421" t="s">
        <v>68</v>
      </c>
      <c r="R53" s="426"/>
      <c r="S53" s="421" t="s">
        <v>68</v>
      </c>
      <c r="T53" s="463" t="s">
        <v>17</v>
      </c>
      <c r="U53" s="430"/>
      <c r="V53" s="427"/>
      <c r="W53" s="421" t="s">
        <v>68</v>
      </c>
      <c r="X53" s="426"/>
      <c r="Y53" s="421" t="s">
        <v>68</v>
      </c>
      <c r="Z53" s="463" t="s">
        <v>17</v>
      </c>
      <c r="AA53" s="430"/>
      <c r="AB53" s="427"/>
      <c r="AC53" s="421" t="s">
        <v>68</v>
      </c>
      <c r="AD53" s="426"/>
      <c r="AE53" s="421" t="s">
        <v>68</v>
      </c>
      <c r="AF53" s="463" t="s">
        <v>17</v>
      </c>
      <c r="AG53" s="430"/>
      <c r="AH53" s="427"/>
      <c r="AI53" s="421" t="s">
        <v>68</v>
      </c>
      <c r="AJ53" s="426"/>
      <c r="AK53" s="421" t="s">
        <v>68</v>
      </c>
      <c r="AL53" s="463" t="s">
        <v>17</v>
      </c>
      <c r="AM53" s="448"/>
      <c r="AN53" s="422">
        <v>2</v>
      </c>
      <c r="AO53" s="421">
        <f t="shared" ref="AO53:AO59" si="24">IF((D53+J53+P53+V53+AB53+AH53)*14=0,"",(D53+J53+P53+V53+AB53+AH53)*14)</f>
        <v>42</v>
      </c>
      <c r="AP53" s="423" t="s">
        <v>68</v>
      </c>
      <c r="AQ53" s="421" t="str">
        <f t="shared" ref="AQ53:AQ59" si="25">IF((L53+F53+R53+X53+AD53+AJ53)*14=0,"",(L53+F53+R53+X53+AD53+AJ53)*14)</f>
        <v/>
      </c>
      <c r="AR53" s="463" t="s">
        <v>17</v>
      </c>
      <c r="AS53" s="863">
        <v>2</v>
      </c>
      <c r="AT53" s="1101" t="s">
        <v>729</v>
      </c>
      <c r="AU53" s="1029" t="s">
        <v>808</v>
      </c>
    </row>
    <row r="54" spans="1:60" s="835" customFormat="1" ht="15.75" customHeight="1" x14ac:dyDescent="0.25">
      <c r="A54" s="1134" t="s">
        <v>295</v>
      </c>
      <c r="B54" s="1135" t="s">
        <v>45</v>
      </c>
      <c r="C54" s="1136" t="s">
        <v>296</v>
      </c>
      <c r="D54" s="1137"/>
      <c r="E54" s="1137"/>
      <c r="F54" s="1138">
        <v>4</v>
      </c>
      <c r="G54" s="1139">
        <v>40</v>
      </c>
      <c r="H54" s="1137" t="s">
        <v>41</v>
      </c>
      <c r="I54" s="1137" t="s">
        <v>196</v>
      </c>
      <c r="J54" s="1138" t="s">
        <v>17</v>
      </c>
      <c r="K54" s="1139"/>
      <c r="L54" s="1137"/>
      <c r="M54" s="1137"/>
      <c r="N54" s="1138" t="s">
        <v>17</v>
      </c>
      <c r="O54" s="1139"/>
      <c r="P54" s="1137"/>
      <c r="Q54" s="1137"/>
      <c r="R54" s="1138" t="s">
        <v>17</v>
      </c>
      <c r="S54" s="1139"/>
      <c r="T54" s="1137"/>
      <c r="U54" s="1137"/>
      <c r="V54" s="1138" t="s">
        <v>17</v>
      </c>
      <c r="W54" s="1139"/>
      <c r="X54" s="1137"/>
      <c r="Y54" s="1137"/>
      <c r="Z54" s="1138" t="s">
        <v>17</v>
      </c>
      <c r="AA54" s="1140"/>
      <c r="AB54" s="1137"/>
      <c r="AC54" s="1137"/>
      <c r="AD54" s="1138"/>
      <c r="AE54" s="1141"/>
      <c r="AF54" s="1147" t="s">
        <v>17</v>
      </c>
      <c r="AG54" s="1133"/>
      <c r="AH54" s="1133"/>
      <c r="AI54" s="1133"/>
      <c r="AJ54" s="1133"/>
      <c r="AK54" s="1133"/>
      <c r="AL54" s="1147" t="s">
        <v>17</v>
      </c>
      <c r="AM54" s="1133"/>
      <c r="AN54" s="913"/>
      <c r="AO54" s="876"/>
      <c r="AP54" s="854"/>
      <c r="AQ54" s="876"/>
      <c r="AR54" s="1142" t="s">
        <v>17</v>
      </c>
      <c r="AS54" s="863"/>
      <c r="AT54" s="1101" t="s">
        <v>918</v>
      </c>
      <c r="AU54" s="1029" t="s">
        <v>919</v>
      </c>
    </row>
    <row r="55" spans="1:60" s="378" customFormat="1" ht="15.75" customHeight="1" x14ac:dyDescent="0.25">
      <c r="A55" s="449" t="s">
        <v>305</v>
      </c>
      <c r="B55" s="473" t="s">
        <v>15</v>
      </c>
      <c r="C55" s="453" t="s">
        <v>306</v>
      </c>
      <c r="D55" s="427"/>
      <c r="E55" s="421" t="s">
        <v>68</v>
      </c>
      <c r="F55" s="426"/>
      <c r="G55" s="421" t="s">
        <v>68</v>
      </c>
      <c r="H55" s="463" t="s">
        <v>17</v>
      </c>
      <c r="I55" s="430"/>
      <c r="J55" s="427"/>
      <c r="K55" s="421" t="s">
        <v>68</v>
      </c>
      <c r="L55" s="426"/>
      <c r="M55" s="421" t="s">
        <v>68</v>
      </c>
      <c r="N55" s="463" t="s">
        <v>17</v>
      </c>
      <c r="O55" s="430"/>
      <c r="P55" s="427"/>
      <c r="Q55" s="421" t="s">
        <v>68</v>
      </c>
      <c r="R55" s="426"/>
      <c r="S55" s="421" t="s">
        <v>68</v>
      </c>
      <c r="T55" s="463" t="s">
        <v>17</v>
      </c>
      <c r="U55" s="430"/>
      <c r="V55" s="427"/>
      <c r="W55" s="421" t="s">
        <v>68</v>
      </c>
      <c r="X55" s="426"/>
      <c r="Y55" s="421" t="s">
        <v>68</v>
      </c>
      <c r="Z55" s="463" t="s">
        <v>17</v>
      </c>
      <c r="AA55" s="430" t="s">
        <v>291</v>
      </c>
      <c r="AB55" s="427"/>
      <c r="AC55" s="421" t="s">
        <v>68</v>
      </c>
      <c r="AD55" s="426"/>
      <c r="AE55" s="421" t="s">
        <v>68</v>
      </c>
      <c r="AF55" s="463" t="s">
        <v>17</v>
      </c>
      <c r="AG55" s="430"/>
      <c r="AH55" s="427"/>
      <c r="AI55" s="421" t="s">
        <v>68</v>
      </c>
      <c r="AJ55" s="426"/>
      <c r="AK55" s="421" t="s">
        <v>68</v>
      </c>
      <c r="AL55" s="463" t="s">
        <v>17</v>
      </c>
      <c r="AM55" s="448"/>
      <c r="AN55" s="422" t="s">
        <v>68</v>
      </c>
      <c r="AO55" s="421" t="str">
        <f t="shared" si="24"/>
        <v/>
      </c>
      <c r="AP55" s="423" t="s">
        <v>68</v>
      </c>
      <c r="AQ55" s="421" t="str">
        <f t="shared" si="25"/>
        <v/>
      </c>
      <c r="AR55" s="463" t="s">
        <v>17</v>
      </c>
      <c r="AS55" s="863" t="s">
        <v>68</v>
      </c>
      <c r="AT55" s="1113"/>
      <c r="AU55" s="1113"/>
    </row>
    <row r="56" spans="1:60" s="418" customFormat="1" ht="15.75" customHeight="1" x14ac:dyDescent="0.25">
      <c r="A56" s="449" t="s">
        <v>372</v>
      </c>
      <c r="B56" s="473" t="s">
        <v>15</v>
      </c>
      <c r="C56" s="450" t="s">
        <v>373</v>
      </c>
      <c r="D56" s="427"/>
      <c r="E56" s="421" t="s">
        <v>68</v>
      </c>
      <c r="F56" s="426"/>
      <c r="G56" s="421" t="s">
        <v>68</v>
      </c>
      <c r="H56" s="463" t="s">
        <v>17</v>
      </c>
      <c r="I56" s="430"/>
      <c r="J56" s="427"/>
      <c r="K56" s="421" t="s">
        <v>68</v>
      </c>
      <c r="L56" s="426"/>
      <c r="M56" s="421" t="s">
        <v>68</v>
      </c>
      <c r="N56" s="463" t="s">
        <v>17</v>
      </c>
      <c r="O56" s="430"/>
      <c r="P56" s="427"/>
      <c r="Q56" s="421" t="s">
        <v>68</v>
      </c>
      <c r="R56" s="426"/>
      <c r="S56" s="421" t="s">
        <v>68</v>
      </c>
      <c r="T56" s="463" t="s">
        <v>17</v>
      </c>
      <c r="U56" s="430"/>
      <c r="V56" s="427"/>
      <c r="W56" s="421" t="s">
        <v>68</v>
      </c>
      <c r="X56" s="426"/>
      <c r="Y56" s="421" t="s">
        <v>68</v>
      </c>
      <c r="Z56" s="463" t="s">
        <v>17</v>
      </c>
      <c r="AA56" s="430"/>
      <c r="AB56" s="427"/>
      <c r="AC56" s="421" t="s">
        <v>68</v>
      </c>
      <c r="AD56" s="426"/>
      <c r="AE56" s="421" t="s">
        <v>68</v>
      </c>
      <c r="AF56" s="463" t="s">
        <v>17</v>
      </c>
      <c r="AG56" s="430" t="s">
        <v>291</v>
      </c>
      <c r="AH56" s="427"/>
      <c r="AI56" s="421" t="s">
        <v>68</v>
      </c>
      <c r="AJ56" s="426"/>
      <c r="AK56" s="421" t="s">
        <v>68</v>
      </c>
      <c r="AL56" s="463" t="s">
        <v>17</v>
      </c>
      <c r="AM56" s="448"/>
      <c r="AN56" s="422" t="s">
        <v>68</v>
      </c>
      <c r="AO56" s="421" t="str">
        <f t="shared" si="24"/>
        <v/>
      </c>
      <c r="AP56" s="423" t="s">
        <v>68</v>
      </c>
      <c r="AQ56" s="421" t="str">
        <f t="shared" si="25"/>
        <v/>
      </c>
      <c r="AR56" s="463" t="s">
        <v>17</v>
      </c>
      <c r="AS56" s="863" t="s">
        <v>68</v>
      </c>
      <c r="AT56" s="1113"/>
      <c r="AU56" s="1113"/>
    </row>
    <row r="57" spans="1:60" s="378" customFormat="1" ht="15.75" customHeight="1" x14ac:dyDescent="0.25">
      <c r="A57" s="449" t="s">
        <v>188</v>
      </c>
      <c r="B57" s="473" t="s">
        <v>15</v>
      </c>
      <c r="C57" s="450" t="s">
        <v>189</v>
      </c>
      <c r="D57" s="427"/>
      <c r="E57" s="421" t="s">
        <v>68</v>
      </c>
      <c r="F57" s="426"/>
      <c r="G57" s="421" t="s">
        <v>68</v>
      </c>
      <c r="H57" s="463" t="s">
        <v>17</v>
      </c>
      <c r="I57" s="430"/>
      <c r="J57" s="427"/>
      <c r="K57" s="421" t="s">
        <v>68</v>
      </c>
      <c r="L57" s="426"/>
      <c r="M57" s="421" t="s">
        <v>68</v>
      </c>
      <c r="N57" s="463" t="s">
        <v>17</v>
      </c>
      <c r="O57" s="430"/>
      <c r="P57" s="427"/>
      <c r="Q57" s="421" t="s">
        <v>68</v>
      </c>
      <c r="R57" s="426"/>
      <c r="S57" s="421" t="s">
        <v>68</v>
      </c>
      <c r="T57" s="463" t="s">
        <v>17</v>
      </c>
      <c r="U57" s="430"/>
      <c r="V57" s="427"/>
      <c r="W57" s="421" t="s">
        <v>68</v>
      </c>
      <c r="X57" s="426"/>
      <c r="Y57" s="421" t="s">
        <v>68</v>
      </c>
      <c r="Z57" s="463" t="s">
        <v>17</v>
      </c>
      <c r="AA57" s="430"/>
      <c r="AB57" s="427"/>
      <c r="AC57" s="421" t="s">
        <v>68</v>
      </c>
      <c r="AD57" s="426"/>
      <c r="AE57" s="421" t="s">
        <v>68</v>
      </c>
      <c r="AF57" s="463" t="s">
        <v>17</v>
      </c>
      <c r="AG57" s="430"/>
      <c r="AH57" s="427"/>
      <c r="AI57" s="421" t="s">
        <v>68</v>
      </c>
      <c r="AJ57" s="426"/>
      <c r="AK57" s="421" t="s">
        <v>68</v>
      </c>
      <c r="AL57" s="463" t="s">
        <v>17</v>
      </c>
      <c r="AM57" s="448" t="s">
        <v>290</v>
      </c>
      <c r="AN57" s="422" t="s">
        <v>68</v>
      </c>
      <c r="AO57" s="421" t="str">
        <f t="shared" si="24"/>
        <v/>
      </c>
      <c r="AP57" s="423" t="s">
        <v>68</v>
      </c>
      <c r="AQ57" s="421" t="str">
        <f t="shared" si="25"/>
        <v/>
      </c>
      <c r="AR57" s="463" t="s">
        <v>17</v>
      </c>
      <c r="AS57" s="863" t="s">
        <v>68</v>
      </c>
      <c r="AT57" s="1117"/>
      <c r="AU57" s="1117"/>
    </row>
    <row r="58" spans="1:60" s="378" customFormat="1" ht="15.75" customHeight="1" x14ac:dyDescent="0.25">
      <c r="A58" s="449" t="s">
        <v>374</v>
      </c>
      <c r="B58" s="473" t="s">
        <v>15</v>
      </c>
      <c r="C58" s="471" t="s">
        <v>375</v>
      </c>
      <c r="D58" s="427"/>
      <c r="E58" s="421" t="s">
        <v>68</v>
      </c>
      <c r="F58" s="426"/>
      <c r="G58" s="421" t="s">
        <v>68</v>
      </c>
      <c r="H58" s="463" t="s">
        <v>17</v>
      </c>
      <c r="I58" s="430"/>
      <c r="J58" s="427"/>
      <c r="K58" s="421" t="s">
        <v>68</v>
      </c>
      <c r="L58" s="426"/>
      <c r="M58" s="421" t="s">
        <v>68</v>
      </c>
      <c r="N58" s="463" t="s">
        <v>17</v>
      </c>
      <c r="O58" s="430"/>
      <c r="P58" s="427"/>
      <c r="Q58" s="421" t="s">
        <v>68</v>
      </c>
      <c r="R58" s="426"/>
      <c r="S58" s="421" t="s">
        <v>68</v>
      </c>
      <c r="T58" s="463" t="s">
        <v>17</v>
      </c>
      <c r="U58" s="430"/>
      <c r="V58" s="427"/>
      <c r="W58" s="421" t="s">
        <v>68</v>
      </c>
      <c r="X58" s="426"/>
      <c r="Y58" s="421" t="s">
        <v>68</v>
      </c>
      <c r="Z58" s="463" t="s">
        <v>17</v>
      </c>
      <c r="AA58" s="430"/>
      <c r="AB58" s="427"/>
      <c r="AC58" s="421" t="s">
        <v>68</v>
      </c>
      <c r="AD58" s="426"/>
      <c r="AE58" s="421" t="s">
        <v>68</v>
      </c>
      <c r="AF58" s="463" t="s">
        <v>17</v>
      </c>
      <c r="AG58" s="430"/>
      <c r="AH58" s="427"/>
      <c r="AI58" s="421" t="s">
        <v>68</v>
      </c>
      <c r="AJ58" s="426"/>
      <c r="AK58" s="421" t="s">
        <v>68</v>
      </c>
      <c r="AL58" s="463" t="s">
        <v>17</v>
      </c>
      <c r="AM58" s="448" t="s">
        <v>290</v>
      </c>
      <c r="AN58" s="422" t="s">
        <v>68</v>
      </c>
      <c r="AO58" s="421" t="str">
        <f t="shared" si="24"/>
        <v/>
      </c>
      <c r="AP58" s="423" t="s">
        <v>68</v>
      </c>
      <c r="AQ58" s="421" t="str">
        <f t="shared" si="25"/>
        <v/>
      </c>
      <c r="AR58" s="463" t="s">
        <v>17</v>
      </c>
      <c r="AS58" s="863" t="s">
        <v>68</v>
      </c>
      <c r="AT58" s="1117"/>
      <c r="AU58" s="1117"/>
    </row>
    <row r="59" spans="1:60" s="379" customFormat="1" ht="15.75" customHeight="1" thickBot="1" x14ac:dyDescent="0.3">
      <c r="A59" s="449" t="s">
        <v>376</v>
      </c>
      <c r="B59" s="473" t="s">
        <v>15</v>
      </c>
      <c r="C59" s="471" t="s">
        <v>377</v>
      </c>
      <c r="D59" s="427"/>
      <c r="E59" s="421" t="s">
        <v>68</v>
      </c>
      <c r="F59" s="426"/>
      <c r="G59" s="421" t="s">
        <v>68</v>
      </c>
      <c r="H59" s="463" t="s">
        <v>17</v>
      </c>
      <c r="I59" s="430"/>
      <c r="J59" s="427"/>
      <c r="K59" s="421" t="s">
        <v>68</v>
      </c>
      <c r="L59" s="426"/>
      <c r="M59" s="421" t="s">
        <v>68</v>
      </c>
      <c r="N59" s="463" t="s">
        <v>17</v>
      </c>
      <c r="O59" s="430"/>
      <c r="P59" s="427"/>
      <c r="Q59" s="421" t="s">
        <v>68</v>
      </c>
      <c r="R59" s="426"/>
      <c r="S59" s="421" t="s">
        <v>68</v>
      </c>
      <c r="T59" s="463" t="s">
        <v>17</v>
      </c>
      <c r="U59" s="430"/>
      <c r="V59" s="427"/>
      <c r="W59" s="421" t="s">
        <v>68</v>
      </c>
      <c r="X59" s="426"/>
      <c r="Y59" s="421" t="s">
        <v>68</v>
      </c>
      <c r="Z59" s="463" t="s">
        <v>17</v>
      </c>
      <c r="AA59" s="430"/>
      <c r="AB59" s="427"/>
      <c r="AC59" s="421" t="s">
        <v>68</v>
      </c>
      <c r="AD59" s="426"/>
      <c r="AE59" s="421" t="s">
        <v>68</v>
      </c>
      <c r="AF59" s="463" t="s">
        <v>17</v>
      </c>
      <c r="AG59" s="430"/>
      <c r="AH59" s="427"/>
      <c r="AI59" s="421" t="s">
        <v>68</v>
      </c>
      <c r="AJ59" s="426"/>
      <c r="AK59" s="421" t="s">
        <v>68</v>
      </c>
      <c r="AL59" s="463" t="s">
        <v>17</v>
      </c>
      <c r="AM59" s="448" t="s">
        <v>290</v>
      </c>
      <c r="AN59" s="422" t="s">
        <v>68</v>
      </c>
      <c r="AO59" s="421" t="str">
        <f t="shared" si="24"/>
        <v/>
      </c>
      <c r="AP59" s="423" t="s">
        <v>68</v>
      </c>
      <c r="AQ59" s="421" t="str">
        <f t="shared" si="25"/>
        <v/>
      </c>
      <c r="AR59" s="463" t="s">
        <v>17</v>
      </c>
      <c r="AS59" s="1110" t="s">
        <v>68</v>
      </c>
      <c r="AT59" s="1117"/>
      <c r="AU59" s="1117"/>
    </row>
    <row r="60" spans="1:60" ht="15.75" customHeight="1" thickBot="1" x14ac:dyDescent="0.35">
      <c r="A60" s="96"/>
      <c r="B60" s="97"/>
      <c r="C60" s="98" t="s">
        <v>18</v>
      </c>
      <c r="D60" s="99">
        <f t="shared" ref="D60:AM60" si="26">SUM(D53:D59)</f>
        <v>3</v>
      </c>
      <c r="E60" s="99">
        <f t="shared" si="26"/>
        <v>30</v>
      </c>
      <c r="F60" s="99">
        <f t="shared" si="26"/>
        <v>4</v>
      </c>
      <c r="G60" s="99">
        <f t="shared" si="26"/>
        <v>40</v>
      </c>
      <c r="H60" s="99">
        <f t="shared" si="26"/>
        <v>0</v>
      </c>
      <c r="I60" s="99">
        <f t="shared" si="26"/>
        <v>0</v>
      </c>
      <c r="J60" s="99">
        <f t="shared" si="26"/>
        <v>0</v>
      </c>
      <c r="K60" s="99">
        <f t="shared" si="26"/>
        <v>0</v>
      </c>
      <c r="L60" s="99">
        <f t="shared" si="26"/>
        <v>0</v>
      </c>
      <c r="M60" s="99">
        <f t="shared" si="26"/>
        <v>0</v>
      </c>
      <c r="N60" s="99">
        <f t="shared" si="26"/>
        <v>0</v>
      </c>
      <c r="O60" s="99">
        <f t="shared" si="26"/>
        <v>0</v>
      </c>
      <c r="P60" s="99">
        <f t="shared" si="26"/>
        <v>0</v>
      </c>
      <c r="Q60" s="99">
        <f t="shared" si="26"/>
        <v>0</v>
      </c>
      <c r="R60" s="99">
        <f t="shared" si="26"/>
        <v>0</v>
      </c>
      <c r="S60" s="99">
        <f t="shared" si="26"/>
        <v>0</v>
      </c>
      <c r="T60" s="99">
        <f t="shared" si="26"/>
        <v>0</v>
      </c>
      <c r="U60" s="99">
        <f t="shared" si="26"/>
        <v>0</v>
      </c>
      <c r="V60" s="99">
        <f t="shared" si="26"/>
        <v>0</v>
      </c>
      <c r="W60" s="99">
        <f t="shared" si="26"/>
        <v>0</v>
      </c>
      <c r="X60" s="99">
        <f t="shared" si="26"/>
        <v>0</v>
      </c>
      <c r="Y60" s="99">
        <f t="shared" si="26"/>
        <v>0</v>
      </c>
      <c r="Z60" s="99">
        <f t="shared" si="26"/>
        <v>0</v>
      </c>
      <c r="AA60" s="99">
        <f t="shared" si="26"/>
        <v>0</v>
      </c>
      <c r="AB60" s="99">
        <f t="shared" si="26"/>
        <v>0</v>
      </c>
      <c r="AC60" s="99">
        <f t="shared" si="26"/>
        <v>0</v>
      </c>
      <c r="AD60" s="99">
        <f t="shared" si="26"/>
        <v>0</v>
      </c>
      <c r="AE60" s="99">
        <f t="shared" si="26"/>
        <v>0</v>
      </c>
      <c r="AF60" s="99">
        <f t="shared" si="26"/>
        <v>0</v>
      </c>
      <c r="AG60" s="99">
        <f t="shared" si="26"/>
        <v>0</v>
      </c>
      <c r="AH60" s="99">
        <f t="shared" si="26"/>
        <v>0</v>
      </c>
      <c r="AI60" s="99">
        <f t="shared" si="26"/>
        <v>0</v>
      </c>
      <c r="AJ60" s="99">
        <f t="shared" si="26"/>
        <v>0</v>
      </c>
      <c r="AK60" s="99">
        <f t="shared" si="26"/>
        <v>0</v>
      </c>
      <c r="AL60" s="99">
        <f t="shared" si="26"/>
        <v>0</v>
      </c>
      <c r="AM60" s="99">
        <f t="shared" si="26"/>
        <v>0</v>
      </c>
      <c r="AN60" s="106">
        <f>IF(D60+J60+P60+V60=0,"",D60+J60+P60+V60)</f>
        <v>3</v>
      </c>
      <c r="AO60" s="107" t="str">
        <f>IF((P60+V60+AB60+AH60)*14=0,"",(P60+V60+AB60+AH60)*14)</f>
        <v/>
      </c>
      <c r="AP60" s="108">
        <f>IF(F60+L60+R60+X60=0,"",F60+L60+R60+X60)</f>
        <v>4</v>
      </c>
      <c r="AQ60" s="107">
        <f>IF((L60+F60+R60+X60+AD60+AJ60)*14=0,"",(L60+F60+R60+X60+AD60+AJ60)*14)</f>
        <v>56</v>
      </c>
      <c r="AR60" s="102" t="s">
        <v>17</v>
      </c>
      <c r="AS60" s="1111" t="s">
        <v>41</v>
      </c>
      <c r="AT60" s="1102"/>
      <c r="AU60" s="1102"/>
    </row>
    <row r="61" spans="1:60" ht="15.75" customHeight="1" thickBot="1" x14ac:dyDescent="0.35">
      <c r="A61" s="110"/>
      <c r="B61" s="111"/>
      <c r="C61" s="112" t="s">
        <v>43</v>
      </c>
      <c r="D61" s="113">
        <f>D51+D60</f>
        <v>19</v>
      </c>
      <c r="E61" s="114">
        <f>E51+E60</f>
        <v>218</v>
      </c>
      <c r="F61" s="115">
        <f>F51+F60</f>
        <v>21</v>
      </c>
      <c r="G61" s="114">
        <f>G51+G60</f>
        <v>222</v>
      </c>
      <c r="H61" s="116" t="s">
        <v>17</v>
      </c>
      <c r="I61" s="117" t="s">
        <v>17</v>
      </c>
      <c r="J61" s="118">
        <f>J51+J60</f>
        <v>17</v>
      </c>
      <c r="K61" s="114">
        <f>K51+K60</f>
        <v>246</v>
      </c>
      <c r="L61" s="115">
        <f>L51+L60</f>
        <v>12</v>
      </c>
      <c r="M61" s="114">
        <f>M51+M60</f>
        <v>172</v>
      </c>
      <c r="N61" s="116" t="s">
        <v>17</v>
      </c>
      <c r="O61" s="117" t="s">
        <v>17</v>
      </c>
      <c r="P61" s="113">
        <f>P51+P60</f>
        <v>15</v>
      </c>
      <c r="Q61" s="114">
        <f>Q51+Q60</f>
        <v>224</v>
      </c>
      <c r="R61" s="115">
        <f>R51+R60</f>
        <v>14</v>
      </c>
      <c r="S61" s="114">
        <f>S51+S60</f>
        <v>224</v>
      </c>
      <c r="T61" s="119" t="s">
        <v>17</v>
      </c>
      <c r="U61" s="117" t="s">
        <v>17</v>
      </c>
      <c r="V61" s="118">
        <f>V51+V60</f>
        <v>14</v>
      </c>
      <c r="W61" s="114">
        <f>W51+W60</f>
        <v>196</v>
      </c>
      <c r="X61" s="115">
        <f>X51+X60</f>
        <v>16</v>
      </c>
      <c r="Y61" s="114">
        <f>Y51+Y60</f>
        <v>230</v>
      </c>
      <c r="Z61" s="116" t="s">
        <v>17</v>
      </c>
      <c r="AA61" s="117" t="s">
        <v>17</v>
      </c>
      <c r="AB61" s="113">
        <f>AB51+AB60</f>
        <v>16</v>
      </c>
      <c r="AC61" s="114">
        <f>AC51+AC60</f>
        <v>224</v>
      </c>
      <c r="AD61" s="115">
        <f>AD51+AD60</f>
        <v>12</v>
      </c>
      <c r="AE61" s="114">
        <f>AE51+AE60</f>
        <v>168</v>
      </c>
      <c r="AF61" s="116" t="s">
        <v>17</v>
      </c>
      <c r="AG61" s="117" t="s">
        <v>17</v>
      </c>
      <c r="AH61" s="118">
        <f>AH51+AH60</f>
        <v>11</v>
      </c>
      <c r="AI61" s="114">
        <f>AI51+AI60</f>
        <v>110</v>
      </c>
      <c r="AJ61" s="115">
        <f>AJ51+AJ60</f>
        <v>18</v>
      </c>
      <c r="AK61" s="114">
        <f>AK51+AK60</f>
        <v>190</v>
      </c>
      <c r="AL61" s="116" t="s">
        <v>17</v>
      </c>
      <c r="AM61" s="117" t="s">
        <v>17</v>
      </c>
      <c r="AN61" s="1047">
        <f>IF(D61+J61+P61+V61+AB61+AH61=0,"",D61+J61+P61+V61+AB61+AH61)</f>
        <v>92</v>
      </c>
      <c r="AO61" s="1047">
        <f>IF(E61+K61+Q61+W61+AC61+AI61=0,"",E61+K61+Q61+W61+AC61+AI61)</f>
        <v>1218</v>
      </c>
      <c r="AP61" s="1047">
        <f>IF(F61+L61+R61+X61+AD61+AJ61=0,"",F61+L61+R61+X61+AD61+AJ61)</f>
        <v>93</v>
      </c>
      <c r="AQ61" s="1047">
        <f>IF(G61+M61+S61+Y61+AE61+AK61=0,"",G61+M61+S61+Y61+AE61+AK61)</f>
        <v>1206</v>
      </c>
      <c r="AR61" s="893" t="s">
        <v>17</v>
      </c>
      <c r="AS61" s="1112" t="s">
        <v>41</v>
      </c>
      <c r="AT61" s="1102"/>
      <c r="AU61" s="1102"/>
    </row>
    <row r="62" spans="1:60" ht="15.75" customHeight="1" thickTop="1" x14ac:dyDescent="0.3">
      <c r="A62" s="122"/>
      <c r="B62" s="168"/>
      <c r="C62" s="123"/>
      <c r="D62" s="1483"/>
      <c r="E62" s="1483"/>
      <c r="F62" s="1483"/>
      <c r="G62" s="1483"/>
      <c r="H62" s="1483"/>
      <c r="I62" s="1483"/>
      <c r="J62" s="1483"/>
      <c r="K62" s="1483"/>
      <c r="L62" s="1483"/>
      <c r="M62" s="1483"/>
      <c r="N62" s="1483"/>
      <c r="O62" s="1483"/>
      <c r="P62" s="1483"/>
      <c r="Q62" s="1483"/>
      <c r="R62" s="1483"/>
      <c r="S62" s="1483"/>
      <c r="T62" s="1483"/>
      <c r="U62" s="1483"/>
      <c r="V62" s="1483"/>
      <c r="W62" s="1483"/>
      <c r="X62" s="1483"/>
      <c r="Y62" s="1483"/>
      <c r="Z62" s="1483"/>
      <c r="AA62" s="1483"/>
      <c r="AB62" s="1483"/>
      <c r="AC62" s="1483"/>
      <c r="AD62" s="1483"/>
      <c r="AE62" s="1483"/>
      <c r="AF62" s="1483"/>
      <c r="AG62" s="1483"/>
      <c r="AH62" s="1483"/>
      <c r="AI62" s="1483"/>
      <c r="AJ62" s="1483"/>
      <c r="AK62" s="1483"/>
      <c r="AL62" s="1483"/>
      <c r="AM62" s="1483"/>
      <c r="AN62" s="1499"/>
      <c r="AO62" s="1499"/>
      <c r="AP62" s="1499"/>
      <c r="AQ62" s="1499"/>
      <c r="AR62" s="1499"/>
      <c r="AS62" s="1500"/>
      <c r="AT62" s="69"/>
      <c r="AU62" s="69"/>
    </row>
    <row r="63" spans="1:60" s="71" customFormat="1" ht="15.75" customHeight="1" x14ac:dyDescent="0.25">
      <c r="A63" s="1363" t="s">
        <v>1289</v>
      </c>
      <c r="B63" s="1356" t="s">
        <v>15</v>
      </c>
      <c r="C63" s="1357" t="s">
        <v>20</v>
      </c>
      <c r="D63" s="142"/>
      <c r="E63" s="301"/>
      <c r="F63" s="301"/>
      <c r="G63" s="301"/>
      <c r="H63" s="43"/>
      <c r="I63" s="145"/>
      <c r="J63" s="144"/>
      <c r="K63" s="301"/>
      <c r="L63" s="301"/>
      <c r="M63" s="301"/>
      <c r="N63" s="43"/>
      <c r="O63" s="145" t="s">
        <v>196</v>
      </c>
      <c r="P63" s="146"/>
      <c r="Q63" s="301"/>
      <c r="R63" s="301"/>
      <c r="S63" s="301"/>
      <c r="T63" s="43"/>
      <c r="U63" s="43"/>
      <c r="V63" s="146"/>
      <c r="W63" s="301"/>
      <c r="X63" s="301"/>
      <c r="Y63" s="301"/>
      <c r="Z63" s="43"/>
      <c r="AA63" s="145"/>
      <c r="AB63" s="144"/>
      <c r="AC63" s="301"/>
      <c r="AD63" s="301"/>
      <c r="AE63" s="301"/>
      <c r="AF63" s="43"/>
      <c r="AG63" s="43"/>
      <c r="AH63" s="43"/>
      <c r="AI63" s="301"/>
      <c r="AJ63" s="301"/>
      <c r="AK63" s="264"/>
      <c r="AL63" s="271"/>
      <c r="AM63" s="1043"/>
      <c r="AN63" s="1051"/>
      <c r="AO63" s="1051"/>
      <c r="AP63" s="1051"/>
      <c r="AQ63" s="1051"/>
      <c r="AR63" s="1051"/>
      <c r="AS63" s="1052"/>
      <c r="AT63" s="69"/>
      <c r="AU63" s="69"/>
    </row>
    <row r="64" spans="1:60" s="71" customFormat="1" ht="15.75" customHeight="1" x14ac:dyDescent="0.25">
      <c r="A64" s="1363" t="s">
        <v>1290</v>
      </c>
      <c r="B64" s="1358" t="s">
        <v>15</v>
      </c>
      <c r="C64" s="1359" t="s">
        <v>21</v>
      </c>
      <c r="D64" s="143"/>
      <c r="E64" s="301"/>
      <c r="F64" s="301"/>
      <c r="G64" s="301"/>
      <c r="H64" s="43"/>
      <c r="I64" s="39"/>
      <c r="J64" s="144"/>
      <c r="K64" s="301"/>
      <c r="L64" s="301"/>
      <c r="M64" s="301"/>
      <c r="N64" s="43"/>
      <c r="O64" s="39"/>
      <c r="P64" s="146"/>
      <c r="Q64" s="301"/>
      <c r="R64" s="301"/>
      <c r="S64" s="301"/>
      <c r="T64" s="43"/>
      <c r="U64" s="43"/>
      <c r="V64" s="146"/>
      <c r="W64" s="301"/>
      <c r="X64" s="301"/>
      <c r="Y64" s="301"/>
      <c r="Z64" s="43"/>
      <c r="AA64" s="39" t="s">
        <v>196</v>
      </c>
      <c r="AB64" s="144"/>
      <c r="AC64" s="301"/>
      <c r="AD64" s="301"/>
      <c r="AE64" s="301"/>
      <c r="AF64" s="43"/>
      <c r="AG64" s="43"/>
      <c r="AH64" s="43"/>
      <c r="AI64" s="301"/>
      <c r="AJ64" s="301"/>
      <c r="AK64" s="264"/>
      <c r="AL64" s="271"/>
      <c r="AM64" s="1044"/>
      <c r="AN64" s="1051"/>
      <c r="AO64" s="1051"/>
      <c r="AP64" s="1051"/>
      <c r="AQ64" s="1051"/>
      <c r="AR64" s="1051"/>
      <c r="AS64" s="1052"/>
      <c r="AT64" s="69"/>
      <c r="AU64" s="69"/>
    </row>
    <row r="65" spans="1:47" s="71" customFormat="1" ht="15.75" customHeight="1" x14ac:dyDescent="0.25">
      <c r="A65" s="1363" t="s">
        <v>1291</v>
      </c>
      <c r="B65" s="1358" t="s">
        <v>15</v>
      </c>
      <c r="C65" s="1359" t="s">
        <v>33</v>
      </c>
      <c r="D65" s="143"/>
      <c r="E65" s="301"/>
      <c r="F65" s="301"/>
      <c r="G65" s="301"/>
      <c r="H65" s="43"/>
      <c r="I65" s="39"/>
      <c r="J65" s="144"/>
      <c r="K65" s="301"/>
      <c r="L65" s="301"/>
      <c r="M65" s="301"/>
      <c r="N65" s="43"/>
      <c r="O65" s="39"/>
      <c r="P65" s="146"/>
      <c r="Q65" s="301"/>
      <c r="R65" s="301"/>
      <c r="S65" s="301"/>
      <c r="T65" s="43"/>
      <c r="U65" s="43"/>
      <c r="V65" s="146"/>
      <c r="W65" s="301"/>
      <c r="X65" s="301"/>
      <c r="Y65" s="301"/>
      <c r="Z65" s="43"/>
      <c r="AA65" s="39"/>
      <c r="AB65" s="144"/>
      <c r="AC65" s="301"/>
      <c r="AD65" s="301"/>
      <c r="AE65" s="301"/>
      <c r="AF65" s="43"/>
      <c r="AG65" s="43"/>
      <c r="AH65" s="43"/>
      <c r="AI65" s="301"/>
      <c r="AJ65" s="301"/>
      <c r="AK65" s="264"/>
      <c r="AL65" s="271"/>
      <c r="AM65" s="1044" t="s">
        <v>196</v>
      </c>
      <c r="AN65" s="1051"/>
      <c r="AO65" s="1051"/>
      <c r="AP65" s="1051"/>
      <c r="AQ65" s="1051"/>
      <c r="AR65" s="1051"/>
      <c r="AS65" s="1052"/>
      <c r="AT65" s="69"/>
      <c r="AU65" s="69"/>
    </row>
    <row r="66" spans="1:47" s="71" customFormat="1" ht="9.9499999999999993" customHeight="1" x14ac:dyDescent="0.2">
      <c r="A66" s="1486"/>
      <c r="B66" s="1487"/>
      <c r="C66" s="1487"/>
      <c r="D66" s="1487"/>
      <c r="E66" s="1487"/>
      <c r="F66" s="1487"/>
      <c r="G66" s="1487"/>
      <c r="H66" s="1487"/>
      <c r="I66" s="1487"/>
      <c r="J66" s="1487"/>
      <c r="K66" s="1487"/>
      <c r="L66" s="1487"/>
      <c r="M66" s="1487"/>
      <c r="N66" s="1487"/>
      <c r="O66" s="1487"/>
      <c r="P66" s="1487"/>
      <c r="Q66" s="1487"/>
      <c r="R66" s="1487"/>
      <c r="S66" s="1487"/>
      <c r="T66" s="1487"/>
      <c r="U66" s="1487"/>
      <c r="V66" s="1487"/>
      <c r="W66" s="1487"/>
      <c r="X66" s="1487"/>
      <c r="Y66" s="1487"/>
      <c r="Z66" s="1487"/>
      <c r="AA66" s="1487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045"/>
      <c r="AN66" s="1051"/>
      <c r="AO66" s="1051"/>
      <c r="AP66" s="1051"/>
      <c r="AQ66" s="1051"/>
      <c r="AR66" s="1051"/>
      <c r="AS66" s="1052"/>
      <c r="AT66" s="69"/>
      <c r="AU66" s="69"/>
    </row>
    <row r="67" spans="1:47" s="71" customFormat="1" ht="15.75" customHeight="1" x14ac:dyDescent="0.2">
      <c r="A67" s="1488" t="s">
        <v>22</v>
      </c>
      <c r="B67" s="1489"/>
      <c r="C67" s="1489"/>
      <c r="D67" s="1489"/>
      <c r="E67" s="1489"/>
      <c r="F67" s="1489"/>
      <c r="G67" s="1489"/>
      <c r="H67" s="1489"/>
      <c r="I67" s="1489"/>
      <c r="J67" s="1489"/>
      <c r="K67" s="1489"/>
      <c r="L67" s="1489"/>
      <c r="M67" s="1489"/>
      <c r="N67" s="1489"/>
      <c r="O67" s="1489"/>
      <c r="P67" s="1489"/>
      <c r="Q67" s="1489"/>
      <c r="R67" s="1489"/>
      <c r="S67" s="1489"/>
      <c r="T67" s="1489"/>
      <c r="U67" s="1489"/>
      <c r="V67" s="1489"/>
      <c r="W67" s="1489"/>
      <c r="X67" s="1489"/>
      <c r="Y67" s="1489"/>
      <c r="Z67" s="1489"/>
      <c r="AA67" s="1489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1046"/>
      <c r="AN67" s="1051"/>
      <c r="AO67" s="1051"/>
      <c r="AP67" s="1051"/>
      <c r="AQ67" s="1051"/>
      <c r="AR67" s="1051"/>
      <c r="AS67" s="1052"/>
      <c r="AT67" s="69"/>
      <c r="AU67" s="69"/>
    </row>
    <row r="68" spans="1:47" s="71" customFormat="1" ht="15.75" customHeight="1" x14ac:dyDescent="0.3">
      <c r="A68" s="129"/>
      <c r="B68" s="302"/>
      <c r="C68" s="130" t="s">
        <v>23</v>
      </c>
      <c r="D68" s="243"/>
      <c r="E68" s="244"/>
      <c r="F68" s="244"/>
      <c r="G68" s="244"/>
      <c r="H68" s="383"/>
      <c r="I68" s="245">
        <f>IF(COUNTIF(I12:I65,"A")=0,"",COUNTIF(I12:I65,"A"))</f>
        <v>2</v>
      </c>
      <c r="J68" s="243"/>
      <c r="K68" s="244"/>
      <c r="L68" s="244"/>
      <c r="M68" s="244"/>
      <c r="N68" s="383"/>
      <c r="O68" s="245">
        <f>IF(COUNTIF(O12:O65,"A")=0,"",COUNTIF(O12:O65,"A"))</f>
        <v>1</v>
      </c>
      <c r="P68" s="243"/>
      <c r="Q68" s="244"/>
      <c r="R68" s="244"/>
      <c r="S68" s="244"/>
      <c r="T68" s="383"/>
      <c r="U68" s="245" t="str">
        <f>IF(COUNTIF(U12:U65,"A")=0,"",COUNTIF(U12:U65,"A"))</f>
        <v/>
      </c>
      <c r="V68" s="243"/>
      <c r="W68" s="244"/>
      <c r="X68" s="244"/>
      <c r="Y68" s="244"/>
      <c r="Z68" s="383"/>
      <c r="AA68" s="245">
        <f>IF(COUNTIF(AA12:AA65,"A")=0,"",COUNTIF(AA12:AA65,"A"))</f>
        <v>1</v>
      </c>
      <c r="AB68" s="243"/>
      <c r="AC68" s="244"/>
      <c r="AD68" s="244"/>
      <c r="AE68" s="244"/>
      <c r="AF68" s="383"/>
      <c r="AG68" s="245" t="str">
        <f>IF(COUNTIF(AG12:AG65,"A")=0,"",COUNTIF(AG12:AG65,"A"))</f>
        <v/>
      </c>
      <c r="AH68" s="243"/>
      <c r="AI68" s="244"/>
      <c r="AJ68" s="244"/>
      <c r="AK68" s="244"/>
      <c r="AL68" s="383"/>
      <c r="AM68" s="245">
        <f>IF(COUNTIF(AM12:AM65,"A")=0,"",COUNTIF(AM12:AM65,"A"))</f>
        <v>1</v>
      </c>
      <c r="AN68" s="1048"/>
      <c r="AO68" s="1049"/>
      <c r="AP68" s="1049"/>
      <c r="AQ68" s="1049"/>
      <c r="AR68" s="1050"/>
      <c r="AS68" s="1053">
        <f t="shared" ref="AS68:AS80" si="27">IF(SUM(I68:AM68)=0,"",SUM(I68:AM68))</f>
        <v>5</v>
      </c>
      <c r="AT68" s="69"/>
      <c r="AU68" s="69"/>
    </row>
    <row r="69" spans="1:47" s="71" customFormat="1" ht="15.75" customHeight="1" x14ac:dyDescent="0.3">
      <c r="A69" s="129"/>
      <c r="B69" s="302"/>
      <c r="C69" s="130" t="s">
        <v>24</v>
      </c>
      <c r="D69" s="243"/>
      <c r="E69" s="244"/>
      <c r="F69" s="244"/>
      <c r="G69" s="244"/>
      <c r="H69" s="383"/>
      <c r="I69" s="245">
        <f>IF(COUNTIF(I12:I65,"B")=0,"",COUNTIF(I12:I65,"B"))</f>
        <v>1</v>
      </c>
      <c r="J69" s="243"/>
      <c r="K69" s="244"/>
      <c r="L69" s="244"/>
      <c r="M69" s="244"/>
      <c r="N69" s="383"/>
      <c r="O69" s="245">
        <f>IF(COUNTIF(O12:O65,"B")=0,"",COUNTIF(O12:O65,"B"))</f>
        <v>3</v>
      </c>
      <c r="P69" s="243"/>
      <c r="Q69" s="244"/>
      <c r="R69" s="244"/>
      <c r="S69" s="244"/>
      <c r="T69" s="383"/>
      <c r="U69" s="245" t="str">
        <f>IF(COUNTIF(U12:U65,"B")=0,"",COUNTIF(U12:U65,"B"))</f>
        <v/>
      </c>
      <c r="V69" s="243"/>
      <c r="W69" s="244"/>
      <c r="X69" s="244"/>
      <c r="Y69" s="244"/>
      <c r="Z69" s="383"/>
      <c r="AA69" s="245">
        <f>IF(COUNTIF(AA12:AA65,"B")=0,"",COUNTIF(AA12:AA65,"B"))</f>
        <v>1</v>
      </c>
      <c r="AB69" s="243"/>
      <c r="AC69" s="244"/>
      <c r="AD69" s="244"/>
      <c r="AE69" s="244"/>
      <c r="AF69" s="383"/>
      <c r="AG69" s="245" t="str">
        <f>IF(COUNTIF(AG12:AG65,"B")=0,"",COUNTIF(AG12:AG65,"B"))</f>
        <v/>
      </c>
      <c r="AH69" s="243"/>
      <c r="AI69" s="244"/>
      <c r="AJ69" s="244"/>
      <c r="AK69" s="244"/>
      <c r="AL69" s="383"/>
      <c r="AM69" s="245">
        <v>2</v>
      </c>
      <c r="AN69" s="246"/>
      <c r="AO69" s="244"/>
      <c r="AP69" s="244"/>
      <c r="AQ69" s="244"/>
      <c r="AR69" s="383"/>
      <c r="AS69" s="274">
        <f t="shared" si="27"/>
        <v>7</v>
      </c>
    </row>
    <row r="70" spans="1:47" s="71" customFormat="1" ht="15.75" customHeight="1" x14ac:dyDescent="0.3">
      <c r="A70" s="129"/>
      <c r="B70" s="302"/>
      <c r="C70" s="130" t="s">
        <v>58</v>
      </c>
      <c r="D70" s="243"/>
      <c r="E70" s="244"/>
      <c r="F70" s="244"/>
      <c r="G70" s="244"/>
      <c r="H70" s="383"/>
      <c r="I70" s="245">
        <f>IF(COUNTIF(I12:I65,"ÉÉ")=0,"",COUNTIF(I12:I65,"ÉÉ"))</f>
        <v>2</v>
      </c>
      <c r="J70" s="243"/>
      <c r="K70" s="244"/>
      <c r="L70" s="244"/>
      <c r="M70" s="244"/>
      <c r="N70" s="383"/>
      <c r="O70" s="245" t="str">
        <f>IF(COUNTIF(O12:O65,"ÉÉ")=0,"",COUNTIF(O12:O65,"ÉÉ"))</f>
        <v/>
      </c>
      <c r="P70" s="243"/>
      <c r="Q70" s="244"/>
      <c r="R70" s="244"/>
      <c r="S70" s="244"/>
      <c r="T70" s="383"/>
      <c r="U70" s="245" t="str">
        <f>IF(COUNTIF(U12:U65,"ÉÉ")=0,"",COUNTIF(U12:U65,"ÉÉ"))</f>
        <v/>
      </c>
      <c r="V70" s="243"/>
      <c r="W70" s="244"/>
      <c r="X70" s="244"/>
      <c r="Y70" s="244"/>
      <c r="Z70" s="383"/>
      <c r="AA70" s="245">
        <v>1</v>
      </c>
      <c r="AB70" s="243"/>
      <c r="AC70" s="244"/>
      <c r="AD70" s="244"/>
      <c r="AE70" s="244"/>
      <c r="AF70" s="383"/>
      <c r="AG70" s="245" t="str">
        <f>IF(COUNTIF(AG12:AG65,"ÉÉ")=0,"",COUNTIF(AG12:AG65,"ÉÉ"))</f>
        <v/>
      </c>
      <c r="AH70" s="243"/>
      <c r="AI70" s="244"/>
      <c r="AJ70" s="244"/>
      <c r="AK70" s="244"/>
      <c r="AL70" s="383"/>
      <c r="AM70" s="245" t="str">
        <f>IF(COUNTIF(AM12:AM65,"ÉÉ")=0,"",COUNTIF(AM12:AM65,"ÉÉ"))</f>
        <v/>
      </c>
      <c r="AN70" s="246"/>
      <c r="AO70" s="244"/>
      <c r="AP70" s="244"/>
      <c r="AQ70" s="244"/>
      <c r="AR70" s="383"/>
      <c r="AS70" s="274">
        <f t="shared" si="27"/>
        <v>3</v>
      </c>
    </row>
    <row r="71" spans="1:47" s="71" customFormat="1" ht="15.75" customHeight="1" x14ac:dyDescent="0.3">
      <c r="A71" s="129"/>
      <c r="B71" s="302"/>
      <c r="C71" s="130" t="s">
        <v>59</v>
      </c>
      <c r="D71" s="275"/>
      <c r="E71" s="276"/>
      <c r="F71" s="276"/>
      <c r="G71" s="276"/>
      <c r="H71" s="277"/>
      <c r="I71" s="245" t="str">
        <f>IF(COUNTIF(I12:I65,"ÉÉ(Z)")=0,"",COUNTIF(I12:I65,"ÉÉ(Z)"))</f>
        <v/>
      </c>
      <c r="J71" s="275"/>
      <c r="K71" s="276"/>
      <c r="L71" s="276"/>
      <c r="M71" s="276"/>
      <c r="N71" s="277"/>
      <c r="O71" s="245" t="str">
        <f>IF(COUNTIF(O12:O65,"ÉÉ(Z)")=0,"",COUNTIF(O12:O65,"ÉÉ(Z)"))</f>
        <v/>
      </c>
      <c r="P71" s="275"/>
      <c r="Q71" s="276"/>
      <c r="R71" s="276"/>
      <c r="S71" s="276"/>
      <c r="T71" s="277"/>
      <c r="U71" s="245" t="str">
        <f>IF(COUNTIF(U12:U65,"ÉÉ(Z)")=0,"",COUNTIF(U12:U65,"ÉÉ(Z)"))</f>
        <v/>
      </c>
      <c r="V71" s="275"/>
      <c r="W71" s="276"/>
      <c r="X71" s="276"/>
      <c r="Y71" s="276"/>
      <c r="Z71" s="277"/>
      <c r="AA71" s="245" t="str">
        <f>IF(COUNTIF(AA12:AA65,"ÉÉ(Z)")=0,"",COUNTIF(AA12:AA65,"ÉÉ(Z)"))</f>
        <v/>
      </c>
      <c r="AB71" s="275"/>
      <c r="AC71" s="276"/>
      <c r="AD71" s="276"/>
      <c r="AE71" s="276"/>
      <c r="AF71" s="277"/>
      <c r="AG71" s="245" t="str">
        <f>IF(COUNTIF(AG12:AG65,"ÉÉ(Z)")=0,"",COUNTIF(AG12:AG65,"ÉÉ(Z)"))</f>
        <v/>
      </c>
      <c r="AH71" s="275"/>
      <c r="AI71" s="276"/>
      <c r="AJ71" s="276"/>
      <c r="AK71" s="276"/>
      <c r="AL71" s="277"/>
      <c r="AM71" s="245" t="str">
        <f>IF(COUNTIF(AM12:AM65,"ÉÉ(Z)")=0,"",COUNTIF(AM12:AM65,"ÉÉ(Z)"))</f>
        <v/>
      </c>
      <c r="AN71" s="278"/>
      <c r="AO71" s="276"/>
      <c r="AP71" s="276"/>
      <c r="AQ71" s="276"/>
      <c r="AR71" s="277"/>
      <c r="AS71" s="274" t="str">
        <f t="shared" si="27"/>
        <v/>
      </c>
    </row>
    <row r="72" spans="1:47" s="71" customFormat="1" ht="15.75" customHeight="1" x14ac:dyDescent="0.3">
      <c r="A72" s="129"/>
      <c r="B72" s="302"/>
      <c r="C72" s="130" t="s">
        <v>60</v>
      </c>
      <c r="D72" s="243"/>
      <c r="E72" s="244"/>
      <c r="F72" s="244"/>
      <c r="G72" s="244"/>
      <c r="H72" s="383"/>
      <c r="I72" s="245" t="str">
        <f>IF(COUNTIF(I12:I65,"GYJ")=0,"",COUNTIF(I12:I65,"GYJ"))</f>
        <v/>
      </c>
      <c r="J72" s="243"/>
      <c r="K72" s="244"/>
      <c r="L72" s="244"/>
      <c r="M72" s="244"/>
      <c r="N72" s="383"/>
      <c r="O72" s="245">
        <f>IF(COUNTIF(O12:O65,"GYJ")=0,"",COUNTIF(O12:O65,"GYJ"))</f>
        <v>3</v>
      </c>
      <c r="P72" s="243"/>
      <c r="Q72" s="244"/>
      <c r="R72" s="244"/>
      <c r="S72" s="244"/>
      <c r="T72" s="383"/>
      <c r="U72" s="245">
        <f>IF(COUNTIF(U12:U65,"GYJ")=0,"",COUNTIF(U12:U65,"GYJ"))</f>
        <v>2</v>
      </c>
      <c r="V72" s="243"/>
      <c r="W72" s="244"/>
      <c r="X72" s="244"/>
      <c r="Y72" s="244"/>
      <c r="Z72" s="383"/>
      <c r="AA72" s="245">
        <f>IF(COUNTIF(AA12:AA65,"GYJ")=0,"",COUNTIF(AA12:AA65,"GYJ"))</f>
        <v>2</v>
      </c>
      <c r="AB72" s="243"/>
      <c r="AC72" s="244"/>
      <c r="AD72" s="244"/>
      <c r="AE72" s="244"/>
      <c r="AF72" s="383"/>
      <c r="AG72" s="245">
        <f>IF(COUNTIF(AG12:AG65,"GYJ")=0,"",COUNTIF(AG12:AG65,"GYJ"))</f>
        <v>1</v>
      </c>
      <c r="AH72" s="243"/>
      <c r="AI72" s="244"/>
      <c r="AJ72" s="244"/>
      <c r="AK72" s="244"/>
      <c r="AL72" s="383"/>
      <c r="AM72" s="245">
        <f>IF(COUNTIF(AM12:AM65,"GYJ")=0,"",COUNTIF(AM12:AM65,"GYJ"))</f>
        <v>2</v>
      </c>
      <c r="AN72" s="246"/>
      <c r="AO72" s="244"/>
      <c r="AP72" s="244"/>
      <c r="AQ72" s="244"/>
      <c r="AR72" s="383"/>
      <c r="AS72" s="274">
        <f t="shared" si="27"/>
        <v>10</v>
      </c>
    </row>
    <row r="73" spans="1:47" s="71" customFormat="1" ht="15.75" customHeight="1" x14ac:dyDescent="0.25">
      <c r="A73" s="129"/>
      <c r="B73" s="131"/>
      <c r="C73" s="130" t="s">
        <v>61</v>
      </c>
      <c r="D73" s="243"/>
      <c r="E73" s="244"/>
      <c r="F73" s="244"/>
      <c r="G73" s="244"/>
      <c r="H73" s="383"/>
      <c r="I73" s="245" t="str">
        <f>IF(COUNTIF(I12:I65,"GYJ(Z)")=0,"",COUNTIF(I12:I65,"GYJ(Z)"))</f>
        <v/>
      </c>
      <c r="J73" s="243"/>
      <c r="K73" s="244"/>
      <c r="L73" s="244"/>
      <c r="M73" s="244"/>
      <c r="N73" s="383"/>
      <c r="O73" s="245" t="str">
        <f>IF(COUNTIF(O12:O65,"GYJ(Z)")=0,"",COUNTIF(O12:O65,"GYJ(Z)"))</f>
        <v/>
      </c>
      <c r="P73" s="243"/>
      <c r="Q73" s="244"/>
      <c r="R73" s="244"/>
      <c r="S73" s="244"/>
      <c r="T73" s="383"/>
      <c r="U73" s="245" t="str">
        <f>IF(COUNTIF(U12:U65,"GYJ(Z)")=0,"",COUNTIF(U12:U65,"GYJ(Z)"))</f>
        <v/>
      </c>
      <c r="V73" s="243"/>
      <c r="W73" s="244"/>
      <c r="X73" s="244"/>
      <c r="Y73" s="244"/>
      <c r="Z73" s="383"/>
      <c r="AA73" s="245" t="str">
        <f>IF(COUNTIF(AA12:AA65,"GYJ(Z)")=0,"",COUNTIF(AA12:AA65,"GYJ(Z)"))</f>
        <v/>
      </c>
      <c r="AB73" s="243"/>
      <c r="AC73" s="244"/>
      <c r="AD73" s="244"/>
      <c r="AE73" s="244"/>
      <c r="AF73" s="383"/>
      <c r="AG73" s="245" t="str">
        <f>IF(COUNTIF(AG12:AG65,"GYJ(Z)")=0,"",COUNTIF(AG12:AG65,"GYJ(Z)"))</f>
        <v/>
      </c>
      <c r="AH73" s="243"/>
      <c r="AI73" s="244"/>
      <c r="AJ73" s="244"/>
      <c r="AK73" s="244"/>
      <c r="AL73" s="383"/>
      <c r="AM73" s="245" t="str">
        <f>IF(COUNTIF(AM12:AM65,"GYJ(Z)")=0,"",COUNTIF(AM12:AM65,"GYJ(Z)"))</f>
        <v/>
      </c>
      <c r="AN73" s="246"/>
      <c r="AO73" s="244"/>
      <c r="AP73" s="244"/>
      <c r="AQ73" s="244"/>
      <c r="AR73" s="383"/>
      <c r="AS73" s="274" t="str">
        <f t="shared" si="27"/>
        <v/>
      </c>
    </row>
    <row r="74" spans="1:47" s="71" customFormat="1" ht="15.75" customHeight="1" x14ac:dyDescent="0.3">
      <c r="A74" s="129"/>
      <c r="B74" s="302"/>
      <c r="C74" s="242" t="s">
        <v>35</v>
      </c>
      <c r="D74" s="243"/>
      <c r="E74" s="244"/>
      <c r="F74" s="244"/>
      <c r="G74" s="244"/>
      <c r="H74" s="383"/>
      <c r="I74" s="245">
        <f>IF(COUNTIF(I12:I65,"K")=0,"",COUNTIF(I12:I65,"K"))</f>
        <v>2</v>
      </c>
      <c r="J74" s="243"/>
      <c r="K74" s="244"/>
      <c r="L74" s="244"/>
      <c r="M74" s="244"/>
      <c r="N74" s="383"/>
      <c r="O74" s="245" t="str">
        <f>IF(COUNTIF(O12:O65,"K")=0,"",COUNTIF(O12:O65,"K"))</f>
        <v/>
      </c>
      <c r="P74" s="243"/>
      <c r="Q74" s="244"/>
      <c r="R74" s="244"/>
      <c r="S74" s="244"/>
      <c r="T74" s="383"/>
      <c r="U74" s="245">
        <f>IF(COUNTIF(U12:U65,"K")=0,"",COUNTIF(U12:U65,"K"))</f>
        <v>3</v>
      </c>
      <c r="V74" s="243"/>
      <c r="W74" s="244"/>
      <c r="X74" s="244"/>
      <c r="Y74" s="244"/>
      <c r="Z74" s="383"/>
      <c r="AA74" s="245" t="str">
        <f>IF(COUNTIF(AA12:AA65,"K")=0,"",COUNTIF(AA12:AA65,"K"))</f>
        <v/>
      </c>
      <c r="AB74" s="243"/>
      <c r="AC74" s="244"/>
      <c r="AD74" s="244"/>
      <c r="AE74" s="244"/>
      <c r="AF74" s="383"/>
      <c r="AG74" s="245" t="str">
        <f>IF(COUNTIF(AG12:AG65,"K")=0,"",COUNTIF(AG12:AG65,"K"))</f>
        <v/>
      </c>
      <c r="AH74" s="243"/>
      <c r="AI74" s="244"/>
      <c r="AJ74" s="244"/>
      <c r="AK74" s="244"/>
      <c r="AL74" s="383"/>
      <c r="AM74" s="245" t="str">
        <f>IF(COUNTIF(AM12:AM65,"K")=0,"",COUNTIF(AM12:AM65,"K"))</f>
        <v/>
      </c>
      <c r="AN74" s="246"/>
      <c r="AO74" s="244"/>
      <c r="AP74" s="244"/>
      <c r="AQ74" s="244"/>
      <c r="AR74" s="383"/>
      <c r="AS74" s="274">
        <f t="shared" si="27"/>
        <v>5</v>
      </c>
    </row>
    <row r="75" spans="1:47" s="71" customFormat="1" ht="15.75" customHeight="1" x14ac:dyDescent="0.3">
      <c r="A75" s="129"/>
      <c r="B75" s="302"/>
      <c r="C75" s="242" t="s">
        <v>36</v>
      </c>
      <c r="D75" s="243"/>
      <c r="E75" s="244"/>
      <c r="F75" s="244"/>
      <c r="G75" s="244"/>
      <c r="H75" s="383"/>
      <c r="I75" s="245" t="str">
        <f>IF(COUNTIF(I12:I65,"K(Z)")=0,"",COUNTIF(I12:I65,"K(Z)"))</f>
        <v/>
      </c>
      <c r="J75" s="243"/>
      <c r="K75" s="244"/>
      <c r="L75" s="244"/>
      <c r="M75" s="244"/>
      <c r="N75" s="383"/>
      <c r="O75" s="245">
        <f>IF(COUNTIF(O12:O65,"K(Z)")=0,"",COUNTIF(O12:O65,"K(Z)"))</f>
        <v>1</v>
      </c>
      <c r="P75" s="243"/>
      <c r="Q75" s="244"/>
      <c r="R75" s="244"/>
      <c r="S75" s="244"/>
      <c r="T75" s="383"/>
      <c r="U75" s="245">
        <f>IF(COUNTIF(U12:U65,"K(Z)")=0,"",COUNTIF(U12:U65,"K(Z)"))</f>
        <v>3</v>
      </c>
      <c r="V75" s="243"/>
      <c r="W75" s="244"/>
      <c r="X75" s="244"/>
      <c r="Y75" s="244"/>
      <c r="Z75" s="383"/>
      <c r="AA75" s="245">
        <f>IF(COUNTIF(AA12:AA65,"K(Z)")=0,"",COUNTIF(AA12:AA65,"K(Z)"))</f>
        <v>4</v>
      </c>
      <c r="AB75" s="243"/>
      <c r="AC75" s="244"/>
      <c r="AD75" s="244"/>
      <c r="AE75" s="244"/>
      <c r="AF75" s="383"/>
      <c r="AG75" s="245">
        <f>IF(COUNTIF(AG12:AG65,"K(Z)")=0,"",COUNTIF(AG12:AG65,"K(Z)"))</f>
        <v>4</v>
      </c>
      <c r="AH75" s="243"/>
      <c r="AI75" s="244"/>
      <c r="AJ75" s="244"/>
      <c r="AK75" s="244"/>
      <c r="AL75" s="383"/>
      <c r="AM75" s="245" t="str">
        <f>IF(COUNTIF(AM12:AM65,"K(Z)")=0,"",COUNTIF(AM12:AM65,"K(Z)"))</f>
        <v/>
      </c>
      <c r="AN75" s="246"/>
      <c r="AO75" s="244"/>
      <c r="AP75" s="244"/>
      <c r="AQ75" s="244"/>
      <c r="AR75" s="383"/>
      <c r="AS75" s="274">
        <f t="shared" si="27"/>
        <v>12</v>
      </c>
    </row>
    <row r="76" spans="1:47" s="71" customFormat="1" ht="15.75" customHeight="1" x14ac:dyDescent="0.3">
      <c r="A76" s="129"/>
      <c r="B76" s="302"/>
      <c r="C76" s="130" t="s">
        <v>25</v>
      </c>
      <c r="D76" s="243"/>
      <c r="E76" s="244"/>
      <c r="F76" s="244"/>
      <c r="G76" s="244"/>
      <c r="H76" s="383"/>
      <c r="I76" s="245" t="str">
        <f>IF(COUNTIF(I12:I65,"AV")=0,"",COUNTIF(I12:I65,"AV"))</f>
        <v/>
      </c>
      <c r="J76" s="243"/>
      <c r="K76" s="244"/>
      <c r="L76" s="244"/>
      <c r="M76" s="244"/>
      <c r="N76" s="383"/>
      <c r="O76" s="245" t="str">
        <f>IF(COUNTIF(O12:O65,"AV")=0,"",COUNTIF(O12:O65,"AV"))</f>
        <v/>
      </c>
      <c r="P76" s="243"/>
      <c r="Q76" s="244"/>
      <c r="R76" s="244"/>
      <c r="S76" s="244"/>
      <c r="T76" s="383"/>
      <c r="U76" s="245" t="str">
        <f>IF(COUNTIF(U12:U65,"AV")=0,"",COUNTIF(U12:U65,"AV"))</f>
        <v/>
      </c>
      <c r="V76" s="243"/>
      <c r="W76" s="244"/>
      <c r="X76" s="244"/>
      <c r="Y76" s="244"/>
      <c r="Z76" s="383"/>
      <c r="AA76" s="245" t="str">
        <f>IF(COUNTIF(AA12:AA65,"AV")=0,"",COUNTIF(AA12:AA65,"AV"))</f>
        <v/>
      </c>
      <c r="AB76" s="243"/>
      <c r="AC76" s="244"/>
      <c r="AD76" s="244"/>
      <c r="AE76" s="244"/>
      <c r="AF76" s="383"/>
      <c r="AG76" s="245" t="str">
        <f>IF(COUNTIF(AG12:AG65,"AV")=0,"",COUNTIF(AG12:AG65,"AV"))</f>
        <v/>
      </c>
      <c r="AH76" s="243"/>
      <c r="AI76" s="244"/>
      <c r="AJ76" s="244"/>
      <c r="AK76" s="244"/>
      <c r="AL76" s="383"/>
      <c r="AM76" s="245" t="str">
        <f>IF(COUNTIF(AM12:AM65,"AV")=0,"",COUNTIF(AM12:AM65,"AV"))</f>
        <v/>
      </c>
      <c r="AN76" s="246"/>
      <c r="AO76" s="244"/>
      <c r="AP76" s="244"/>
      <c r="AQ76" s="244"/>
      <c r="AR76" s="383"/>
      <c r="AS76" s="274" t="str">
        <f t="shared" si="27"/>
        <v/>
      </c>
    </row>
    <row r="77" spans="1:47" s="71" customFormat="1" ht="15.75" customHeight="1" x14ac:dyDescent="0.3">
      <c r="A77" s="129"/>
      <c r="B77" s="302"/>
      <c r="C77" s="130" t="s">
        <v>62</v>
      </c>
      <c r="D77" s="243"/>
      <c r="E77" s="244"/>
      <c r="F77" s="244"/>
      <c r="G77" s="244"/>
      <c r="H77" s="383"/>
      <c r="I77" s="245" t="str">
        <f>IF(COUNTIF(I12:I65,"KV")=0,"",COUNTIF(I12:I65,"KV"))</f>
        <v/>
      </c>
      <c r="J77" s="243"/>
      <c r="K77" s="244"/>
      <c r="L77" s="244"/>
      <c r="M77" s="244"/>
      <c r="N77" s="383"/>
      <c r="O77" s="245" t="str">
        <f>IF(COUNTIF(O12:O65,"KV")=0,"",COUNTIF(O12:O65,"KV"))</f>
        <v/>
      </c>
      <c r="P77" s="243"/>
      <c r="Q77" s="244"/>
      <c r="R77" s="244"/>
      <c r="S77" s="244"/>
      <c r="T77" s="383"/>
      <c r="U77" s="245" t="str">
        <f>IF(COUNTIF(U12:U65,"KV")=0,"",COUNTIF(U12:U65,"KV"))</f>
        <v/>
      </c>
      <c r="V77" s="243"/>
      <c r="W77" s="244"/>
      <c r="X77" s="244"/>
      <c r="Y77" s="244"/>
      <c r="Z77" s="383"/>
      <c r="AA77" s="245" t="str">
        <f>IF(COUNTIF(AA12:AA65,"KV")=0,"",COUNTIF(AA12:AA65,"KV"))</f>
        <v/>
      </c>
      <c r="AB77" s="243"/>
      <c r="AC77" s="244"/>
      <c r="AD77" s="244"/>
      <c r="AE77" s="244"/>
      <c r="AF77" s="383"/>
      <c r="AG77" s="245" t="str">
        <f>IF(COUNTIF(AG12:AG65,"KV")=0,"",COUNTIF(AG12:AG65,"KV"))</f>
        <v/>
      </c>
      <c r="AH77" s="243"/>
      <c r="AI77" s="244"/>
      <c r="AJ77" s="244"/>
      <c r="AK77" s="244"/>
      <c r="AL77" s="383"/>
      <c r="AM77" s="245" t="str">
        <f>IF(COUNTIF(AM12:AM65,"KV")=0,"",COUNTIF(AM12:AM65,"KV"))</f>
        <v/>
      </c>
      <c r="AN77" s="246"/>
      <c r="AO77" s="244"/>
      <c r="AP77" s="244"/>
      <c r="AQ77" s="244"/>
      <c r="AR77" s="383"/>
      <c r="AS77" s="274" t="str">
        <f t="shared" si="27"/>
        <v/>
      </c>
    </row>
    <row r="78" spans="1:47" s="71" customFormat="1" ht="15.75" customHeight="1" x14ac:dyDescent="0.3">
      <c r="A78" s="129"/>
      <c r="B78" s="302"/>
      <c r="C78" s="130" t="s">
        <v>63</v>
      </c>
      <c r="D78" s="251"/>
      <c r="E78" s="252"/>
      <c r="F78" s="252"/>
      <c r="G78" s="252"/>
      <c r="H78" s="237"/>
      <c r="I78" s="245" t="str">
        <f>IF(COUNTIF(I12:I65,"SZG")=0,"",COUNTIF(I12:I65,"SZG"))</f>
        <v/>
      </c>
      <c r="J78" s="251"/>
      <c r="K78" s="252"/>
      <c r="L78" s="252"/>
      <c r="M78" s="252"/>
      <c r="N78" s="237"/>
      <c r="O78" s="245" t="str">
        <f>IF(COUNTIF(O12:O65,"SZG")=0,"",COUNTIF(O12:O65,"SZG"))</f>
        <v/>
      </c>
      <c r="P78" s="251"/>
      <c r="Q78" s="252"/>
      <c r="R78" s="252"/>
      <c r="S78" s="252"/>
      <c r="T78" s="237"/>
      <c r="U78" s="245" t="str">
        <f>IF(COUNTIF(U12:U65,"SZG")=0,"",COUNTIF(U12:U65,"SZG"))</f>
        <v/>
      </c>
      <c r="V78" s="251"/>
      <c r="W78" s="252"/>
      <c r="X78" s="252"/>
      <c r="Y78" s="252"/>
      <c r="Z78" s="237"/>
      <c r="AA78" s="245">
        <f>IF(COUNTIF(AA12:AA65,"SZG")=0,"",COUNTIF(AA12:AA65,"SZG"))</f>
        <v>1</v>
      </c>
      <c r="AB78" s="251"/>
      <c r="AC78" s="252"/>
      <c r="AD78" s="252"/>
      <c r="AE78" s="252"/>
      <c r="AF78" s="237"/>
      <c r="AG78" s="245">
        <f>IF(COUNTIF(AG12:AG65,"SZG")=0,"",COUNTIF(AG12:AG65,"SZG"))</f>
        <v>1</v>
      </c>
      <c r="AH78" s="251"/>
      <c r="AI78" s="252"/>
      <c r="AJ78" s="252"/>
      <c r="AK78" s="252"/>
      <c r="AL78" s="237"/>
      <c r="AM78" s="245" t="str">
        <f>IF(COUNTIF(AM12:AM65,"SZG")=0,"",COUNTIF(AM12:AM65,"SZG"))</f>
        <v/>
      </c>
      <c r="AN78" s="246"/>
      <c r="AO78" s="244"/>
      <c r="AP78" s="244"/>
      <c r="AQ78" s="244"/>
      <c r="AR78" s="383"/>
      <c r="AS78" s="274">
        <f t="shared" si="27"/>
        <v>2</v>
      </c>
    </row>
    <row r="79" spans="1:47" s="71" customFormat="1" ht="15.75" customHeight="1" x14ac:dyDescent="0.3">
      <c r="A79" s="129"/>
      <c r="B79" s="302"/>
      <c r="C79" s="130" t="s">
        <v>64</v>
      </c>
      <c r="D79" s="251"/>
      <c r="E79" s="252"/>
      <c r="F79" s="252"/>
      <c r="G79" s="252"/>
      <c r="H79" s="237"/>
      <c r="I79" s="245" t="str">
        <f>IF(COUNTIF(I12:I65,"ZV")=0,"",COUNTIF(I12:I65,"ZV"))</f>
        <v/>
      </c>
      <c r="J79" s="251"/>
      <c r="K79" s="252"/>
      <c r="L79" s="252"/>
      <c r="M79" s="252"/>
      <c r="N79" s="237"/>
      <c r="O79" s="245" t="str">
        <f>IF(COUNTIF(O12:O65,"ZV")=0,"",COUNTIF(O12:O65,"ZV"))</f>
        <v/>
      </c>
      <c r="P79" s="251"/>
      <c r="Q79" s="252"/>
      <c r="R79" s="252"/>
      <c r="S79" s="252"/>
      <c r="T79" s="237"/>
      <c r="U79" s="245" t="str">
        <f>IF(COUNTIF(U12:U65,"ZV")=0,"",COUNTIF(U12:U65,"ZV"))</f>
        <v/>
      </c>
      <c r="V79" s="251"/>
      <c r="W79" s="252"/>
      <c r="X79" s="252"/>
      <c r="Y79" s="252"/>
      <c r="Z79" s="237"/>
      <c r="AA79" s="245" t="str">
        <f>IF(COUNTIF(AA12:AA65,"ZV")=0,"",COUNTIF(AA12:AA65,"ZV"))</f>
        <v/>
      </c>
      <c r="AB79" s="251"/>
      <c r="AC79" s="252"/>
      <c r="AD79" s="252"/>
      <c r="AE79" s="252"/>
      <c r="AF79" s="237"/>
      <c r="AG79" s="245" t="str">
        <f>IF(COUNTIF(AG12:AG65,"ZV")=0,"",COUNTIF(AG12:AG65,"ZV"))</f>
        <v/>
      </c>
      <c r="AH79" s="251"/>
      <c r="AI79" s="252"/>
      <c r="AJ79" s="252"/>
      <c r="AK79" s="252"/>
      <c r="AL79" s="237"/>
      <c r="AM79" s="245">
        <f>IF(COUNTIF(AM12:AM65,"ZV")=0,"",COUNTIF(AM12:AM65,"ZV"))</f>
        <v>3</v>
      </c>
      <c r="AN79" s="246"/>
      <c r="AO79" s="244"/>
      <c r="AP79" s="244"/>
      <c r="AQ79" s="244"/>
      <c r="AR79" s="383"/>
      <c r="AS79" s="274">
        <f t="shared" si="27"/>
        <v>3</v>
      </c>
    </row>
    <row r="80" spans="1:47" s="71" customFormat="1" ht="15.75" customHeight="1" thickBot="1" x14ac:dyDescent="0.35">
      <c r="A80" s="253"/>
      <c r="B80" s="239"/>
      <c r="C80" s="240" t="s">
        <v>26</v>
      </c>
      <c r="D80" s="254"/>
      <c r="E80" s="255"/>
      <c r="F80" s="255"/>
      <c r="G80" s="255"/>
      <c r="H80" s="256"/>
      <c r="I80" s="257">
        <f>IF(SUM(I68:I79)=0,"",SUM(I68:I79))</f>
        <v>7</v>
      </c>
      <c r="J80" s="254"/>
      <c r="K80" s="255"/>
      <c r="L80" s="255"/>
      <c r="M80" s="255"/>
      <c r="N80" s="256"/>
      <c r="O80" s="257">
        <f>IF(SUM(O68:O79)=0,"",SUM(O68:O79))</f>
        <v>8</v>
      </c>
      <c r="P80" s="254"/>
      <c r="Q80" s="255"/>
      <c r="R80" s="255"/>
      <c r="S80" s="255"/>
      <c r="T80" s="256"/>
      <c r="U80" s="257">
        <f>IF(SUM(U68:U79)=0,"",SUM(U68:U79))</f>
        <v>8</v>
      </c>
      <c r="V80" s="254"/>
      <c r="W80" s="255"/>
      <c r="X80" s="255"/>
      <c r="Y80" s="255"/>
      <c r="Z80" s="256"/>
      <c r="AA80" s="257">
        <f>IF(SUM(AA68:AA79)=0,"",SUM(AA68:AA79))</f>
        <v>10</v>
      </c>
      <c r="AB80" s="254"/>
      <c r="AC80" s="255"/>
      <c r="AD80" s="255"/>
      <c r="AE80" s="255"/>
      <c r="AF80" s="256"/>
      <c r="AG80" s="257">
        <f>IF(SUM(AG68:AG79)=0,"",SUM(AG68:AG79))</f>
        <v>6</v>
      </c>
      <c r="AH80" s="254"/>
      <c r="AI80" s="255"/>
      <c r="AJ80" s="255"/>
      <c r="AK80" s="255"/>
      <c r="AL80" s="256"/>
      <c r="AM80" s="257">
        <f>IF(SUM(AM68:AM79)=0,"",SUM(AM68:AM79))</f>
        <v>8</v>
      </c>
      <c r="AN80" s="258"/>
      <c r="AO80" s="255"/>
      <c r="AP80" s="255"/>
      <c r="AQ80" s="255"/>
      <c r="AR80" s="256"/>
      <c r="AS80" s="274">
        <f t="shared" si="27"/>
        <v>47</v>
      </c>
    </row>
    <row r="81" spans="1:23" s="71" customFormat="1" ht="15.75" customHeight="1" thickTop="1" x14ac:dyDescent="0.25">
      <c r="A81" s="132"/>
      <c r="B81" s="133"/>
      <c r="C81" s="133"/>
    </row>
    <row r="82" spans="1:23" s="71" customFormat="1" ht="15.75" customHeight="1" x14ac:dyDescent="0.25">
      <c r="A82" s="132"/>
      <c r="B82" s="133"/>
      <c r="C82" s="133"/>
      <c r="E82" s="778"/>
      <c r="Q82" s="900"/>
      <c r="R82" s="900"/>
      <c r="S82" s="900"/>
      <c r="T82" s="900"/>
      <c r="U82" s="900"/>
      <c r="V82" s="900"/>
      <c r="W82" s="907"/>
    </row>
    <row r="83" spans="1:23" s="71" customFormat="1" ht="15.75" customHeight="1" x14ac:dyDescent="0.25">
      <c r="A83" s="132"/>
      <c r="B83" s="133"/>
      <c r="C83" s="133"/>
      <c r="Q83" s="900"/>
      <c r="R83" s="900"/>
      <c r="S83" s="900"/>
      <c r="T83" s="900"/>
      <c r="U83" s="900"/>
      <c r="V83" s="900"/>
      <c r="W83" s="900"/>
    </row>
    <row r="84" spans="1:23" s="71" customFormat="1" ht="15.75" customHeight="1" x14ac:dyDescent="0.25">
      <c r="A84" s="132"/>
      <c r="B84" s="133"/>
      <c r="C84" s="133"/>
    </row>
    <row r="85" spans="1:23" s="71" customFormat="1" ht="15.75" customHeight="1" x14ac:dyDescent="0.25">
      <c r="A85" s="132"/>
      <c r="B85" s="133"/>
      <c r="C85" s="133"/>
    </row>
    <row r="86" spans="1:23" s="71" customFormat="1" ht="15.75" customHeight="1" x14ac:dyDescent="0.25">
      <c r="A86" s="132"/>
      <c r="B86" s="133"/>
      <c r="C86" s="133"/>
    </row>
    <row r="87" spans="1:23" s="71" customFormat="1" ht="15.75" customHeight="1" x14ac:dyDescent="0.25">
      <c r="A87" s="132"/>
      <c r="B87" s="133"/>
      <c r="C87" s="133"/>
    </row>
    <row r="88" spans="1:23" s="71" customFormat="1" ht="15.75" customHeight="1" x14ac:dyDescent="0.25">
      <c r="A88" s="132"/>
      <c r="B88" s="133"/>
      <c r="C88" s="133"/>
    </row>
    <row r="89" spans="1:23" s="71" customFormat="1" ht="15.75" customHeight="1" x14ac:dyDescent="0.25">
      <c r="A89" s="132"/>
      <c r="B89" s="133"/>
      <c r="C89" s="133"/>
    </row>
    <row r="90" spans="1:23" s="71" customFormat="1" ht="15.75" customHeight="1" x14ac:dyDescent="0.25">
      <c r="A90" s="132"/>
      <c r="B90" s="133"/>
      <c r="C90" s="133"/>
    </row>
    <row r="91" spans="1:23" s="71" customFormat="1" ht="15.75" customHeight="1" x14ac:dyDescent="0.25">
      <c r="A91" s="132"/>
      <c r="B91" s="133"/>
      <c r="C91" s="133"/>
    </row>
    <row r="92" spans="1:23" s="71" customFormat="1" ht="15.75" customHeight="1" x14ac:dyDescent="0.25">
      <c r="A92" s="132"/>
      <c r="B92" s="133"/>
      <c r="C92" s="133"/>
    </row>
    <row r="93" spans="1:23" s="71" customFormat="1" ht="15.75" customHeight="1" x14ac:dyDescent="0.25">
      <c r="A93" s="132"/>
      <c r="B93" s="133"/>
      <c r="C93" s="133"/>
    </row>
    <row r="94" spans="1:23" s="71" customFormat="1" ht="15.75" customHeight="1" x14ac:dyDescent="0.25">
      <c r="A94" s="132"/>
      <c r="B94" s="133"/>
      <c r="C94" s="133"/>
    </row>
    <row r="95" spans="1:23" s="71" customFormat="1" ht="15.75" customHeight="1" x14ac:dyDescent="0.25">
      <c r="A95" s="132"/>
      <c r="B95" s="133"/>
      <c r="C95" s="133"/>
    </row>
    <row r="96" spans="1:23" s="71" customFormat="1" ht="15.75" customHeight="1" x14ac:dyDescent="0.25">
      <c r="A96" s="132"/>
      <c r="B96" s="133"/>
      <c r="C96" s="133"/>
    </row>
    <row r="97" spans="1:3" s="71" customFormat="1" ht="15.75" customHeight="1" x14ac:dyDescent="0.25">
      <c r="A97" s="132"/>
      <c r="B97" s="133"/>
      <c r="C97" s="133"/>
    </row>
    <row r="98" spans="1:3" s="71" customFormat="1" ht="15.75" customHeight="1" x14ac:dyDescent="0.25">
      <c r="A98" s="132"/>
      <c r="B98" s="133"/>
      <c r="C98" s="133"/>
    </row>
    <row r="99" spans="1:3" s="71" customFormat="1" ht="15.75" customHeight="1" x14ac:dyDescent="0.25">
      <c r="A99" s="132"/>
      <c r="B99" s="133"/>
      <c r="C99" s="133"/>
    </row>
    <row r="100" spans="1:3" s="71" customFormat="1" ht="15.75" customHeight="1" x14ac:dyDescent="0.25">
      <c r="A100" s="132"/>
      <c r="B100" s="133"/>
      <c r="C100" s="133"/>
    </row>
    <row r="101" spans="1:3" s="71" customFormat="1" ht="15.75" customHeight="1" x14ac:dyDescent="0.25">
      <c r="A101" s="132"/>
      <c r="B101" s="133"/>
      <c r="C101" s="133"/>
    </row>
    <row r="102" spans="1:3" s="71" customFormat="1" ht="15.75" customHeight="1" x14ac:dyDescent="0.25">
      <c r="A102" s="132"/>
      <c r="B102" s="133"/>
      <c r="C102" s="133"/>
    </row>
    <row r="103" spans="1:3" s="71" customFormat="1" ht="15.75" customHeight="1" x14ac:dyDescent="0.25">
      <c r="A103" s="132"/>
      <c r="B103" s="133"/>
      <c r="C103" s="133"/>
    </row>
    <row r="104" spans="1:3" s="71" customFormat="1" ht="15.75" customHeight="1" x14ac:dyDescent="0.25">
      <c r="A104" s="132"/>
      <c r="B104" s="133"/>
      <c r="C104" s="133"/>
    </row>
    <row r="105" spans="1:3" s="71" customFormat="1" ht="15.75" customHeight="1" x14ac:dyDescent="0.25">
      <c r="A105" s="132"/>
      <c r="B105" s="133"/>
      <c r="C105" s="133"/>
    </row>
    <row r="106" spans="1:3" s="71" customFormat="1" ht="15.75" customHeight="1" x14ac:dyDescent="0.25">
      <c r="A106" s="132"/>
      <c r="B106" s="133"/>
      <c r="C106" s="133"/>
    </row>
    <row r="107" spans="1:3" s="71" customFormat="1" ht="15.75" customHeight="1" x14ac:dyDescent="0.25">
      <c r="A107" s="132"/>
      <c r="B107" s="133"/>
      <c r="C107" s="133"/>
    </row>
    <row r="108" spans="1:3" s="71" customFormat="1" ht="15.75" customHeight="1" x14ac:dyDescent="0.25">
      <c r="A108" s="132"/>
      <c r="B108" s="133"/>
      <c r="C108" s="133"/>
    </row>
    <row r="109" spans="1:3" s="71" customFormat="1" ht="15.75" customHeight="1" x14ac:dyDescent="0.25">
      <c r="A109" s="132"/>
      <c r="B109" s="133"/>
      <c r="C109" s="133"/>
    </row>
    <row r="110" spans="1:3" s="71" customFormat="1" ht="15.75" customHeight="1" x14ac:dyDescent="0.25">
      <c r="A110" s="132"/>
      <c r="B110" s="133"/>
      <c r="C110" s="133"/>
    </row>
    <row r="111" spans="1:3" s="71" customFormat="1" ht="15.75" customHeight="1" x14ac:dyDescent="0.25">
      <c r="A111" s="132"/>
      <c r="B111" s="133"/>
      <c r="C111" s="133"/>
    </row>
    <row r="112" spans="1:3" s="71" customFormat="1" ht="15.75" customHeight="1" x14ac:dyDescent="0.25">
      <c r="A112" s="132"/>
      <c r="B112" s="133"/>
      <c r="C112" s="133"/>
    </row>
    <row r="113" spans="1:3" s="71" customFormat="1" ht="15.75" customHeight="1" x14ac:dyDescent="0.25">
      <c r="A113" s="132"/>
      <c r="B113" s="133"/>
      <c r="C113" s="133"/>
    </row>
    <row r="114" spans="1:3" s="71" customFormat="1" ht="15.75" customHeight="1" x14ac:dyDescent="0.25">
      <c r="A114" s="132"/>
      <c r="B114" s="133"/>
      <c r="C114" s="133"/>
    </row>
    <row r="115" spans="1:3" s="71" customFormat="1" ht="15.75" customHeight="1" x14ac:dyDescent="0.25">
      <c r="A115" s="132"/>
      <c r="B115" s="133"/>
      <c r="C115" s="133"/>
    </row>
    <row r="116" spans="1:3" s="71" customFormat="1" ht="15.75" customHeight="1" x14ac:dyDescent="0.25">
      <c r="A116" s="132"/>
      <c r="B116" s="133"/>
      <c r="C116" s="133"/>
    </row>
    <row r="117" spans="1:3" s="71" customFormat="1" ht="15.75" customHeight="1" x14ac:dyDescent="0.25">
      <c r="A117" s="132"/>
      <c r="B117" s="133"/>
      <c r="C117" s="133"/>
    </row>
    <row r="118" spans="1:3" s="71" customFormat="1" ht="15.75" customHeight="1" x14ac:dyDescent="0.25">
      <c r="A118" s="132"/>
      <c r="B118" s="133"/>
      <c r="C118" s="133"/>
    </row>
    <row r="119" spans="1:3" s="71" customFormat="1" ht="15.75" customHeight="1" x14ac:dyDescent="0.25">
      <c r="A119" s="132"/>
      <c r="B119" s="133"/>
      <c r="C119" s="133"/>
    </row>
    <row r="120" spans="1:3" s="71" customFormat="1" ht="15.75" customHeight="1" x14ac:dyDescent="0.25">
      <c r="A120" s="132"/>
      <c r="B120" s="133"/>
      <c r="C120" s="133"/>
    </row>
    <row r="121" spans="1:3" s="71" customFormat="1" ht="15.75" customHeight="1" x14ac:dyDescent="0.25">
      <c r="A121" s="132"/>
      <c r="B121" s="133"/>
      <c r="C121" s="133"/>
    </row>
    <row r="122" spans="1:3" s="71" customFormat="1" ht="15.75" customHeight="1" x14ac:dyDescent="0.25">
      <c r="A122" s="132"/>
      <c r="B122" s="133"/>
      <c r="C122" s="133"/>
    </row>
    <row r="123" spans="1:3" s="71" customFormat="1" ht="15.75" customHeight="1" x14ac:dyDescent="0.25">
      <c r="A123" s="132"/>
      <c r="B123" s="133"/>
      <c r="C123" s="133"/>
    </row>
    <row r="124" spans="1:3" s="71" customFormat="1" ht="15.75" customHeight="1" x14ac:dyDescent="0.25">
      <c r="A124" s="132"/>
      <c r="B124" s="133"/>
      <c r="C124" s="133"/>
    </row>
    <row r="125" spans="1:3" s="71" customFormat="1" ht="15.75" customHeight="1" x14ac:dyDescent="0.25">
      <c r="A125" s="132"/>
      <c r="B125" s="133"/>
      <c r="C125" s="133"/>
    </row>
    <row r="126" spans="1:3" s="71" customFormat="1" ht="15.75" customHeight="1" x14ac:dyDescent="0.25">
      <c r="A126" s="132"/>
      <c r="B126" s="133"/>
      <c r="C126" s="133"/>
    </row>
    <row r="127" spans="1:3" s="71" customFormat="1" ht="15.75" customHeight="1" x14ac:dyDescent="0.25">
      <c r="A127" s="132"/>
      <c r="B127" s="133"/>
      <c r="C127" s="133"/>
    </row>
    <row r="128" spans="1:3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69"/>
      <c r="C146" s="69"/>
    </row>
    <row r="147" spans="1:45" s="71" customFormat="1" ht="15.75" customHeight="1" x14ac:dyDescent="0.25">
      <c r="A147" s="132"/>
      <c r="B147" s="69"/>
      <c r="C147" s="69"/>
    </row>
    <row r="148" spans="1:45" s="71" customFormat="1" ht="15.75" customHeight="1" x14ac:dyDescent="0.25">
      <c r="A148" s="132"/>
      <c r="B148" s="69"/>
      <c r="C148" s="69"/>
    </row>
    <row r="149" spans="1:45" s="71" customFormat="1" ht="15.75" customHeight="1" x14ac:dyDescent="0.25">
      <c r="A149" s="132"/>
      <c r="B149" s="69"/>
      <c r="C149" s="69"/>
    </row>
    <row r="150" spans="1:45" s="71" customFormat="1" ht="15.75" customHeight="1" x14ac:dyDescent="0.25">
      <c r="A150" s="132"/>
      <c r="B150" s="69"/>
      <c r="C150" s="69"/>
    </row>
    <row r="151" spans="1:45" s="71" customFormat="1" ht="15.75" customHeight="1" x14ac:dyDescent="0.25">
      <c r="A151" s="132"/>
      <c r="B151" s="69"/>
      <c r="C151" s="69"/>
    </row>
    <row r="152" spans="1:45" s="71" customFormat="1" ht="15.75" customHeight="1" x14ac:dyDescent="0.25">
      <c r="A152" s="132"/>
      <c r="B152" s="69"/>
      <c r="C152" s="69"/>
    </row>
    <row r="153" spans="1:45" ht="15.75" customHeight="1" x14ac:dyDescent="0.25">
      <c r="A153" s="132"/>
      <c r="B153" s="69"/>
      <c r="C153" s="69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</row>
    <row r="154" spans="1:45" ht="15.75" customHeight="1" x14ac:dyDescent="0.25">
      <c r="A154" s="132"/>
      <c r="B154" s="69"/>
      <c r="C154" s="69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:45" ht="15.75" customHeight="1" x14ac:dyDescent="0.25">
      <c r="A155" s="134"/>
      <c r="B155" s="67"/>
      <c r="C155" s="67"/>
    </row>
    <row r="156" spans="1:45" ht="15.75" customHeight="1" x14ac:dyDescent="0.25">
      <c r="A156" s="134"/>
      <c r="B156" s="67"/>
      <c r="C156" s="67"/>
    </row>
    <row r="157" spans="1:45" ht="15.75" customHeight="1" x14ac:dyDescent="0.25">
      <c r="A157" s="134"/>
      <c r="B157" s="67"/>
      <c r="C157" s="67"/>
    </row>
    <row r="158" spans="1:45" ht="15.75" customHeight="1" x14ac:dyDescent="0.25">
      <c r="A158" s="134"/>
      <c r="B158" s="67"/>
      <c r="C158" s="67"/>
    </row>
    <row r="159" spans="1:45" ht="15.75" customHeight="1" x14ac:dyDescent="0.25">
      <c r="A159" s="134"/>
      <c r="B159" s="67"/>
      <c r="C159" s="67"/>
    </row>
    <row r="160" spans="1:45" ht="15.75" customHeight="1" x14ac:dyDescent="0.25">
      <c r="A160" s="134"/>
      <c r="B160" s="67"/>
      <c r="C160" s="67"/>
    </row>
    <row r="161" spans="1:3" ht="15.75" customHeight="1" x14ac:dyDescent="0.25">
      <c r="A161" s="134"/>
      <c r="B161" s="67"/>
      <c r="C161" s="67"/>
    </row>
    <row r="162" spans="1:3" ht="15.75" customHeight="1" x14ac:dyDescent="0.25">
      <c r="A162" s="134"/>
      <c r="B162" s="67"/>
      <c r="C162" s="67"/>
    </row>
    <row r="163" spans="1:3" ht="15.75" customHeight="1" x14ac:dyDescent="0.25">
      <c r="A163" s="134"/>
      <c r="B163" s="67"/>
      <c r="C163" s="67"/>
    </row>
    <row r="164" spans="1:3" ht="15.75" customHeight="1" x14ac:dyDescent="0.25">
      <c r="A164" s="134"/>
      <c r="B164" s="67"/>
      <c r="C164" s="67"/>
    </row>
    <row r="165" spans="1:3" ht="15.75" customHeight="1" x14ac:dyDescent="0.25">
      <c r="A165" s="134"/>
      <c r="B165" s="67"/>
      <c r="C165" s="67"/>
    </row>
    <row r="166" spans="1:3" ht="15.75" customHeight="1" x14ac:dyDescent="0.25">
      <c r="A166" s="134"/>
      <c r="B166" s="67"/>
      <c r="C166" s="67"/>
    </row>
    <row r="167" spans="1:3" ht="15.75" customHeight="1" x14ac:dyDescent="0.25">
      <c r="A167" s="134"/>
      <c r="B167" s="67"/>
      <c r="C167" s="67"/>
    </row>
    <row r="168" spans="1:3" ht="15.75" customHeight="1" x14ac:dyDescent="0.25">
      <c r="A168" s="134"/>
      <c r="B168" s="67"/>
      <c r="C168" s="67"/>
    </row>
    <row r="169" spans="1:3" ht="15.75" customHeight="1" x14ac:dyDescent="0.25">
      <c r="A169" s="134"/>
      <c r="B169" s="67"/>
      <c r="C169" s="67"/>
    </row>
    <row r="170" spans="1:3" ht="15.75" customHeight="1" x14ac:dyDescent="0.25">
      <c r="A170" s="134"/>
      <c r="B170" s="67"/>
      <c r="C170" s="67"/>
    </row>
    <row r="171" spans="1:3" ht="15.75" customHeight="1" x14ac:dyDescent="0.25">
      <c r="A171" s="134"/>
      <c r="B171" s="67"/>
      <c r="C171" s="67"/>
    </row>
    <row r="172" spans="1:3" ht="15.75" customHeight="1" x14ac:dyDescent="0.25">
      <c r="A172" s="134"/>
      <c r="B172" s="67"/>
      <c r="C172" s="67"/>
    </row>
    <row r="173" spans="1:3" ht="15.75" customHeight="1" x14ac:dyDescent="0.25">
      <c r="A173" s="134"/>
      <c r="B173" s="67"/>
      <c r="C173" s="67"/>
    </row>
    <row r="174" spans="1:3" ht="15.75" customHeight="1" x14ac:dyDescent="0.25">
      <c r="A174" s="134"/>
      <c r="B174" s="67"/>
      <c r="C174" s="67"/>
    </row>
    <row r="175" spans="1:3" ht="15.75" customHeight="1" x14ac:dyDescent="0.25">
      <c r="A175" s="134"/>
      <c r="B175" s="67"/>
      <c r="C175" s="67"/>
    </row>
    <row r="176" spans="1:3" ht="15.75" customHeight="1" x14ac:dyDescent="0.25">
      <c r="A176" s="134"/>
      <c r="B176" s="67"/>
      <c r="C176" s="67"/>
    </row>
    <row r="177" spans="1:3" ht="15.75" customHeight="1" x14ac:dyDescent="0.25">
      <c r="A177" s="134"/>
      <c r="B177" s="67"/>
      <c r="C177" s="67"/>
    </row>
    <row r="178" spans="1:3" ht="15.75" customHeight="1" x14ac:dyDescent="0.25">
      <c r="A178" s="134"/>
      <c r="B178" s="67"/>
      <c r="C178" s="67"/>
    </row>
    <row r="179" spans="1:3" ht="15.75" customHeight="1" x14ac:dyDescent="0.25">
      <c r="A179" s="134"/>
      <c r="B179" s="67"/>
      <c r="C179" s="67"/>
    </row>
    <row r="180" spans="1:3" ht="15.75" customHeight="1" x14ac:dyDescent="0.25">
      <c r="A180" s="134"/>
      <c r="B180" s="67"/>
      <c r="C180" s="67"/>
    </row>
    <row r="181" spans="1:3" ht="15.75" customHeight="1" x14ac:dyDescent="0.25">
      <c r="A181" s="134"/>
      <c r="B181" s="67"/>
      <c r="C181" s="67"/>
    </row>
    <row r="182" spans="1:3" ht="15.75" customHeight="1" x14ac:dyDescent="0.25">
      <c r="A182" s="134"/>
      <c r="B182" s="67"/>
      <c r="C182" s="67"/>
    </row>
    <row r="183" spans="1:3" ht="15.75" customHeight="1" x14ac:dyDescent="0.25">
      <c r="A183" s="134"/>
      <c r="B183" s="67"/>
      <c r="C183" s="67"/>
    </row>
    <row r="184" spans="1:3" ht="15.75" customHeight="1" x14ac:dyDescent="0.25">
      <c r="A184" s="134"/>
      <c r="B184" s="67"/>
      <c r="C184" s="67"/>
    </row>
    <row r="185" spans="1:3" ht="15.75" customHeight="1" x14ac:dyDescent="0.25">
      <c r="A185" s="134"/>
      <c r="B185" s="67"/>
      <c r="C185" s="67"/>
    </row>
    <row r="186" spans="1:3" ht="15.75" customHeight="1" x14ac:dyDescent="0.25">
      <c r="A186" s="134"/>
      <c r="B186" s="67"/>
      <c r="C186" s="67"/>
    </row>
    <row r="187" spans="1:3" x14ac:dyDescent="0.25">
      <c r="A187" s="134"/>
      <c r="B187" s="67"/>
      <c r="C187" s="67"/>
    </row>
    <row r="188" spans="1:3" x14ac:dyDescent="0.25">
      <c r="A188" s="134"/>
      <c r="B188" s="67"/>
      <c r="C188" s="67"/>
    </row>
    <row r="189" spans="1:3" x14ac:dyDescent="0.25">
      <c r="A189" s="134"/>
      <c r="B189" s="67"/>
      <c r="C189" s="67"/>
    </row>
    <row r="190" spans="1:3" x14ac:dyDescent="0.25">
      <c r="A190" s="134"/>
      <c r="B190" s="67"/>
      <c r="C190" s="67"/>
    </row>
    <row r="191" spans="1:3" x14ac:dyDescent="0.25">
      <c r="A191" s="134"/>
      <c r="B191" s="67"/>
      <c r="C191" s="67"/>
    </row>
    <row r="192" spans="1:3" x14ac:dyDescent="0.25">
      <c r="A192" s="134"/>
      <c r="B192" s="67"/>
      <c r="C192" s="67"/>
    </row>
    <row r="193" spans="1:3" x14ac:dyDescent="0.25">
      <c r="A193" s="134"/>
      <c r="B193" s="67"/>
      <c r="C193" s="67"/>
    </row>
    <row r="194" spans="1:3" x14ac:dyDescent="0.25">
      <c r="A194" s="134"/>
      <c r="B194" s="67"/>
      <c r="C194" s="67"/>
    </row>
    <row r="195" spans="1:3" x14ac:dyDescent="0.25">
      <c r="A195" s="134"/>
      <c r="B195" s="67"/>
      <c r="C195" s="67"/>
    </row>
    <row r="196" spans="1:3" x14ac:dyDescent="0.25">
      <c r="A196" s="134"/>
      <c r="B196" s="67"/>
      <c r="C196" s="67"/>
    </row>
    <row r="197" spans="1:3" x14ac:dyDescent="0.25">
      <c r="A197" s="134"/>
      <c r="B197" s="67"/>
      <c r="C197" s="67"/>
    </row>
    <row r="198" spans="1:3" x14ac:dyDescent="0.25">
      <c r="A198" s="134"/>
      <c r="B198" s="67"/>
      <c r="C198" s="67"/>
    </row>
    <row r="199" spans="1:3" x14ac:dyDescent="0.25">
      <c r="A199" s="134"/>
      <c r="B199" s="67"/>
      <c r="C199" s="67"/>
    </row>
    <row r="200" spans="1:3" x14ac:dyDescent="0.25">
      <c r="A200" s="134"/>
      <c r="B200" s="67"/>
      <c r="C200" s="67"/>
    </row>
    <row r="201" spans="1:3" x14ac:dyDescent="0.25">
      <c r="A201" s="134"/>
      <c r="B201" s="67"/>
      <c r="C201" s="67"/>
    </row>
    <row r="202" spans="1:3" x14ac:dyDescent="0.25">
      <c r="A202" s="134"/>
      <c r="B202" s="67"/>
      <c r="C202" s="67"/>
    </row>
    <row r="203" spans="1:3" x14ac:dyDescent="0.25">
      <c r="A203" s="134"/>
      <c r="B203" s="67"/>
      <c r="C203" s="67"/>
    </row>
    <row r="204" spans="1:3" x14ac:dyDescent="0.25">
      <c r="A204" s="134"/>
      <c r="B204" s="67"/>
      <c r="C204" s="67"/>
    </row>
    <row r="205" spans="1:3" x14ac:dyDescent="0.25">
      <c r="A205" s="134"/>
      <c r="B205" s="67"/>
      <c r="C205" s="67"/>
    </row>
    <row r="206" spans="1:3" x14ac:dyDescent="0.25">
      <c r="A206" s="134"/>
      <c r="B206" s="67"/>
      <c r="C206" s="67"/>
    </row>
    <row r="207" spans="1:3" x14ac:dyDescent="0.25">
      <c r="A207" s="134"/>
      <c r="B207" s="67"/>
      <c r="C207" s="67"/>
    </row>
    <row r="208" spans="1:3" x14ac:dyDescent="0.25">
      <c r="A208" s="134"/>
      <c r="B208" s="67"/>
      <c r="C208" s="67"/>
    </row>
    <row r="209" spans="1:3" x14ac:dyDescent="0.25">
      <c r="A209" s="134"/>
      <c r="B209" s="67"/>
      <c r="C209" s="67"/>
    </row>
    <row r="210" spans="1:3" x14ac:dyDescent="0.25">
      <c r="A210" s="134"/>
      <c r="B210" s="67"/>
      <c r="C210" s="67"/>
    </row>
    <row r="211" spans="1:3" x14ac:dyDescent="0.25">
      <c r="A211" s="134"/>
      <c r="B211" s="67"/>
      <c r="C211" s="67"/>
    </row>
    <row r="212" spans="1:3" x14ac:dyDescent="0.25">
      <c r="A212" s="134"/>
      <c r="B212" s="67"/>
      <c r="C212" s="67"/>
    </row>
    <row r="213" spans="1:3" x14ac:dyDescent="0.25">
      <c r="A213" s="134"/>
      <c r="B213" s="67"/>
      <c r="C213" s="67"/>
    </row>
    <row r="214" spans="1:3" x14ac:dyDescent="0.25">
      <c r="A214" s="134"/>
      <c r="B214" s="67"/>
      <c r="C214" s="67"/>
    </row>
    <row r="215" spans="1:3" x14ac:dyDescent="0.25">
      <c r="A215" s="134"/>
      <c r="B215" s="67"/>
      <c r="C215" s="67"/>
    </row>
    <row r="216" spans="1:3" x14ac:dyDescent="0.25">
      <c r="A216" s="134"/>
      <c r="B216" s="67"/>
      <c r="C216" s="67"/>
    </row>
    <row r="217" spans="1:3" x14ac:dyDescent="0.25">
      <c r="A217" s="134"/>
      <c r="B217" s="67"/>
      <c r="C217" s="67"/>
    </row>
    <row r="218" spans="1:3" x14ac:dyDescent="0.25">
      <c r="A218" s="134"/>
      <c r="B218" s="67"/>
      <c r="C218" s="67"/>
    </row>
    <row r="219" spans="1:3" x14ac:dyDescent="0.25">
      <c r="A219" s="134"/>
      <c r="B219" s="67"/>
      <c r="C219" s="67"/>
    </row>
    <row r="220" spans="1:3" x14ac:dyDescent="0.25">
      <c r="A220" s="134"/>
      <c r="B220" s="67"/>
      <c r="C220" s="67"/>
    </row>
    <row r="221" spans="1:3" x14ac:dyDescent="0.25">
      <c r="A221" s="134"/>
      <c r="B221" s="67"/>
      <c r="C221" s="67"/>
    </row>
    <row r="222" spans="1:3" x14ac:dyDescent="0.25">
      <c r="A222" s="134"/>
      <c r="B222" s="67"/>
      <c r="C222" s="67"/>
    </row>
    <row r="223" spans="1:3" x14ac:dyDescent="0.25">
      <c r="A223" s="134"/>
      <c r="B223" s="67"/>
      <c r="C223" s="67"/>
    </row>
    <row r="224" spans="1:3" x14ac:dyDescent="0.25">
      <c r="A224" s="134"/>
      <c r="B224" s="67"/>
      <c r="C224" s="67"/>
    </row>
    <row r="225" spans="1:3" x14ac:dyDescent="0.25">
      <c r="A225" s="134"/>
      <c r="B225" s="67"/>
      <c r="C225" s="67"/>
    </row>
    <row r="226" spans="1:3" x14ac:dyDescent="0.25">
      <c r="A226" s="134"/>
      <c r="B226" s="67"/>
      <c r="C226" s="67"/>
    </row>
    <row r="227" spans="1:3" x14ac:dyDescent="0.25">
      <c r="A227" s="134"/>
      <c r="B227" s="67"/>
      <c r="C227" s="67"/>
    </row>
    <row r="228" spans="1:3" x14ac:dyDescent="0.25">
      <c r="A228" s="134"/>
      <c r="B228" s="67"/>
      <c r="C228" s="67"/>
    </row>
    <row r="229" spans="1:3" x14ac:dyDescent="0.25">
      <c r="A229" s="134"/>
      <c r="B229" s="67"/>
      <c r="C229" s="67"/>
    </row>
    <row r="230" spans="1:3" x14ac:dyDescent="0.25">
      <c r="A230" s="134"/>
      <c r="B230" s="67"/>
      <c r="C230" s="67"/>
    </row>
    <row r="231" spans="1:3" x14ac:dyDescent="0.25">
      <c r="A231" s="134"/>
      <c r="B231" s="67"/>
      <c r="C231" s="67"/>
    </row>
    <row r="232" spans="1:3" x14ac:dyDescent="0.25">
      <c r="A232" s="134"/>
      <c r="B232" s="67"/>
      <c r="C232" s="67"/>
    </row>
    <row r="233" spans="1:3" x14ac:dyDescent="0.25">
      <c r="A233" s="134"/>
      <c r="B233" s="67"/>
      <c r="C233" s="67"/>
    </row>
    <row r="234" spans="1:3" x14ac:dyDescent="0.25">
      <c r="A234" s="134"/>
      <c r="B234" s="67"/>
      <c r="C234" s="67"/>
    </row>
    <row r="235" spans="1:3" x14ac:dyDescent="0.25">
      <c r="A235" s="134"/>
      <c r="B235" s="67"/>
      <c r="C235" s="67"/>
    </row>
    <row r="236" spans="1:3" x14ac:dyDescent="0.25">
      <c r="A236" s="134"/>
      <c r="B236" s="67"/>
      <c r="C236" s="67"/>
    </row>
    <row r="237" spans="1:3" x14ac:dyDescent="0.25">
      <c r="A237" s="134"/>
      <c r="B237" s="67"/>
      <c r="C237" s="67"/>
    </row>
    <row r="238" spans="1:3" x14ac:dyDescent="0.25">
      <c r="A238" s="134"/>
      <c r="B238" s="67"/>
      <c r="C238" s="67"/>
    </row>
    <row r="239" spans="1:3" x14ac:dyDescent="0.25">
      <c r="A239" s="134"/>
      <c r="B239" s="67"/>
      <c r="C239" s="67"/>
    </row>
    <row r="240" spans="1:3" x14ac:dyDescent="0.25">
      <c r="A240" s="134"/>
      <c r="B240" s="67"/>
      <c r="C240" s="67"/>
    </row>
    <row r="241" spans="1:3" x14ac:dyDescent="0.25">
      <c r="A241" s="134"/>
      <c r="B241" s="67"/>
      <c r="C241" s="67"/>
    </row>
    <row r="242" spans="1:3" x14ac:dyDescent="0.25">
      <c r="A242" s="134"/>
      <c r="B242" s="67"/>
      <c r="C242" s="67"/>
    </row>
    <row r="243" spans="1:3" x14ac:dyDescent="0.25">
      <c r="A243" s="134"/>
      <c r="B243" s="67"/>
      <c r="C243" s="67"/>
    </row>
    <row r="244" spans="1:3" x14ac:dyDescent="0.25">
      <c r="A244" s="134"/>
      <c r="B244" s="67"/>
      <c r="C244" s="67"/>
    </row>
    <row r="245" spans="1:3" x14ac:dyDescent="0.25">
      <c r="A245" s="134"/>
      <c r="B245" s="67"/>
      <c r="C245" s="67"/>
    </row>
    <row r="246" spans="1:3" x14ac:dyDescent="0.25">
      <c r="A246" s="134"/>
      <c r="B246" s="67"/>
      <c r="C246" s="67"/>
    </row>
    <row r="247" spans="1:3" x14ac:dyDescent="0.25">
      <c r="A247" s="134"/>
      <c r="B247" s="67"/>
      <c r="C247" s="67"/>
    </row>
    <row r="248" spans="1:3" x14ac:dyDescent="0.25">
      <c r="A248" s="134"/>
      <c r="B248" s="67"/>
      <c r="C248" s="67"/>
    </row>
    <row r="249" spans="1:3" x14ac:dyDescent="0.25">
      <c r="A249" s="134"/>
      <c r="B249" s="67"/>
      <c r="C249" s="67"/>
    </row>
    <row r="250" spans="1:3" x14ac:dyDescent="0.25">
      <c r="A250" s="134"/>
      <c r="B250" s="67"/>
      <c r="C250" s="67"/>
    </row>
    <row r="251" spans="1:3" x14ac:dyDescent="0.25">
      <c r="A251" s="134"/>
      <c r="B251" s="67"/>
      <c r="C251" s="67"/>
    </row>
  </sheetData>
  <sheetProtection password="CF87" sheet="1" objects="1" scenarios="1" selectLockedCells="1" selectUnlockedCells="1"/>
  <protectedRanges>
    <protectedRange sqref="C67" name="Tartomány4"/>
    <protectedRange sqref="C79:C80" name="Tartomány4_1"/>
    <protectedRange sqref="C47:C48" name="Tartomány1_2_1_1"/>
    <protectedRange sqref="C34" name="Tartomány1_2_1_3_1"/>
    <protectedRange sqref="C23:C27" name="Tartomány1_2_1_2_2"/>
    <protectedRange sqref="C46" name="Tartomány1_2_1_1_3"/>
    <protectedRange sqref="C35" name="Tartomány1_2_1_1_2_2"/>
    <protectedRange sqref="C58" name="Tartomány1_2_1_2_1_1"/>
    <protectedRange sqref="C43:C44" name="Tartomány1_2_1_2"/>
    <protectedRange sqref="C49" name="Tartomány1_2_1_4_1_2_1_1"/>
    <protectedRange sqref="C54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52:AA52"/>
    <mergeCell ref="AB52:AM52"/>
    <mergeCell ref="AN52:AS5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2:AA62"/>
    <mergeCell ref="AB62:AM62"/>
    <mergeCell ref="AN62:AS62"/>
    <mergeCell ref="A66:AA66"/>
    <mergeCell ref="A67:AA67"/>
  </mergeCells>
  <pageMargins left="0.7" right="0.7" top="0.75" bottom="0.75" header="0.3" footer="0.3"/>
  <pageSetup paperSize="8" scale="5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8"/>
  <sheetViews>
    <sheetView topLeftCell="A55" zoomScale="77" zoomScaleNormal="77" zoomScaleSheetLayoutView="40" workbookViewId="0">
      <selection activeCell="AT73" sqref="AT73"/>
    </sheetView>
  </sheetViews>
  <sheetFormatPr defaultColWidth="10.6640625" defaultRowHeight="15.75" x14ac:dyDescent="0.25"/>
  <cols>
    <col min="1" max="1" width="17.1640625" style="135" customWidth="1"/>
    <col min="2" max="2" width="7.1640625" style="193" customWidth="1"/>
    <col min="3" max="3" width="60.33203125" style="193" customWidth="1"/>
    <col min="4" max="4" width="5.5" style="193" customWidth="1"/>
    <col min="5" max="5" width="6.83203125" style="193" customWidth="1"/>
    <col min="6" max="6" width="5.5" style="193" customWidth="1"/>
    <col min="7" max="7" width="6.83203125" style="193" customWidth="1"/>
    <col min="8" max="8" width="5.5" style="193" customWidth="1"/>
    <col min="9" max="9" width="5.6640625" style="193" bestFit="1" customWidth="1"/>
    <col min="10" max="10" width="5.5" style="193" customWidth="1"/>
    <col min="11" max="11" width="6.83203125" style="193" customWidth="1"/>
    <col min="12" max="12" width="5.5" style="193" customWidth="1"/>
    <col min="13" max="13" width="6.83203125" style="193" customWidth="1"/>
    <col min="14" max="14" width="5.5" style="193" customWidth="1"/>
    <col min="15" max="15" width="7.6640625" style="193" customWidth="1"/>
    <col min="16" max="16" width="5.5" style="193" bestFit="1" customWidth="1"/>
    <col min="17" max="17" width="6.83203125" style="193" customWidth="1"/>
    <col min="18" max="18" width="5.5" style="193" bestFit="1" customWidth="1"/>
    <col min="19" max="19" width="6.83203125" style="193" customWidth="1"/>
    <col min="20" max="20" width="5.5" style="193" customWidth="1"/>
    <col min="21" max="21" width="5.6640625" style="193" bestFit="1" customWidth="1"/>
    <col min="22" max="22" width="5.5" style="193" bestFit="1" customWidth="1"/>
    <col min="23" max="23" width="6.83203125" style="193" customWidth="1"/>
    <col min="24" max="24" width="5.5" style="193" bestFit="1" customWidth="1"/>
    <col min="25" max="25" width="6.83203125" style="193" customWidth="1"/>
    <col min="26" max="26" width="5.5" style="193" customWidth="1"/>
    <col min="27" max="27" width="5.6640625" style="193" bestFit="1" customWidth="1"/>
    <col min="28" max="28" width="5.5" style="193" customWidth="1"/>
    <col min="29" max="29" width="6.83203125" style="193" customWidth="1"/>
    <col min="30" max="30" width="5.5" style="193" customWidth="1"/>
    <col min="31" max="31" width="6.83203125" style="193" customWidth="1"/>
    <col min="32" max="32" width="5.5" style="193" customWidth="1"/>
    <col min="33" max="33" width="8.5" style="193" customWidth="1"/>
    <col min="34" max="34" width="5.5" style="193" customWidth="1"/>
    <col min="35" max="35" width="6.83203125" style="193" customWidth="1"/>
    <col min="36" max="36" width="5.5" style="193" customWidth="1"/>
    <col min="37" max="37" width="6.83203125" style="193" customWidth="1"/>
    <col min="38" max="38" width="5.5" style="193" customWidth="1"/>
    <col min="39" max="39" width="5.6640625" style="193" bestFit="1" customWidth="1"/>
    <col min="40" max="40" width="6.83203125" style="193" bestFit="1" customWidth="1"/>
    <col min="41" max="41" width="8.1640625" style="193" customWidth="1"/>
    <col min="42" max="42" width="6.83203125" style="193" bestFit="1" customWidth="1"/>
    <col min="43" max="43" width="8.1640625" style="193" bestFit="1" customWidth="1"/>
    <col min="44" max="44" width="6.83203125" style="193" bestFit="1" customWidth="1"/>
    <col min="45" max="45" width="9" style="193" customWidth="1"/>
    <col min="46" max="46" width="36.5" style="193" customWidth="1"/>
    <col min="47" max="47" width="39" style="193" customWidth="1"/>
    <col min="48" max="16384" width="10.6640625" style="193"/>
  </cols>
  <sheetData>
    <row r="1" spans="1:47" ht="21.95" customHeight="1" x14ac:dyDescent="0.2">
      <c r="A1" s="1417" t="s">
        <v>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1417"/>
      <c r="Z1" s="1417"/>
      <c r="AA1" s="1417"/>
      <c r="AB1" s="1417"/>
      <c r="AC1" s="1417"/>
      <c r="AD1" s="1417"/>
      <c r="AE1" s="1417"/>
      <c r="AF1" s="1417"/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  <c r="AQ1" s="1417"/>
      <c r="AR1" s="1417"/>
      <c r="AS1" s="1417"/>
    </row>
    <row r="2" spans="1:47" ht="21.95" customHeight="1" x14ac:dyDescent="0.2">
      <c r="A2" s="1418" t="s">
        <v>602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</row>
    <row r="3" spans="1:47" ht="23.25" x14ac:dyDescent="0.2">
      <c r="A3" s="1418" t="s">
        <v>612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</row>
    <row r="4" spans="1:47" s="70" customFormat="1" ht="23.25" x14ac:dyDescent="0.2">
      <c r="A4" s="1418" t="s">
        <v>603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8"/>
      <c r="AJ4" s="1418"/>
      <c r="AK4" s="1418"/>
      <c r="AL4" s="1418"/>
      <c r="AM4" s="1418"/>
      <c r="AN4" s="1418"/>
      <c r="AO4" s="1418"/>
      <c r="AP4" s="1418"/>
      <c r="AQ4" s="1418"/>
      <c r="AR4" s="1418"/>
      <c r="AS4" s="1418"/>
    </row>
    <row r="5" spans="1:47" ht="24" customHeight="1" thickBot="1" x14ac:dyDescent="0.25">
      <c r="A5" s="1419" t="s">
        <v>604</v>
      </c>
      <c r="B5" s="1419"/>
      <c r="C5" s="1419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  <c r="AA5" s="1417"/>
      <c r="AB5" s="1417"/>
      <c r="AC5" s="1417"/>
      <c r="AD5" s="1417"/>
      <c r="AE5" s="1417"/>
      <c r="AF5" s="1417"/>
      <c r="AG5" s="1417"/>
      <c r="AH5" s="1417"/>
      <c r="AI5" s="1417"/>
      <c r="AJ5" s="1417"/>
      <c r="AK5" s="1417"/>
      <c r="AL5" s="1417"/>
      <c r="AM5" s="1417"/>
      <c r="AN5" s="1419"/>
      <c r="AO5" s="1419"/>
      <c r="AP5" s="1419"/>
      <c r="AQ5" s="1419"/>
      <c r="AR5" s="1419"/>
      <c r="AS5" s="1419"/>
    </row>
    <row r="6" spans="1:47" ht="15.75" customHeight="1" thickTop="1" thickBot="1" x14ac:dyDescent="0.25">
      <c r="A6" s="1440" t="s">
        <v>1</v>
      </c>
      <c r="B6" s="1443" t="s">
        <v>2</v>
      </c>
      <c r="C6" s="1446" t="s">
        <v>3</v>
      </c>
      <c r="D6" s="1449" t="s">
        <v>4</v>
      </c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49" t="s">
        <v>4</v>
      </c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61" t="s">
        <v>5</v>
      </c>
      <c r="AO6" s="1462"/>
      <c r="AP6" s="1462"/>
      <c r="AQ6" s="1462"/>
      <c r="AR6" s="1462"/>
      <c r="AS6" s="1463"/>
      <c r="AT6" s="1467" t="s">
        <v>48</v>
      </c>
      <c r="AU6" s="1467" t="s">
        <v>49</v>
      </c>
    </row>
    <row r="7" spans="1:47" ht="15.75" customHeight="1" x14ac:dyDescent="0.2">
      <c r="A7" s="1441"/>
      <c r="B7" s="1444"/>
      <c r="C7" s="1447"/>
      <c r="D7" s="1469" t="s">
        <v>6</v>
      </c>
      <c r="E7" s="1470"/>
      <c r="F7" s="1470"/>
      <c r="G7" s="1470"/>
      <c r="H7" s="1470"/>
      <c r="I7" s="1471"/>
      <c r="J7" s="1472" t="s">
        <v>7</v>
      </c>
      <c r="K7" s="1470"/>
      <c r="L7" s="1470"/>
      <c r="M7" s="1470"/>
      <c r="N7" s="1470"/>
      <c r="O7" s="1473"/>
      <c r="P7" s="1469" t="s">
        <v>8</v>
      </c>
      <c r="Q7" s="1470"/>
      <c r="R7" s="1470"/>
      <c r="S7" s="1470"/>
      <c r="T7" s="1470"/>
      <c r="U7" s="1471"/>
      <c r="V7" s="1472" t="s">
        <v>9</v>
      </c>
      <c r="W7" s="1470"/>
      <c r="X7" s="1470"/>
      <c r="Y7" s="1470"/>
      <c r="Z7" s="1470"/>
      <c r="AA7" s="1471"/>
      <c r="AB7" s="1469" t="s">
        <v>10</v>
      </c>
      <c r="AC7" s="1470"/>
      <c r="AD7" s="1470"/>
      <c r="AE7" s="1470"/>
      <c r="AF7" s="1470"/>
      <c r="AG7" s="1471"/>
      <c r="AH7" s="1469" t="s">
        <v>11</v>
      </c>
      <c r="AI7" s="1470"/>
      <c r="AJ7" s="1470"/>
      <c r="AK7" s="1470"/>
      <c r="AL7" s="1470"/>
      <c r="AM7" s="1471"/>
      <c r="AN7" s="1464"/>
      <c r="AO7" s="1465"/>
      <c r="AP7" s="1465"/>
      <c r="AQ7" s="1465"/>
      <c r="AR7" s="1465"/>
      <c r="AS7" s="1466"/>
      <c r="AT7" s="1468"/>
      <c r="AU7" s="1392"/>
    </row>
    <row r="8" spans="1:47" ht="15.75" customHeight="1" x14ac:dyDescent="0.2">
      <c r="A8" s="1441"/>
      <c r="B8" s="1444"/>
      <c r="C8" s="1447"/>
      <c r="D8" s="1455" t="s">
        <v>12</v>
      </c>
      <c r="E8" s="1456"/>
      <c r="F8" s="1457" t="s">
        <v>13</v>
      </c>
      <c r="G8" s="1456"/>
      <c r="H8" s="1451" t="s">
        <v>14</v>
      </c>
      <c r="I8" s="1458" t="s">
        <v>37</v>
      </c>
      <c r="J8" s="1460" t="s">
        <v>12</v>
      </c>
      <c r="K8" s="1456"/>
      <c r="L8" s="1457" t="s">
        <v>13</v>
      </c>
      <c r="M8" s="1456"/>
      <c r="N8" s="1451" t="s">
        <v>14</v>
      </c>
      <c r="O8" s="1453" t="s">
        <v>37</v>
      </c>
      <c r="P8" s="1455" t="s">
        <v>12</v>
      </c>
      <c r="Q8" s="1456"/>
      <c r="R8" s="1457" t="s">
        <v>13</v>
      </c>
      <c r="S8" s="1456"/>
      <c r="T8" s="1451" t="s">
        <v>14</v>
      </c>
      <c r="U8" s="1458" t="s">
        <v>37</v>
      </c>
      <c r="V8" s="1460" t="s">
        <v>12</v>
      </c>
      <c r="W8" s="1456"/>
      <c r="X8" s="1457" t="s">
        <v>13</v>
      </c>
      <c r="Y8" s="1456"/>
      <c r="Z8" s="1451" t="s">
        <v>14</v>
      </c>
      <c r="AA8" s="1481" t="s">
        <v>37</v>
      </c>
      <c r="AB8" s="1455" t="s">
        <v>12</v>
      </c>
      <c r="AC8" s="1456"/>
      <c r="AD8" s="1457" t="s">
        <v>13</v>
      </c>
      <c r="AE8" s="1456"/>
      <c r="AF8" s="1451" t="s">
        <v>14</v>
      </c>
      <c r="AG8" s="1458" t="s">
        <v>37</v>
      </c>
      <c r="AH8" s="1455" t="s">
        <v>12</v>
      </c>
      <c r="AI8" s="1456"/>
      <c r="AJ8" s="1457" t="s">
        <v>13</v>
      </c>
      <c r="AK8" s="1456"/>
      <c r="AL8" s="1451" t="s">
        <v>14</v>
      </c>
      <c r="AM8" s="1481" t="s">
        <v>37</v>
      </c>
      <c r="AN8" s="1460" t="s">
        <v>12</v>
      </c>
      <c r="AO8" s="1456"/>
      <c r="AP8" s="1457" t="s">
        <v>13</v>
      </c>
      <c r="AQ8" s="1456"/>
      <c r="AR8" s="1451" t="s">
        <v>14</v>
      </c>
      <c r="AS8" s="1474" t="s">
        <v>44</v>
      </c>
      <c r="AT8" s="1468"/>
      <c r="AU8" s="1392"/>
    </row>
    <row r="9" spans="1:47" ht="80.099999999999994" customHeight="1" thickBot="1" x14ac:dyDescent="0.25">
      <c r="A9" s="1442"/>
      <c r="B9" s="1445"/>
      <c r="C9" s="1448"/>
      <c r="D9" s="72" t="s">
        <v>38</v>
      </c>
      <c r="E9" s="73" t="s">
        <v>39</v>
      </c>
      <c r="F9" s="74" t="s">
        <v>38</v>
      </c>
      <c r="G9" s="73" t="s">
        <v>39</v>
      </c>
      <c r="H9" s="1452"/>
      <c r="I9" s="1459"/>
      <c r="J9" s="75" t="s">
        <v>38</v>
      </c>
      <c r="K9" s="73" t="s">
        <v>39</v>
      </c>
      <c r="L9" s="74" t="s">
        <v>38</v>
      </c>
      <c r="M9" s="73" t="s">
        <v>39</v>
      </c>
      <c r="N9" s="1452"/>
      <c r="O9" s="1454"/>
      <c r="P9" s="72" t="s">
        <v>38</v>
      </c>
      <c r="Q9" s="73" t="s">
        <v>39</v>
      </c>
      <c r="R9" s="74" t="s">
        <v>38</v>
      </c>
      <c r="S9" s="73" t="s">
        <v>39</v>
      </c>
      <c r="T9" s="1452"/>
      <c r="U9" s="1459"/>
      <c r="V9" s="75" t="s">
        <v>38</v>
      </c>
      <c r="W9" s="73" t="s">
        <v>39</v>
      </c>
      <c r="X9" s="74" t="s">
        <v>38</v>
      </c>
      <c r="Y9" s="73" t="s">
        <v>39</v>
      </c>
      <c r="Z9" s="1452"/>
      <c r="AA9" s="1482"/>
      <c r="AB9" s="72" t="s">
        <v>38</v>
      </c>
      <c r="AC9" s="73" t="s">
        <v>39</v>
      </c>
      <c r="AD9" s="74" t="s">
        <v>38</v>
      </c>
      <c r="AE9" s="73" t="s">
        <v>39</v>
      </c>
      <c r="AF9" s="1452"/>
      <c r="AG9" s="1459"/>
      <c r="AH9" s="72" t="s">
        <v>38</v>
      </c>
      <c r="AI9" s="73" t="s">
        <v>39</v>
      </c>
      <c r="AJ9" s="74" t="s">
        <v>38</v>
      </c>
      <c r="AK9" s="73" t="s">
        <v>39</v>
      </c>
      <c r="AL9" s="1452"/>
      <c r="AM9" s="1482"/>
      <c r="AN9" s="75" t="s">
        <v>38</v>
      </c>
      <c r="AO9" s="73" t="s">
        <v>40</v>
      </c>
      <c r="AP9" s="74" t="s">
        <v>38</v>
      </c>
      <c r="AQ9" s="73" t="s">
        <v>40</v>
      </c>
      <c r="AR9" s="1452"/>
      <c r="AS9" s="1475"/>
      <c r="AT9" s="1468"/>
      <c r="AU9" s="1392"/>
    </row>
    <row r="10" spans="1:47" s="80" customFormat="1" ht="15.75" customHeight="1" thickBot="1" x14ac:dyDescent="0.35">
      <c r="A10" s="76"/>
      <c r="B10" s="77"/>
      <c r="C10" s="78" t="s">
        <v>55</v>
      </c>
      <c r="D10" s="79">
        <f>SUM(SZAK!D56)</f>
        <v>4</v>
      </c>
      <c r="E10" s="79">
        <f>SUM(SZAK!E56)</f>
        <v>40</v>
      </c>
      <c r="F10" s="79">
        <f>SUM(SZAK!F56)</f>
        <v>12</v>
      </c>
      <c r="G10" s="79">
        <f>SUM(SZAK!G56)</f>
        <v>120</v>
      </c>
      <c r="H10" s="79">
        <f>SUM(SZAK!H56)</f>
        <v>12</v>
      </c>
      <c r="I10" s="352" t="s">
        <v>17</v>
      </c>
      <c r="J10" s="351">
        <f>SUM(SZAK!J56)</f>
        <v>10</v>
      </c>
      <c r="K10" s="79">
        <f>SUM(SZAK!K56)</f>
        <v>148</v>
      </c>
      <c r="L10" s="79">
        <f>SUM(SZAK!L56)</f>
        <v>4</v>
      </c>
      <c r="M10" s="79">
        <f>SUM(SZAK!M56)</f>
        <v>60</v>
      </c>
      <c r="N10" s="79">
        <f>SUM(SZAK!N56)</f>
        <v>12</v>
      </c>
      <c r="O10" s="352" t="s">
        <v>17</v>
      </c>
      <c r="P10" s="351">
        <f>SUM(SZAK!P56)</f>
        <v>6</v>
      </c>
      <c r="Q10" s="79">
        <f>SUM(SZAK!Q56)</f>
        <v>84</v>
      </c>
      <c r="R10" s="79">
        <f>SUM(SZAK!R56)</f>
        <v>4</v>
      </c>
      <c r="S10" s="79">
        <f>SUM(SZAK!S56)</f>
        <v>56</v>
      </c>
      <c r="T10" s="79">
        <f>SUM(SZAK!T56)</f>
        <v>8</v>
      </c>
      <c r="U10" s="352" t="s">
        <v>17</v>
      </c>
      <c r="V10" s="351">
        <f>SUM(SZAK!V56)</f>
        <v>6</v>
      </c>
      <c r="W10" s="79">
        <f>SUM(SZAK!W56)</f>
        <v>84</v>
      </c>
      <c r="X10" s="79">
        <f>SUM(SZAK!X56)</f>
        <v>6</v>
      </c>
      <c r="Y10" s="79">
        <f>SUM(SZAK!Y56)</f>
        <v>90</v>
      </c>
      <c r="Z10" s="79">
        <f>SUM(SZAK!Z56)</f>
        <v>12</v>
      </c>
      <c r="AA10" s="79" t="s">
        <v>17</v>
      </c>
      <c r="AB10" s="79">
        <f>SUM(SZAK!AB56)</f>
        <v>10</v>
      </c>
      <c r="AC10" s="79">
        <f>SUM(SZAK!AC56)</f>
        <v>140</v>
      </c>
      <c r="AD10" s="79">
        <f>SUM(SZAK!AD56)</f>
        <v>3</v>
      </c>
      <c r="AE10" s="79">
        <f>SUM(SZAK!AE56)</f>
        <v>42</v>
      </c>
      <c r="AF10" s="79">
        <f>SUM(SZAK!AF56)</f>
        <v>15</v>
      </c>
      <c r="AG10" s="79" t="s">
        <v>17</v>
      </c>
      <c r="AH10" s="79">
        <f>SUM(SZAK!AH56)</f>
        <v>6</v>
      </c>
      <c r="AI10" s="79">
        <f>SUM(SZAK!AI56)</f>
        <v>60</v>
      </c>
      <c r="AJ10" s="79">
        <f>SUM(SZAK!AJ56)</f>
        <v>9</v>
      </c>
      <c r="AK10" s="79">
        <f>SUM(SZAK!AK56)</f>
        <v>100</v>
      </c>
      <c r="AL10" s="79">
        <f>SUM(SZAK!AL56)</f>
        <v>20</v>
      </c>
      <c r="AM10" s="356" t="s">
        <v>17</v>
      </c>
      <c r="AN10" s="351">
        <f>SUM(SZAK!AN56)</f>
        <v>42</v>
      </c>
      <c r="AO10" s="79">
        <f>SUM(SZAK!AO56)</f>
        <v>562</v>
      </c>
      <c r="AP10" s="79">
        <f>SUM(SZAK!AP56)</f>
        <v>32</v>
      </c>
      <c r="AQ10" s="79">
        <f>SUM(SZAK!AQ56)</f>
        <v>382</v>
      </c>
      <c r="AR10" s="79">
        <f>SUM(SZAK!AR56)</f>
        <v>79</v>
      </c>
      <c r="AS10" s="79">
        <f>SUM(SZAK!AS56)</f>
        <v>73</v>
      </c>
      <c r="AT10" s="151"/>
      <c r="AU10" s="151"/>
    </row>
    <row r="11" spans="1:47" s="80" customFormat="1" ht="15.75" customHeight="1" x14ac:dyDescent="0.3">
      <c r="A11" s="81" t="s">
        <v>7</v>
      </c>
      <c r="B11" s="82"/>
      <c r="C11" s="83" t="s">
        <v>51</v>
      </c>
      <c r="D11" s="84"/>
      <c r="E11" s="85"/>
      <c r="F11" s="86"/>
      <c r="G11" s="85"/>
      <c r="H11" s="86"/>
      <c r="I11" s="353"/>
      <c r="J11" s="86"/>
      <c r="K11" s="85"/>
      <c r="L11" s="86"/>
      <c r="M11" s="85"/>
      <c r="N11" s="86"/>
      <c r="O11" s="354"/>
      <c r="P11" s="86"/>
      <c r="Q11" s="85"/>
      <c r="R11" s="86"/>
      <c r="S11" s="85"/>
      <c r="T11" s="86"/>
      <c r="U11" s="354"/>
      <c r="V11" s="86"/>
      <c r="W11" s="85"/>
      <c r="X11" s="86"/>
      <c r="Y11" s="85"/>
      <c r="Z11" s="86"/>
      <c r="AA11" s="88"/>
      <c r="AB11" s="84"/>
      <c r="AC11" s="85"/>
      <c r="AD11" s="86"/>
      <c r="AE11" s="85"/>
      <c r="AF11" s="86"/>
      <c r="AG11" s="87"/>
      <c r="AH11" s="86"/>
      <c r="AI11" s="85"/>
      <c r="AJ11" s="86"/>
      <c r="AK11" s="85"/>
      <c r="AL11" s="86"/>
      <c r="AM11" s="357"/>
      <c r="AN11" s="89"/>
      <c r="AO11" s="89"/>
      <c r="AP11" s="89"/>
      <c r="AQ11" s="89"/>
      <c r="AR11" s="89"/>
      <c r="AS11" s="90"/>
      <c r="AT11" s="152"/>
      <c r="AU11" s="152"/>
    </row>
    <row r="12" spans="1:47" ht="15.75" customHeight="1" x14ac:dyDescent="0.25">
      <c r="A12" s="820" t="s">
        <v>65</v>
      </c>
      <c r="B12" s="915" t="s">
        <v>34</v>
      </c>
      <c r="C12" s="932" t="s">
        <v>66</v>
      </c>
      <c r="D12" s="853">
        <v>3</v>
      </c>
      <c r="E12" s="876">
        <v>36</v>
      </c>
      <c r="F12" s="853">
        <v>2</v>
      </c>
      <c r="G12" s="876">
        <v>24</v>
      </c>
      <c r="H12" s="853">
        <v>2</v>
      </c>
      <c r="I12" s="866" t="s">
        <v>67</v>
      </c>
      <c r="J12" s="911"/>
      <c r="K12" s="876" t="s">
        <v>68</v>
      </c>
      <c r="L12" s="853"/>
      <c r="M12" s="876" t="s">
        <v>68</v>
      </c>
      <c r="N12" s="853"/>
      <c r="O12" s="912"/>
      <c r="P12" s="853"/>
      <c r="Q12" s="876" t="s">
        <v>68</v>
      </c>
      <c r="R12" s="853"/>
      <c r="S12" s="876" t="s">
        <v>68</v>
      </c>
      <c r="T12" s="853"/>
      <c r="U12" s="866"/>
      <c r="V12" s="911"/>
      <c r="W12" s="876" t="s">
        <v>68</v>
      </c>
      <c r="X12" s="853"/>
      <c r="Y12" s="876" t="s">
        <v>68</v>
      </c>
      <c r="Z12" s="853"/>
      <c r="AA12" s="912"/>
      <c r="AB12" s="911"/>
      <c r="AC12" s="876" t="s">
        <v>68</v>
      </c>
      <c r="AD12" s="933"/>
      <c r="AE12" s="876" t="s">
        <v>68</v>
      </c>
      <c r="AF12" s="933"/>
      <c r="AG12" s="934"/>
      <c r="AH12" s="853"/>
      <c r="AI12" s="876" t="s">
        <v>68</v>
      </c>
      <c r="AJ12" s="853"/>
      <c r="AK12" s="876" t="s">
        <v>68</v>
      </c>
      <c r="AL12" s="853"/>
      <c r="AM12" s="853"/>
      <c r="AN12" s="913">
        <f t="shared" ref="AN12:AN58" si="0">IF(D12+J12+P12+V12+AB12+AH12=0,"",D12+J12+P12+V12+AB12+AH12)</f>
        <v>3</v>
      </c>
      <c r="AO12" s="876">
        <v>36</v>
      </c>
      <c r="AP12" s="854">
        <f t="shared" ref="AP12:AP58" si="1">IF(F12+L12+R12+X12+AD12+AJ12=0,"",F12+L12+R12+X12+AD12+AJ12)</f>
        <v>2</v>
      </c>
      <c r="AQ12" s="876">
        <v>24</v>
      </c>
      <c r="AR12" s="854">
        <f t="shared" ref="AR12:AR58" si="2">IF(N12+H12+T12+Z12+AF12+AL12=0,"",N12+H12+T12+Z12+AF12+AL12)</f>
        <v>2</v>
      </c>
      <c r="AS12" s="914">
        <f t="shared" ref="AS12:AS58" si="3">IF(D12+F12+L12+J12+P12+R12+V12+X12+AB12+AD12+AH12+AJ12=0,"",D12+F12+L12+J12+P12+R12+V12+X12+AB12+AD12+AH12+AJ12)</f>
        <v>5</v>
      </c>
      <c r="AT12" s="1101" t="s">
        <v>807</v>
      </c>
      <c r="AU12" s="1029" t="s">
        <v>808</v>
      </c>
    </row>
    <row r="13" spans="1:47" ht="15.75" customHeight="1" x14ac:dyDescent="0.25">
      <c r="A13" s="820" t="s">
        <v>158</v>
      </c>
      <c r="B13" s="915" t="s">
        <v>34</v>
      </c>
      <c r="C13" s="932" t="s">
        <v>159</v>
      </c>
      <c r="D13" s="853">
        <v>2</v>
      </c>
      <c r="E13" s="876">
        <v>24</v>
      </c>
      <c r="F13" s="853"/>
      <c r="G13" s="876">
        <v>6</v>
      </c>
      <c r="H13" s="853">
        <v>2</v>
      </c>
      <c r="I13" s="866" t="s">
        <v>67</v>
      </c>
      <c r="J13" s="911"/>
      <c r="K13" s="876" t="s">
        <v>68</v>
      </c>
      <c r="L13" s="853"/>
      <c r="M13" s="876" t="s">
        <v>68</v>
      </c>
      <c r="N13" s="853"/>
      <c r="O13" s="912"/>
      <c r="P13" s="853"/>
      <c r="Q13" s="876" t="s">
        <v>68</v>
      </c>
      <c r="R13" s="853"/>
      <c r="S13" s="876" t="s">
        <v>68</v>
      </c>
      <c r="T13" s="853"/>
      <c r="U13" s="866"/>
      <c r="V13" s="911"/>
      <c r="W13" s="876" t="s">
        <v>68</v>
      </c>
      <c r="X13" s="853"/>
      <c r="Y13" s="876" t="s">
        <v>68</v>
      </c>
      <c r="Z13" s="853"/>
      <c r="AA13" s="912"/>
      <c r="AB13" s="911"/>
      <c r="AC13" s="876" t="s">
        <v>68</v>
      </c>
      <c r="AD13" s="933"/>
      <c r="AE13" s="876" t="s">
        <v>68</v>
      </c>
      <c r="AF13" s="933"/>
      <c r="AG13" s="934"/>
      <c r="AH13" s="853"/>
      <c r="AI13" s="876" t="s">
        <v>68</v>
      </c>
      <c r="AJ13" s="853"/>
      <c r="AK13" s="876" t="s">
        <v>68</v>
      </c>
      <c r="AL13" s="853"/>
      <c r="AM13" s="853"/>
      <c r="AN13" s="913">
        <f t="shared" si="0"/>
        <v>2</v>
      </c>
      <c r="AO13" s="876">
        <v>24</v>
      </c>
      <c r="AP13" s="854" t="str">
        <f t="shared" si="1"/>
        <v/>
      </c>
      <c r="AQ13" s="876">
        <v>6</v>
      </c>
      <c r="AR13" s="854">
        <f t="shared" si="2"/>
        <v>2</v>
      </c>
      <c r="AS13" s="914">
        <f t="shared" si="3"/>
        <v>2</v>
      </c>
      <c r="AT13" s="1029" t="s">
        <v>749</v>
      </c>
      <c r="AU13" s="1029" t="s">
        <v>810</v>
      </c>
    </row>
    <row r="14" spans="1:47" ht="15.75" customHeight="1" x14ac:dyDescent="0.25">
      <c r="A14" s="820" t="s">
        <v>69</v>
      </c>
      <c r="B14" s="915" t="s">
        <v>34</v>
      </c>
      <c r="C14" s="932" t="s">
        <v>70</v>
      </c>
      <c r="D14" s="853">
        <v>1</v>
      </c>
      <c r="E14" s="876">
        <v>16</v>
      </c>
      <c r="F14" s="853">
        <v>1</v>
      </c>
      <c r="G14" s="876">
        <v>36</v>
      </c>
      <c r="H14" s="853">
        <v>2</v>
      </c>
      <c r="I14" s="866" t="s">
        <v>71</v>
      </c>
      <c r="J14" s="911"/>
      <c r="K14" s="876" t="s">
        <v>68</v>
      </c>
      <c r="L14" s="853"/>
      <c r="M14" s="876" t="s">
        <v>68</v>
      </c>
      <c r="N14" s="853"/>
      <c r="O14" s="912"/>
      <c r="P14" s="853"/>
      <c r="Q14" s="876" t="s">
        <v>68</v>
      </c>
      <c r="R14" s="853"/>
      <c r="S14" s="876" t="s">
        <v>68</v>
      </c>
      <c r="T14" s="853"/>
      <c r="U14" s="866"/>
      <c r="V14" s="911"/>
      <c r="W14" s="876" t="s">
        <v>68</v>
      </c>
      <c r="X14" s="853"/>
      <c r="Y14" s="876" t="s">
        <v>68</v>
      </c>
      <c r="Z14" s="853"/>
      <c r="AA14" s="912"/>
      <c r="AB14" s="911"/>
      <c r="AC14" s="876" t="s">
        <v>68</v>
      </c>
      <c r="AD14" s="933"/>
      <c r="AE14" s="876" t="s">
        <v>68</v>
      </c>
      <c r="AF14" s="933"/>
      <c r="AG14" s="934"/>
      <c r="AH14" s="853"/>
      <c r="AI14" s="876" t="s">
        <v>68</v>
      </c>
      <c r="AJ14" s="853"/>
      <c r="AK14" s="876" t="s">
        <v>68</v>
      </c>
      <c r="AL14" s="853"/>
      <c r="AM14" s="853"/>
      <c r="AN14" s="913">
        <f t="shared" si="0"/>
        <v>1</v>
      </c>
      <c r="AO14" s="876">
        <v>16</v>
      </c>
      <c r="AP14" s="854">
        <f t="shared" si="1"/>
        <v>1</v>
      </c>
      <c r="AQ14" s="876">
        <v>36</v>
      </c>
      <c r="AR14" s="854">
        <f t="shared" si="2"/>
        <v>2</v>
      </c>
      <c r="AS14" s="914">
        <f t="shared" si="3"/>
        <v>2</v>
      </c>
      <c r="AT14" s="1101" t="s">
        <v>807</v>
      </c>
      <c r="AU14" s="1029" t="s">
        <v>694</v>
      </c>
    </row>
    <row r="15" spans="1:47" ht="15.75" customHeight="1" x14ac:dyDescent="0.25">
      <c r="A15" s="820" t="s">
        <v>72</v>
      </c>
      <c r="B15" s="915" t="s">
        <v>34</v>
      </c>
      <c r="C15" s="932" t="s">
        <v>73</v>
      </c>
      <c r="D15" s="853"/>
      <c r="E15" s="876" t="s">
        <v>68</v>
      </c>
      <c r="F15" s="853">
        <v>4</v>
      </c>
      <c r="G15" s="876">
        <v>54</v>
      </c>
      <c r="H15" s="853">
        <v>2</v>
      </c>
      <c r="I15" s="866" t="s">
        <v>71</v>
      </c>
      <c r="J15" s="911"/>
      <c r="K15" s="876" t="s">
        <v>68</v>
      </c>
      <c r="L15" s="853"/>
      <c r="M15" s="876" t="s">
        <v>68</v>
      </c>
      <c r="N15" s="853"/>
      <c r="O15" s="912"/>
      <c r="P15" s="853"/>
      <c r="Q15" s="876" t="s">
        <v>68</v>
      </c>
      <c r="R15" s="853"/>
      <c r="S15" s="876" t="s">
        <v>68</v>
      </c>
      <c r="T15" s="853"/>
      <c r="U15" s="866"/>
      <c r="V15" s="911"/>
      <c r="W15" s="876" t="s">
        <v>68</v>
      </c>
      <c r="X15" s="853"/>
      <c r="Y15" s="876" t="s">
        <v>68</v>
      </c>
      <c r="Z15" s="853"/>
      <c r="AA15" s="912"/>
      <c r="AB15" s="911"/>
      <c r="AC15" s="876" t="s">
        <v>68</v>
      </c>
      <c r="AD15" s="933"/>
      <c r="AE15" s="876" t="s">
        <v>68</v>
      </c>
      <c r="AF15" s="933"/>
      <c r="AG15" s="934"/>
      <c r="AH15" s="853"/>
      <c r="AI15" s="876" t="s">
        <v>68</v>
      </c>
      <c r="AJ15" s="853"/>
      <c r="AK15" s="876" t="s">
        <v>68</v>
      </c>
      <c r="AL15" s="853"/>
      <c r="AM15" s="853"/>
      <c r="AN15" s="913" t="str">
        <f t="shared" si="0"/>
        <v/>
      </c>
      <c r="AO15" s="876" t="str">
        <f t="shared" ref="AO15:AO58" si="4">IF((D15+J15+P15+V15+AB15+AH15)*14=0,"",(D15+J15+P15+V15+AB15+AH15)*14)</f>
        <v/>
      </c>
      <c r="AP15" s="854">
        <f t="shared" si="1"/>
        <v>4</v>
      </c>
      <c r="AQ15" s="876">
        <v>54</v>
      </c>
      <c r="AR15" s="854">
        <f t="shared" si="2"/>
        <v>2</v>
      </c>
      <c r="AS15" s="914">
        <f t="shared" si="3"/>
        <v>4</v>
      </c>
      <c r="AT15" s="1101" t="s">
        <v>713</v>
      </c>
      <c r="AU15" s="1029" t="s">
        <v>809</v>
      </c>
    </row>
    <row r="16" spans="1:47" s="836" customFormat="1" ht="15.75" customHeight="1" x14ac:dyDescent="0.25">
      <c r="A16" s="909" t="s">
        <v>920</v>
      </c>
      <c r="B16" s="741" t="s">
        <v>15</v>
      </c>
      <c r="C16" s="745" t="s">
        <v>378</v>
      </c>
      <c r="D16" s="853"/>
      <c r="E16" s="876" t="s">
        <v>68</v>
      </c>
      <c r="F16" s="853"/>
      <c r="G16" s="876" t="s">
        <v>68</v>
      </c>
      <c r="H16" s="853"/>
      <c r="I16" s="866"/>
      <c r="J16" s="911"/>
      <c r="K16" s="876" t="s">
        <v>68</v>
      </c>
      <c r="L16" s="853"/>
      <c r="M16" s="876" t="s">
        <v>68</v>
      </c>
      <c r="N16" s="853"/>
      <c r="O16" s="912"/>
      <c r="P16" s="853">
        <v>2</v>
      </c>
      <c r="Q16" s="876">
        <v>28</v>
      </c>
      <c r="R16" s="853">
        <v>1</v>
      </c>
      <c r="S16" s="876">
        <v>14</v>
      </c>
      <c r="T16" s="853">
        <v>3</v>
      </c>
      <c r="U16" s="866" t="s">
        <v>15</v>
      </c>
      <c r="V16" s="1054"/>
      <c r="W16" s="880" t="s">
        <v>68</v>
      </c>
      <c r="X16" s="873"/>
      <c r="Y16" s="880" t="s">
        <v>68</v>
      </c>
      <c r="Z16" s="873"/>
      <c r="AA16" s="968"/>
      <c r="AB16" s="911"/>
      <c r="AC16" s="876" t="s">
        <v>68</v>
      </c>
      <c r="AD16" s="933"/>
      <c r="AE16" s="876" t="s">
        <v>68</v>
      </c>
      <c r="AF16" s="933"/>
      <c r="AG16" s="934"/>
      <c r="AH16" s="853"/>
      <c r="AI16" s="876" t="s">
        <v>68</v>
      </c>
      <c r="AJ16" s="853"/>
      <c r="AK16" s="876" t="s">
        <v>68</v>
      </c>
      <c r="AL16" s="853"/>
      <c r="AM16" s="853"/>
      <c r="AN16" s="830">
        <f t="shared" si="0"/>
        <v>2</v>
      </c>
      <c r="AO16" s="824">
        <f t="shared" si="4"/>
        <v>28</v>
      </c>
      <c r="AP16" s="831">
        <f t="shared" si="1"/>
        <v>1</v>
      </c>
      <c r="AQ16" s="824">
        <f t="shared" ref="AQ16:AQ19" si="5">IF((L16+F16+R16+X16+AD16+AJ16)*14=0,"",(L16+F16+R16+X16+AD16+AJ16)*14)</f>
        <v>14</v>
      </c>
      <c r="AR16" s="831">
        <f t="shared" si="2"/>
        <v>3</v>
      </c>
      <c r="AS16" s="832">
        <f t="shared" si="3"/>
        <v>3</v>
      </c>
      <c r="AT16" s="1127" t="s">
        <v>711</v>
      </c>
      <c r="AU16" s="1128" t="s">
        <v>922</v>
      </c>
    </row>
    <row r="17" spans="1:47" s="819" customFormat="1" ht="15.75" customHeight="1" x14ac:dyDescent="0.25">
      <c r="A17" s="909" t="s">
        <v>921</v>
      </c>
      <c r="B17" s="741" t="s">
        <v>15</v>
      </c>
      <c r="C17" s="745" t="s">
        <v>379</v>
      </c>
      <c r="D17" s="853"/>
      <c r="E17" s="876" t="s">
        <v>68</v>
      </c>
      <c r="F17" s="853"/>
      <c r="G17" s="876" t="s">
        <v>68</v>
      </c>
      <c r="H17" s="853"/>
      <c r="I17" s="866"/>
      <c r="J17" s="911"/>
      <c r="K17" s="876" t="s">
        <v>68</v>
      </c>
      <c r="L17" s="853"/>
      <c r="M17" s="876" t="s">
        <v>68</v>
      </c>
      <c r="N17" s="853"/>
      <c r="O17" s="912"/>
      <c r="P17" s="853"/>
      <c r="Q17" s="876" t="s">
        <v>68</v>
      </c>
      <c r="R17" s="853"/>
      <c r="S17" s="876" t="s">
        <v>68</v>
      </c>
      <c r="T17" s="853"/>
      <c r="U17" s="866"/>
      <c r="V17" s="1054">
        <v>2</v>
      </c>
      <c r="W17" s="880">
        <v>28</v>
      </c>
      <c r="X17" s="873">
        <v>1</v>
      </c>
      <c r="Y17" s="880">
        <v>14</v>
      </c>
      <c r="Z17" s="873">
        <v>3</v>
      </c>
      <c r="AA17" s="968" t="s">
        <v>15</v>
      </c>
      <c r="AB17" s="911"/>
      <c r="AC17" s="876" t="s">
        <v>68</v>
      </c>
      <c r="AD17" s="933"/>
      <c r="AE17" s="876" t="s">
        <v>68</v>
      </c>
      <c r="AF17" s="933"/>
      <c r="AG17" s="934"/>
      <c r="AH17" s="853"/>
      <c r="AI17" s="876" t="s">
        <v>68</v>
      </c>
      <c r="AJ17" s="853"/>
      <c r="AK17" s="876" t="s">
        <v>68</v>
      </c>
      <c r="AL17" s="853"/>
      <c r="AM17" s="853"/>
      <c r="AN17" s="830">
        <f t="shared" si="0"/>
        <v>2</v>
      </c>
      <c r="AO17" s="824">
        <f t="shared" si="4"/>
        <v>28</v>
      </c>
      <c r="AP17" s="831">
        <f t="shared" si="1"/>
        <v>1</v>
      </c>
      <c r="AQ17" s="824">
        <f t="shared" si="5"/>
        <v>14</v>
      </c>
      <c r="AR17" s="831">
        <f t="shared" si="2"/>
        <v>3</v>
      </c>
      <c r="AS17" s="832">
        <f t="shared" si="3"/>
        <v>3</v>
      </c>
      <c r="AT17" s="1128" t="s">
        <v>711</v>
      </c>
      <c r="AU17" s="1128" t="s">
        <v>922</v>
      </c>
    </row>
    <row r="18" spans="1:47" s="836" customFormat="1" ht="15.75" customHeight="1" x14ac:dyDescent="0.25">
      <c r="A18" s="742" t="s">
        <v>380</v>
      </c>
      <c r="B18" s="741" t="s">
        <v>15</v>
      </c>
      <c r="C18" s="745" t="s">
        <v>381</v>
      </c>
      <c r="D18" s="853"/>
      <c r="E18" s="876" t="s">
        <v>68</v>
      </c>
      <c r="F18" s="853"/>
      <c r="G18" s="876" t="s">
        <v>68</v>
      </c>
      <c r="H18" s="853"/>
      <c r="I18" s="866"/>
      <c r="J18" s="911"/>
      <c r="K18" s="876" t="s">
        <v>68</v>
      </c>
      <c r="L18" s="853"/>
      <c r="M18" s="876" t="s">
        <v>68</v>
      </c>
      <c r="N18" s="853"/>
      <c r="O18" s="912"/>
      <c r="P18" s="853">
        <v>1</v>
      </c>
      <c r="Q18" s="876">
        <v>14</v>
      </c>
      <c r="R18" s="853">
        <v>2</v>
      </c>
      <c r="S18" s="876">
        <v>28</v>
      </c>
      <c r="T18" s="853">
        <v>3</v>
      </c>
      <c r="U18" s="866" t="s">
        <v>15</v>
      </c>
      <c r="V18" s="1054"/>
      <c r="W18" s="880" t="s">
        <v>68</v>
      </c>
      <c r="X18" s="873"/>
      <c r="Y18" s="880" t="s">
        <v>68</v>
      </c>
      <c r="Z18" s="873"/>
      <c r="AA18" s="968"/>
      <c r="AB18" s="911"/>
      <c r="AC18" s="876" t="s">
        <v>68</v>
      </c>
      <c r="AD18" s="933"/>
      <c r="AE18" s="876" t="s">
        <v>68</v>
      </c>
      <c r="AF18" s="933"/>
      <c r="AG18" s="934"/>
      <c r="AH18" s="853"/>
      <c r="AI18" s="876" t="s">
        <v>68</v>
      </c>
      <c r="AJ18" s="853"/>
      <c r="AK18" s="876" t="s">
        <v>68</v>
      </c>
      <c r="AL18" s="853"/>
      <c r="AM18" s="853"/>
      <c r="AN18" s="830">
        <f t="shared" si="0"/>
        <v>1</v>
      </c>
      <c r="AO18" s="824">
        <f t="shared" si="4"/>
        <v>14</v>
      </c>
      <c r="AP18" s="831">
        <f t="shared" si="1"/>
        <v>2</v>
      </c>
      <c r="AQ18" s="824">
        <f t="shared" si="5"/>
        <v>28</v>
      </c>
      <c r="AR18" s="831">
        <f t="shared" si="2"/>
        <v>3</v>
      </c>
      <c r="AS18" s="832">
        <f t="shared" si="3"/>
        <v>3</v>
      </c>
      <c r="AT18" s="1127" t="s">
        <v>790</v>
      </c>
      <c r="AU18" s="1128" t="s">
        <v>743</v>
      </c>
    </row>
    <row r="19" spans="1:47" s="835" customFormat="1" ht="15.75" customHeight="1" x14ac:dyDescent="0.25">
      <c r="A19" s="742" t="s">
        <v>923</v>
      </c>
      <c r="B19" s="741" t="s">
        <v>15</v>
      </c>
      <c r="C19" s="745" t="s">
        <v>382</v>
      </c>
      <c r="D19" s="853"/>
      <c r="E19" s="876" t="s">
        <v>68</v>
      </c>
      <c r="F19" s="853"/>
      <c r="G19" s="876" t="s">
        <v>68</v>
      </c>
      <c r="H19" s="853"/>
      <c r="I19" s="866"/>
      <c r="J19" s="911"/>
      <c r="K19" s="876" t="s">
        <v>68</v>
      </c>
      <c r="L19" s="853"/>
      <c r="M19" s="876" t="s">
        <v>68</v>
      </c>
      <c r="N19" s="853"/>
      <c r="O19" s="912"/>
      <c r="P19" s="853"/>
      <c r="Q19" s="876" t="s">
        <v>68</v>
      </c>
      <c r="R19" s="853"/>
      <c r="S19" s="876" t="s">
        <v>68</v>
      </c>
      <c r="T19" s="853"/>
      <c r="U19" s="866"/>
      <c r="V19" s="1054">
        <v>1</v>
      </c>
      <c r="W19" s="880">
        <v>14</v>
      </c>
      <c r="X19" s="873">
        <v>1</v>
      </c>
      <c r="Y19" s="880">
        <v>14</v>
      </c>
      <c r="Z19" s="873">
        <v>2</v>
      </c>
      <c r="AA19" s="968" t="s">
        <v>15</v>
      </c>
      <c r="AB19" s="911"/>
      <c r="AC19" s="876" t="s">
        <v>68</v>
      </c>
      <c r="AD19" s="933"/>
      <c r="AE19" s="876" t="s">
        <v>68</v>
      </c>
      <c r="AF19" s="933"/>
      <c r="AG19" s="934"/>
      <c r="AH19" s="853"/>
      <c r="AI19" s="876" t="s">
        <v>68</v>
      </c>
      <c r="AJ19" s="853"/>
      <c r="AK19" s="876" t="s">
        <v>68</v>
      </c>
      <c r="AL19" s="853"/>
      <c r="AM19" s="853"/>
      <c r="AN19" s="830">
        <f t="shared" si="0"/>
        <v>1</v>
      </c>
      <c r="AO19" s="824">
        <f t="shared" si="4"/>
        <v>14</v>
      </c>
      <c r="AP19" s="831">
        <f t="shared" si="1"/>
        <v>1</v>
      </c>
      <c r="AQ19" s="824">
        <f t="shared" si="5"/>
        <v>14</v>
      </c>
      <c r="AR19" s="831">
        <f t="shared" si="2"/>
        <v>2</v>
      </c>
      <c r="AS19" s="832">
        <f t="shared" si="3"/>
        <v>2</v>
      </c>
      <c r="AT19" s="1127" t="s">
        <v>790</v>
      </c>
      <c r="AU19" s="1128" t="s">
        <v>743</v>
      </c>
    </row>
    <row r="20" spans="1:47" s="700" customFormat="1" ht="15.75" customHeight="1" x14ac:dyDescent="0.25">
      <c r="A20" s="909" t="s">
        <v>132</v>
      </c>
      <c r="B20" s="915" t="s">
        <v>15</v>
      </c>
      <c r="C20" s="932" t="s">
        <v>133</v>
      </c>
      <c r="D20" s="853"/>
      <c r="E20" s="876" t="s">
        <v>68</v>
      </c>
      <c r="F20" s="853"/>
      <c r="G20" s="876" t="s">
        <v>68</v>
      </c>
      <c r="H20" s="853"/>
      <c r="I20" s="866"/>
      <c r="J20" s="911"/>
      <c r="K20" s="876" t="s">
        <v>68</v>
      </c>
      <c r="L20" s="853"/>
      <c r="M20" s="876" t="s">
        <v>68</v>
      </c>
      <c r="N20" s="853"/>
      <c r="O20" s="912"/>
      <c r="P20" s="853"/>
      <c r="Q20" s="876" t="s">
        <v>68</v>
      </c>
      <c r="R20" s="853"/>
      <c r="S20" s="876" t="s">
        <v>68</v>
      </c>
      <c r="T20" s="853"/>
      <c r="U20" s="866"/>
      <c r="V20" s="911">
        <v>1</v>
      </c>
      <c r="W20" s="876">
        <v>14</v>
      </c>
      <c r="X20" s="853">
        <v>1</v>
      </c>
      <c r="Y20" s="876">
        <v>14</v>
      </c>
      <c r="Z20" s="853">
        <v>2</v>
      </c>
      <c r="AA20" s="912" t="s">
        <v>15</v>
      </c>
      <c r="AB20" s="911"/>
      <c r="AC20" s="876" t="s">
        <v>68</v>
      </c>
      <c r="AD20" s="933"/>
      <c r="AE20" s="876" t="s">
        <v>68</v>
      </c>
      <c r="AF20" s="933"/>
      <c r="AG20" s="934"/>
      <c r="AH20" s="853"/>
      <c r="AI20" s="876" t="s">
        <v>68</v>
      </c>
      <c r="AJ20" s="853"/>
      <c r="AK20" s="876" t="s">
        <v>68</v>
      </c>
      <c r="AL20" s="853"/>
      <c r="AM20" s="853"/>
      <c r="AN20" s="913">
        <f t="shared" si="0"/>
        <v>1</v>
      </c>
      <c r="AO20" s="876">
        <f t="shared" si="4"/>
        <v>14</v>
      </c>
      <c r="AP20" s="854">
        <f t="shared" si="1"/>
        <v>1</v>
      </c>
      <c r="AQ20" s="876">
        <f t="shared" ref="AQ20:AQ58" si="6">IF((L20+F20+R20+X20+AD20+AJ20)*14=0,"",(L20+F20+R20+X20+AD20+AJ20)*14)</f>
        <v>14</v>
      </c>
      <c r="AR20" s="854">
        <f t="shared" si="2"/>
        <v>2</v>
      </c>
      <c r="AS20" s="914">
        <f t="shared" si="3"/>
        <v>2</v>
      </c>
      <c r="AT20" s="1101" t="s">
        <v>729</v>
      </c>
      <c r="AU20" s="1029" t="s">
        <v>731</v>
      </c>
    </row>
    <row r="21" spans="1:47" s="705" customFormat="1" ht="15.75" customHeight="1" x14ac:dyDescent="0.25">
      <c r="A21" s="909" t="s">
        <v>134</v>
      </c>
      <c r="B21" s="915" t="s">
        <v>15</v>
      </c>
      <c r="C21" s="932" t="s">
        <v>135</v>
      </c>
      <c r="D21" s="853"/>
      <c r="E21" s="876" t="s">
        <v>68</v>
      </c>
      <c r="F21" s="853"/>
      <c r="G21" s="876" t="s">
        <v>68</v>
      </c>
      <c r="H21" s="853"/>
      <c r="I21" s="866"/>
      <c r="J21" s="911"/>
      <c r="K21" s="876" t="s">
        <v>68</v>
      </c>
      <c r="L21" s="853"/>
      <c r="M21" s="876" t="s">
        <v>68</v>
      </c>
      <c r="N21" s="853"/>
      <c r="O21" s="912"/>
      <c r="P21" s="853"/>
      <c r="Q21" s="876" t="s">
        <v>68</v>
      </c>
      <c r="R21" s="853"/>
      <c r="S21" s="876" t="s">
        <v>68</v>
      </c>
      <c r="T21" s="853"/>
      <c r="U21" s="866"/>
      <c r="V21" s="911"/>
      <c r="W21" s="876" t="s">
        <v>68</v>
      </c>
      <c r="X21" s="853"/>
      <c r="Y21" s="876" t="s">
        <v>68</v>
      </c>
      <c r="Z21" s="853"/>
      <c r="AA21" s="912"/>
      <c r="AB21" s="911">
        <v>1</v>
      </c>
      <c r="AC21" s="876">
        <v>14</v>
      </c>
      <c r="AD21" s="933">
        <v>1</v>
      </c>
      <c r="AE21" s="876">
        <v>14</v>
      </c>
      <c r="AF21" s="933">
        <v>2</v>
      </c>
      <c r="AG21" s="934" t="s">
        <v>15</v>
      </c>
      <c r="AH21" s="853"/>
      <c r="AI21" s="876" t="s">
        <v>68</v>
      </c>
      <c r="AJ21" s="853"/>
      <c r="AK21" s="876" t="s">
        <v>68</v>
      </c>
      <c r="AL21" s="853"/>
      <c r="AM21" s="853"/>
      <c r="AN21" s="913">
        <f t="shared" si="0"/>
        <v>1</v>
      </c>
      <c r="AO21" s="876">
        <f t="shared" si="4"/>
        <v>14</v>
      </c>
      <c r="AP21" s="854">
        <f t="shared" si="1"/>
        <v>1</v>
      </c>
      <c r="AQ21" s="876">
        <f t="shared" si="6"/>
        <v>14</v>
      </c>
      <c r="AR21" s="854">
        <f t="shared" si="2"/>
        <v>2</v>
      </c>
      <c r="AS21" s="914">
        <f t="shared" si="3"/>
        <v>2</v>
      </c>
      <c r="AT21" s="1101" t="s">
        <v>729</v>
      </c>
      <c r="AU21" s="1029" t="s">
        <v>731</v>
      </c>
    </row>
    <row r="22" spans="1:47" s="705" customFormat="1" ht="15.75" customHeight="1" x14ac:dyDescent="0.25">
      <c r="A22" s="909" t="s">
        <v>105</v>
      </c>
      <c r="B22" s="915" t="s">
        <v>15</v>
      </c>
      <c r="C22" s="910" t="s">
        <v>106</v>
      </c>
      <c r="D22" s="853"/>
      <c r="E22" s="876" t="s">
        <v>68</v>
      </c>
      <c r="F22" s="853"/>
      <c r="G22" s="876" t="s">
        <v>68</v>
      </c>
      <c r="H22" s="853"/>
      <c r="I22" s="866"/>
      <c r="J22" s="911"/>
      <c r="K22" s="876" t="s">
        <v>68</v>
      </c>
      <c r="L22" s="853"/>
      <c r="M22" s="876" t="s">
        <v>68</v>
      </c>
      <c r="N22" s="853"/>
      <c r="O22" s="912"/>
      <c r="P22" s="911"/>
      <c r="Q22" s="876"/>
      <c r="R22" s="933"/>
      <c r="S22" s="876" t="s">
        <v>68</v>
      </c>
      <c r="T22" s="933"/>
      <c r="U22" s="912"/>
      <c r="V22" s="836"/>
      <c r="W22" s="876"/>
      <c r="X22" s="836"/>
      <c r="Y22" s="876"/>
      <c r="Z22" s="836"/>
      <c r="AA22" s="836"/>
      <c r="AB22" s="853">
        <v>2</v>
      </c>
      <c r="AC22" s="876">
        <v>28</v>
      </c>
      <c r="AD22" s="836"/>
      <c r="AE22" s="876"/>
      <c r="AF22" s="853">
        <v>2</v>
      </c>
      <c r="AG22" s="934" t="s">
        <v>15</v>
      </c>
      <c r="AH22" s="853"/>
      <c r="AI22" s="876"/>
      <c r="AJ22" s="836"/>
      <c r="AK22" s="876"/>
      <c r="AL22" s="853"/>
      <c r="AM22" s="934"/>
      <c r="AN22" s="913">
        <f t="shared" si="0"/>
        <v>2</v>
      </c>
      <c r="AO22" s="876">
        <v>58</v>
      </c>
      <c r="AP22" s="854" t="str">
        <f t="shared" si="1"/>
        <v/>
      </c>
      <c r="AQ22" s="876" t="str">
        <f t="shared" si="6"/>
        <v/>
      </c>
      <c r="AR22" s="854">
        <f t="shared" si="2"/>
        <v>2</v>
      </c>
      <c r="AS22" s="914">
        <f t="shared" si="3"/>
        <v>2</v>
      </c>
      <c r="AT22" s="1104" t="s">
        <v>768</v>
      </c>
      <c r="AU22" s="1104" t="s">
        <v>789</v>
      </c>
    </row>
    <row r="23" spans="1:47" s="606" customFormat="1" ht="15.75" customHeight="1" x14ac:dyDescent="0.25">
      <c r="A23" s="909" t="s">
        <v>314</v>
      </c>
      <c r="B23" s="915" t="s">
        <v>15</v>
      </c>
      <c r="C23" s="910" t="s">
        <v>315</v>
      </c>
      <c r="D23" s="853"/>
      <c r="E23" s="876" t="s">
        <v>68</v>
      </c>
      <c r="F23" s="853"/>
      <c r="G23" s="876" t="s">
        <v>68</v>
      </c>
      <c r="H23" s="853"/>
      <c r="I23" s="866"/>
      <c r="J23" s="911"/>
      <c r="K23" s="876" t="s">
        <v>68</v>
      </c>
      <c r="L23" s="853"/>
      <c r="M23" s="876" t="s">
        <v>68</v>
      </c>
      <c r="N23" s="853"/>
      <c r="O23" s="912"/>
      <c r="P23" s="853"/>
      <c r="Q23" s="876" t="s">
        <v>68</v>
      </c>
      <c r="R23" s="853"/>
      <c r="S23" s="876" t="s">
        <v>68</v>
      </c>
      <c r="T23" s="853"/>
      <c r="U23" s="866"/>
      <c r="V23" s="911">
        <v>1</v>
      </c>
      <c r="W23" s="876">
        <v>14</v>
      </c>
      <c r="X23" s="853">
        <v>1</v>
      </c>
      <c r="Y23" s="876">
        <v>14</v>
      </c>
      <c r="Z23" s="853">
        <v>3</v>
      </c>
      <c r="AA23" s="912" t="s">
        <v>83</v>
      </c>
      <c r="AB23" s="911"/>
      <c r="AC23" s="876" t="s">
        <v>68</v>
      </c>
      <c r="AD23" s="933"/>
      <c r="AE23" s="876" t="s">
        <v>68</v>
      </c>
      <c r="AF23" s="933"/>
      <c r="AG23" s="934"/>
      <c r="AH23" s="853"/>
      <c r="AI23" s="876" t="s">
        <v>68</v>
      </c>
      <c r="AJ23" s="853"/>
      <c r="AK23" s="876" t="s">
        <v>68</v>
      </c>
      <c r="AL23" s="853"/>
      <c r="AM23" s="853"/>
      <c r="AN23" s="913">
        <f t="shared" si="0"/>
        <v>1</v>
      </c>
      <c r="AO23" s="876">
        <f t="shared" si="4"/>
        <v>14</v>
      </c>
      <c r="AP23" s="854">
        <f t="shared" si="1"/>
        <v>1</v>
      </c>
      <c r="AQ23" s="876">
        <f t="shared" si="6"/>
        <v>14</v>
      </c>
      <c r="AR23" s="854">
        <f t="shared" si="2"/>
        <v>3</v>
      </c>
      <c r="AS23" s="914">
        <f t="shared" si="3"/>
        <v>2</v>
      </c>
      <c r="AT23" s="1103" t="s">
        <v>764</v>
      </c>
      <c r="AU23" s="1104" t="s">
        <v>941</v>
      </c>
    </row>
    <row r="24" spans="1:47" s="700" customFormat="1" ht="15.75" customHeight="1" x14ac:dyDescent="0.25">
      <c r="A24" s="820" t="s">
        <v>136</v>
      </c>
      <c r="B24" s="915" t="s">
        <v>15</v>
      </c>
      <c r="C24" s="932" t="s">
        <v>137</v>
      </c>
      <c r="D24" s="853"/>
      <c r="E24" s="876" t="s">
        <v>68</v>
      </c>
      <c r="F24" s="853"/>
      <c r="G24" s="876" t="s">
        <v>68</v>
      </c>
      <c r="H24" s="853"/>
      <c r="I24" s="866"/>
      <c r="J24" s="911"/>
      <c r="K24" s="876" t="s">
        <v>68</v>
      </c>
      <c r="L24" s="853">
        <v>2</v>
      </c>
      <c r="M24" s="876">
        <v>28</v>
      </c>
      <c r="N24" s="853">
        <v>2</v>
      </c>
      <c r="O24" s="912" t="s">
        <v>71</v>
      </c>
      <c r="P24" s="853"/>
      <c r="Q24" s="876" t="s">
        <v>68</v>
      </c>
      <c r="R24" s="853"/>
      <c r="S24" s="876" t="s">
        <v>68</v>
      </c>
      <c r="T24" s="853"/>
      <c r="U24" s="866"/>
      <c r="V24" s="911"/>
      <c r="W24" s="876" t="s">
        <v>68</v>
      </c>
      <c r="X24" s="853"/>
      <c r="Y24" s="876" t="s">
        <v>68</v>
      </c>
      <c r="Z24" s="853"/>
      <c r="AA24" s="912"/>
      <c r="AB24" s="911"/>
      <c r="AC24" s="876" t="s">
        <v>68</v>
      </c>
      <c r="AD24" s="933"/>
      <c r="AE24" s="876" t="s">
        <v>68</v>
      </c>
      <c r="AF24" s="933"/>
      <c r="AG24" s="934"/>
      <c r="AH24" s="853"/>
      <c r="AI24" s="876" t="s">
        <v>68</v>
      </c>
      <c r="AJ24" s="853"/>
      <c r="AK24" s="876" t="s">
        <v>68</v>
      </c>
      <c r="AL24" s="853"/>
      <c r="AM24" s="853"/>
      <c r="AN24" s="913" t="str">
        <f t="shared" ref="AN24" si="7">IF(D24+J24+P24+V24+AB24+AH24=0,"",D24+J24+P24+V24+AB24+AH24)</f>
        <v/>
      </c>
      <c r="AO24" s="876" t="str">
        <f t="shared" ref="AO24" si="8">IF((D24+J24+P24+V24+AB24+AH24)*14=0,"",(D24+J24+P24+V24+AB24+AH24)*14)</f>
        <v/>
      </c>
      <c r="AP24" s="854">
        <f t="shared" ref="AP24" si="9">IF(F24+L24+R24+X24+AD24+AJ24=0,"",F24+L24+R24+X24+AD24+AJ24)</f>
        <v>2</v>
      </c>
      <c r="AQ24" s="876">
        <f t="shared" ref="AQ24" si="10">IF((L24+F24+R24+X24+AD24+AJ24)*14=0,"",(L24+F24+R24+X24+AD24+AJ24)*14)</f>
        <v>28</v>
      </c>
      <c r="AR24" s="854">
        <f t="shared" ref="AR24" si="11">IF(N24+H24+T24+Z24+AF24+AL24=0,"",N24+H24+T24+Z24+AF24+AL24)</f>
        <v>2</v>
      </c>
      <c r="AS24" s="914">
        <f t="shared" ref="AS24" si="12">IF(D24+F24+L24+J24+P24+R24+V24+X24+AB24+AD24+AH24+AJ24=0,"",D24+F24+L24+J24+P24+R24+V24+X24+AB24+AD24+AH24+AJ24)</f>
        <v>2</v>
      </c>
      <c r="AT24" s="1101" t="s">
        <v>713</v>
      </c>
      <c r="AU24" s="1029" t="s">
        <v>809</v>
      </c>
    </row>
    <row r="25" spans="1:47" s="700" customFormat="1" ht="15.75" customHeight="1" x14ac:dyDescent="0.25">
      <c r="A25" s="820" t="s">
        <v>138</v>
      </c>
      <c r="B25" s="915" t="s">
        <v>15</v>
      </c>
      <c r="C25" s="932" t="s">
        <v>139</v>
      </c>
      <c r="D25" s="853"/>
      <c r="E25" s="876" t="s">
        <v>68</v>
      </c>
      <c r="F25" s="853"/>
      <c r="G25" s="876" t="s">
        <v>68</v>
      </c>
      <c r="H25" s="853"/>
      <c r="I25" s="866"/>
      <c r="J25" s="911"/>
      <c r="K25" s="876" t="s">
        <v>68</v>
      </c>
      <c r="L25" s="853"/>
      <c r="M25" s="876" t="s">
        <v>68</v>
      </c>
      <c r="N25" s="853"/>
      <c r="O25" s="912"/>
      <c r="P25" s="853"/>
      <c r="Q25" s="876" t="s">
        <v>68</v>
      </c>
      <c r="R25" s="853">
        <v>2</v>
      </c>
      <c r="S25" s="876">
        <v>28</v>
      </c>
      <c r="T25" s="853">
        <v>2</v>
      </c>
      <c r="U25" s="866" t="s">
        <v>71</v>
      </c>
      <c r="V25" s="911"/>
      <c r="W25" s="876" t="s">
        <v>68</v>
      </c>
      <c r="X25" s="853"/>
      <c r="Y25" s="876" t="s">
        <v>68</v>
      </c>
      <c r="Z25" s="853"/>
      <c r="AA25" s="912"/>
      <c r="AB25" s="911"/>
      <c r="AC25" s="876" t="s">
        <v>68</v>
      </c>
      <c r="AD25" s="933"/>
      <c r="AE25" s="876" t="s">
        <v>68</v>
      </c>
      <c r="AF25" s="933"/>
      <c r="AG25" s="934"/>
      <c r="AH25" s="853"/>
      <c r="AI25" s="876" t="s">
        <v>68</v>
      </c>
      <c r="AJ25" s="853"/>
      <c r="AK25" s="876" t="s">
        <v>68</v>
      </c>
      <c r="AL25" s="853"/>
      <c r="AM25" s="853"/>
      <c r="AN25" s="913" t="str">
        <f t="shared" si="0"/>
        <v/>
      </c>
      <c r="AO25" s="876" t="str">
        <f t="shared" si="4"/>
        <v/>
      </c>
      <c r="AP25" s="854">
        <f t="shared" si="1"/>
        <v>2</v>
      </c>
      <c r="AQ25" s="876">
        <f t="shared" si="6"/>
        <v>28</v>
      </c>
      <c r="AR25" s="854">
        <f t="shared" si="2"/>
        <v>2</v>
      </c>
      <c r="AS25" s="914">
        <f t="shared" si="3"/>
        <v>2</v>
      </c>
      <c r="AT25" s="1101" t="s">
        <v>713</v>
      </c>
      <c r="AU25" s="1029" t="s">
        <v>809</v>
      </c>
    </row>
    <row r="26" spans="1:47" s="700" customFormat="1" ht="15.75" customHeight="1" x14ac:dyDescent="0.25">
      <c r="A26" s="820" t="s">
        <v>140</v>
      </c>
      <c r="B26" s="915" t="s">
        <v>15</v>
      </c>
      <c r="C26" s="932" t="s">
        <v>141</v>
      </c>
      <c r="D26" s="853"/>
      <c r="E26" s="876" t="s">
        <v>68</v>
      </c>
      <c r="F26" s="853"/>
      <c r="G26" s="876" t="s">
        <v>68</v>
      </c>
      <c r="H26" s="853"/>
      <c r="I26" s="866"/>
      <c r="J26" s="911"/>
      <c r="K26" s="876" t="s">
        <v>68</v>
      </c>
      <c r="L26" s="853"/>
      <c r="M26" s="876" t="s">
        <v>68</v>
      </c>
      <c r="N26" s="853"/>
      <c r="O26" s="912"/>
      <c r="P26" s="853"/>
      <c r="Q26" s="876" t="s">
        <v>68</v>
      </c>
      <c r="R26" s="853"/>
      <c r="S26" s="876" t="s">
        <v>68</v>
      </c>
      <c r="T26" s="853"/>
      <c r="U26" s="866"/>
      <c r="V26" s="911"/>
      <c r="W26" s="876" t="s">
        <v>68</v>
      </c>
      <c r="X26" s="853">
        <v>2</v>
      </c>
      <c r="Y26" s="876">
        <v>28</v>
      </c>
      <c r="Z26" s="853">
        <v>2</v>
      </c>
      <c r="AA26" s="912" t="s">
        <v>71</v>
      </c>
      <c r="AB26" s="911"/>
      <c r="AC26" s="876" t="s">
        <v>68</v>
      </c>
      <c r="AD26" s="933"/>
      <c r="AE26" s="876" t="s">
        <v>68</v>
      </c>
      <c r="AF26" s="933"/>
      <c r="AG26" s="934"/>
      <c r="AH26" s="853"/>
      <c r="AI26" s="876" t="s">
        <v>68</v>
      </c>
      <c r="AJ26" s="853"/>
      <c r="AK26" s="876" t="s">
        <v>68</v>
      </c>
      <c r="AL26" s="853"/>
      <c r="AM26" s="853"/>
      <c r="AN26" s="913" t="str">
        <f t="shared" si="0"/>
        <v/>
      </c>
      <c r="AO26" s="876" t="str">
        <f t="shared" si="4"/>
        <v/>
      </c>
      <c r="AP26" s="854">
        <f t="shared" si="1"/>
        <v>2</v>
      </c>
      <c r="AQ26" s="876">
        <f t="shared" si="6"/>
        <v>28</v>
      </c>
      <c r="AR26" s="854">
        <f t="shared" si="2"/>
        <v>2</v>
      </c>
      <c r="AS26" s="914">
        <f t="shared" si="3"/>
        <v>2</v>
      </c>
      <c r="AT26" s="1101" t="s">
        <v>713</v>
      </c>
      <c r="AU26" s="1029" t="s">
        <v>809</v>
      </c>
    </row>
    <row r="27" spans="1:47" s="700" customFormat="1" ht="15.75" customHeight="1" x14ac:dyDescent="0.25">
      <c r="A27" s="820" t="s">
        <v>142</v>
      </c>
      <c r="B27" s="915" t="s">
        <v>15</v>
      </c>
      <c r="C27" s="932" t="s">
        <v>143</v>
      </c>
      <c r="D27" s="853"/>
      <c r="E27" s="876" t="s">
        <v>68</v>
      </c>
      <c r="F27" s="853"/>
      <c r="G27" s="876" t="s">
        <v>68</v>
      </c>
      <c r="H27" s="853"/>
      <c r="I27" s="866"/>
      <c r="J27" s="911"/>
      <c r="K27" s="876" t="s">
        <v>68</v>
      </c>
      <c r="L27" s="853"/>
      <c r="M27" s="876" t="s">
        <v>68</v>
      </c>
      <c r="N27" s="853"/>
      <c r="O27" s="912"/>
      <c r="P27" s="853"/>
      <c r="Q27" s="876" t="s">
        <v>68</v>
      </c>
      <c r="R27" s="853"/>
      <c r="S27" s="876" t="s">
        <v>68</v>
      </c>
      <c r="T27" s="853"/>
      <c r="U27" s="866"/>
      <c r="V27" s="911"/>
      <c r="W27" s="876" t="s">
        <v>68</v>
      </c>
      <c r="X27" s="853"/>
      <c r="Y27" s="876" t="s">
        <v>68</v>
      </c>
      <c r="Z27" s="853"/>
      <c r="AA27" s="912"/>
      <c r="AB27" s="911"/>
      <c r="AC27" s="876" t="s">
        <v>68</v>
      </c>
      <c r="AD27" s="933">
        <v>2</v>
      </c>
      <c r="AE27" s="876">
        <v>28</v>
      </c>
      <c r="AF27" s="933">
        <v>2</v>
      </c>
      <c r="AG27" s="934" t="s">
        <v>71</v>
      </c>
      <c r="AH27" s="853"/>
      <c r="AI27" s="876" t="s">
        <v>68</v>
      </c>
      <c r="AJ27" s="853"/>
      <c r="AK27" s="876" t="s">
        <v>68</v>
      </c>
      <c r="AL27" s="853"/>
      <c r="AM27" s="853"/>
      <c r="AN27" s="913" t="str">
        <f t="shared" si="0"/>
        <v/>
      </c>
      <c r="AO27" s="876" t="str">
        <f t="shared" si="4"/>
        <v/>
      </c>
      <c r="AP27" s="854">
        <f t="shared" si="1"/>
        <v>2</v>
      </c>
      <c r="AQ27" s="876">
        <f t="shared" si="6"/>
        <v>28</v>
      </c>
      <c r="AR27" s="854">
        <f t="shared" si="2"/>
        <v>2</v>
      </c>
      <c r="AS27" s="914">
        <f t="shared" si="3"/>
        <v>2</v>
      </c>
      <c r="AT27" s="1101" t="s">
        <v>713</v>
      </c>
      <c r="AU27" s="1029" t="s">
        <v>809</v>
      </c>
    </row>
    <row r="28" spans="1:47" s="705" customFormat="1" ht="15.75" customHeight="1" x14ac:dyDescent="0.25">
      <c r="A28" s="820" t="s">
        <v>144</v>
      </c>
      <c r="B28" s="915" t="s">
        <v>15</v>
      </c>
      <c r="C28" s="932" t="s">
        <v>145</v>
      </c>
      <c r="D28" s="853"/>
      <c r="E28" s="876" t="s">
        <v>68</v>
      </c>
      <c r="F28" s="853"/>
      <c r="G28" s="876" t="s">
        <v>68</v>
      </c>
      <c r="H28" s="853"/>
      <c r="I28" s="866"/>
      <c r="J28" s="911"/>
      <c r="K28" s="876" t="s">
        <v>68</v>
      </c>
      <c r="L28" s="853"/>
      <c r="M28" s="876" t="s">
        <v>68</v>
      </c>
      <c r="N28" s="853"/>
      <c r="O28" s="912"/>
      <c r="P28" s="853"/>
      <c r="Q28" s="876" t="s">
        <v>68</v>
      </c>
      <c r="R28" s="853"/>
      <c r="S28" s="876" t="s">
        <v>68</v>
      </c>
      <c r="T28" s="853"/>
      <c r="U28" s="866"/>
      <c r="V28" s="911"/>
      <c r="W28" s="876" t="s">
        <v>68</v>
      </c>
      <c r="X28" s="853"/>
      <c r="Y28" s="876" t="s">
        <v>68</v>
      </c>
      <c r="Z28" s="853"/>
      <c r="AA28" s="912"/>
      <c r="AB28" s="911"/>
      <c r="AC28" s="876" t="s">
        <v>68</v>
      </c>
      <c r="AD28" s="933"/>
      <c r="AE28" s="876" t="s">
        <v>68</v>
      </c>
      <c r="AF28" s="933"/>
      <c r="AG28" s="934"/>
      <c r="AH28" s="991"/>
      <c r="AI28" s="876" t="s">
        <v>68</v>
      </c>
      <c r="AJ28" s="853">
        <v>2</v>
      </c>
      <c r="AK28" s="876">
        <v>20</v>
      </c>
      <c r="AL28" s="853">
        <v>2</v>
      </c>
      <c r="AM28" s="853" t="s">
        <v>71</v>
      </c>
      <c r="AN28" s="913" t="str">
        <f t="shared" si="0"/>
        <v/>
      </c>
      <c r="AO28" s="876" t="str">
        <f t="shared" si="4"/>
        <v/>
      </c>
      <c r="AP28" s="854">
        <f t="shared" si="1"/>
        <v>2</v>
      </c>
      <c r="AQ28" s="876">
        <v>30</v>
      </c>
      <c r="AR28" s="854">
        <f t="shared" si="2"/>
        <v>2</v>
      </c>
      <c r="AS28" s="914">
        <f t="shared" si="3"/>
        <v>2</v>
      </c>
      <c r="AT28" s="1101" t="s">
        <v>713</v>
      </c>
      <c r="AU28" s="1029" t="s">
        <v>809</v>
      </c>
    </row>
    <row r="29" spans="1:47" s="606" customFormat="1" ht="15.75" customHeight="1" x14ac:dyDescent="0.25">
      <c r="A29" s="935" t="s">
        <v>456</v>
      </c>
      <c r="B29" s="915" t="s">
        <v>34</v>
      </c>
      <c r="C29" s="936" t="s">
        <v>457</v>
      </c>
      <c r="D29" s="853"/>
      <c r="E29" s="876" t="s">
        <v>68</v>
      </c>
      <c r="F29" s="853"/>
      <c r="G29" s="876" t="s">
        <v>68</v>
      </c>
      <c r="H29" s="853"/>
      <c r="I29" s="866"/>
      <c r="J29" s="911"/>
      <c r="K29" s="876" t="s">
        <v>68</v>
      </c>
      <c r="L29" s="853">
        <v>1</v>
      </c>
      <c r="M29" s="876">
        <v>14</v>
      </c>
      <c r="N29" s="853">
        <v>1</v>
      </c>
      <c r="O29" s="912" t="s">
        <v>83</v>
      </c>
      <c r="P29" s="911"/>
      <c r="Q29" s="876" t="s">
        <v>68</v>
      </c>
      <c r="R29" s="853"/>
      <c r="S29" s="876"/>
      <c r="T29" s="853"/>
      <c r="U29" s="912"/>
      <c r="V29" s="911"/>
      <c r="W29" s="876" t="s">
        <v>68</v>
      </c>
      <c r="X29" s="853"/>
      <c r="Y29" s="876" t="s">
        <v>68</v>
      </c>
      <c r="Z29" s="853"/>
      <c r="AA29" s="912"/>
      <c r="AB29" s="911"/>
      <c r="AC29" s="876" t="s">
        <v>68</v>
      </c>
      <c r="AD29" s="853"/>
      <c r="AE29" s="876" t="s">
        <v>68</v>
      </c>
      <c r="AF29" s="853"/>
      <c r="AG29" s="912"/>
      <c r="AH29" s="853"/>
      <c r="AI29" s="876" t="s">
        <v>68</v>
      </c>
      <c r="AJ29" s="853"/>
      <c r="AK29" s="876" t="s">
        <v>68</v>
      </c>
      <c r="AL29" s="853"/>
      <c r="AM29" s="853"/>
      <c r="AN29" s="913" t="str">
        <f t="shared" si="0"/>
        <v/>
      </c>
      <c r="AO29" s="876" t="str">
        <f t="shared" si="4"/>
        <v/>
      </c>
      <c r="AP29" s="854">
        <f t="shared" si="1"/>
        <v>1</v>
      </c>
      <c r="AQ29" s="876">
        <f t="shared" si="6"/>
        <v>14</v>
      </c>
      <c r="AR29" s="854">
        <f t="shared" si="2"/>
        <v>1</v>
      </c>
      <c r="AS29" s="914">
        <f t="shared" si="3"/>
        <v>1</v>
      </c>
      <c r="AT29" s="1104" t="s">
        <v>824</v>
      </c>
      <c r="AU29" s="1104" t="s">
        <v>823</v>
      </c>
    </row>
    <row r="30" spans="1:47" s="606" customFormat="1" ht="15.75" customHeight="1" x14ac:dyDescent="0.25">
      <c r="A30" s="935" t="s">
        <v>458</v>
      </c>
      <c r="B30" s="915" t="s">
        <v>34</v>
      </c>
      <c r="C30" s="937" t="s">
        <v>459</v>
      </c>
      <c r="D30" s="853"/>
      <c r="E30" s="876" t="s">
        <v>68</v>
      </c>
      <c r="F30" s="853"/>
      <c r="G30" s="876" t="s">
        <v>68</v>
      </c>
      <c r="H30" s="853"/>
      <c r="I30" s="866"/>
      <c r="J30" s="911">
        <v>1</v>
      </c>
      <c r="K30" s="876">
        <v>14</v>
      </c>
      <c r="L30" s="853"/>
      <c r="M30" s="876" t="s">
        <v>68</v>
      </c>
      <c r="N30" s="853">
        <v>1</v>
      </c>
      <c r="O30" s="912" t="s">
        <v>289</v>
      </c>
      <c r="P30" s="911"/>
      <c r="Q30" s="876"/>
      <c r="R30" s="853"/>
      <c r="S30" s="876" t="s">
        <v>68</v>
      </c>
      <c r="T30" s="853"/>
      <c r="U30" s="912"/>
      <c r="V30" s="911"/>
      <c r="W30" s="876" t="s">
        <v>68</v>
      </c>
      <c r="X30" s="853"/>
      <c r="Y30" s="876" t="s">
        <v>68</v>
      </c>
      <c r="Z30" s="853"/>
      <c r="AA30" s="912"/>
      <c r="AB30" s="911"/>
      <c r="AC30" s="876" t="s">
        <v>68</v>
      </c>
      <c r="AD30" s="853"/>
      <c r="AE30" s="876" t="s">
        <v>68</v>
      </c>
      <c r="AF30" s="853"/>
      <c r="AG30" s="912"/>
      <c r="AH30" s="853"/>
      <c r="AI30" s="876" t="s">
        <v>68</v>
      </c>
      <c r="AJ30" s="853"/>
      <c r="AK30" s="876" t="s">
        <v>68</v>
      </c>
      <c r="AL30" s="853"/>
      <c r="AM30" s="853"/>
      <c r="AN30" s="913">
        <f t="shared" si="0"/>
        <v>1</v>
      </c>
      <c r="AO30" s="876">
        <f t="shared" si="4"/>
        <v>14</v>
      </c>
      <c r="AP30" s="854" t="str">
        <f t="shared" si="1"/>
        <v/>
      </c>
      <c r="AQ30" s="876" t="str">
        <f t="shared" si="6"/>
        <v/>
      </c>
      <c r="AR30" s="854">
        <f t="shared" si="2"/>
        <v>1</v>
      </c>
      <c r="AS30" s="914">
        <f t="shared" si="3"/>
        <v>1</v>
      </c>
      <c r="AT30" s="1104" t="s">
        <v>824</v>
      </c>
      <c r="AU30" s="1104" t="s">
        <v>825</v>
      </c>
    </row>
    <row r="31" spans="1:47" s="606" customFormat="1" ht="15.75" customHeight="1" x14ac:dyDescent="0.25">
      <c r="A31" s="935" t="s">
        <v>460</v>
      </c>
      <c r="B31" s="915" t="s">
        <v>34</v>
      </c>
      <c r="C31" s="937" t="s">
        <v>461</v>
      </c>
      <c r="D31" s="853"/>
      <c r="E31" s="876" t="s">
        <v>68</v>
      </c>
      <c r="F31" s="853"/>
      <c r="G31" s="876" t="s">
        <v>68</v>
      </c>
      <c r="H31" s="853"/>
      <c r="I31" s="866"/>
      <c r="J31" s="911"/>
      <c r="K31" s="876" t="s">
        <v>68</v>
      </c>
      <c r="L31" s="853"/>
      <c r="M31" s="876" t="s">
        <v>68</v>
      </c>
      <c r="N31" s="853"/>
      <c r="O31" s="912"/>
      <c r="P31" s="911">
        <v>1</v>
      </c>
      <c r="Q31" s="876">
        <v>14</v>
      </c>
      <c r="R31" s="853">
        <v>2</v>
      </c>
      <c r="S31" s="876">
        <v>28</v>
      </c>
      <c r="T31" s="853">
        <v>2</v>
      </c>
      <c r="U31" s="912" t="s">
        <v>131</v>
      </c>
      <c r="V31" s="911"/>
      <c r="W31" s="876"/>
      <c r="X31" s="853"/>
      <c r="Y31" s="876"/>
      <c r="Z31" s="853"/>
      <c r="AA31" s="912"/>
      <c r="AB31" s="911"/>
      <c r="AC31" s="876" t="s">
        <v>68</v>
      </c>
      <c r="AD31" s="853"/>
      <c r="AE31" s="876" t="s">
        <v>68</v>
      </c>
      <c r="AF31" s="853"/>
      <c r="AG31" s="912"/>
      <c r="AH31" s="853"/>
      <c r="AI31" s="876" t="s">
        <v>68</v>
      </c>
      <c r="AJ31" s="853"/>
      <c r="AK31" s="876" t="s">
        <v>68</v>
      </c>
      <c r="AL31" s="853"/>
      <c r="AM31" s="853"/>
      <c r="AN31" s="913">
        <f t="shared" si="0"/>
        <v>1</v>
      </c>
      <c r="AO31" s="876">
        <f t="shared" si="4"/>
        <v>14</v>
      </c>
      <c r="AP31" s="854">
        <f t="shared" si="1"/>
        <v>2</v>
      </c>
      <c r="AQ31" s="876">
        <f t="shared" si="6"/>
        <v>28</v>
      </c>
      <c r="AR31" s="854">
        <f t="shared" si="2"/>
        <v>2</v>
      </c>
      <c r="AS31" s="914">
        <f t="shared" si="3"/>
        <v>3</v>
      </c>
      <c r="AT31" s="1104" t="s">
        <v>824</v>
      </c>
      <c r="AU31" s="1104" t="s">
        <v>825</v>
      </c>
    </row>
    <row r="32" spans="1:47" s="606" customFormat="1" ht="15.75" customHeight="1" x14ac:dyDescent="0.25">
      <c r="A32" s="935" t="s">
        <v>462</v>
      </c>
      <c r="B32" s="915" t="s">
        <v>34</v>
      </c>
      <c r="C32" s="937" t="s">
        <v>463</v>
      </c>
      <c r="D32" s="853"/>
      <c r="E32" s="876" t="s">
        <v>68</v>
      </c>
      <c r="F32" s="853"/>
      <c r="G32" s="876" t="s">
        <v>68</v>
      </c>
      <c r="H32" s="853"/>
      <c r="I32" s="866"/>
      <c r="J32" s="911"/>
      <c r="K32" s="876" t="s">
        <v>68</v>
      </c>
      <c r="L32" s="853"/>
      <c r="M32" s="876" t="s">
        <v>68</v>
      </c>
      <c r="N32" s="853"/>
      <c r="O32" s="912"/>
      <c r="P32" s="911"/>
      <c r="Q32" s="876" t="s">
        <v>68</v>
      </c>
      <c r="R32" s="853"/>
      <c r="S32" s="876" t="s">
        <v>68</v>
      </c>
      <c r="T32" s="853"/>
      <c r="U32" s="912"/>
      <c r="V32" s="911">
        <v>1</v>
      </c>
      <c r="W32" s="876">
        <v>14</v>
      </c>
      <c r="X32" s="853">
        <v>1</v>
      </c>
      <c r="Y32" s="876">
        <v>14</v>
      </c>
      <c r="Z32" s="853">
        <v>3</v>
      </c>
      <c r="AA32" s="912" t="s">
        <v>131</v>
      </c>
      <c r="AB32" s="911"/>
      <c r="AC32" s="876"/>
      <c r="AD32" s="853"/>
      <c r="AE32" s="876"/>
      <c r="AF32" s="853"/>
      <c r="AG32" s="912"/>
      <c r="AH32" s="853"/>
      <c r="AI32" s="876" t="s">
        <v>68</v>
      </c>
      <c r="AJ32" s="853"/>
      <c r="AK32" s="876" t="s">
        <v>68</v>
      </c>
      <c r="AL32" s="853"/>
      <c r="AM32" s="853"/>
      <c r="AN32" s="913">
        <f t="shared" si="0"/>
        <v>1</v>
      </c>
      <c r="AO32" s="876">
        <f t="shared" si="4"/>
        <v>14</v>
      </c>
      <c r="AP32" s="854">
        <f t="shared" si="1"/>
        <v>1</v>
      </c>
      <c r="AQ32" s="876">
        <f t="shared" si="6"/>
        <v>14</v>
      </c>
      <c r="AR32" s="854">
        <f t="shared" si="2"/>
        <v>3</v>
      </c>
      <c r="AS32" s="914">
        <f t="shared" si="3"/>
        <v>2</v>
      </c>
      <c r="AT32" s="1104" t="s">
        <v>824</v>
      </c>
      <c r="AU32" s="1104" t="s">
        <v>825</v>
      </c>
    </row>
    <row r="33" spans="1:47" s="625" customFormat="1" ht="15.75" customHeight="1" x14ac:dyDescent="0.25">
      <c r="A33" s="935" t="s">
        <v>464</v>
      </c>
      <c r="B33" s="915" t="s">
        <v>34</v>
      </c>
      <c r="C33" s="937" t="s">
        <v>465</v>
      </c>
      <c r="D33" s="853"/>
      <c r="E33" s="876" t="s">
        <v>68</v>
      </c>
      <c r="F33" s="853"/>
      <c r="G33" s="876" t="s">
        <v>68</v>
      </c>
      <c r="H33" s="853"/>
      <c r="I33" s="866"/>
      <c r="J33" s="911"/>
      <c r="K33" s="876" t="s">
        <v>68</v>
      </c>
      <c r="L33" s="853"/>
      <c r="M33" s="876" t="s">
        <v>68</v>
      </c>
      <c r="N33" s="853"/>
      <c r="O33" s="912"/>
      <c r="P33" s="911"/>
      <c r="Q33" s="876" t="s">
        <v>68</v>
      </c>
      <c r="R33" s="853"/>
      <c r="S33" s="876" t="s">
        <v>68</v>
      </c>
      <c r="T33" s="853"/>
      <c r="U33" s="912"/>
      <c r="V33" s="911"/>
      <c r="W33" s="876" t="s">
        <v>68</v>
      </c>
      <c r="X33" s="853"/>
      <c r="Y33" s="876" t="s">
        <v>68</v>
      </c>
      <c r="Z33" s="853"/>
      <c r="AA33" s="912"/>
      <c r="AB33" s="911">
        <v>1</v>
      </c>
      <c r="AC33" s="876">
        <v>14</v>
      </c>
      <c r="AD33" s="853">
        <v>2</v>
      </c>
      <c r="AE33" s="876">
        <v>28</v>
      </c>
      <c r="AF33" s="853">
        <v>2</v>
      </c>
      <c r="AG33" s="912" t="s">
        <v>289</v>
      </c>
      <c r="AH33" s="853"/>
      <c r="AI33" s="876"/>
      <c r="AJ33" s="853"/>
      <c r="AK33" s="876"/>
      <c r="AL33" s="853"/>
      <c r="AM33" s="853"/>
      <c r="AN33" s="913">
        <f t="shared" si="0"/>
        <v>1</v>
      </c>
      <c r="AO33" s="876">
        <f t="shared" si="4"/>
        <v>14</v>
      </c>
      <c r="AP33" s="854">
        <f t="shared" si="1"/>
        <v>2</v>
      </c>
      <c r="AQ33" s="876">
        <f t="shared" si="6"/>
        <v>28</v>
      </c>
      <c r="AR33" s="854">
        <f t="shared" si="2"/>
        <v>2</v>
      </c>
      <c r="AS33" s="914">
        <f t="shared" si="3"/>
        <v>3</v>
      </c>
      <c r="AT33" s="1104" t="s">
        <v>824</v>
      </c>
      <c r="AU33" s="1104" t="s">
        <v>825</v>
      </c>
    </row>
    <row r="34" spans="1:47" s="141" customFormat="1" ht="15.75" customHeight="1" x14ac:dyDescent="0.25">
      <c r="A34" s="935" t="s">
        <v>466</v>
      </c>
      <c r="B34" s="915" t="s">
        <v>34</v>
      </c>
      <c r="C34" s="937" t="s">
        <v>467</v>
      </c>
      <c r="D34" s="940"/>
      <c r="E34" s="876" t="s">
        <v>68</v>
      </c>
      <c r="F34" s="940"/>
      <c r="G34" s="876" t="s">
        <v>68</v>
      </c>
      <c r="H34" s="940"/>
      <c r="I34" s="941"/>
      <c r="J34" s="942">
        <v>1</v>
      </c>
      <c r="K34" s="876">
        <v>14</v>
      </c>
      <c r="L34" s="940">
        <v>1</v>
      </c>
      <c r="M34" s="876">
        <v>14</v>
      </c>
      <c r="N34" s="940">
        <v>2</v>
      </c>
      <c r="O34" s="943" t="s">
        <v>289</v>
      </c>
      <c r="P34" s="942"/>
      <c r="Q34" s="876" t="s">
        <v>68</v>
      </c>
      <c r="R34" s="940"/>
      <c r="S34" s="876" t="s">
        <v>68</v>
      </c>
      <c r="T34" s="940"/>
      <c r="U34" s="943"/>
      <c r="V34" s="942"/>
      <c r="W34" s="876" t="s">
        <v>68</v>
      </c>
      <c r="X34" s="940"/>
      <c r="Y34" s="876" t="s">
        <v>68</v>
      </c>
      <c r="Z34" s="940"/>
      <c r="AA34" s="943"/>
      <c r="AB34" s="942"/>
      <c r="AC34" s="876" t="s">
        <v>68</v>
      </c>
      <c r="AD34" s="940"/>
      <c r="AE34" s="876" t="s">
        <v>68</v>
      </c>
      <c r="AF34" s="940"/>
      <c r="AG34" s="943"/>
      <c r="AH34" s="940"/>
      <c r="AI34" s="876" t="s">
        <v>68</v>
      </c>
      <c r="AJ34" s="940"/>
      <c r="AK34" s="876" t="s">
        <v>68</v>
      </c>
      <c r="AL34" s="940"/>
      <c r="AM34" s="940"/>
      <c r="AN34" s="913">
        <f t="shared" si="0"/>
        <v>1</v>
      </c>
      <c r="AO34" s="876">
        <f t="shared" si="4"/>
        <v>14</v>
      </c>
      <c r="AP34" s="854">
        <f t="shared" si="1"/>
        <v>1</v>
      </c>
      <c r="AQ34" s="876">
        <f t="shared" si="6"/>
        <v>14</v>
      </c>
      <c r="AR34" s="854">
        <f t="shared" si="2"/>
        <v>2</v>
      </c>
      <c r="AS34" s="914">
        <f t="shared" si="3"/>
        <v>2</v>
      </c>
      <c r="AT34" s="1104" t="s">
        <v>824</v>
      </c>
      <c r="AU34" s="1104" t="s">
        <v>826</v>
      </c>
    </row>
    <row r="35" spans="1:47" ht="15.75" customHeight="1" x14ac:dyDescent="0.25">
      <c r="A35" s="935" t="s">
        <v>468</v>
      </c>
      <c r="B35" s="915" t="s">
        <v>34</v>
      </c>
      <c r="C35" s="937" t="s">
        <v>469</v>
      </c>
      <c r="D35" s="939"/>
      <c r="E35" s="944" t="s">
        <v>68</v>
      </c>
      <c r="F35" s="939"/>
      <c r="G35" s="944" t="s">
        <v>68</v>
      </c>
      <c r="H35" s="939"/>
      <c r="I35" s="945"/>
      <c r="J35" s="946"/>
      <c r="K35" s="944" t="s">
        <v>68</v>
      </c>
      <c r="L35" s="939"/>
      <c r="M35" s="944" t="s">
        <v>68</v>
      </c>
      <c r="N35" s="939"/>
      <c r="O35" s="912"/>
      <c r="P35" s="946"/>
      <c r="Q35" s="944" t="s">
        <v>68</v>
      </c>
      <c r="R35" s="939"/>
      <c r="S35" s="944" t="s">
        <v>68</v>
      </c>
      <c r="T35" s="853"/>
      <c r="U35" s="912"/>
      <c r="V35" s="946"/>
      <c r="W35" s="944" t="s">
        <v>68</v>
      </c>
      <c r="X35" s="939"/>
      <c r="Y35" s="944" t="s">
        <v>68</v>
      </c>
      <c r="Z35" s="939"/>
      <c r="AA35" s="938"/>
      <c r="AB35" s="911">
        <v>1</v>
      </c>
      <c r="AC35" s="876">
        <v>14</v>
      </c>
      <c r="AD35" s="853">
        <v>1</v>
      </c>
      <c r="AE35" s="876">
        <v>14</v>
      </c>
      <c r="AF35" s="853">
        <v>2</v>
      </c>
      <c r="AG35" s="912" t="s">
        <v>131</v>
      </c>
      <c r="AH35" s="939"/>
      <c r="AI35" s="944" t="s">
        <v>68</v>
      </c>
      <c r="AJ35" s="939"/>
      <c r="AK35" s="944" t="s">
        <v>68</v>
      </c>
      <c r="AL35" s="853"/>
      <c r="AM35" s="853"/>
      <c r="AN35" s="913">
        <f t="shared" si="0"/>
        <v>1</v>
      </c>
      <c r="AO35" s="876">
        <f t="shared" si="4"/>
        <v>14</v>
      </c>
      <c r="AP35" s="854">
        <f t="shared" si="1"/>
        <v>1</v>
      </c>
      <c r="AQ35" s="876">
        <f t="shared" si="6"/>
        <v>14</v>
      </c>
      <c r="AR35" s="854">
        <f t="shared" si="2"/>
        <v>2</v>
      </c>
      <c r="AS35" s="914">
        <f t="shared" si="3"/>
        <v>2</v>
      </c>
      <c r="AT35" s="1104" t="s">
        <v>824</v>
      </c>
      <c r="AU35" s="1104" t="s">
        <v>826</v>
      </c>
    </row>
    <row r="36" spans="1:47" ht="15.75" customHeight="1" x14ac:dyDescent="0.25">
      <c r="A36" s="935" t="s">
        <v>470</v>
      </c>
      <c r="B36" s="915" t="s">
        <v>34</v>
      </c>
      <c r="C36" s="937" t="s">
        <v>471</v>
      </c>
      <c r="D36" s="853"/>
      <c r="E36" s="876" t="s">
        <v>68</v>
      </c>
      <c r="F36" s="853"/>
      <c r="G36" s="876" t="s">
        <v>68</v>
      </c>
      <c r="H36" s="853"/>
      <c r="I36" s="866"/>
      <c r="J36" s="911"/>
      <c r="K36" s="876" t="s">
        <v>68</v>
      </c>
      <c r="L36" s="853"/>
      <c r="M36" s="876" t="s">
        <v>68</v>
      </c>
      <c r="N36" s="853"/>
      <c r="O36" s="912"/>
      <c r="P36" s="911"/>
      <c r="Q36" s="876" t="s">
        <v>68</v>
      </c>
      <c r="R36" s="853"/>
      <c r="S36" s="876" t="s">
        <v>68</v>
      </c>
      <c r="T36" s="853"/>
      <c r="U36" s="912"/>
      <c r="V36" s="911"/>
      <c r="W36" s="876" t="s">
        <v>68</v>
      </c>
      <c r="X36" s="853"/>
      <c r="Y36" s="876" t="s">
        <v>68</v>
      </c>
      <c r="Z36" s="853"/>
      <c r="AA36" s="912"/>
      <c r="AB36" s="911"/>
      <c r="AC36" s="876" t="s">
        <v>68</v>
      </c>
      <c r="AD36" s="853"/>
      <c r="AE36" s="876" t="s">
        <v>68</v>
      </c>
      <c r="AF36" s="853"/>
      <c r="AG36" s="912"/>
      <c r="AH36" s="853">
        <v>2</v>
      </c>
      <c r="AI36" s="876">
        <v>20</v>
      </c>
      <c r="AJ36" s="853">
        <v>1</v>
      </c>
      <c r="AK36" s="876">
        <v>10</v>
      </c>
      <c r="AL36" s="853">
        <v>2</v>
      </c>
      <c r="AM36" s="853" t="s">
        <v>289</v>
      </c>
      <c r="AN36" s="913">
        <f t="shared" si="0"/>
        <v>2</v>
      </c>
      <c r="AO36" s="876">
        <v>20</v>
      </c>
      <c r="AP36" s="854">
        <f t="shared" si="1"/>
        <v>1</v>
      </c>
      <c r="AQ36" s="876">
        <v>10</v>
      </c>
      <c r="AR36" s="854">
        <f t="shared" si="2"/>
        <v>2</v>
      </c>
      <c r="AS36" s="914">
        <f t="shared" si="3"/>
        <v>3</v>
      </c>
      <c r="AT36" s="1104" t="s">
        <v>824</v>
      </c>
      <c r="AU36" s="1104" t="s">
        <v>940</v>
      </c>
    </row>
    <row r="37" spans="1:47" ht="15.75" customHeight="1" x14ac:dyDescent="0.25">
      <c r="A37" s="935" t="s">
        <v>472</v>
      </c>
      <c r="B37" s="915" t="s">
        <v>34</v>
      </c>
      <c r="C37" s="937" t="s">
        <v>473</v>
      </c>
      <c r="D37" s="853"/>
      <c r="E37" s="876" t="s">
        <v>68</v>
      </c>
      <c r="F37" s="853"/>
      <c r="G37" s="876" t="s">
        <v>68</v>
      </c>
      <c r="H37" s="853"/>
      <c r="I37" s="866"/>
      <c r="J37" s="911">
        <v>1</v>
      </c>
      <c r="K37" s="876">
        <v>14</v>
      </c>
      <c r="L37" s="853">
        <v>1</v>
      </c>
      <c r="M37" s="876">
        <v>14</v>
      </c>
      <c r="N37" s="853">
        <v>2</v>
      </c>
      <c r="O37" s="912" t="s">
        <v>289</v>
      </c>
      <c r="P37" s="911"/>
      <c r="Q37" s="876" t="s">
        <v>68</v>
      </c>
      <c r="R37" s="853"/>
      <c r="S37" s="876" t="s">
        <v>68</v>
      </c>
      <c r="T37" s="853"/>
      <c r="U37" s="912"/>
      <c r="V37" s="911"/>
      <c r="W37" s="876" t="s">
        <v>68</v>
      </c>
      <c r="X37" s="853"/>
      <c r="Y37" s="876" t="s">
        <v>68</v>
      </c>
      <c r="Z37" s="853"/>
      <c r="AA37" s="912"/>
      <c r="AB37" s="911"/>
      <c r="AC37" s="876" t="s">
        <v>68</v>
      </c>
      <c r="AD37" s="853"/>
      <c r="AE37" s="876" t="s">
        <v>68</v>
      </c>
      <c r="AF37" s="853"/>
      <c r="AG37" s="912"/>
      <c r="AH37" s="853"/>
      <c r="AI37" s="876" t="s">
        <v>68</v>
      </c>
      <c r="AJ37" s="853"/>
      <c r="AK37" s="876" t="s">
        <v>68</v>
      </c>
      <c r="AL37" s="853"/>
      <c r="AM37" s="853"/>
      <c r="AN37" s="913">
        <f t="shared" si="0"/>
        <v>1</v>
      </c>
      <c r="AO37" s="876">
        <f t="shared" si="4"/>
        <v>14</v>
      </c>
      <c r="AP37" s="854">
        <f t="shared" si="1"/>
        <v>1</v>
      </c>
      <c r="AQ37" s="876">
        <f t="shared" si="6"/>
        <v>14</v>
      </c>
      <c r="AR37" s="854">
        <f t="shared" si="2"/>
        <v>2</v>
      </c>
      <c r="AS37" s="914">
        <f t="shared" si="3"/>
        <v>2</v>
      </c>
      <c r="AT37" s="1104" t="s">
        <v>824</v>
      </c>
      <c r="AU37" s="1104" t="s">
        <v>759</v>
      </c>
    </row>
    <row r="38" spans="1:47" x14ac:dyDescent="0.25">
      <c r="A38" s="935" t="s">
        <v>474</v>
      </c>
      <c r="B38" s="915" t="s">
        <v>34</v>
      </c>
      <c r="C38" s="937" t="s">
        <v>475</v>
      </c>
      <c r="D38" s="853"/>
      <c r="E38" s="876" t="s">
        <v>68</v>
      </c>
      <c r="F38" s="853"/>
      <c r="G38" s="876" t="s">
        <v>68</v>
      </c>
      <c r="H38" s="853"/>
      <c r="I38" s="866"/>
      <c r="J38" s="911"/>
      <c r="K38" s="876" t="s">
        <v>68</v>
      </c>
      <c r="L38" s="853"/>
      <c r="M38" s="876" t="s">
        <v>68</v>
      </c>
      <c r="N38" s="853"/>
      <c r="O38" s="912"/>
      <c r="P38" s="911">
        <v>1</v>
      </c>
      <c r="Q38" s="876">
        <v>14</v>
      </c>
      <c r="R38" s="853">
        <v>1</v>
      </c>
      <c r="S38" s="876">
        <v>14</v>
      </c>
      <c r="T38" s="853">
        <v>2</v>
      </c>
      <c r="U38" s="912" t="s">
        <v>131</v>
      </c>
      <c r="V38" s="911"/>
      <c r="W38" s="876"/>
      <c r="X38" s="853"/>
      <c r="Y38" s="876"/>
      <c r="Z38" s="853"/>
      <c r="AA38" s="912"/>
      <c r="AB38" s="911"/>
      <c r="AC38" s="876" t="s">
        <v>68</v>
      </c>
      <c r="AD38" s="853"/>
      <c r="AE38" s="876" t="s">
        <v>68</v>
      </c>
      <c r="AF38" s="853"/>
      <c r="AG38" s="912"/>
      <c r="AH38" s="853"/>
      <c r="AI38" s="876" t="s">
        <v>68</v>
      </c>
      <c r="AJ38" s="853"/>
      <c r="AK38" s="876" t="s">
        <v>68</v>
      </c>
      <c r="AL38" s="853"/>
      <c r="AM38" s="853"/>
      <c r="AN38" s="913">
        <f t="shared" si="0"/>
        <v>1</v>
      </c>
      <c r="AO38" s="876">
        <f t="shared" si="4"/>
        <v>14</v>
      </c>
      <c r="AP38" s="854">
        <f t="shared" si="1"/>
        <v>1</v>
      </c>
      <c r="AQ38" s="876">
        <f t="shared" si="6"/>
        <v>14</v>
      </c>
      <c r="AR38" s="854">
        <f t="shared" si="2"/>
        <v>2</v>
      </c>
      <c r="AS38" s="914">
        <f t="shared" si="3"/>
        <v>2</v>
      </c>
      <c r="AT38" s="1104" t="s">
        <v>824</v>
      </c>
      <c r="AU38" s="1104" t="s">
        <v>759</v>
      </c>
    </row>
    <row r="39" spans="1:47" x14ac:dyDescent="0.25">
      <c r="A39" s="935" t="s">
        <v>476</v>
      </c>
      <c r="B39" s="915" t="s">
        <v>34</v>
      </c>
      <c r="C39" s="937" t="s">
        <v>477</v>
      </c>
      <c r="D39" s="853"/>
      <c r="E39" s="876" t="s">
        <v>68</v>
      </c>
      <c r="F39" s="853"/>
      <c r="G39" s="876" t="s">
        <v>68</v>
      </c>
      <c r="H39" s="853"/>
      <c r="I39" s="866"/>
      <c r="J39" s="911"/>
      <c r="K39" s="876" t="s">
        <v>68</v>
      </c>
      <c r="L39" s="853"/>
      <c r="M39" s="876" t="s">
        <v>68</v>
      </c>
      <c r="N39" s="853"/>
      <c r="O39" s="912"/>
      <c r="P39" s="911"/>
      <c r="Q39" s="876" t="s">
        <v>68</v>
      </c>
      <c r="R39" s="853"/>
      <c r="S39" s="876" t="s">
        <v>68</v>
      </c>
      <c r="T39" s="853"/>
      <c r="U39" s="912"/>
      <c r="V39" s="911">
        <v>1</v>
      </c>
      <c r="W39" s="876">
        <v>14</v>
      </c>
      <c r="X39" s="853">
        <v>1</v>
      </c>
      <c r="Y39" s="876">
        <v>14</v>
      </c>
      <c r="Z39" s="853">
        <v>2</v>
      </c>
      <c r="AA39" s="912" t="s">
        <v>131</v>
      </c>
      <c r="AB39" s="911"/>
      <c r="AC39" s="876"/>
      <c r="AD39" s="853"/>
      <c r="AE39" s="876"/>
      <c r="AF39" s="853"/>
      <c r="AG39" s="912"/>
      <c r="AH39" s="853"/>
      <c r="AI39" s="876" t="s">
        <v>68</v>
      </c>
      <c r="AJ39" s="853"/>
      <c r="AK39" s="876" t="s">
        <v>68</v>
      </c>
      <c r="AL39" s="853"/>
      <c r="AM39" s="853"/>
      <c r="AN39" s="913">
        <f t="shared" si="0"/>
        <v>1</v>
      </c>
      <c r="AO39" s="876">
        <f t="shared" si="4"/>
        <v>14</v>
      </c>
      <c r="AP39" s="854">
        <f t="shared" si="1"/>
        <v>1</v>
      </c>
      <c r="AQ39" s="876">
        <f t="shared" si="6"/>
        <v>14</v>
      </c>
      <c r="AR39" s="854">
        <f t="shared" si="2"/>
        <v>2</v>
      </c>
      <c r="AS39" s="914">
        <f t="shared" si="3"/>
        <v>2</v>
      </c>
      <c r="AT39" s="1104" t="s">
        <v>824</v>
      </c>
      <c r="AU39" s="1104" t="s">
        <v>759</v>
      </c>
    </row>
    <row r="40" spans="1:47" s="606" customFormat="1" ht="15.75" customHeight="1" x14ac:dyDescent="0.25">
      <c r="A40" s="935" t="s">
        <v>478</v>
      </c>
      <c r="B40" s="915" t="s">
        <v>34</v>
      </c>
      <c r="C40" s="937" t="s">
        <v>479</v>
      </c>
      <c r="D40" s="853"/>
      <c r="E40" s="876" t="s">
        <v>68</v>
      </c>
      <c r="F40" s="853"/>
      <c r="G40" s="876" t="s">
        <v>68</v>
      </c>
      <c r="H40" s="853"/>
      <c r="I40" s="866"/>
      <c r="J40" s="911">
        <v>1</v>
      </c>
      <c r="K40" s="876">
        <v>14</v>
      </c>
      <c r="L40" s="853">
        <v>1</v>
      </c>
      <c r="M40" s="876">
        <v>14</v>
      </c>
      <c r="N40" s="853">
        <v>2</v>
      </c>
      <c r="O40" s="912" t="s">
        <v>131</v>
      </c>
      <c r="P40" s="911"/>
      <c r="Q40" s="876" t="s">
        <v>68</v>
      </c>
      <c r="R40" s="853"/>
      <c r="S40" s="876" t="s">
        <v>68</v>
      </c>
      <c r="T40" s="853"/>
      <c r="U40" s="912"/>
      <c r="V40" s="911"/>
      <c r="W40" s="876" t="s">
        <v>68</v>
      </c>
      <c r="X40" s="853"/>
      <c r="Y40" s="876" t="s">
        <v>68</v>
      </c>
      <c r="Z40" s="853"/>
      <c r="AA40" s="912"/>
      <c r="AB40" s="911"/>
      <c r="AC40" s="876" t="s">
        <v>68</v>
      </c>
      <c r="AD40" s="853"/>
      <c r="AE40" s="876" t="s">
        <v>68</v>
      </c>
      <c r="AF40" s="853"/>
      <c r="AG40" s="912"/>
      <c r="AH40" s="853"/>
      <c r="AI40" s="876" t="s">
        <v>68</v>
      </c>
      <c r="AJ40" s="853"/>
      <c r="AK40" s="876" t="s">
        <v>68</v>
      </c>
      <c r="AL40" s="853"/>
      <c r="AM40" s="853"/>
      <c r="AN40" s="913">
        <f t="shared" si="0"/>
        <v>1</v>
      </c>
      <c r="AO40" s="876">
        <f t="shared" si="4"/>
        <v>14</v>
      </c>
      <c r="AP40" s="854">
        <f t="shared" si="1"/>
        <v>1</v>
      </c>
      <c r="AQ40" s="876">
        <f t="shared" si="6"/>
        <v>14</v>
      </c>
      <c r="AR40" s="854">
        <f t="shared" si="2"/>
        <v>2</v>
      </c>
      <c r="AS40" s="914">
        <f t="shared" si="3"/>
        <v>2</v>
      </c>
      <c r="AT40" s="1104" t="s">
        <v>824</v>
      </c>
      <c r="AU40" s="1104" t="s">
        <v>759</v>
      </c>
    </row>
    <row r="41" spans="1:47" s="606" customFormat="1" ht="15.75" customHeight="1" x14ac:dyDescent="0.25">
      <c r="A41" s="909" t="s">
        <v>480</v>
      </c>
      <c r="B41" s="915" t="s">
        <v>34</v>
      </c>
      <c r="C41" s="937" t="s">
        <v>481</v>
      </c>
      <c r="D41" s="853"/>
      <c r="E41" s="876" t="s">
        <v>68</v>
      </c>
      <c r="F41" s="853"/>
      <c r="G41" s="876" t="s">
        <v>68</v>
      </c>
      <c r="H41" s="853"/>
      <c r="I41" s="866"/>
      <c r="J41" s="911"/>
      <c r="K41" s="876" t="s">
        <v>68</v>
      </c>
      <c r="L41" s="853"/>
      <c r="M41" s="876" t="s">
        <v>68</v>
      </c>
      <c r="N41" s="853"/>
      <c r="O41" s="912"/>
      <c r="P41" s="911">
        <v>1</v>
      </c>
      <c r="Q41" s="876">
        <v>14</v>
      </c>
      <c r="R41" s="853">
        <v>1</v>
      </c>
      <c r="S41" s="876">
        <v>14</v>
      </c>
      <c r="T41" s="853">
        <v>3</v>
      </c>
      <c r="U41" s="912" t="s">
        <v>131</v>
      </c>
      <c r="V41" s="911"/>
      <c r="W41" s="876" t="s">
        <v>68</v>
      </c>
      <c r="X41" s="853"/>
      <c r="Y41" s="876" t="s">
        <v>68</v>
      </c>
      <c r="Z41" s="853"/>
      <c r="AA41" s="912"/>
      <c r="AB41" s="911"/>
      <c r="AC41" s="876" t="s">
        <v>68</v>
      </c>
      <c r="AD41" s="853"/>
      <c r="AE41" s="876" t="s">
        <v>68</v>
      </c>
      <c r="AF41" s="853"/>
      <c r="AG41" s="912"/>
      <c r="AH41" s="853"/>
      <c r="AI41" s="876" t="s">
        <v>68</v>
      </c>
      <c r="AJ41" s="853"/>
      <c r="AK41" s="876" t="s">
        <v>68</v>
      </c>
      <c r="AL41" s="853"/>
      <c r="AM41" s="853"/>
      <c r="AN41" s="913">
        <f t="shared" si="0"/>
        <v>1</v>
      </c>
      <c r="AO41" s="876">
        <f t="shared" si="4"/>
        <v>14</v>
      </c>
      <c r="AP41" s="854">
        <f t="shared" si="1"/>
        <v>1</v>
      </c>
      <c r="AQ41" s="876">
        <f t="shared" si="6"/>
        <v>14</v>
      </c>
      <c r="AR41" s="854">
        <f t="shared" si="2"/>
        <v>3</v>
      </c>
      <c r="AS41" s="914">
        <f t="shared" si="3"/>
        <v>2</v>
      </c>
      <c r="AT41" s="1104" t="s">
        <v>824</v>
      </c>
      <c r="AU41" s="1104" t="s">
        <v>759</v>
      </c>
    </row>
    <row r="42" spans="1:47" s="606" customFormat="1" ht="15.75" customHeight="1" x14ac:dyDescent="0.25">
      <c r="A42" s="909" t="s">
        <v>482</v>
      </c>
      <c r="B42" s="915" t="s">
        <v>34</v>
      </c>
      <c r="C42" s="937" t="s">
        <v>483</v>
      </c>
      <c r="D42" s="853"/>
      <c r="E42" s="876" t="s">
        <v>68</v>
      </c>
      <c r="F42" s="853"/>
      <c r="G42" s="876" t="s">
        <v>68</v>
      </c>
      <c r="H42" s="853"/>
      <c r="I42" s="866"/>
      <c r="J42" s="911"/>
      <c r="K42" s="876" t="s">
        <v>68</v>
      </c>
      <c r="L42" s="853"/>
      <c r="M42" s="876" t="s">
        <v>68</v>
      </c>
      <c r="N42" s="853"/>
      <c r="O42" s="912"/>
      <c r="P42" s="911"/>
      <c r="Q42" s="876" t="s">
        <v>68</v>
      </c>
      <c r="R42" s="853"/>
      <c r="S42" s="876" t="s">
        <v>68</v>
      </c>
      <c r="T42" s="853"/>
      <c r="U42" s="912"/>
      <c r="V42" s="911">
        <v>1</v>
      </c>
      <c r="W42" s="876">
        <v>14</v>
      </c>
      <c r="X42" s="853"/>
      <c r="Y42" s="876"/>
      <c r="Z42" s="853">
        <v>1</v>
      </c>
      <c r="AA42" s="912" t="s">
        <v>131</v>
      </c>
      <c r="AB42" s="946"/>
      <c r="AC42" s="944"/>
      <c r="AD42" s="939"/>
      <c r="AE42" s="944" t="s">
        <v>68</v>
      </c>
      <c r="AF42" s="939"/>
      <c r="AG42" s="938"/>
      <c r="AH42" s="853"/>
      <c r="AI42" s="876" t="s">
        <v>68</v>
      </c>
      <c r="AJ42" s="853"/>
      <c r="AK42" s="876" t="s">
        <v>68</v>
      </c>
      <c r="AL42" s="853"/>
      <c r="AM42" s="853"/>
      <c r="AN42" s="913">
        <f t="shared" si="0"/>
        <v>1</v>
      </c>
      <c r="AO42" s="876">
        <f t="shared" si="4"/>
        <v>14</v>
      </c>
      <c r="AP42" s="854" t="str">
        <f t="shared" si="1"/>
        <v/>
      </c>
      <c r="AQ42" s="876" t="str">
        <f t="shared" si="6"/>
        <v/>
      </c>
      <c r="AR42" s="854">
        <f t="shared" si="2"/>
        <v>1</v>
      </c>
      <c r="AS42" s="914">
        <f t="shared" si="3"/>
        <v>1</v>
      </c>
      <c r="AT42" s="1104" t="s">
        <v>824</v>
      </c>
      <c r="AU42" s="1104" t="s">
        <v>759</v>
      </c>
    </row>
    <row r="43" spans="1:47" s="606" customFormat="1" ht="15.75" customHeight="1" x14ac:dyDescent="0.25">
      <c r="A43" s="909" t="s">
        <v>484</v>
      </c>
      <c r="B43" s="915" t="s">
        <v>34</v>
      </c>
      <c r="C43" s="937" t="s">
        <v>485</v>
      </c>
      <c r="D43" s="853"/>
      <c r="E43" s="876" t="s">
        <v>68</v>
      </c>
      <c r="F43" s="853"/>
      <c r="G43" s="876" t="s">
        <v>68</v>
      </c>
      <c r="H43" s="853"/>
      <c r="I43" s="866"/>
      <c r="J43" s="911"/>
      <c r="K43" s="876" t="s">
        <v>68</v>
      </c>
      <c r="L43" s="853"/>
      <c r="M43" s="876" t="s">
        <v>68</v>
      </c>
      <c r="N43" s="853"/>
      <c r="O43" s="912"/>
      <c r="P43" s="911"/>
      <c r="Q43" s="876" t="s">
        <v>68</v>
      </c>
      <c r="R43" s="853"/>
      <c r="S43" s="876" t="s">
        <v>68</v>
      </c>
      <c r="T43" s="853"/>
      <c r="U43" s="912"/>
      <c r="V43" s="911"/>
      <c r="W43" s="876" t="s">
        <v>68</v>
      </c>
      <c r="X43" s="853"/>
      <c r="Y43" s="876" t="s">
        <v>68</v>
      </c>
      <c r="Z43" s="853"/>
      <c r="AA43" s="912"/>
      <c r="AB43" s="911">
        <v>1</v>
      </c>
      <c r="AC43" s="876">
        <v>14</v>
      </c>
      <c r="AD43" s="853">
        <v>2</v>
      </c>
      <c r="AE43" s="876">
        <v>28</v>
      </c>
      <c r="AF43" s="853">
        <v>2</v>
      </c>
      <c r="AG43" s="912" t="s">
        <v>131</v>
      </c>
      <c r="AH43" s="853"/>
      <c r="AI43" s="876" t="s">
        <v>68</v>
      </c>
      <c r="AJ43" s="853"/>
      <c r="AK43" s="876" t="s">
        <v>68</v>
      </c>
      <c r="AL43" s="853"/>
      <c r="AM43" s="853"/>
      <c r="AN43" s="913">
        <f t="shared" si="0"/>
        <v>1</v>
      </c>
      <c r="AO43" s="876">
        <f t="shared" si="4"/>
        <v>14</v>
      </c>
      <c r="AP43" s="854">
        <f t="shared" si="1"/>
        <v>2</v>
      </c>
      <c r="AQ43" s="876">
        <f t="shared" si="6"/>
        <v>28</v>
      </c>
      <c r="AR43" s="854">
        <f t="shared" si="2"/>
        <v>2</v>
      </c>
      <c r="AS43" s="914">
        <f t="shared" si="3"/>
        <v>3</v>
      </c>
      <c r="AT43" s="1104" t="s">
        <v>824</v>
      </c>
      <c r="AU43" s="1104" t="s">
        <v>759</v>
      </c>
    </row>
    <row r="44" spans="1:47" s="606" customFormat="1" ht="15.75" customHeight="1" x14ac:dyDescent="0.25">
      <c r="A44" s="909" t="s">
        <v>486</v>
      </c>
      <c r="B44" s="915" t="s">
        <v>34</v>
      </c>
      <c r="C44" s="937" t="s">
        <v>487</v>
      </c>
      <c r="D44" s="853"/>
      <c r="E44" s="876" t="s">
        <v>68</v>
      </c>
      <c r="F44" s="853"/>
      <c r="G44" s="876" t="s">
        <v>68</v>
      </c>
      <c r="H44" s="853"/>
      <c r="I44" s="866"/>
      <c r="J44" s="911"/>
      <c r="K44" s="876" t="s">
        <v>68</v>
      </c>
      <c r="L44" s="853"/>
      <c r="M44" s="876" t="s">
        <v>68</v>
      </c>
      <c r="N44" s="853"/>
      <c r="O44" s="912"/>
      <c r="P44" s="911"/>
      <c r="Q44" s="876" t="s">
        <v>68</v>
      </c>
      <c r="R44" s="853"/>
      <c r="S44" s="876" t="s">
        <v>68</v>
      </c>
      <c r="T44" s="853"/>
      <c r="U44" s="912"/>
      <c r="V44" s="911"/>
      <c r="W44" s="876" t="s">
        <v>68</v>
      </c>
      <c r="X44" s="853"/>
      <c r="Y44" s="876" t="s">
        <v>68</v>
      </c>
      <c r="Z44" s="853"/>
      <c r="AA44" s="912"/>
      <c r="AB44" s="911"/>
      <c r="AC44" s="876" t="s">
        <v>68</v>
      </c>
      <c r="AD44" s="853"/>
      <c r="AE44" s="876" t="s">
        <v>68</v>
      </c>
      <c r="AF44" s="853"/>
      <c r="AG44" s="912"/>
      <c r="AH44" s="853">
        <v>2</v>
      </c>
      <c r="AI44" s="876">
        <v>20</v>
      </c>
      <c r="AJ44" s="853">
        <v>1</v>
      </c>
      <c r="AK44" s="876">
        <v>10</v>
      </c>
      <c r="AL44" s="853">
        <v>2</v>
      </c>
      <c r="AM44" s="853" t="s">
        <v>289</v>
      </c>
      <c r="AN44" s="913">
        <f t="shared" si="0"/>
        <v>2</v>
      </c>
      <c r="AO44" s="876">
        <v>20</v>
      </c>
      <c r="AP44" s="854">
        <f t="shared" si="1"/>
        <v>1</v>
      </c>
      <c r="AQ44" s="876">
        <v>10</v>
      </c>
      <c r="AR44" s="854">
        <f t="shared" si="2"/>
        <v>2</v>
      </c>
      <c r="AS44" s="914">
        <f t="shared" si="3"/>
        <v>3</v>
      </c>
      <c r="AT44" s="1104" t="s">
        <v>824</v>
      </c>
      <c r="AU44" s="1104" t="s">
        <v>759</v>
      </c>
    </row>
    <row r="45" spans="1:47" s="606" customFormat="1" ht="15.75" customHeight="1" x14ac:dyDescent="0.25">
      <c r="A45" s="909" t="s">
        <v>488</v>
      </c>
      <c r="B45" s="915" t="s">
        <v>34</v>
      </c>
      <c r="C45" s="937" t="s">
        <v>489</v>
      </c>
      <c r="D45" s="853"/>
      <c r="E45" s="876" t="s">
        <v>68</v>
      </c>
      <c r="F45" s="853"/>
      <c r="G45" s="876" t="s">
        <v>68</v>
      </c>
      <c r="H45" s="853"/>
      <c r="I45" s="866"/>
      <c r="J45" s="911">
        <v>2</v>
      </c>
      <c r="K45" s="876">
        <v>28</v>
      </c>
      <c r="L45" s="853">
        <v>1</v>
      </c>
      <c r="M45" s="876">
        <v>14</v>
      </c>
      <c r="N45" s="853">
        <v>4</v>
      </c>
      <c r="O45" s="912" t="s">
        <v>618</v>
      </c>
      <c r="P45" s="911"/>
      <c r="Q45" s="876" t="s">
        <v>68</v>
      </c>
      <c r="R45" s="853"/>
      <c r="S45" s="876" t="s">
        <v>68</v>
      </c>
      <c r="T45" s="853"/>
      <c r="U45" s="912"/>
      <c r="V45" s="911"/>
      <c r="W45" s="876" t="s">
        <v>68</v>
      </c>
      <c r="X45" s="853"/>
      <c r="Y45" s="876" t="s">
        <v>68</v>
      </c>
      <c r="Z45" s="853"/>
      <c r="AA45" s="912"/>
      <c r="AB45" s="911"/>
      <c r="AC45" s="876" t="s">
        <v>68</v>
      </c>
      <c r="AD45" s="853"/>
      <c r="AE45" s="876" t="s">
        <v>68</v>
      </c>
      <c r="AF45" s="853"/>
      <c r="AG45" s="938"/>
      <c r="AH45" s="853"/>
      <c r="AI45" s="876" t="s">
        <v>68</v>
      </c>
      <c r="AJ45" s="853"/>
      <c r="AK45" s="876" t="s">
        <v>68</v>
      </c>
      <c r="AL45" s="853"/>
      <c r="AM45" s="853"/>
      <c r="AN45" s="913">
        <f t="shared" si="0"/>
        <v>2</v>
      </c>
      <c r="AO45" s="876">
        <f t="shared" si="4"/>
        <v>28</v>
      </c>
      <c r="AP45" s="854">
        <f t="shared" si="1"/>
        <v>1</v>
      </c>
      <c r="AQ45" s="876">
        <f t="shared" si="6"/>
        <v>14</v>
      </c>
      <c r="AR45" s="854">
        <f t="shared" si="2"/>
        <v>4</v>
      </c>
      <c r="AS45" s="914">
        <f t="shared" si="3"/>
        <v>3</v>
      </c>
      <c r="AT45" s="1104" t="s">
        <v>824</v>
      </c>
      <c r="AU45" s="1104" t="s">
        <v>823</v>
      </c>
    </row>
    <row r="46" spans="1:47" s="635" customFormat="1" ht="15.75" customHeight="1" x14ac:dyDescent="0.25">
      <c r="A46" s="909" t="s">
        <v>490</v>
      </c>
      <c r="B46" s="915" t="s">
        <v>34</v>
      </c>
      <c r="C46" s="937" t="s">
        <v>491</v>
      </c>
      <c r="D46" s="853"/>
      <c r="E46" s="876" t="s">
        <v>68</v>
      </c>
      <c r="F46" s="853"/>
      <c r="G46" s="876" t="s">
        <v>68</v>
      </c>
      <c r="H46" s="853"/>
      <c r="I46" s="866"/>
      <c r="J46" s="911"/>
      <c r="K46" s="876" t="s">
        <v>68</v>
      </c>
      <c r="L46" s="853"/>
      <c r="M46" s="876" t="s">
        <v>68</v>
      </c>
      <c r="N46" s="853"/>
      <c r="O46" s="912"/>
      <c r="P46" s="911">
        <v>2</v>
      </c>
      <c r="Q46" s="876">
        <v>28</v>
      </c>
      <c r="R46" s="853">
        <v>1</v>
      </c>
      <c r="S46" s="876">
        <v>14</v>
      </c>
      <c r="T46" s="853">
        <v>4</v>
      </c>
      <c r="U46" s="912" t="s">
        <v>619</v>
      </c>
      <c r="V46" s="911"/>
      <c r="W46" s="876" t="s">
        <v>68</v>
      </c>
      <c r="X46" s="853"/>
      <c r="Y46" s="876" t="s">
        <v>68</v>
      </c>
      <c r="Z46" s="853"/>
      <c r="AA46" s="912"/>
      <c r="AB46" s="911"/>
      <c r="AC46" s="876" t="s">
        <v>68</v>
      </c>
      <c r="AD46" s="853"/>
      <c r="AE46" s="876" t="s">
        <v>68</v>
      </c>
      <c r="AF46" s="853"/>
      <c r="AG46" s="938"/>
      <c r="AH46" s="853"/>
      <c r="AI46" s="876" t="s">
        <v>68</v>
      </c>
      <c r="AJ46" s="853"/>
      <c r="AK46" s="876" t="s">
        <v>68</v>
      </c>
      <c r="AL46" s="853"/>
      <c r="AM46" s="853"/>
      <c r="AN46" s="913">
        <f t="shared" si="0"/>
        <v>2</v>
      </c>
      <c r="AO46" s="876">
        <f t="shared" si="4"/>
        <v>28</v>
      </c>
      <c r="AP46" s="854">
        <f t="shared" si="1"/>
        <v>1</v>
      </c>
      <c r="AQ46" s="876">
        <f t="shared" si="6"/>
        <v>14</v>
      </c>
      <c r="AR46" s="854">
        <f t="shared" si="2"/>
        <v>4</v>
      </c>
      <c r="AS46" s="914">
        <f t="shared" si="3"/>
        <v>3</v>
      </c>
      <c r="AT46" s="1104" t="s">
        <v>824</v>
      </c>
      <c r="AU46" s="1104" t="s">
        <v>823</v>
      </c>
    </row>
    <row r="47" spans="1:47" s="635" customFormat="1" ht="15.75" customHeight="1" x14ac:dyDescent="0.25">
      <c r="A47" s="909" t="s">
        <v>492</v>
      </c>
      <c r="B47" s="915" t="s">
        <v>34</v>
      </c>
      <c r="C47" s="937" t="s">
        <v>493</v>
      </c>
      <c r="D47" s="853"/>
      <c r="E47" s="876" t="s">
        <v>68</v>
      </c>
      <c r="F47" s="853"/>
      <c r="G47" s="876" t="s">
        <v>68</v>
      </c>
      <c r="H47" s="853"/>
      <c r="I47" s="866"/>
      <c r="J47" s="911"/>
      <c r="K47" s="876" t="s">
        <v>68</v>
      </c>
      <c r="L47" s="853"/>
      <c r="M47" s="876" t="s">
        <v>68</v>
      </c>
      <c r="N47" s="853"/>
      <c r="O47" s="912"/>
      <c r="P47" s="911"/>
      <c r="Q47" s="876" t="s">
        <v>68</v>
      </c>
      <c r="R47" s="853"/>
      <c r="S47" s="876" t="s">
        <v>68</v>
      </c>
      <c r="T47" s="853"/>
      <c r="U47" s="912"/>
      <c r="V47" s="911">
        <v>1</v>
      </c>
      <c r="W47" s="876">
        <v>14</v>
      </c>
      <c r="X47" s="853">
        <v>1</v>
      </c>
      <c r="Y47" s="876">
        <v>14</v>
      </c>
      <c r="Z47" s="853">
        <v>2</v>
      </c>
      <c r="AA47" s="912" t="s">
        <v>618</v>
      </c>
      <c r="AB47" s="911"/>
      <c r="AC47" s="876" t="s">
        <v>68</v>
      </c>
      <c r="AD47" s="853"/>
      <c r="AE47" s="876" t="s">
        <v>68</v>
      </c>
      <c r="AF47" s="853"/>
      <c r="AG47" s="938"/>
      <c r="AH47" s="853"/>
      <c r="AI47" s="876" t="s">
        <v>68</v>
      </c>
      <c r="AJ47" s="853"/>
      <c r="AK47" s="876" t="s">
        <v>68</v>
      </c>
      <c r="AL47" s="853"/>
      <c r="AM47" s="853"/>
      <c r="AN47" s="913">
        <f t="shared" si="0"/>
        <v>1</v>
      </c>
      <c r="AO47" s="876">
        <f t="shared" si="4"/>
        <v>14</v>
      </c>
      <c r="AP47" s="854">
        <f t="shared" si="1"/>
        <v>1</v>
      </c>
      <c r="AQ47" s="876">
        <f t="shared" si="6"/>
        <v>14</v>
      </c>
      <c r="AR47" s="854">
        <f t="shared" si="2"/>
        <v>2</v>
      </c>
      <c r="AS47" s="914">
        <f t="shared" si="3"/>
        <v>2</v>
      </c>
      <c r="AT47" s="1104" t="s">
        <v>824</v>
      </c>
      <c r="AU47" s="1104" t="s">
        <v>823</v>
      </c>
    </row>
    <row r="48" spans="1:47" s="625" customFormat="1" ht="15.75" customHeight="1" x14ac:dyDescent="0.25">
      <c r="A48" s="909" t="s">
        <v>494</v>
      </c>
      <c r="B48" s="915" t="s">
        <v>34</v>
      </c>
      <c r="C48" s="937" t="s">
        <v>495</v>
      </c>
      <c r="D48" s="853"/>
      <c r="E48" s="876" t="s">
        <v>68</v>
      </c>
      <c r="F48" s="853"/>
      <c r="G48" s="876" t="s">
        <v>68</v>
      </c>
      <c r="H48" s="853"/>
      <c r="I48" s="866"/>
      <c r="J48" s="911"/>
      <c r="K48" s="876" t="s">
        <v>68</v>
      </c>
      <c r="L48" s="853"/>
      <c r="M48" s="876" t="s">
        <v>68</v>
      </c>
      <c r="N48" s="853"/>
      <c r="O48" s="912"/>
      <c r="P48" s="911"/>
      <c r="Q48" s="876" t="s">
        <v>68</v>
      </c>
      <c r="R48" s="853"/>
      <c r="S48" s="876" t="s">
        <v>68</v>
      </c>
      <c r="T48" s="853"/>
      <c r="U48" s="912"/>
      <c r="V48" s="911"/>
      <c r="W48" s="876" t="s">
        <v>68</v>
      </c>
      <c r="X48" s="853"/>
      <c r="Y48" s="876" t="s">
        <v>68</v>
      </c>
      <c r="Z48" s="853"/>
      <c r="AA48" s="912"/>
      <c r="AB48" s="911">
        <v>1</v>
      </c>
      <c r="AC48" s="876">
        <v>14</v>
      </c>
      <c r="AD48" s="853">
        <v>2</v>
      </c>
      <c r="AE48" s="876">
        <v>28</v>
      </c>
      <c r="AF48" s="853">
        <v>2</v>
      </c>
      <c r="AG48" s="912" t="s">
        <v>619</v>
      </c>
      <c r="AH48" s="853"/>
      <c r="AI48" s="876" t="s">
        <v>68</v>
      </c>
      <c r="AJ48" s="853"/>
      <c r="AK48" s="876" t="s">
        <v>68</v>
      </c>
      <c r="AL48" s="853"/>
      <c r="AM48" s="853"/>
      <c r="AN48" s="913">
        <f t="shared" si="0"/>
        <v>1</v>
      </c>
      <c r="AO48" s="876">
        <f t="shared" si="4"/>
        <v>14</v>
      </c>
      <c r="AP48" s="854">
        <f t="shared" si="1"/>
        <v>2</v>
      </c>
      <c r="AQ48" s="876">
        <f t="shared" si="6"/>
        <v>28</v>
      </c>
      <c r="AR48" s="854">
        <f t="shared" si="2"/>
        <v>2</v>
      </c>
      <c r="AS48" s="914">
        <f t="shared" si="3"/>
        <v>3</v>
      </c>
      <c r="AT48" s="1104" t="s">
        <v>824</v>
      </c>
      <c r="AU48" s="1104" t="s">
        <v>823</v>
      </c>
    </row>
    <row r="49" spans="1:47" s="625" customFormat="1" ht="15.75" customHeight="1" x14ac:dyDescent="0.25">
      <c r="A49" s="909" t="s">
        <v>496</v>
      </c>
      <c r="B49" s="915" t="s">
        <v>34</v>
      </c>
      <c r="C49" s="937" t="s">
        <v>497</v>
      </c>
      <c r="D49" s="853">
        <v>1</v>
      </c>
      <c r="E49" s="876">
        <v>10</v>
      </c>
      <c r="F49" s="853">
        <v>1</v>
      </c>
      <c r="G49" s="876">
        <v>10</v>
      </c>
      <c r="H49" s="853">
        <v>3</v>
      </c>
      <c r="I49" s="866" t="s">
        <v>15</v>
      </c>
      <c r="J49" s="911"/>
      <c r="K49" s="876" t="s">
        <v>68</v>
      </c>
      <c r="L49" s="853"/>
      <c r="M49" s="876" t="s">
        <v>68</v>
      </c>
      <c r="N49" s="853"/>
      <c r="O49" s="912"/>
      <c r="P49" s="911"/>
      <c r="Q49" s="876" t="s">
        <v>68</v>
      </c>
      <c r="R49" s="853"/>
      <c r="S49" s="876" t="s">
        <v>68</v>
      </c>
      <c r="T49" s="853"/>
      <c r="U49" s="912"/>
      <c r="V49" s="911"/>
      <c r="W49" s="876" t="s">
        <v>68</v>
      </c>
      <c r="X49" s="853"/>
      <c r="Y49" s="876" t="s">
        <v>68</v>
      </c>
      <c r="Z49" s="853"/>
      <c r="AA49" s="912"/>
      <c r="AB49" s="911"/>
      <c r="AC49" s="876" t="s">
        <v>68</v>
      </c>
      <c r="AD49" s="853"/>
      <c r="AE49" s="876" t="s">
        <v>68</v>
      </c>
      <c r="AF49" s="853"/>
      <c r="AG49" s="912"/>
      <c r="AH49" s="853"/>
      <c r="AI49" s="876" t="s">
        <v>68</v>
      </c>
      <c r="AJ49" s="853"/>
      <c r="AK49" s="876" t="s">
        <v>68</v>
      </c>
      <c r="AL49" s="853"/>
      <c r="AM49" s="853"/>
      <c r="AN49" s="913">
        <f t="shared" si="0"/>
        <v>1</v>
      </c>
      <c r="AO49" s="876">
        <f t="shared" si="4"/>
        <v>14</v>
      </c>
      <c r="AP49" s="854">
        <f t="shared" si="1"/>
        <v>1</v>
      </c>
      <c r="AQ49" s="876">
        <f t="shared" si="6"/>
        <v>14</v>
      </c>
      <c r="AR49" s="854">
        <f t="shared" si="2"/>
        <v>3</v>
      </c>
      <c r="AS49" s="914">
        <f t="shared" si="3"/>
        <v>2</v>
      </c>
      <c r="AT49" s="1104" t="s">
        <v>824</v>
      </c>
      <c r="AU49" s="1104" t="s">
        <v>827</v>
      </c>
    </row>
    <row r="50" spans="1:47" s="625" customFormat="1" ht="15.75" customHeight="1" x14ac:dyDescent="0.25">
      <c r="A50" s="909" t="s">
        <v>498</v>
      </c>
      <c r="B50" s="915" t="s">
        <v>34</v>
      </c>
      <c r="C50" s="937" t="s">
        <v>499</v>
      </c>
      <c r="D50" s="853"/>
      <c r="E50" s="876" t="s">
        <v>68</v>
      </c>
      <c r="F50" s="853"/>
      <c r="G50" s="876" t="s">
        <v>68</v>
      </c>
      <c r="H50" s="853"/>
      <c r="I50" s="866"/>
      <c r="J50" s="911"/>
      <c r="K50" s="876" t="s">
        <v>68</v>
      </c>
      <c r="L50" s="853">
        <v>1</v>
      </c>
      <c r="M50" s="876">
        <v>14</v>
      </c>
      <c r="N50" s="853">
        <v>2</v>
      </c>
      <c r="O50" s="912" t="s">
        <v>67</v>
      </c>
      <c r="P50" s="911"/>
      <c r="Q50" s="876" t="s">
        <v>68</v>
      </c>
      <c r="R50" s="853"/>
      <c r="S50" s="876" t="s">
        <v>68</v>
      </c>
      <c r="T50" s="853"/>
      <c r="U50" s="912"/>
      <c r="V50" s="911"/>
      <c r="W50" s="876" t="s">
        <v>68</v>
      </c>
      <c r="X50" s="853"/>
      <c r="Y50" s="876" t="s">
        <v>68</v>
      </c>
      <c r="Z50" s="853"/>
      <c r="AA50" s="912"/>
      <c r="AB50" s="911"/>
      <c r="AC50" s="876" t="s">
        <v>68</v>
      </c>
      <c r="AD50" s="853"/>
      <c r="AE50" s="876" t="s">
        <v>68</v>
      </c>
      <c r="AF50" s="853"/>
      <c r="AG50" s="912"/>
      <c r="AH50" s="853"/>
      <c r="AI50" s="876" t="s">
        <v>68</v>
      </c>
      <c r="AJ50" s="853"/>
      <c r="AK50" s="876" t="s">
        <v>68</v>
      </c>
      <c r="AL50" s="853"/>
      <c r="AM50" s="853"/>
      <c r="AN50" s="913" t="str">
        <f t="shared" si="0"/>
        <v/>
      </c>
      <c r="AO50" s="876" t="str">
        <f t="shared" si="4"/>
        <v/>
      </c>
      <c r="AP50" s="854">
        <f t="shared" si="1"/>
        <v>1</v>
      </c>
      <c r="AQ50" s="876">
        <f t="shared" si="6"/>
        <v>14</v>
      </c>
      <c r="AR50" s="854">
        <f t="shared" si="2"/>
        <v>2</v>
      </c>
      <c r="AS50" s="914">
        <f t="shared" si="3"/>
        <v>1</v>
      </c>
      <c r="AT50" s="1104" t="s">
        <v>824</v>
      </c>
      <c r="AU50" s="1104" t="s">
        <v>828</v>
      </c>
    </row>
    <row r="51" spans="1:47" s="606" customFormat="1" ht="15.75" customHeight="1" x14ac:dyDescent="0.25">
      <c r="A51" s="909" t="s">
        <v>500</v>
      </c>
      <c r="B51" s="915" t="s">
        <v>34</v>
      </c>
      <c r="C51" s="937" t="s">
        <v>501</v>
      </c>
      <c r="D51" s="853">
        <v>2</v>
      </c>
      <c r="E51" s="876">
        <v>20</v>
      </c>
      <c r="F51" s="853"/>
      <c r="G51" s="876" t="s">
        <v>68</v>
      </c>
      <c r="H51" s="853">
        <v>3</v>
      </c>
      <c r="I51" s="866" t="s">
        <v>67</v>
      </c>
      <c r="J51" s="911"/>
      <c r="K51" s="876" t="s">
        <v>68</v>
      </c>
      <c r="L51" s="853"/>
      <c r="M51" s="876" t="s">
        <v>68</v>
      </c>
      <c r="N51" s="853"/>
      <c r="O51" s="912"/>
      <c r="P51" s="911"/>
      <c r="Q51" s="876" t="s">
        <v>68</v>
      </c>
      <c r="R51" s="853"/>
      <c r="S51" s="876" t="s">
        <v>68</v>
      </c>
      <c r="T51" s="853"/>
      <c r="U51" s="912"/>
      <c r="V51" s="911"/>
      <c r="W51" s="876" t="s">
        <v>68</v>
      </c>
      <c r="X51" s="853"/>
      <c r="Y51" s="876" t="s">
        <v>68</v>
      </c>
      <c r="Z51" s="853"/>
      <c r="AA51" s="912"/>
      <c r="AB51" s="911"/>
      <c r="AC51" s="876" t="s">
        <v>68</v>
      </c>
      <c r="AD51" s="853"/>
      <c r="AE51" s="876" t="s">
        <v>68</v>
      </c>
      <c r="AF51" s="853"/>
      <c r="AG51" s="912"/>
      <c r="AH51" s="853"/>
      <c r="AI51" s="876" t="s">
        <v>68</v>
      </c>
      <c r="AJ51" s="853"/>
      <c r="AK51" s="876" t="s">
        <v>68</v>
      </c>
      <c r="AL51" s="853"/>
      <c r="AM51" s="853"/>
      <c r="AN51" s="913">
        <f t="shared" si="0"/>
        <v>2</v>
      </c>
      <c r="AO51" s="876">
        <f t="shared" si="4"/>
        <v>28</v>
      </c>
      <c r="AP51" s="854" t="str">
        <f t="shared" si="1"/>
        <v/>
      </c>
      <c r="AQ51" s="876" t="str">
        <f t="shared" si="6"/>
        <v/>
      </c>
      <c r="AR51" s="854">
        <f t="shared" si="2"/>
        <v>3</v>
      </c>
      <c r="AS51" s="914">
        <f t="shared" si="3"/>
        <v>2</v>
      </c>
      <c r="AT51" s="1104" t="s">
        <v>824</v>
      </c>
      <c r="AU51" s="1104" t="s">
        <v>826</v>
      </c>
    </row>
    <row r="52" spans="1:47" s="606" customFormat="1" ht="15.75" customHeight="1" x14ac:dyDescent="0.25">
      <c r="A52" s="909" t="s">
        <v>502</v>
      </c>
      <c r="B52" s="915" t="s">
        <v>34</v>
      </c>
      <c r="C52" s="937" t="s">
        <v>503</v>
      </c>
      <c r="D52" s="853"/>
      <c r="E52" s="876" t="s">
        <v>68</v>
      </c>
      <c r="F52" s="853"/>
      <c r="G52" s="876" t="s">
        <v>68</v>
      </c>
      <c r="H52" s="853"/>
      <c r="I52" s="866"/>
      <c r="J52" s="911"/>
      <c r="K52" s="876" t="s">
        <v>68</v>
      </c>
      <c r="L52" s="853"/>
      <c r="M52" s="876" t="s">
        <v>68</v>
      </c>
      <c r="N52" s="853"/>
      <c r="O52" s="912"/>
      <c r="P52" s="911"/>
      <c r="Q52" s="876" t="s">
        <v>68</v>
      </c>
      <c r="R52" s="853"/>
      <c r="S52" s="876" t="s">
        <v>68</v>
      </c>
      <c r="T52" s="853"/>
      <c r="U52" s="912"/>
      <c r="V52" s="911"/>
      <c r="W52" s="876" t="s">
        <v>68</v>
      </c>
      <c r="X52" s="853"/>
      <c r="Y52" s="876" t="s">
        <v>68</v>
      </c>
      <c r="Z52" s="853"/>
      <c r="AA52" s="912"/>
      <c r="AB52" s="911"/>
      <c r="AC52" s="876" t="s">
        <v>68</v>
      </c>
      <c r="AD52" s="853"/>
      <c r="AE52" s="876" t="s">
        <v>68</v>
      </c>
      <c r="AF52" s="853"/>
      <c r="AG52" s="912"/>
      <c r="AH52" s="853"/>
      <c r="AI52" s="876" t="s">
        <v>68</v>
      </c>
      <c r="AJ52" s="853">
        <v>2</v>
      </c>
      <c r="AK52" s="876">
        <v>20</v>
      </c>
      <c r="AL52" s="853">
        <v>1</v>
      </c>
      <c r="AM52" s="853" t="s">
        <v>67</v>
      </c>
      <c r="AN52" s="913" t="str">
        <f t="shared" si="0"/>
        <v/>
      </c>
      <c r="AO52" s="876" t="str">
        <f t="shared" si="4"/>
        <v/>
      </c>
      <c r="AP52" s="854">
        <f t="shared" si="1"/>
        <v>2</v>
      </c>
      <c r="AQ52" s="876">
        <v>20</v>
      </c>
      <c r="AR52" s="854">
        <f t="shared" si="2"/>
        <v>1</v>
      </c>
      <c r="AS52" s="914">
        <f t="shared" si="3"/>
        <v>2</v>
      </c>
      <c r="AT52" s="1104" t="s">
        <v>824</v>
      </c>
      <c r="AU52" s="1104" t="s">
        <v>826</v>
      </c>
    </row>
    <row r="53" spans="1:47" x14ac:dyDescent="0.25">
      <c r="A53" s="909" t="s">
        <v>504</v>
      </c>
      <c r="B53" s="915" t="s">
        <v>34</v>
      </c>
      <c r="C53" s="937" t="s">
        <v>505</v>
      </c>
      <c r="D53" s="853"/>
      <c r="E53" s="876" t="s">
        <v>68</v>
      </c>
      <c r="F53" s="853"/>
      <c r="G53" s="876" t="s">
        <v>68</v>
      </c>
      <c r="H53" s="853"/>
      <c r="I53" s="866"/>
      <c r="J53" s="911"/>
      <c r="K53" s="876" t="s">
        <v>68</v>
      </c>
      <c r="L53" s="853"/>
      <c r="M53" s="876" t="s">
        <v>68</v>
      </c>
      <c r="N53" s="853"/>
      <c r="O53" s="912"/>
      <c r="P53" s="911"/>
      <c r="Q53" s="876"/>
      <c r="R53" s="853">
        <v>2</v>
      </c>
      <c r="S53" s="876">
        <v>28</v>
      </c>
      <c r="T53" s="853">
        <v>2</v>
      </c>
      <c r="U53" s="912" t="s">
        <v>67</v>
      </c>
      <c r="V53" s="911"/>
      <c r="W53" s="876" t="s">
        <v>68</v>
      </c>
      <c r="X53" s="853"/>
      <c r="Y53" s="876" t="s">
        <v>68</v>
      </c>
      <c r="Z53" s="853"/>
      <c r="AA53" s="912"/>
      <c r="AB53" s="911"/>
      <c r="AC53" s="876"/>
      <c r="AD53" s="853"/>
      <c r="AE53" s="876"/>
      <c r="AF53" s="939"/>
      <c r="AG53" s="912"/>
      <c r="AH53" s="853"/>
      <c r="AI53" s="876" t="s">
        <v>68</v>
      </c>
      <c r="AJ53" s="853"/>
      <c r="AK53" s="876" t="s">
        <v>68</v>
      </c>
      <c r="AL53" s="853"/>
      <c r="AM53" s="853"/>
      <c r="AN53" s="913" t="str">
        <f t="shared" si="0"/>
        <v/>
      </c>
      <c r="AO53" s="876" t="str">
        <f t="shared" si="4"/>
        <v/>
      </c>
      <c r="AP53" s="854">
        <f t="shared" si="1"/>
        <v>2</v>
      </c>
      <c r="AQ53" s="876">
        <f t="shared" si="6"/>
        <v>28</v>
      </c>
      <c r="AR53" s="854">
        <f t="shared" si="2"/>
        <v>2</v>
      </c>
      <c r="AS53" s="914">
        <f t="shared" si="3"/>
        <v>2</v>
      </c>
      <c r="AT53" s="1104" t="s">
        <v>824</v>
      </c>
      <c r="AU53" s="1104" t="s">
        <v>828</v>
      </c>
    </row>
    <row r="54" spans="1:47" x14ac:dyDescent="0.25">
      <c r="A54" s="909" t="s">
        <v>506</v>
      </c>
      <c r="B54" s="915" t="s">
        <v>34</v>
      </c>
      <c r="C54" s="937" t="s">
        <v>507</v>
      </c>
      <c r="D54" s="853"/>
      <c r="E54" s="876" t="s">
        <v>68</v>
      </c>
      <c r="F54" s="853"/>
      <c r="G54" s="876" t="s">
        <v>68</v>
      </c>
      <c r="H54" s="853"/>
      <c r="I54" s="866"/>
      <c r="J54" s="911"/>
      <c r="K54" s="876" t="s">
        <v>68</v>
      </c>
      <c r="L54" s="853"/>
      <c r="M54" s="876" t="s">
        <v>68</v>
      </c>
      <c r="N54" s="853"/>
      <c r="O54" s="912"/>
      <c r="P54" s="911"/>
      <c r="Q54" s="876" t="s">
        <v>68</v>
      </c>
      <c r="R54" s="853"/>
      <c r="S54" s="876" t="s">
        <v>68</v>
      </c>
      <c r="T54" s="853"/>
      <c r="U54" s="912"/>
      <c r="V54" s="911"/>
      <c r="W54" s="876" t="s">
        <v>68</v>
      </c>
      <c r="X54" s="853"/>
      <c r="Y54" s="876" t="s">
        <v>68</v>
      </c>
      <c r="Z54" s="853"/>
      <c r="AA54" s="912"/>
      <c r="AB54" s="911"/>
      <c r="AC54" s="876" t="s">
        <v>68</v>
      </c>
      <c r="AD54" s="853"/>
      <c r="AE54" s="876" t="s">
        <v>68</v>
      </c>
      <c r="AF54" s="853"/>
      <c r="AG54" s="912"/>
      <c r="AH54" s="853"/>
      <c r="AI54" s="876" t="s">
        <v>68</v>
      </c>
      <c r="AJ54" s="853">
        <v>1</v>
      </c>
      <c r="AK54" s="876">
        <v>10</v>
      </c>
      <c r="AL54" s="853">
        <v>1</v>
      </c>
      <c r="AM54" s="853" t="s">
        <v>71</v>
      </c>
      <c r="AN54" s="913" t="str">
        <f t="shared" si="0"/>
        <v/>
      </c>
      <c r="AO54" s="876" t="str">
        <f t="shared" si="4"/>
        <v/>
      </c>
      <c r="AP54" s="854">
        <f t="shared" si="1"/>
        <v>1</v>
      </c>
      <c r="AQ54" s="876">
        <v>10</v>
      </c>
      <c r="AR54" s="854">
        <f t="shared" si="2"/>
        <v>1</v>
      </c>
      <c r="AS54" s="914">
        <f t="shared" si="3"/>
        <v>1</v>
      </c>
      <c r="AT54" s="1104" t="s">
        <v>824</v>
      </c>
      <c r="AU54" s="1104" t="s">
        <v>828</v>
      </c>
    </row>
    <row r="55" spans="1:47" x14ac:dyDescent="0.25">
      <c r="A55" s="909" t="s">
        <v>508</v>
      </c>
      <c r="B55" s="915" t="s">
        <v>34</v>
      </c>
      <c r="C55" s="937" t="s">
        <v>509</v>
      </c>
      <c r="D55" s="853"/>
      <c r="E55" s="876" t="s">
        <v>68</v>
      </c>
      <c r="F55" s="853"/>
      <c r="G55" s="876" t="s">
        <v>68</v>
      </c>
      <c r="H55" s="853"/>
      <c r="I55" s="866"/>
      <c r="J55" s="911">
        <v>1</v>
      </c>
      <c r="K55" s="876">
        <v>14</v>
      </c>
      <c r="L55" s="853"/>
      <c r="M55" s="876" t="s">
        <v>68</v>
      </c>
      <c r="N55" s="853">
        <v>2</v>
      </c>
      <c r="O55" s="912" t="s">
        <v>71</v>
      </c>
      <c r="P55" s="911"/>
      <c r="Q55" s="876" t="s">
        <v>68</v>
      </c>
      <c r="R55" s="853"/>
      <c r="S55" s="876" t="s">
        <v>68</v>
      </c>
      <c r="T55" s="853"/>
      <c r="U55" s="912"/>
      <c r="V55" s="911"/>
      <c r="W55" s="876" t="s">
        <v>68</v>
      </c>
      <c r="X55" s="853"/>
      <c r="Y55" s="876" t="s">
        <v>68</v>
      </c>
      <c r="Z55" s="853"/>
      <c r="AA55" s="912"/>
      <c r="AB55" s="911"/>
      <c r="AC55" s="876" t="s">
        <v>68</v>
      </c>
      <c r="AD55" s="853"/>
      <c r="AE55" s="876" t="s">
        <v>68</v>
      </c>
      <c r="AF55" s="853"/>
      <c r="AG55" s="912"/>
      <c r="AH55" s="853"/>
      <c r="AI55" s="876" t="s">
        <v>68</v>
      </c>
      <c r="AJ55" s="853"/>
      <c r="AK55" s="876" t="s">
        <v>68</v>
      </c>
      <c r="AL55" s="853"/>
      <c r="AM55" s="853"/>
      <c r="AN55" s="913">
        <f t="shared" si="0"/>
        <v>1</v>
      </c>
      <c r="AO55" s="876">
        <f t="shared" si="4"/>
        <v>14</v>
      </c>
      <c r="AP55" s="854" t="str">
        <f t="shared" si="1"/>
        <v/>
      </c>
      <c r="AQ55" s="876" t="str">
        <f t="shared" si="6"/>
        <v/>
      </c>
      <c r="AR55" s="854">
        <f t="shared" si="2"/>
        <v>2</v>
      </c>
      <c r="AS55" s="914">
        <f t="shared" si="3"/>
        <v>1</v>
      </c>
      <c r="AT55" s="1104" t="s">
        <v>824</v>
      </c>
      <c r="AU55" s="1104" t="s">
        <v>788</v>
      </c>
    </row>
    <row r="56" spans="1:47" s="739" customFormat="1" x14ac:dyDescent="0.25">
      <c r="A56" s="909" t="s">
        <v>510</v>
      </c>
      <c r="B56" s="915" t="s">
        <v>34</v>
      </c>
      <c r="C56" s="910" t="s">
        <v>511</v>
      </c>
      <c r="D56" s="853"/>
      <c r="E56" s="876" t="s">
        <v>68</v>
      </c>
      <c r="F56" s="853"/>
      <c r="G56" s="876" t="s">
        <v>68</v>
      </c>
      <c r="H56" s="853"/>
      <c r="I56" s="866"/>
      <c r="J56" s="911"/>
      <c r="K56" s="876" t="s">
        <v>68</v>
      </c>
      <c r="L56" s="853"/>
      <c r="M56" s="876" t="s">
        <v>68</v>
      </c>
      <c r="N56" s="853"/>
      <c r="O56" s="912"/>
      <c r="P56" s="911"/>
      <c r="Q56" s="876" t="s">
        <v>68</v>
      </c>
      <c r="R56" s="853"/>
      <c r="S56" s="876" t="s">
        <v>68</v>
      </c>
      <c r="T56" s="853"/>
      <c r="U56" s="912"/>
      <c r="V56" s="911"/>
      <c r="W56" s="876" t="s">
        <v>68</v>
      </c>
      <c r="X56" s="853"/>
      <c r="Y56" s="876" t="s">
        <v>68</v>
      </c>
      <c r="Z56" s="853"/>
      <c r="AA56" s="912"/>
      <c r="AB56" s="911">
        <v>1</v>
      </c>
      <c r="AC56" s="876">
        <v>14</v>
      </c>
      <c r="AD56" s="853">
        <v>1</v>
      </c>
      <c r="AE56" s="876">
        <v>14</v>
      </c>
      <c r="AF56" s="853">
        <v>2</v>
      </c>
      <c r="AG56" s="912" t="s">
        <v>71</v>
      </c>
      <c r="AH56" s="853"/>
      <c r="AI56" s="876" t="s">
        <v>68</v>
      </c>
      <c r="AJ56" s="853"/>
      <c r="AK56" s="876" t="s">
        <v>68</v>
      </c>
      <c r="AL56" s="853"/>
      <c r="AM56" s="853"/>
      <c r="AN56" s="913">
        <f t="shared" si="0"/>
        <v>1</v>
      </c>
      <c r="AO56" s="876">
        <f t="shared" si="4"/>
        <v>14</v>
      </c>
      <c r="AP56" s="854">
        <f t="shared" si="1"/>
        <v>1</v>
      </c>
      <c r="AQ56" s="876">
        <f t="shared" si="6"/>
        <v>14</v>
      </c>
      <c r="AR56" s="854">
        <f t="shared" si="2"/>
        <v>2</v>
      </c>
      <c r="AS56" s="914">
        <f t="shared" si="3"/>
        <v>2</v>
      </c>
      <c r="AT56" s="1104" t="s">
        <v>824</v>
      </c>
      <c r="AU56" s="1104" t="s">
        <v>788</v>
      </c>
    </row>
    <row r="57" spans="1:47" x14ac:dyDescent="0.25">
      <c r="A57" s="909" t="s">
        <v>512</v>
      </c>
      <c r="B57" s="947" t="s">
        <v>34</v>
      </c>
      <c r="C57" s="948" t="s">
        <v>513</v>
      </c>
      <c r="D57" s="862"/>
      <c r="E57" s="949" t="s">
        <v>68</v>
      </c>
      <c r="F57" s="862"/>
      <c r="G57" s="949" t="s">
        <v>68</v>
      </c>
      <c r="H57" s="862"/>
      <c r="I57" s="861"/>
      <c r="J57" s="950"/>
      <c r="K57" s="949" t="s">
        <v>68</v>
      </c>
      <c r="L57" s="862"/>
      <c r="M57" s="949" t="s">
        <v>68</v>
      </c>
      <c r="N57" s="862"/>
      <c r="O57" s="951"/>
      <c r="P57" s="950"/>
      <c r="Q57" s="949" t="s">
        <v>68</v>
      </c>
      <c r="R57" s="862"/>
      <c r="S57" s="949" t="s">
        <v>68</v>
      </c>
      <c r="T57" s="862"/>
      <c r="U57" s="951"/>
      <c r="V57" s="950"/>
      <c r="W57" s="949" t="s">
        <v>68</v>
      </c>
      <c r="X57" s="862"/>
      <c r="Y57" s="949" t="s">
        <v>68</v>
      </c>
      <c r="Z57" s="862"/>
      <c r="AA57" s="951"/>
      <c r="AB57" s="950"/>
      <c r="AC57" s="949" t="s">
        <v>68</v>
      </c>
      <c r="AD57" s="862"/>
      <c r="AE57" s="949" t="s">
        <v>68</v>
      </c>
      <c r="AF57" s="862"/>
      <c r="AG57" s="951"/>
      <c r="AH57" s="862"/>
      <c r="AI57" s="949" t="s">
        <v>68</v>
      </c>
      <c r="AJ57" s="862">
        <v>2</v>
      </c>
      <c r="AK57" s="949">
        <v>20</v>
      </c>
      <c r="AL57" s="862">
        <v>2</v>
      </c>
      <c r="AM57" s="862" t="s">
        <v>71</v>
      </c>
      <c r="AN57" s="913" t="str">
        <f t="shared" si="0"/>
        <v/>
      </c>
      <c r="AO57" s="876" t="str">
        <f t="shared" si="4"/>
        <v/>
      </c>
      <c r="AP57" s="854">
        <f t="shared" si="1"/>
        <v>2</v>
      </c>
      <c r="AQ57" s="876">
        <v>20</v>
      </c>
      <c r="AR57" s="854">
        <f t="shared" si="2"/>
        <v>2</v>
      </c>
      <c r="AS57" s="914">
        <f t="shared" si="3"/>
        <v>2</v>
      </c>
      <c r="AT57" s="1104" t="s">
        <v>824</v>
      </c>
      <c r="AU57" s="1104" t="s">
        <v>788</v>
      </c>
    </row>
    <row r="58" spans="1:47" x14ac:dyDescent="0.25">
      <c r="A58" s="909" t="s">
        <v>831</v>
      </c>
      <c r="B58" s="915" t="s">
        <v>34</v>
      </c>
      <c r="C58" s="990" t="s">
        <v>953</v>
      </c>
      <c r="D58" s="852">
        <v>1</v>
      </c>
      <c r="E58" s="889">
        <v>10</v>
      </c>
      <c r="F58" s="852"/>
      <c r="G58" s="889"/>
      <c r="H58" s="852">
        <v>2</v>
      </c>
      <c r="I58" s="852" t="s">
        <v>83</v>
      </c>
      <c r="J58" s="750"/>
      <c r="K58" s="749" t="s">
        <v>68</v>
      </c>
      <c r="L58" s="748"/>
      <c r="M58" s="749" t="s">
        <v>68</v>
      </c>
      <c r="N58" s="748"/>
      <c r="O58" s="747"/>
      <c r="P58" s="750"/>
      <c r="Q58" s="749" t="s">
        <v>68</v>
      </c>
      <c r="R58" s="748"/>
      <c r="S58" s="749" t="s">
        <v>68</v>
      </c>
      <c r="T58" s="748"/>
      <c r="U58" s="747"/>
      <c r="V58" s="750"/>
      <c r="W58" s="749" t="s">
        <v>68</v>
      </c>
      <c r="X58" s="748"/>
      <c r="Y58" s="749" t="s">
        <v>68</v>
      </c>
      <c r="Z58" s="748"/>
      <c r="AA58" s="747"/>
      <c r="AB58" s="750"/>
      <c r="AC58" s="749" t="s">
        <v>68</v>
      </c>
      <c r="AD58" s="748"/>
      <c r="AE58" s="749" t="s">
        <v>68</v>
      </c>
      <c r="AF58" s="748"/>
      <c r="AG58" s="747"/>
      <c r="AH58" s="852"/>
      <c r="AI58" s="889"/>
      <c r="AJ58" s="852"/>
      <c r="AK58" s="889"/>
      <c r="AL58" s="952"/>
      <c r="AM58" s="852"/>
      <c r="AN58" s="913">
        <f t="shared" si="0"/>
        <v>1</v>
      </c>
      <c r="AO58" s="876">
        <f t="shared" si="4"/>
        <v>14</v>
      </c>
      <c r="AP58" s="854" t="str">
        <f t="shared" si="1"/>
        <v/>
      </c>
      <c r="AQ58" s="876" t="str">
        <f t="shared" si="6"/>
        <v/>
      </c>
      <c r="AR58" s="854">
        <f t="shared" si="2"/>
        <v>2</v>
      </c>
      <c r="AS58" s="914">
        <f t="shared" si="3"/>
        <v>1</v>
      </c>
      <c r="AT58" s="1104" t="s">
        <v>824</v>
      </c>
      <c r="AU58" s="1104" t="s">
        <v>827</v>
      </c>
    </row>
    <row r="59" spans="1:47" s="80" customFormat="1" ht="15.75" customHeight="1" thickBot="1" x14ac:dyDescent="0.35">
      <c r="A59" s="153"/>
      <c r="B59" s="767"/>
      <c r="C59" s="752" t="s">
        <v>52</v>
      </c>
      <c r="D59" s="751">
        <f>SUM(D12:D58)</f>
        <v>10</v>
      </c>
      <c r="E59" s="751">
        <f>SUM(E12:E58)</f>
        <v>116</v>
      </c>
      <c r="F59" s="751">
        <f>SUM(F12:F58)</f>
        <v>8</v>
      </c>
      <c r="G59" s="751">
        <f>SUM(G12:G52)</f>
        <v>130</v>
      </c>
      <c r="H59" s="751">
        <f>SUM(H12:H58)</f>
        <v>16</v>
      </c>
      <c r="I59" s="753" t="s">
        <v>17</v>
      </c>
      <c r="J59" s="751">
        <f>SUM(J17:J58)</f>
        <v>7</v>
      </c>
      <c r="K59" s="751">
        <f>SUM(K17:K58)</f>
        <v>98</v>
      </c>
      <c r="L59" s="751">
        <f>SUM(L17:L58)</f>
        <v>8</v>
      </c>
      <c r="M59" s="751">
        <f>SUM(M17:M58)</f>
        <v>112</v>
      </c>
      <c r="N59" s="751">
        <f>SUM(N17:N58)</f>
        <v>18</v>
      </c>
      <c r="O59" s="753" t="s">
        <v>17</v>
      </c>
      <c r="P59" s="751">
        <f>SUM(P12:P58)</f>
        <v>8</v>
      </c>
      <c r="Q59" s="751">
        <f>SUM(Q12:Q58)</f>
        <v>112</v>
      </c>
      <c r="R59" s="751">
        <f>SUM(R12:R58)</f>
        <v>12</v>
      </c>
      <c r="S59" s="751">
        <f>SUM(S12:S58)</f>
        <v>168</v>
      </c>
      <c r="T59" s="751">
        <f>SUM(T12:T58)</f>
        <v>21</v>
      </c>
      <c r="U59" s="753" t="s">
        <v>17</v>
      </c>
      <c r="V59" s="751">
        <f>SUM(V17:V58)</f>
        <v>9</v>
      </c>
      <c r="W59" s="751">
        <f>SUM(W17:W58)</f>
        <v>126</v>
      </c>
      <c r="X59" s="751">
        <f>SUM(X17:X58)</f>
        <v>9</v>
      </c>
      <c r="Y59" s="751">
        <f>SUM(Y17:Y58)</f>
        <v>126</v>
      </c>
      <c r="Z59" s="751">
        <f>SUM(Z17:Z58)</f>
        <v>20</v>
      </c>
      <c r="AA59" s="753" t="s">
        <v>17</v>
      </c>
      <c r="AB59" s="751">
        <f>SUM(AB17:AB58)</f>
        <v>8</v>
      </c>
      <c r="AC59" s="751">
        <f>SUM(AC17:AC58)</f>
        <v>112</v>
      </c>
      <c r="AD59" s="751">
        <f>SUM(AD17:AD58)</f>
        <v>11</v>
      </c>
      <c r="AE59" s="751">
        <f>SUM(AE17:AE58)</f>
        <v>154</v>
      </c>
      <c r="AF59" s="751">
        <f>SUM(AF17:AF58)</f>
        <v>16</v>
      </c>
      <c r="AG59" s="753" t="s">
        <v>17</v>
      </c>
      <c r="AH59" s="751">
        <f>SUM(AH17:AH58)</f>
        <v>4</v>
      </c>
      <c r="AI59" s="751">
        <f>SUM(AI17:AI58)</f>
        <v>40</v>
      </c>
      <c r="AJ59" s="751">
        <f>SUM(AJ17:AJ58)</f>
        <v>9</v>
      </c>
      <c r="AK59" s="751">
        <f>SUM(AK17:AK58)</f>
        <v>90</v>
      </c>
      <c r="AL59" s="751">
        <f>SUM(AL12:AL58)</f>
        <v>10</v>
      </c>
      <c r="AM59" s="753" t="s">
        <v>17</v>
      </c>
      <c r="AN59" s="751">
        <f>SUM(AN17:AN58)</f>
        <v>38</v>
      </c>
      <c r="AO59" s="751">
        <f>SUM(AO12:AO58)</f>
        <v>650</v>
      </c>
      <c r="AP59" s="751">
        <f>SUM(AP12:AP58)</f>
        <v>57</v>
      </c>
      <c r="AQ59" s="751">
        <f>SUM(AQ12:AQ58)</f>
        <v>794</v>
      </c>
      <c r="AR59" s="908">
        <f>SUM(AR12:AR58)</f>
        <v>101</v>
      </c>
      <c r="AS59" s="751">
        <f>SUM(AS12:AS58)</f>
        <v>103</v>
      </c>
      <c r="AT59" s="1104"/>
      <c r="AU59" s="1104"/>
    </row>
    <row r="60" spans="1:47" s="80" customFormat="1" ht="15.75" customHeight="1" thickBot="1" x14ac:dyDescent="0.35">
      <c r="A60" s="138"/>
      <c r="B60" s="139"/>
      <c r="C60" s="78" t="s">
        <v>42</v>
      </c>
      <c r="D60" s="79">
        <f>D10+D59</f>
        <v>14</v>
      </c>
      <c r="E60" s="79">
        <f>E10+E59</f>
        <v>156</v>
      </c>
      <c r="F60" s="79">
        <f>F10+F59</f>
        <v>20</v>
      </c>
      <c r="G60" s="79">
        <f>G10+G59</f>
        <v>250</v>
      </c>
      <c r="H60" s="79">
        <f>H10+H59</f>
        <v>28</v>
      </c>
      <c r="I60" s="159" t="s">
        <v>17</v>
      </c>
      <c r="J60" s="79">
        <f>J10+J59</f>
        <v>17</v>
      </c>
      <c r="K60" s="79">
        <f>K10+K59</f>
        <v>246</v>
      </c>
      <c r="L60" s="79">
        <f>L10+L59</f>
        <v>12</v>
      </c>
      <c r="M60" s="79">
        <f>M10+M59</f>
        <v>172</v>
      </c>
      <c r="N60" s="79">
        <f>N10+N59</f>
        <v>30</v>
      </c>
      <c r="O60" s="159" t="s">
        <v>17</v>
      </c>
      <c r="P60" s="79">
        <f>P10+P59</f>
        <v>14</v>
      </c>
      <c r="Q60" s="79">
        <f>Q10+Q59</f>
        <v>196</v>
      </c>
      <c r="R60" s="79">
        <f>R10+R59</f>
        <v>16</v>
      </c>
      <c r="S60" s="79">
        <f>S10+S59</f>
        <v>224</v>
      </c>
      <c r="T60" s="79">
        <f>T10+T59</f>
        <v>29</v>
      </c>
      <c r="U60" s="159" t="s">
        <v>17</v>
      </c>
      <c r="V60" s="79">
        <f>V10+V59</f>
        <v>15</v>
      </c>
      <c r="W60" s="79">
        <f>W10+W59</f>
        <v>210</v>
      </c>
      <c r="X60" s="79">
        <f>X10+X59</f>
        <v>15</v>
      </c>
      <c r="Y60" s="79">
        <f>Y10+Y59</f>
        <v>216</v>
      </c>
      <c r="Z60" s="79">
        <f>Z10+Z59</f>
        <v>32</v>
      </c>
      <c r="AA60" s="159" t="s">
        <v>17</v>
      </c>
      <c r="AB60" s="79">
        <f>AB10+AB59</f>
        <v>18</v>
      </c>
      <c r="AC60" s="79">
        <f>AC10+AC59</f>
        <v>252</v>
      </c>
      <c r="AD60" s="79">
        <f>AD10+AD59</f>
        <v>14</v>
      </c>
      <c r="AE60" s="79">
        <f>AE10+AE59</f>
        <v>196</v>
      </c>
      <c r="AF60" s="79">
        <f>AF10+AF59</f>
        <v>31</v>
      </c>
      <c r="AG60" s="159" t="s">
        <v>17</v>
      </c>
      <c r="AH60" s="79">
        <f>AH10+AH59</f>
        <v>10</v>
      </c>
      <c r="AI60" s="79">
        <f>AI10+AI59</f>
        <v>100</v>
      </c>
      <c r="AJ60" s="79">
        <f>AJ10+AJ59</f>
        <v>18</v>
      </c>
      <c r="AK60" s="79">
        <f>AK10+AK59</f>
        <v>190</v>
      </c>
      <c r="AL60" s="79">
        <f>AL10+AL59</f>
        <v>30</v>
      </c>
      <c r="AM60" s="159" t="s">
        <v>17</v>
      </c>
      <c r="AN60" s="92">
        <f>AN10+AN59</f>
        <v>80</v>
      </c>
      <c r="AO60" s="92">
        <f>AO10+AO59</f>
        <v>1212</v>
      </c>
      <c r="AP60" s="92">
        <f>AP10+AP59</f>
        <v>89</v>
      </c>
      <c r="AQ60" s="901">
        <f>SUM(AQ10,AQ59)</f>
        <v>1176</v>
      </c>
      <c r="AR60" s="352">
        <f>SUM(H60,N60,T60,Z60,AF60,AL60)</f>
        <v>180</v>
      </c>
      <c r="AS60" s="351">
        <f>AS10+AS59</f>
        <v>176</v>
      </c>
      <c r="AT60" s="1104"/>
      <c r="AU60" s="1104"/>
    </row>
    <row r="61" spans="1:47" ht="18.75" customHeight="1" x14ac:dyDescent="0.3">
      <c r="A61" s="93"/>
      <c r="B61" s="94"/>
      <c r="C61" s="95" t="s">
        <v>16</v>
      </c>
      <c r="D61" s="1491"/>
      <c r="E61" s="1491"/>
      <c r="F61" s="1491"/>
      <c r="G61" s="1491"/>
      <c r="H61" s="1491"/>
      <c r="I61" s="1491"/>
      <c r="J61" s="1491"/>
      <c r="K61" s="1491"/>
      <c r="L61" s="1491"/>
      <c r="M61" s="1491"/>
      <c r="N61" s="1491"/>
      <c r="O61" s="1491"/>
      <c r="P61" s="1491"/>
      <c r="Q61" s="1491"/>
      <c r="R61" s="1491"/>
      <c r="S61" s="1491"/>
      <c r="T61" s="1491"/>
      <c r="U61" s="1491"/>
      <c r="V61" s="1491"/>
      <c r="W61" s="1491"/>
      <c r="X61" s="1491"/>
      <c r="Y61" s="1491"/>
      <c r="Z61" s="1491"/>
      <c r="AA61" s="1491"/>
      <c r="AB61" s="1491"/>
      <c r="AC61" s="1491"/>
      <c r="AD61" s="1491"/>
      <c r="AE61" s="1491"/>
      <c r="AF61" s="1491"/>
      <c r="AG61" s="1491"/>
      <c r="AH61" s="1491"/>
      <c r="AI61" s="1491"/>
      <c r="AJ61" s="1491"/>
      <c r="AK61" s="1491"/>
      <c r="AL61" s="1491"/>
      <c r="AM61" s="1491"/>
      <c r="AN61" s="1491"/>
      <c r="AO61" s="1491"/>
      <c r="AP61" s="1491"/>
      <c r="AQ61" s="1491"/>
      <c r="AR61" s="1484"/>
      <c r="AS61" s="1496"/>
      <c r="AT61" s="1104"/>
      <c r="AU61" s="1104"/>
    </row>
    <row r="62" spans="1:47" ht="15.75" customHeight="1" x14ac:dyDescent="0.25">
      <c r="A62" s="694" t="s">
        <v>514</v>
      </c>
      <c r="B62" s="689" t="s">
        <v>15</v>
      </c>
      <c r="C62" s="693" t="s">
        <v>515</v>
      </c>
      <c r="D62" s="690"/>
      <c r="E62" s="684" t="s">
        <v>68</v>
      </c>
      <c r="F62" s="696"/>
      <c r="G62" s="684" t="s">
        <v>68</v>
      </c>
      <c r="H62" s="695" t="s">
        <v>17</v>
      </c>
      <c r="I62" s="691"/>
      <c r="J62" s="690"/>
      <c r="K62" s="684" t="s">
        <v>68</v>
      </c>
      <c r="L62" s="696"/>
      <c r="M62" s="684" t="s">
        <v>68</v>
      </c>
      <c r="N62" s="695" t="s">
        <v>17</v>
      </c>
      <c r="O62" s="691"/>
      <c r="P62" s="690"/>
      <c r="Q62" s="684" t="s">
        <v>68</v>
      </c>
      <c r="R62" s="696"/>
      <c r="S62" s="684" t="s">
        <v>68</v>
      </c>
      <c r="T62" s="695" t="s">
        <v>17</v>
      </c>
      <c r="U62" s="691"/>
      <c r="V62" s="690"/>
      <c r="W62" s="684" t="s">
        <v>68</v>
      </c>
      <c r="X62" s="696"/>
      <c r="Y62" s="684" t="s">
        <v>68</v>
      </c>
      <c r="Z62" s="695" t="s">
        <v>17</v>
      </c>
      <c r="AA62" s="691"/>
      <c r="AB62" s="690"/>
      <c r="AC62" s="684" t="s">
        <v>68</v>
      </c>
      <c r="AD62" s="696"/>
      <c r="AE62" s="684" t="s">
        <v>68</v>
      </c>
      <c r="AF62" s="695" t="s">
        <v>17</v>
      </c>
      <c r="AG62" s="691" t="s">
        <v>291</v>
      </c>
      <c r="AH62" s="690"/>
      <c r="AI62" s="684" t="s">
        <v>68</v>
      </c>
      <c r="AJ62" s="696"/>
      <c r="AK62" s="684" t="s">
        <v>68</v>
      </c>
      <c r="AL62" s="695" t="s">
        <v>17</v>
      </c>
      <c r="AM62" s="692"/>
      <c r="AN62" s="685" t="s">
        <v>68</v>
      </c>
      <c r="AO62" s="684" t="s">
        <v>68</v>
      </c>
      <c r="AP62" s="686" t="s">
        <v>68</v>
      </c>
      <c r="AQ62" s="684" t="s">
        <v>68</v>
      </c>
      <c r="AR62" s="695" t="s">
        <v>17</v>
      </c>
      <c r="AS62" s="687" t="s">
        <v>68</v>
      </c>
      <c r="AT62" s="1104"/>
      <c r="AU62" s="1104"/>
    </row>
    <row r="63" spans="1:47" ht="15.75" customHeight="1" x14ac:dyDescent="0.25">
      <c r="A63" s="694" t="s">
        <v>516</v>
      </c>
      <c r="B63" s="689" t="s">
        <v>15</v>
      </c>
      <c r="C63" s="693" t="s">
        <v>517</v>
      </c>
      <c r="D63" s="690"/>
      <c r="E63" s="684" t="s">
        <v>68</v>
      </c>
      <c r="F63" s="696"/>
      <c r="G63" s="684" t="s">
        <v>68</v>
      </c>
      <c r="H63" s="695" t="s">
        <v>17</v>
      </c>
      <c r="I63" s="691"/>
      <c r="J63" s="690"/>
      <c r="K63" s="684" t="s">
        <v>68</v>
      </c>
      <c r="L63" s="696"/>
      <c r="M63" s="684" t="s">
        <v>68</v>
      </c>
      <c r="N63" s="695" t="s">
        <v>17</v>
      </c>
      <c r="O63" s="691"/>
      <c r="P63" s="690"/>
      <c r="Q63" s="684" t="s">
        <v>68</v>
      </c>
      <c r="R63" s="696"/>
      <c r="S63" s="684" t="s">
        <v>68</v>
      </c>
      <c r="T63" s="695" t="s">
        <v>17</v>
      </c>
      <c r="U63" s="691"/>
      <c r="V63" s="690"/>
      <c r="W63" s="684" t="s">
        <v>68</v>
      </c>
      <c r="X63" s="696"/>
      <c r="Y63" s="684" t="s">
        <v>68</v>
      </c>
      <c r="Z63" s="695" t="s">
        <v>17</v>
      </c>
      <c r="AA63" s="691"/>
      <c r="AB63" s="690"/>
      <c r="AC63" s="684" t="s">
        <v>68</v>
      </c>
      <c r="AD63" s="696"/>
      <c r="AE63" s="684" t="s">
        <v>68</v>
      </c>
      <c r="AF63" s="695" t="s">
        <v>17</v>
      </c>
      <c r="AG63" s="691"/>
      <c r="AH63" s="690"/>
      <c r="AI63" s="684" t="s">
        <v>68</v>
      </c>
      <c r="AJ63" s="696"/>
      <c r="AK63" s="684" t="s">
        <v>68</v>
      </c>
      <c r="AL63" s="695" t="s">
        <v>17</v>
      </c>
      <c r="AM63" s="692" t="s">
        <v>316</v>
      </c>
      <c r="AN63" s="685" t="s">
        <v>68</v>
      </c>
      <c r="AO63" s="684" t="s">
        <v>68</v>
      </c>
      <c r="AP63" s="686" t="s">
        <v>68</v>
      </c>
      <c r="AQ63" s="684" t="s">
        <v>68</v>
      </c>
      <c r="AR63" s="695" t="s">
        <v>17</v>
      </c>
      <c r="AS63" s="687" t="s">
        <v>68</v>
      </c>
      <c r="AT63" s="1104"/>
      <c r="AU63" s="1104"/>
    </row>
    <row r="64" spans="1:47" s="71" customFormat="1" ht="15.75" customHeight="1" x14ac:dyDescent="0.25">
      <c r="A64" s="694" t="s">
        <v>518</v>
      </c>
      <c r="B64" s="689" t="s">
        <v>15</v>
      </c>
      <c r="C64" s="693" t="s">
        <v>519</v>
      </c>
      <c r="D64" s="690"/>
      <c r="E64" s="684" t="s">
        <v>68</v>
      </c>
      <c r="F64" s="696"/>
      <c r="G64" s="684" t="s">
        <v>68</v>
      </c>
      <c r="H64" s="695" t="s">
        <v>17</v>
      </c>
      <c r="I64" s="691"/>
      <c r="J64" s="690"/>
      <c r="K64" s="684" t="s">
        <v>68</v>
      </c>
      <c r="L64" s="696"/>
      <c r="M64" s="684" t="s">
        <v>68</v>
      </c>
      <c r="N64" s="695" t="s">
        <v>17</v>
      </c>
      <c r="O64" s="691"/>
      <c r="P64" s="690"/>
      <c r="Q64" s="684" t="s">
        <v>68</v>
      </c>
      <c r="R64" s="696"/>
      <c r="S64" s="684" t="s">
        <v>68</v>
      </c>
      <c r="T64" s="695" t="s">
        <v>17</v>
      </c>
      <c r="U64" s="691"/>
      <c r="V64" s="690"/>
      <c r="W64" s="684" t="s">
        <v>68</v>
      </c>
      <c r="X64" s="696"/>
      <c r="Y64" s="684" t="s">
        <v>68</v>
      </c>
      <c r="Z64" s="695" t="s">
        <v>17</v>
      </c>
      <c r="AA64" s="691"/>
      <c r="AB64" s="690"/>
      <c r="AC64" s="684" t="s">
        <v>68</v>
      </c>
      <c r="AD64" s="696"/>
      <c r="AE64" s="684" t="s">
        <v>68</v>
      </c>
      <c r="AF64" s="695" t="s">
        <v>17</v>
      </c>
      <c r="AG64" s="691"/>
      <c r="AH64" s="690"/>
      <c r="AI64" s="684" t="s">
        <v>68</v>
      </c>
      <c r="AJ64" s="696"/>
      <c r="AK64" s="684" t="s">
        <v>68</v>
      </c>
      <c r="AL64" s="695" t="s">
        <v>17</v>
      </c>
      <c r="AM64" s="692" t="s">
        <v>316</v>
      </c>
      <c r="AN64" s="699" t="s">
        <v>68</v>
      </c>
      <c r="AO64" s="697" t="s">
        <v>68</v>
      </c>
      <c r="AP64" s="688" t="s">
        <v>68</v>
      </c>
      <c r="AQ64" s="697" t="s">
        <v>68</v>
      </c>
      <c r="AR64" s="695" t="s">
        <v>17</v>
      </c>
      <c r="AS64" s="687" t="s">
        <v>68</v>
      </c>
      <c r="AT64" s="1104"/>
      <c r="AU64" s="1104"/>
    </row>
    <row r="65" spans="1:47" s="843" customFormat="1" ht="15.75" customHeight="1" x14ac:dyDescent="0.25">
      <c r="A65" s="1134" t="s">
        <v>295</v>
      </c>
      <c r="B65" s="1135" t="s">
        <v>45</v>
      </c>
      <c r="C65" s="1136" t="s">
        <v>296</v>
      </c>
      <c r="D65" s="1137"/>
      <c r="E65" s="1137"/>
      <c r="F65" s="1138">
        <v>4</v>
      </c>
      <c r="G65" s="1139">
        <v>40</v>
      </c>
      <c r="H65" s="1137" t="s">
        <v>17</v>
      </c>
      <c r="I65" s="1137" t="s">
        <v>196</v>
      </c>
      <c r="J65" s="1138" t="s">
        <v>17</v>
      </c>
      <c r="K65" s="1139"/>
      <c r="L65" s="1137"/>
      <c r="M65" s="1137"/>
      <c r="N65" s="1138" t="s">
        <v>17</v>
      </c>
      <c r="O65" s="1139"/>
      <c r="P65" s="1137"/>
      <c r="Q65" s="1137"/>
      <c r="R65" s="1138" t="s">
        <v>17</v>
      </c>
      <c r="S65" s="1139"/>
      <c r="T65" s="1137"/>
      <c r="U65" s="1137"/>
      <c r="V65" s="1138" t="s">
        <v>17</v>
      </c>
      <c r="W65" s="1139"/>
      <c r="X65" s="1137"/>
      <c r="Y65" s="1137"/>
      <c r="Z65" s="1138" t="s">
        <v>17</v>
      </c>
      <c r="AA65" s="1140"/>
      <c r="AB65" s="1137"/>
      <c r="AC65" s="1137"/>
      <c r="AD65" s="1138"/>
      <c r="AE65" s="1141"/>
      <c r="AF65" s="1147" t="s">
        <v>17</v>
      </c>
      <c r="AG65" s="1133"/>
      <c r="AH65" s="1133"/>
      <c r="AI65" s="1133"/>
      <c r="AJ65" s="1133"/>
      <c r="AK65" s="1133"/>
      <c r="AL65" s="1147" t="s">
        <v>17</v>
      </c>
      <c r="AM65" s="1133"/>
      <c r="AN65" s="1144"/>
      <c r="AO65" s="949"/>
      <c r="AP65" s="1145"/>
      <c r="AQ65" s="949"/>
      <c r="AR65" s="1142" t="s">
        <v>17</v>
      </c>
      <c r="AS65" s="1146"/>
      <c r="AT65" s="1029" t="s">
        <v>918</v>
      </c>
      <c r="AU65" s="1029" t="s">
        <v>919</v>
      </c>
    </row>
    <row r="66" spans="1:47" s="71" customFormat="1" ht="15.75" customHeight="1" thickBot="1" x14ac:dyDescent="0.3">
      <c r="A66" s="694" t="s">
        <v>520</v>
      </c>
      <c r="B66" s="689" t="s">
        <v>15</v>
      </c>
      <c r="C66" s="693" t="s">
        <v>521</v>
      </c>
      <c r="D66" s="690"/>
      <c r="E66" s="684" t="s">
        <v>68</v>
      </c>
      <c r="F66" s="696"/>
      <c r="G66" s="684" t="s">
        <v>68</v>
      </c>
      <c r="H66" s="695" t="s">
        <v>17</v>
      </c>
      <c r="I66" s="691"/>
      <c r="J66" s="690"/>
      <c r="K66" s="684" t="s">
        <v>68</v>
      </c>
      <c r="L66" s="696"/>
      <c r="M66" s="684" t="s">
        <v>68</v>
      </c>
      <c r="N66" s="695" t="s">
        <v>17</v>
      </c>
      <c r="O66" s="691"/>
      <c r="P66" s="690"/>
      <c r="Q66" s="684" t="s">
        <v>68</v>
      </c>
      <c r="R66" s="696"/>
      <c r="S66" s="684" t="s">
        <v>68</v>
      </c>
      <c r="T66" s="695" t="s">
        <v>17</v>
      </c>
      <c r="U66" s="691"/>
      <c r="V66" s="690"/>
      <c r="W66" s="684" t="s">
        <v>68</v>
      </c>
      <c r="X66" s="696"/>
      <c r="Y66" s="684" t="s">
        <v>68</v>
      </c>
      <c r="Z66" s="695" t="s">
        <v>17</v>
      </c>
      <c r="AA66" s="691"/>
      <c r="AB66" s="690"/>
      <c r="AC66" s="684" t="s">
        <v>68</v>
      </c>
      <c r="AD66" s="696"/>
      <c r="AE66" s="684" t="s">
        <v>68</v>
      </c>
      <c r="AF66" s="695" t="s">
        <v>17</v>
      </c>
      <c r="AG66" s="691"/>
      <c r="AH66" s="690"/>
      <c r="AI66" s="684" t="s">
        <v>68</v>
      </c>
      <c r="AJ66" s="696"/>
      <c r="AK66" s="684" t="s">
        <v>68</v>
      </c>
      <c r="AL66" s="695" t="s">
        <v>17</v>
      </c>
      <c r="AM66" s="692" t="s">
        <v>316</v>
      </c>
      <c r="AN66" s="699" t="s">
        <v>68</v>
      </c>
      <c r="AO66" s="697" t="s">
        <v>68</v>
      </c>
      <c r="AP66" s="688" t="s">
        <v>68</v>
      </c>
      <c r="AQ66" s="697" t="s">
        <v>68</v>
      </c>
      <c r="AR66" s="695" t="s">
        <v>17</v>
      </c>
      <c r="AS66" s="698" t="s">
        <v>68</v>
      </c>
      <c r="AT66" s="1104"/>
      <c r="AU66" s="1104"/>
    </row>
    <row r="67" spans="1:47" s="71" customFormat="1" ht="15.75" customHeight="1" thickBot="1" x14ac:dyDescent="0.35">
      <c r="A67" s="96"/>
      <c r="B67" s="97"/>
      <c r="C67" s="98" t="s">
        <v>18</v>
      </c>
      <c r="D67" s="99">
        <f t="shared" ref="D67:AM67" si="13">SUM(D62:D66)</f>
        <v>0</v>
      </c>
      <c r="E67" s="100">
        <f t="shared" si="13"/>
        <v>0</v>
      </c>
      <c r="F67" s="100">
        <f t="shared" si="13"/>
        <v>4</v>
      </c>
      <c r="G67" s="100">
        <f t="shared" si="13"/>
        <v>40</v>
      </c>
      <c r="H67" s="102">
        <f t="shared" si="13"/>
        <v>0</v>
      </c>
      <c r="I67" s="103">
        <f t="shared" si="13"/>
        <v>0</v>
      </c>
      <c r="J67" s="104">
        <f t="shared" si="13"/>
        <v>0</v>
      </c>
      <c r="K67" s="100">
        <f t="shared" si="13"/>
        <v>0</v>
      </c>
      <c r="L67" s="101">
        <f t="shared" si="13"/>
        <v>0</v>
      </c>
      <c r="M67" s="100">
        <f t="shared" si="13"/>
        <v>0</v>
      </c>
      <c r="N67" s="102">
        <f t="shared" si="13"/>
        <v>0</v>
      </c>
      <c r="O67" s="103">
        <f t="shared" si="13"/>
        <v>0</v>
      </c>
      <c r="P67" s="99">
        <f t="shared" si="13"/>
        <v>0</v>
      </c>
      <c r="Q67" s="100">
        <f t="shared" si="13"/>
        <v>0</v>
      </c>
      <c r="R67" s="101">
        <f t="shared" si="13"/>
        <v>0</v>
      </c>
      <c r="S67" s="100">
        <f t="shared" si="13"/>
        <v>0</v>
      </c>
      <c r="T67" s="105">
        <f t="shared" si="13"/>
        <v>0</v>
      </c>
      <c r="U67" s="103">
        <f t="shared" si="13"/>
        <v>0</v>
      </c>
      <c r="V67" s="104">
        <f t="shared" si="13"/>
        <v>0</v>
      </c>
      <c r="W67" s="100">
        <f t="shared" si="13"/>
        <v>0</v>
      </c>
      <c r="X67" s="101">
        <f t="shared" si="13"/>
        <v>0</v>
      </c>
      <c r="Y67" s="100">
        <f t="shared" si="13"/>
        <v>0</v>
      </c>
      <c r="Z67" s="102">
        <f t="shared" si="13"/>
        <v>0</v>
      </c>
      <c r="AA67" s="103">
        <f t="shared" si="13"/>
        <v>0</v>
      </c>
      <c r="AB67" s="99">
        <f t="shared" si="13"/>
        <v>0</v>
      </c>
      <c r="AC67" s="100">
        <f t="shared" si="13"/>
        <v>0</v>
      </c>
      <c r="AD67" s="101">
        <f t="shared" si="13"/>
        <v>0</v>
      </c>
      <c r="AE67" s="100">
        <f t="shared" si="13"/>
        <v>0</v>
      </c>
      <c r="AF67" s="102">
        <f t="shared" si="13"/>
        <v>0</v>
      </c>
      <c r="AG67" s="103">
        <f t="shared" si="13"/>
        <v>0</v>
      </c>
      <c r="AH67" s="104">
        <f t="shared" si="13"/>
        <v>0</v>
      </c>
      <c r="AI67" s="100">
        <f t="shared" si="13"/>
        <v>0</v>
      </c>
      <c r="AJ67" s="101">
        <f t="shared" si="13"/>
        <v>0</v>
      </c>
      <c r="AK67" s="100">
        <f t="shared" si="13"/>
        <v>0</v>
      </c>
      <c r="AL67" s="102">
        <f t="shared" si="13"/>
        <v>0</v>
      </c>
      <c r="AM67" s="103">
        <f t="shared" si="13"/>
        <v>0</v>
      </c>
      <c r="AN67" s="106" t="str">
        <f>IF(D67+J67+P67+V67=0,"",D67+J67+P67+V67)</f>
        <v/>
      </c>
      <c r="AO67" s="107" t="str">
        <f>IF((P67+V67+AB67+AH67)*14=0,"",(P67+V67+AB67+AH67)*14)</f>
        <v/>
      </c>
      <c r="AP67" s="108">
        <f>IF(F67+L67+R67+X67=0,"",F67+L67+R67+X67)</f>
        <v>4</v>
      </c>
      <c r="AQ67" s="107">
        <f>IF((L67+F67+R67+X67+AD67+AJ67)*14=0,"",(L67+F67+R67+X67+AD67+AJ67)*14)</f>
        <v>56</v>
      </c>
      <c r="AR67" s="102" t="s">
        <v>17</v>
      </c>
      <c r="AS67" s="109" t="s">
        <v>41</v>
      </c>
      <c r="AT67" s="1104"/>
      <c r="AU67" s="1104"/>
    </row>
    <row r="68" spans="1:47" s="71" customFormat="1" ht="15.75" customHeight="1" thickBot="1" x14ac:dyDescent="0.35">
      <c r="A68" s="110"/>
      <c r="B68" s="111"/>
      <c r="C68" s="112" t="s">
        <v>43</v>
      </c>
      <c r="D68" s="113">
        <f>D60+D67</f>
        <v>14</v>
      </c>
      <c r="E68" s="114">
        <f>E60+E67</f>
        <v>156</v>
      </c>
      <c r="F68" s="115">
        <f>F60+F67</f>
        <v>24</v>
      </c>
      <c r="G68" s="114">
        <f>G60+G67</f>
        <v>290</v>
      </c>
      <c r="H68" s="116" t="s">
        <v>17</v>
      </c>
      <c r="I68" s="117" t="s">
        <v>17</v>
      </c>
      <c r="J68" s="118">
        <f>J60+J67</f>
        <v>17</v>
      </c>
      <c r="K68" s="114">
        <f>K60+K67</f>
        <v>246</v>
      </c>
      <c r="L68" s="115">
        <f>L60+L67</f>
        <v>12</v>
      </c>
      <c r="M68" s="114">
        <f>M60+M67</f>
        <v>172</v>
      </c>
      <c r="N68" s="116" t="s">
        <v>17</v>
      </c>
      <c r="O68" s="117" t="s">
        <v>17</v>
      </c>
      <c r="P68" s="113">
        <f>P60+P67</f>
        <v>14</v>
      </c>
      <c r="Q68" s="114">
        <f>Q60+Q67</f>
        <v>196</v>
      </c>
      <c r="R68" s="115">
        <f>R60+R67</f>
        <v>16</v>
      </c>
      <c r="S68" s="114">
        <f>S60+S67</f>
        <v>224</v>
      </c>
      <c r="T68" s="119" t="s">
        <v>17</v>
      </c>
      <c r="U68" s="117" t="s">
        <v>17</v>
      </c>
      <c r="V68" s="118">
        <f>V60+V67</f>
        <v>15</v>
      </c>
      <c r="W68" s="114">
        <f>W60+W67</f>
        <v>210</v>
      </c>
      <c r="X68" s="115">
        <f>X60+X67</f>
        <v>15</v>
      </c>
      <c r="Y68" s="114">
        <f>Y60+Y67</f>
        <v>216</v>
      </c>
      <c r="Z68" s="116" t="s">
        <v>17</v>
      </c>
      <c r="AA68" s="117" t="s">
        <v>17</v>
      </c>
      <c r="AB68" s="113">
        <f>AB60+AB67</f>
        <v>18</v>
      </c>
      <c r="AC68" s="114">
        <f>AC60+AC67</f>
        <v>252</v>
      </c>
      <c r="AD68" s="115">
        <f>AD60+AD67</f>
        <v>14</v>
      </c>
      <c r="AE68" s="114">
        <f>AE60+AE67</f>
        <v>196</v>
      </c>
      <c r="AF68" s="116" t="s">
        <v>17</v>
      </c>
      <c r="AG68" s="117" t="s">
        <v>17</v>
      </c>
      <c r="AH68" s="118">
        <f>AH60+AH67</f>
        <v>10</v>
      </c>
      <c r="AI68" s="114">
        <f>AI60+AI67</f>
        <v>100</v>
      </c>
      <c r="AJ68" s="115">
        <f>AJ60+AJ67</f>
        <v>18</v>
      </c>
      <c r="AK68" s="114">
        <f>AK60+AK67</f>
        <v>190</v>
      </c>
      <c r="AL68" s="116" t="s">
        <v>17</v>
      </c>
      <c r="AM68" s="117" t="s">
        <v>17</v>
      </c>
      <c r="AN68" s="120">
        <f>IF(D68+J68+P68+V68+AB68+AH68=0,"",D68+J68+P68+V68+AB68+AH68)</f>
        <v>88</v>
      </c>
      <c r="AO68" s="120">
        <f>IF(E68+K68+Q68+W68+AC68+AI68=0,"",E68+K68+Q68+W68+AC68+AI68)</f>
        <v>1160</v>
      </c>
      <c r="AP68" s="120">
        <f>IF(F68+L68+R68+X68+AD68+AJ68=0,"",F68+L68+R68+X68+AD68+AJ68)</f>
        <v>99</v>
      </c>
      <c r="AQ68" s="120">
        <f>IF(G68+M68+S68+Y68+AE68+AK68=0,"",G68+M68+S68+Y68+AE68+AK68)</f>
        <v>1288</v>
      </c>
      <c r="AR68" s="116" t="s">
        <v>17</v>
      </c>
      <c r="AS68" s="121" t="s">
        <v>41</v>
      </c>
      <c r="AT68" s="1104"/>
      <c r="AU68" s="1104"/>
    </row>
    <row r="69" spans="1:47" s="71" customFormat="1" ht="15.75" customHeight="1" thickTop="1" thickBot="1" x14ac:dyDescent="0.35">
      <c r="A69" s="122"/>
      <c r="B69" s="168"/>
      <c r="C69" s="123"/>
      <c r="D69" s="1483"/>
      <c r="E69" s="1483"/>
      <c r="F69" s="1483"/>
      <c r="G69" s="1483"/>
      <c r="H69" s="1483"/>
      <c r="I69" s="1483"/>
      <c r="J69" s="1483"/>
      <c r="K69" s="1483"/>
      <c r="L69" s="1483"/>
      <c r="M69" s="1483"/>
      <c r="N69" s="1483"/>
      <c r="O69" s="1483"/>
      <c r="P69" s="1483"/>
      <c r="Q69" s="1483"/>
      <c r="R69" s="1483"/>
      <c r="S69" s="1483"/>
      <c r="T69" s="1483"/>
      <c r="U69" s="1483"/>
      <c r="V69" s="1483"/>
      <c r="W69" s="1483"/>
      <c r="X69" s="1483"/>
      <c r="Y69" s="1483"/>
      <c r="Z69" s="1483"/>
      <c r="AA69" s="1483"/>
      <c r="AB69" s="1483"/>
      <c r="AC69" s="1483"/>
      <c r="AD69" s="1483"/>
      <c r="AE69" s="1483"/>
      <c r="AF69" s="1483"/>
      <c r="AG69" s="1483"/>
      <c r="AH69" s="1483"/>
      <c r="AI69" s="1483"/>
      <c r="AJ69" s="1483"/>
      <c r="AK69" s="1483"/>
      <c r="AL69" s="1483"/>
      <c r="AM69" s="1483"/>
      <c r="AN69" s="1484"/>
      <c r="AO69" s="1484"/>
      <c r="AP69" s="1484"/>
      <c r="AQ69" s="1484"/>
      <c r="AR69" s="1484"/>
      <c r="AS69" s="1485"/>
    </row>
    <row r="70" spans="1:47" s="71" customFormat="1" ht="15.75" customHeight="1" thickTop="1" x14ac:dyDescent="0.25">
      <c r="A70" s="1355" t="s">
        <v>1292</v>
      </c>
      <c r="B70" s="1356" t="s">
        <v>15</v>
      </c>
      <c r="C70" s="1357" t="s">
        <v>20</v>
      </c>
      <c r="D70" s="142"/>
      <c r="E70" s="631"/>
      <c r="F70" s="631"/>
      <c r="G70" s="631"/>
      <c r="H70" s="632"/>
      <c r="I70" s="145"/>
      <c r="J70" s="144"/>
      <c r="K70" s="631"/>
      <c r="L70" s="631"/>
      <c r="M70" s="631"/>
      <c r="N70" s="632"/>
      <c r="O70" s="145" t="s">
        <v>196</v>
      </c>
      <c r="P70" s="146"/>
      <c r="Q70" s="631"/>
      <c r="R70" s="631"/>
      <c r="S70" s="631"/>
      <c r="T70" s="632"/>
      <c r="U70" s="632"/>
      <c r="V70" s="146"/>
      <c r="W70" s="631"/>
      <c r="X70" s="631"/>
      <c r="Y70" s="631"/>
      <c r="Z70" s="632"/>
      <c r="AA70" s="145"/>
      <c r="AB70" s="144"/>
      <c r="AC70" s="631"/>
      <c r="AD70" s="631"/>
      <c r="AE70" s="631"/>
      <c r="AF70" s="632"/>
      <c r="AG70" s="632"/>
      <c r="AH70" s="632"/>
      <c r="AI70" s="631"/>
      <c r="AJ70" s="631"/>
      <c r="AK70" s="633"/>
      <c r="AL70" s="598"/>
      <c r="AM70" s="147"/>
      <c r="AN70" s="127"/>
      <c r="AO70" s="128"/>
      <c r="AP70" s="128"/>
      <c r="AQ70" s="128"/>
      <c r="AR70" s="128"/>
      <c r="AS70" s="128"/>
    </row>
    <row r="71" spans="1:47" s="71" customFormat="1" ht="15.75" customHeight="1" x14ac:dyDescent="0.25">
      <c r="A71" s="1354" t="s">
        <v>1293</v>
      </c>
      <c r="B71" s="1358" t="s">
        <v>15</v>
      </c>
      <c r="C71" s="1359" t="s">
        <v>21</v>
      </c>
      <c r="D71" s="143"/>
      <c r="E71" s="631"/>
      <c r="F71" s="631"/>
      <c r="G71" s="631"/>
      <c r="H71" s="632"/>
      <c r="I71" s="624"/>
      <c r="J71" s="144"/>
      <c r="K71" s="631"/>
      <c r="L71" s="631"/>
      <c r="M71" s="631"/>
      <c r="N71" s="632"/>
      <c r="O71" s="624"/>
      <c r="P71" s="146"/>
      <c r="Q71" s="631"/>
      <c r="R71" s="631"/>
      <c r="S71" s="631"/>
      <c r="T71" s="632"/>
      <c r="U71" s="632"/>
      <c r="V71" s="146"/>
      <c r="W71" s="631"/>
      <c r="X71" s="631"/>
      <c r="Y71" s="631"/>
      <c r="Z71" s="632"/>
      <c r="AA71" s="624" t="s">
        <v>196</v>
      </c>
      <c r="AB71" s="144"/>
      <c r="AC71" s="631"/>
      <c r="AD71" s="631"/>
      <c r="AE71" s="631"/>
      <c r="AF71" s="632"/>
      <c r="AG71" s="632"/>
      <c r="AH71" s="632"/>
      <c r="AI71" s="631"/>
      <c r="AJ71" s="631"/>
      <c r="AK71" s="633"/>
      <c r="AL71" s="598"/>
      <c r="AM71" s="148"/>
      <c r="AN71" s="127"/>
      <c r="AO71" s="128"/>
      <c r="AP71" s="128"/>
      <c r="AQ71" s="128"/>
      <c r="AR71" s="128"/>
      <c r="AS71" s="128"/>
    </row>
    <row r="72" spans="1:47" s="71" customFormat="1" ht="15.75" customHeight="1" x14ac:dyDescent="0.25">
      <c r="A72" s="1354" t="s">
        <v>1294</v>
      </c>
      <c r="B72" s="1358" t="s">
        <v>15</v>
      </c>
      <c r="C72" s="1359" t="s">
        <v>33</v>
      </c>
      <c r="D72" s="143"/>
      <c r="E72" s="631"/>
      <c r="F72" s="631"/>
      <c r="G72" s="631"/>
      <c r="H72" s="632"/>
      <c r="I72" s="624"/>
      <c r="J72" s="144"/>
      <c r="K72" s="631"/>
      <c r="L72" s="631"/>
      <c r="M72" s="631"/>
      <c r="N72" s="632"/>
      <c r="O72" s="624"/>
      <c r="P72" s="146"/>
      <c r="Q72" s="631"/>
      <c r="R72" s="631"/>
      <c r="S72" s="631"/>
      <c r="T72" s="632"/>
      <c r="U72" s="632"/>
      <c r="V72" s="146"/>
      <c r="W72" s="631"/>
      <c r="X72" s="631"/>
      <c r="Y72" s="631"/>
      <c r="Z72" s="632"/>
      <c r="AA72" s="624"/>
      <c r="AB72" s="144"/>
      <c r="AC72" s="631"/>
      <c r="AD72" s="631"/>
      <c r="AE72" s="631"/>
      <c r="AF72" s="632"/>
      <c r="AG72" s="632"/>
      <c r="AH72" s="632"/>
      <c r="AI72" s="631"/>
      <c r="AJ72" s="631"/>
      <c r="AK72" s="633"/>
      <c r="AL72" s="598"/>
      <c r="AM72" s="148" t="s">
        <v>196</v>
      </c>
      <c r="AN72" s="127"/>
      <c r="AO72" s="128"/>
      <c r="AP72" s="128"/>
      <c r="AQ72" s="128"/>
      <c r="AR72" s="128"/>
      <c r="AS72" s="128"/>
    </row>
    <row r="73" spans="1:47" s="71" customFormat="1" ht="15.75" customHeight="1" x14ac:dyDescent="0.2">
      <c r="A73" s="1486"/>
      <c r="B73" s="1487"/>
      <c r="C73" s="1487"/>
      <c r="D73" s="1487"/>
      <c r="E73" s="1487"/>
      <c r="F73" s="1487"/>
      <c r="G73" s="1487"/>
      <c r="H73" s="1487"/>
      <c r="I73" s="1487"/>
      <c r="J73" s="1487"/>
      <c r="K73" s="1487"/>
      <c r="L73" s="1487"/>
      <c r="M73" s="1487"/>
      <c r="N73" s="1487"/>
      <c r="O73" s="1487"/>
      <c r="P73" s="1487"/>
      <c r="Q73" s="1487"/>
      <c r="R73" s="1487"/>
      <c r="S73" s="1487"/>
      <c r="T73" s="1487"/>
      <c r="U73" s="1487"/>
      <c r="V73" s="1487"/>
      <c r="W73" s="1487"/>
      <c r="X73" s="1487"/>
      <c r="Y73" s="1487"/>
      <c r="Z73" s="1487"/>
      <c r="AA73" s="1487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24"/>
      <c r="AO73" s="125"/>
      <c r="AP73" s="125"/>
      <c r="AQ73" s="125"/>
      <c r="AR73" s="125"/>
      <c r="AS73" s="126"/>
    </row>
    <row r="74" spans="1:47" s="71" customFormat="1" ht="15.75" customHeight="1" x14ac:dyDescent="0.2">
      <c r="A74" s="1488" t="s">
        <v>22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124"/>
      <c r="AO74" s="125"/>
      <c r="AP74" s="125"/>
      <c r="AQ74" s="125"/>
      <c r="AR74" s="125"/>
      <c r="AS74" s="126"/>
    </row>
    <row r="75" spans="1:47" s="71" customFormat="1" ht="15.75" customHeight="1" x14ac:dyDescent="0.3">
      <c r="A75" s="129"/>
      <c r="B75" s="634"/>
      <c r="C75" s="130" t="s">
        <v>23</v>
      </c>
      <c r="D75" s="612"/>
      <c r="E75" s="613"/>
      <c r="F75" s="613"/>
      <c r="G75" s="613"/>
      <c r="H75" s="607"/>
      <c r="I75" s="614">
        <f>IF(COUNTIF(I17:I72,"A")=0,"",COUNTIF(I17:I72,"A"))</f>
        <v>1</v>
      </c>
      <c r="J75" s="612"/>
      <c r="K75" s="613"/>
      <c r="L75" s="613"/>
      <c r="M75" s="613"/>
      <c r="N75" s="607"/>
      <c r="O75" s="614">
        <f>IF(COUNTIF(O17:O72,"A")=0,"",COUNTIF(O17:O72,"A"))</f>
        <v>1</v>
      </c>
      <c r="P75" s="612"/>
      <c r="Q75" s="613"/>
      <c r="R75" s="613"/>
      <c r="S75" s="613"/>
      <c r="T75" s="607"/>
      <c r="U75" s="614" t="str">
        <f>IF(COUNTIF(U17:U72,"A")=0,"",COUNTIF(U17:U72,"A"))</f>
        <v/>
      </c>
      <c r="V75" s="612"/>
      <c r="W75" s="613"/>
      <c r="X75" s="613"/>
      <c r="Y75" s="613"/>
      <c r="Z75" s="607"/>
      <c r="AA75" s="614">
        <f>IF(COUNTIF(AA17:AA72,"A")=0,"",COUNTIF(AA17:AA72,"A"))</f>
        <v>1</v>
      </c>
      <c r="AB75" s="612"/>
      <c r="AC75" s="613"/>
      <c r="AD75" s="613"/>
      <c r="AE75" s="613"/>
      <c r="AF75" s="607"/>
      <c r="AG75" s="614" t="str">
        <f>IF(COUNTIF(AG17:AG72,"A")=0,"",COUNTIF(AG17:AG72,"A"))</f>
        <v/>
      </c>
      <c r="AH75" s="612"/>
      <c r="AI75" s="613"/>
      <c r="AJ75" s="613"/>
      <c r="AK75" s="613"/>
      <c r="AL75" s="607"/>
      <c r="AM75" s="614">
        <f>IF(COUNTIF(AM17:AM72,"A")=0,"",COUNTIF(AM17:AM72,"A"))</f>
        <v>1</v>
      </c>
      <c r="AN75" s="615"/>
      <c r="AO75" s="613"/>
      <c r="AP75" s="613"/>
      <c r="AQ75" s="613"/>
      <c r="AR75" s="607"/>
      <c r="AS75" s="626">
        <f t="shared" ref="AS75:AS87" si="14">IF(SUM(I75:AM75)=0,"",SUM(I75:AM75))</f>
        <v>4</v>
      </c>
    </row>
    <row r="76" spans="1:47" s="71" customFormat="1" ht="15.75" customHeight="1" x14ac:dyDescent="0.3">
      <c r="A76" s="129"/>
      <c r="B76" s="634"/>
      <c r="C76" s="130" t="s">
        <v>24</v>
      </c>
      <c r="D76" s="612"/>
      <c r="E76" s="613"/>
      <c r="F76" s="613"/>
      <c r="G76" s="613"/>
      <c r="H76" s="607"/>
      <c r="I76" s="614">
        <f>IF(COUNTIF(I17:I72,"B")=0,"",COUNTIF(I17:I72,"B"))</f>
        <v>1</v>
      </c>
      <c r="J76" s="612"/>
      <c r="K76" s="613"/>
      <c r="L76" s="613"/>
      <c r="M76" s="613"/>
      <c r="N76" s="607"/>
      <c r="O76" s="614">
        <f>IF(COUNTIF(O17:O72,"B")=0,"",COUNTIF(O17:O72,"B"))</f>
        <v>1</v>
      </c>
      <c r="P76" s="612"/>
      <c r="Q76" s="613"/>
      <c r="R76" s="613"/>
      <c r="S76" s="613"/>
      <c r="T76" s="607"/>
      <c r="U76" s="614" t="str">
        <f>IF(COUNTIF(U17:U72,"B")=0,"",COUNTIF(U17:U72,"B"))</f>
        <v/>
      </c>
      <c r="V76" s="612"/>
      <c r="W76" s="613"/>
      <c r="X76" s="613"/>
      <c r="Y76" s="613"/>
      <c r="Z76" s="607"/>
      <c r="AA76" s="614">
        <f>IF(COUNTIF(AA17:AA72,"B")=0,"",COUNTIF(AA17:AA72,"B"))</f>
        <v>1</v>
      </c>
      <c r="AB76" s="612"/>
      <c r="AC76" s="613"/>
      <c r="AD76" s="613"/>
      <c r="AE76" s="613"/>
      <c r="AF76" s="607"/>
      <c r="AG76" s="614" t="str">
        <f>IF(COUNTIF(AG17:AG72,"B")=0,"",COUNTIF(AG17:AG72,"B"))</f>
        <v/>
      </c>
      <c r="AH76" s="612"/>
      <c r="AI76" s="613"/>
      <c r="AJ76" s="613"/>
      <c r="AK76" s="613"/>
      <c r="AL76" s="607"/>
      <c r="AM76" s="614" t="str">
        <f>IF(COUNTIF(AM17:AM72,"B")=0,"",COUNTIF(AM17:AM72,"B"))</f>
        <v/>
      </c>
      <c r="AN76" s="615"/>
      <c r="AO76" s="613"/>
      <c r="AP76" s="613"/>
      <c r="AQ76" s="613"/>
      <c r="AR76" s="607"/>
      <c r="AS76" s="626">
        <f t="shared" si="14"/>
        <v>3</v>
      </c>
    </row>
    <row r="77" spans="1:47" s="71" customFormat="1" ht="15.75" customHeight="1" x14ac:dyDescent="0.3">
      <c r="A77" s="129"/>
      <c r="B77" s="634"/>
      <c r="C77" s="130" t="s">
        <v>58</v>
      </c>
      <c r="D77" s="612"/>
      <c r="E77" s="613"/>
      <c r="F77" s="613"/>
      <c r="G77" s="613"/>
      <c r="H77" s="607"/>
      <c r="I77" s="614">
        <f>IF(COUNTIF(I17:I72,"ÉÉ")=0,"",COUNTIF(I17:I72,"ÉÉ"))</f>
        <v>1</v>
      </c>
      <c r="J77" s="612"/>
      <c r="K77" s="613"/>
      <c r="L77" s="613"/>
      <c r="M77" s="613"/>
      <c r="N77" s="607"/>
      <c r="O77" s="614">
        <f>IF(COUNTIF(O17:O72,"ÉÉ")=0,"",COUNTIF(O17:O72,"ÉÉ"))</f>
        <v>1</v>
      </c>
      <c r="P77" s="612"/>
      <c r="Q77" s="613"/>
      <c r="R77" s="613"/>
      <c r="S77" s="613"/>
      <c r="T77" s="607"/>
      <c r="U77" s="614">
        <v>2</v>
      </c>
      <c r="V77" s="612"/>
      <c r="W77" s="613"/>
      <c r="X77" s="613"/>
      <c r="Y77" s="613"/>
      <c r="Z77" s="607"/>
      <c r="AA77" s="614" t="str">
        <f>IF(COUNTIF(AA17:AA72,"ÉÉ")=0,"",COUNTIF(AA17:AA72,"ÉÉ"))</f>
        <v/>
      </c>
      <c r="AB77" s="612"/>
      <c r="AC77" s="613"/>
      <c r="AD77" s="613"/>
      <c r="AE77" s="613"/>
      <c r="AF77" s="607"/>
      <c r="AG77" s="614">
        <v>1</v>
      </c>
      <c r="AH77" s="612"/>
      <c r="AI77" s="613"/>
      <c r="AJ77" s="613"/>
      <c r="AK77" s="613"/>
      <c r="AL77" s="607"/>
      <c r="AM77" s="614">
        <f>IF(COUNTIF(AM17:AM72,"ÉÉ")=0,"",COUNTIF(AM17:AM72,"ÉÉ"))</f>
        <v>1</v>
      </c>
      <c r="AN77" s="615"/>
      <c r="AO77" s="613"/>
      <c r="AP77" s="613"/>
      <c r="AQ77" s="613"/>
      <c r="AR77" s="607"/>
      <c r="AS77" s="626">
        <f t="shared" si="14"/>
        <v>6</v>
      </c>
    </row>
    <row r="78" spans="1:47" s="71" customFormat="1" ht="15.75" customHeight="1" x14ac:dyDescent="0.3">
      <c r="A78" s="129"/>
      <c r="B78" s="634"/>
      <c r="C78" s="130" t="s">
        <v>59</v>
      </c>
      <c r="D78" s="627"/>
      <c r="E78" s="628"/>
      <c r="F78" s="628"/>
      <c r="G78" s="628"/>
      <c r="H78" s="629"/>
      <c r="I78" s="614" t="str">
        <f>IF(COUNTIF(I17:I72,"ÉÉ(Z)")=0,"",COUNTIF(I17:I72,"ÉÉ(Z)"))</f>
        <v/>
      </c>
      <c r="J78" s="627"/>
      <c r="K78" s="628"/>
      <c r="L78" s="628"/>
      <c r="M78" s="628"/>
      <c r="N78" s="629"/>
      <c r="O78" s="614">
        <f>IF(COUNTIF(O17:O72,"ÉÉ(Z)")=0,"",COUNTIF(O17:O72,"ÉÉ(Z)"))</f>
        <v>3</v>
      </c>
      <c r="P78" s="627"/>
      <c r="Q78" s="628"/>
      <c r="R78" s="628"/>
      <c r="S78" s="628"/>
      <c r="T78" s="629"/>
      <c r="U78" s="614" t="str">
        <f>IF(COUNTIF(U17:U72,"ÉÉ(Z)")=0,"",COUNTIF(U17:U72,"ÉÉ(Z)"))</f>
        <v/>
      </c>
      <c r="V78" s="627"/>
      <c r="W78" s="628"/>
      <c r="X78" s="628"/>
      <c r="Y78" s="628"/>
      <c r="Z78" s="629"/>
      <c r="AA78" s="614" t="str">
        <f>IF(COUNTIF(AA17:AA72,"ÉÉ(Z)")=0,"",COUNTIF(AA17:AA72,"ÉÉ(Z)"))</f>
        <v/>
      </c>
      <c r="AB78" s="627"/>
      <c r="AC78" s="628"/>
      <c r="AD78" s="628"/>
      <c r="AE78" s="628"/>
      <c r="AF78" s="629"/>
      <c r="AG78" s="614">
        <f>IF(COUNTIF(AG17:AG72,"ÉÉ(Z)")=0,"",COUNTIF(AG17:AG72,"ÉÉ(Z)"))</f>
        <v>1</v>
      </c>
      <c r="AH78" s="627"/>
      <c r="AI78" s="628"/>
      <c r="AJ78" s="628"/>
      <c r="AK78" s="628"/>
      <c r="AL78" s="629"/>
      <c r="AM78" s="614">
        <f>IF(COUNTIF(AM17:AM72,"ÉÉ(Z)")=0,"",COUNTIF(AM17:AM72,"ÉÉ(Z)"))</f>
        <v>2</v>
      </c>
      <c r="AN78" s="630"/>
      <c r="AO78" s="628"/>
      <c r="AP78" s="628"/>
      <c r="AQ78" s="628"/>
      <c r="AR78" s="629"/>
      <c r="AS78" s="626">
        <f t="shared" si="14"/>
        <v>6</v>
      </c>
    </row>
    <row r="79" spans="1:47" s="71" customFormat="1" ht="15.75" customHeight="1" x14ac:dyDescent="0.3">
      <c r="A79" s="129"/>
      <c r="B79" s="634"/>
      <c r="C79" s="130" t="s">
        <v>60</v>
      </c>
      <c r="D79" s="612"/>
      <c r="E79" s="613"/>
      <c r="F79" s="613"/>
      <c r="G79" s="613"/>
      <c r="H79" s="607"/>
      <c r="I79" s="614" t="str">
        <f>IF(COUNTIF(I17:I72,"GYJ")=0,"",COUNTIF(I17:I72,"GYJ"))</f>
        <v/>
      </c>
      <c r="J79" s="612"/>
      <c r="K79" s="613"/>
      <c r="L79" s="613"/>
      <c r="M79" s="613"/>
      <c r="N79" s="607"/>
      <c r="O79" s="614">
        <f>IF(COUNTIF(O17:O72,"GYJ")=0,"",COUNTIF(O17:O72,"GYJ"))</f>
        <v>2</v>
      </c>
      <c r="P79" s="612"/>
      <c r="Q79" s="613"/>
      <c r="R79" s="613"/>
      <c r="S79" s="613"/>
      <c r="T79" s="607"/>
      <c r="U79" s="614">
        <f>IF(COUNTIF(U17:U72,"GYJ")=0,"",COUNTIF(U17:U72,"GYJ"))</f>
        <v>1</v>
      </c>
      <c r="V79" s="612"/>
      <c r="W79" s="613"/>
      <c r="X79" s="613"/>
      <c r="Y79" s="613"/>
      <c r="Z79" s="607"/>
      <c r="AA79" s="614">
        <f>IF(COUNTIF(AA17:AA72,"GYJ")=0,"",COUNTIF(AA17:AA72,"GYJ"))</f>
        <v>1</v>
      </c>
      <c r="AB79" s="612"/>
      <c r="AC79" s="613"/>
      <c r="AD79" s="613"/>
      <c r="AE79" s="613"/>
      <c r="AF79" s="607"/>
      <c r="AG79" s="614">
        <f>IF(COUNTIF(AG17:AG72,"GYJ")=0,"",COUNTIF(AG17:AG72,"GYJ"))</f>
        <v>2</v>
      </c>
      <c r="AH79" s="612"/>
      <c r="AI79" s="613"/>
      <c r="AJ79" s="613"/>
      <c r="AK79" s="613"/>
      <c r="AL79" s="607"/>
      <c r="AM79" s="614">
        <f>IF(COUNTIF(AM17:AM72,"GYJ")=0,"",COUNTIF(AM17:AM72,"GYJ"))</f>
        <v>3</v>
      </c>
      <c r="AN79" s="615"/>
      <c r="AO79" s="613"/>
      <c r="AP79" s="613"/>
      <c r="AQ79" s="613"/>
      <c r="AR79" s="607"/>
      <c r="AS79" s="626">
        <f t="shared" si="14"/>
        <v>9</v>
      </c>
    </row>
    <row r="80" spans="1:47" s="71" customFormat="1" ht="15.75" customHeight="1" x14ac:dyDescent="0.25">
      <c r="A80" s="129"/>
      <c r="B80" s="131"/>
      <c r="C80" s="130" t="s">
        <v>61</v>
      </c>
      <c r="D80" s="612"/>
      <c r="E80" s="613"/>
      <c r="F80" s="613"/>
      <c r="G80" s="613"/>
      <c r="H80" s="607"/>
      <c r="I80" s="614" t="str">
        <f>IF(COUNTIF(I17:I72,"GYJ(Z)")=0,"",COUNTIF(I17:I72,"GYJ(Z)"))</f>
        <v/>
      </c>
      <c r="J80" s="612"/>
      <c r="K80" s="613"/>
      <c r="L80" s="613"/>
      <c r="M80" s="613"/>
      <c r="N80" s="607"/>
      <c r="O80" s="614" t="str">
        <f>IF(COUNTIF(O17:O72,"GYJ(Z)")=0,"",COUNTIF(O17:O72,"GYJ(Z)"))</f>
        <v/>
      </c>
      <c r="P80" s="612"/>
      <c r="Q80" s="613"/>
      <c r="R80" s="613"/>
      <c r="S80" s="613"/>
      <c r="T80" s="607"/>
      <c r="U80" s="614" t="str">
        <f>IF(COUNTIF(U17:U72,"GYJ(Z)")=0,"",COUNTIF(U17:U72,"GYJ(Z)"))</f>
        <v/>
      </c>
      <c r="V80" s="612"/>
      <c r="W80" s="613"/>
      <c r="X80" s="613"/>
      <c r="Y80" s="613"/>
      <c r="Z80" s="607"/>
      <c r="AA80" s="614" t="str">
        <f>IF(COUNTIF(AA17:AA72,"GYJ(Z)")=0,"",COUNTIF(AA17:AA72,"GYJ(Z)"))</f>
        <v/>
      </c>
      <c r="AB80" s="612"/>
      <c r="AC80" s="613"/>
      <c r="AD80" s="613"/>
      <c r="AE80" s="613"/>
      <c r="AF80" s="607"/>
      <c r="AG80" s="614" t="str">
        <f>IF(COUNTIF(AG17:AG72,"GYJ(Z)")=0,"",COUNTIF(AG17:AG72,"GYJ(Z)"))</f>
        <v/>
      </c>
      <c r="AH80" s="612"/>
      <c r="AI80" s="613"/>
      <c r="AJ80" s="613"/>
      <c r="AK80" s="613"/>
      <c r="AL80" s="607"/>
      <c r="AM80" s="614" t="str">
        <f>IF(COUNTIF(AM17:AM72,"GYJ(Z)")=0,"",COUNTIF(AM17:AM72,"GYJ(Z)"))</f>
        <v/>
      </c>
      <c r="AN80" s="615"/>
      <c r="AO80" s="613"/>
      <c r="AP80" s="613"/>
      <c r="AQ80" s="613"/>
      <c r="AR80" s="607"/>
      <c r="AS80" s="626" t="str">
        <f t="shared" si="14"/>
        <v/>
      </c>
    </row>
    <row r="81" spans="1:45" s="71" customFormat="1" ht="15.75" customHeight="1" x14ac:dyDescent="0.3">
      <c r="A81" s="129"/>
      <c r="B81" s="634"/>
      <c r="C81" s="611" t="s">
        <v>35</v>
      </c>
      <c r="D81" s="612"/>
      <c r="E81" s="613"/>
      <c r="F81" s="613"/>
      <c r="G81" s="613"/>
      <c r="H81" s="607"/>
      <c r="I81" s="614">
        <f>IF(COUNTIF(I17:I72,"K")=0,"",COUNTIF(I17:I72,"K"))</f>
        <v>1</v>
      </c>
      <c r="J81" s="612"/>
      <c r="K81" s="613"/>
      <c r="L81" s="613"/>
      <c r="M81" s="613"/>
      <c r="N81" s="607"/>
      <c r="O81" s="614">
        <v>1</v>
      </c>
      <c r="P81" s="612"/>
      <c r="Q81" s="613"/>
      <c r="R81" s="613"/>
      <c r="S81" s="613"/>
      <c r="T81" s="607"/>
      <c r="U81" s="614">
        <f>IF(COUNTIF(U17:U72,"K")=0,"",COUNTIF(U17:U72,"K"))</f>
        <v>1</v>
      </c>
      <c r="V81" s="612"/>
      <c r="W81" s="613"/>
      <c r="X81" s="613"/>
      <c r="Y81" s="613"/>
      <c r="Z81" s="607"/>
      <c r="AA81" s="614">
        <v>4</v>
      </c>
      <c r="AB81" s="612"/>
      <c r="AC81" s="613"/>
      <c r="AD81" s="613"/>
      <c r="AE81" s="613"/>
      <c r="AF81" s="607"/>
      <c r="AG81" s="614">
        <f>IF(COUNTIF(AG17:AG72,"K")=0,"",COUNTIF(AG17:AG72,"K"))</f>
        <v>2</v>
      </c>
      <c r="AH81" s="612"/>
      <c r="AI81" s="613"/>
      <c r="AJ81" s="613"/>
      <c r="AK81" s="613"/>
      <c r="AL81" s="607"/>
      <c r="AM81" s="614" t="str">
        <f>IF(COUNTIF(AM17:AM72,"K")=0,"",COUNTIF(AM17:AM72,"K"))</f>
        <v/>
      </c>
      <c r="AN81" s="615"/>
      <c r="AO81" s="613"/>
      <c r="AP81" s="613"/>
      <c r="AQ81" s="613"/>
      <c r="AR81" s="607"/>
      <c r="AS81" s="626">
        <f t="shared" si="14"/>
        <v>9</v>
      </c>
    </row>
    <row r="82" spans="1:45" s="71" customFormat="1" ht="15.75" customHeight="1" x14ac:dyDescent="0.3">
      <c r="A82" s="129"/>
      <c r="B82" s="634"/>
      <c r="C82" s="611" t="s">
        <v>36</v>
      </c>
      <c r="D82" s="612"/>
      <c r="E82" s="613"/>
      <c r="F82" s="613"/>
      <c r="G82" s="613"/>
      <c r="H82" s="607"/>
      <c r="I82" s="614" t="str">
        <f>IF(COUNTIF(I17:I72,"K(Z)")=0,"",COUNTIF(I17:I72,"K(Z)"))</f>
        <v/>
      </c>
      <c r="J82" s="612"/>
      <c r="K82" s="613"/>
      <c r="L82" s="613"/>
      <c r="M82" s="613"/>
      <c r="N82" s="607"/>
      <c r="O82" s="614">
        <f>IF(COUNTIF(O17:O72,"K(Z)")=0,"",COUNTIF(O17:O72,"K(Z)"))</f>
        <v>1</v>
      </c>
      <c r="P82" s="612"/>
      <c r="Q82" s="613"/>
      <c r="R82" s="613"/>
      <c r="S82" s="613"/>
      <c r="T82" s="607"/>
      <c r="U82" s="614">
        <f>IF(COUNTIF(U17:U72,"K(Z)")=0,"",COUNTIF(U17:U72,"K(Z)"))</f>
        <v>3</v>
      </c>
      <c r="V82" s="612"/>
      <c r="W82" s="613"/>
      <c r="X82" s="613"/>
      <c r="Y82" s="613"/>
      <c r="Z82" s="607"/>
      <c r="AA82" s="614">
        <f>IF(COUNTIF(AA17:AA72,"K(Z)")=0,"",COUNTIF(AA17:AA72,"K(Z)"))</f>
        <v>3</v>
      </c>
      <c r="AB82" s="612"/>
      <c r="AC82" s="613"/>
      <c r="AD82" s="613"/>
      <c r="AE82" s="613"/>
      <c r="AF82" s="607"/>
      <c r="AG82" s="614">
        <f>IF(COUNTIF(AG17:AG72,"K(Z)")=0,"",COUNTIF(AG17:AG72,"K(Z)"))</f>
        <v>2</v>
      </c>
      <c r="AH82" s="612"/>
      <c r="AI82" s="613"/>
      <c r="AJ82" s="613"/>
      <c r="AK82" s="613"/>
      <c r="AL82" s="607"/>
      <c r="AM82" s="614" t="str">
        <f>IF(COUNTIF(AM17:AM72,"K(Z)")=0,"",COUNTIF(AM17:AM72,"K(Z)"))</f>
        <v/>
      </c>
      <c r="AN82" s="615"/>
      <c r="AO82" s="613"/>
      <c r="AP82" s="613"/>
      <c r="AQ82" s="613"/>
      <c r="AR82" s="607"/>
      <c r="AS82" s="626">
        <f t="shared" si="14"/>
        <v>9</v>
      </c>
    </row>
    <row r="83" spans="1:45" s="71" customFormat="1" ht="15.75" customHeight="1" x14ac:dyDescent="0.3">
      <c r="A83" s="129"/>
      <c r="B83" s="634"/>
      <c r="C83" s="130" t="s">
        <v>25</v>
      </c>
      <c r="D83" s="612"/>
      <c r="E83" s="613"/>
      <c r="F83" s="613"/>
      <c r="G83" s="613"/>
      <c r="H83" s="607"/>
      <c r="I83" s="614" t="str">
        <f>IF(COUNTIF(I17:I72,"AV")=0,"",COUNTIF(I17:I72,"AV"))</f>
        <v/>
      </c>
      <c r="J83" s="612"/>
      <c r="K83" s="613"/>
      <c r="L83" s="613"/>
      <c r="M83" s="613"/>
      <c r="N83" s="607"/>
      <c r="O83" s="614" t="str">
        <f>IF(COUNTIF(O17:O72,"AV")=0,"",COUNTIF(O17:O72,"AV"))</f>
        <v/>
      </c>
      <c r="P83" s="612"/>
      <c r="Q83" s="613"/>
      <c r="R83" s="613"/>
      <c r="S83" s="613"/>
      <c r="T83" s="607"/>
      <c r="U83" s="614" t="str">
        <f>IF(COUNTIF(U17:U72,"AV")=0,"",COUNTIF(U17:U72,"AV"))</f>
        <v/>
      </c>
      <c r="V83" s="612"/>
      <c r="W83" s="613"/>
      <c r="X83" s="613"/>
      <c r="Y83" s="613"/>
      <c r="Z83" s="607"/>
      <c r="AA83" s="614" t="str">
        <f>IF(COUNTIF(AA17:AA72,"AV")=0,"",COUNTIF(AA17:AA72,"AV"))</f>
        <v/>
      </c>
      <c r="AB83" s="612"/>
      <c r="AC83" s="613"/>
      <c r="AD83" s="613"/>
      <c r="AE83" s="613"/>
      <c r="AF83" s="607"/>
      <c r="AG83" s="614" t="str">
        <f>IF(COUNTIF(AG17:AG72,"AV")=0,"",COUNTIF(AG17:AG72,"AV"))</f>
        <v/>
      </c>
      <c r="AH83" s="612"/>
      <c r="AI83" s="613"/>
      <c r="AJ83" s="613"/>
      <c r="AK83" s="613"/>
      <c r="AL83" s="607"/>
      <c r="AM83" s="614" t="str">
        <f>IF(COUNTIF(AM17:AM72,"AV")=0,"",COUNTIF(AM17:AM72,"AV"))</f>
        <v/>
      </c>
      <c r="AN83" s="615"/>
      <c r="AO83" s="613"/>
      <c r="AP83" s="613"/>
      <c r="AQ83" s="613"/>
      <c r="AR83" s="607"/>
      <c r="AS83" s="626" t="str">
        <f t="shared" si="14"/>
        <v/>
      </c>
    </row>
    <row r="84" spans="1:45" s="71" customFormat="1" ht="15.75" customHeight="1" x14ac:dyDescent="0.3">
      <c r="A84" s="129"/>
      <c r="B84" s="634"/>
      <c r="C84" s="130" t="s">
        <v>62</v>
      </c>
      <c r="D84" s="612"/>
      <c r="E84" s="613"/>
      <c r="F84" s="613"/>
      <c r="G84" s="613"/>
      <c r="H84" s="607"/>
      <c r="I84" s="614" t="str">
        <f>IF(COUNTIF(I17:I72,"KV")=0,"",COUNTIF(I17:I72,"KV"))</f>
        <v/>
      </c>
      <c r="J84" s="612"/>
      <c r="K84" s="613"/>
      <c r="L84" s="613"/>
      <c r="M84" s="613"/>
      <c r="N84" s="607"/>
      <c r="O84" s="614" t="str">
        <f>IF(COUNTIF(O17:O72,"KV")=0,"",COUNTIF(O17:O72,"KV"))</f>
        <v/>
      </c>
      <c r="P84" s="612"/>
      <c r="Q84" s="613"/>
      <c r="R84" s="613"/>
      <c r="S84" s="613"/>
      <c r="T84" s="607"/>
      <c r="U84" s="614" t="str">
        <f>IF(COUNTIF(U17:U72,"KV")=0,"",COUNTIF(U17:U72,"KV"))</f>
        <v/>
      </c>
      <c r="V84" s="612"/>
      <c r="W84" s="613"/>
      <c r="X84" s="613"/>
      <c r="Y84" s="613"/>
      <c r="Z84" s="607"/>
      <c r="AA84" s="614" t="str">
        <f>IF(COUNTIF(AA17:AA72,"KV")=0,"",COUNTIF(AA17:AA72,"KV"))</f>
        <v/>
      </c>
      <c r="AB84" s="612"/>
      <c r="AC84" s="613"/>
      <c r="AD84" s="613"/>
      <c r="AE84" s="613"/>
      <c r="AF84" s="607"/>
      <c r="AG84" s="614" t="str">
        <f>IF(COUNTIF(AG17:AG72,"KV")=0,"",COUNTIF(AG17:AG72,"KV"))</f>
        <v/>
      </c>
      <c r="AH84" s="612"/>
      <c r="AI84" s="613"/>
      <c r="AJ84" s="613"/>
      <c r="AK84" s="613"/>
      <c r="AL84" s="607"/>
      <c r="AM84" s="614" t="str">
        <f>IF(COUNTIF(AM17:AM72,"KV")=0,"",COUNTIF(AM17:AM72,"KV"))</f>
        <v/>
      </c>
      <c r="AN84" s="615"/>
      <c r="AO84" s="613"/>
      <c r="AP84" s="613"/>
      <c r="AQ84" s="613"/>
      <c r="AR84" s="607"/>
      <c r="AS84" s="626" t="str">
        <f t="shared" si="14"/>
        <v/>
      </c>
    </row>
    <row r="85" spans="1:45" s="71" customFormat="1" ht="15.75" customHeight="1" x14ac:dyDescent="0.3">
      <c r="A85" s="129"/>
      <c r="B85" s="634"/>
      <c r="C85" s="130" t="s">
        <v>63</v>
      </c>
      <c r="D85" s="616"/>
      <c r="E85" s="617"/>
      <c r="F85" s="617"/>
      <c r="G85" s="617"/>
      <c r="H85" s="608"/>
      <c r="I85" s="614" t="str">
        <f>IF(COUNTIF(I17:I72,"SZG")=0,"",COUNTIF(I17:I72,"SZG"))</f>
        <v/>
      </c>
      <c r="J85" s="616"/>
      <c r="K85" s="617"/>
      <c r="L85" s="617"/>
      <c r="M85" s="617"/>
      <c r="N85" s="608"/>
      <c r="O85" s="614" t="str">
        <f>IF(COUNTIF(O17:O72,"SZG")=0,"",COUNTIF(O17:O72,"SZG"))</f>
        <v/>
      </c>
      <c r="P85" s="616"/>
      <c r="Q85" s="617"/>
      <c r="R85" s="617"/>
      <c r="S85" s="617"/>
      <c r="T85" s="608"/>
      <c r="U85" s="614" t="str">
        <f>IF(COUNTIF(U17:U72,"SZG")=0,"",COUNTIF(U17:U72,"SZG"))</f>
        <v/>
      </c>
      <c r="V85" s="616"/>
      <c r="W85" s="617"/>
      <c r="X85" s="617"/>
      <c r="Y85" s="617"/>
      <c r="Z85" s="608"/>
      <c r="AA85" s="614" t="str">
        <f>IF(COUNTIF(AA17:AA72,"SZG")=0,"",COUNTIF(AA17:AA72,"SZG"))</f>
        <v/>
      </c>
      <c r="AB85" s="616"/>
      <c r="AC85" s="617"/>
      <c r="AD85" s="617"/>
      <c r="AE85" s="617"/>
      <c r="AF85" s="608"/>
      <c r="AG85" s="614">
        <f>IF(COUNTIF(AG17:AG72,"SZG")=0,"",COUNTIF(AG17:AG72,"SZG"))</f>
        <v>1</v>
      </c>
      <c r="AH85" s="616"/>
      <c r="AI85" s="617"/>
      <c r="AJ85" s="617"/>
      <c r="AK85" s="617"/>
      <c r="AL85" s="608"/>
      <c r="AM85" s="614" t="str">
        <f>IF(COUNTIF(AM17:AM72,"SZG")=0,"",COUNTIF(AM17:AM72,"SZG"))</f>
        <v/>
      </c>
      <c r="AN85" s="615"/>
      <c r="AO85" s="613"/>
      <c r="AP85" s="613"/>
      <c r="AQ85" s="613"/>
      <c r="AR85" s="607"/>
      <c r="AS85" s="626">
        <f t="shared" si="14"/>
        <v>1</v>
      </c>
    </row>
    <row r="86" spans="1:45" s="71" customFormat="1" ht="15.75" customHeight="1" x14ac:dyDescent="0.3">
      <c r="A86" s="129"/>
      <c r="B86" s="634"/>
      <c r="C86" s="130" t="s">
        <v>64</v>
      </c>
      <c r="D86" s="616"/>
      <c r="E86" s="617"/>
      <c r="F86" s="617"/>
      <c r="G86" s="617"/>
      <c r="H86" s="608"/>
      <c r="I86" s="614" t="str">
        <f>IF(COUNTIF(I17:I72,"ZV")=0,"",COUNTIF(I17:I72,"ZV"))</f>
        <v/>
      </c>
      <c r="J86" s="616"/>
      <c r="K86" s="617"/>
      <c r="L86" s="617"/>
      <c r="M86" s="617"/>
      <c r="N86" s="608"/>
      <c r="O86" s="614" t="str">
        <f>IF(COUNTIF(O17:O72,"ZV")=0,"",COUNTIF(O17:O72,"ZV"))</f>
        <v/>
      </c>
      <c r="P86" s="616"/>
      <c r="Q86" s="617"/>
      <c r="R86" s="617"/>
      <c r="S86" s="617"/>
      <c r="T86" s="608"/>
      <c r="U86" s="614" t="str">
        <f>IF(COUNTIF(U17:U72,"ZV")=0,"",COUNTIF(U17:U72,"ZV"))</f>
        <v/>
      </c>
      <c r="V86" s="616"/>
      <c r="W86" s="617"/>
      <c r="X86" s="617"/>
      <c r="Y86" s="617"/>
      <c r="Z86" s="608"/>
      <c r="AA86" s="614" t="str">
        <f>IF(COUNTIF(AA17:AA72,"ZV")=0,"",COUNTIF(AA17:AA72,"ZV"))</f>
        <v/>
      </c>
      <c r="AB86" s="616"/>
      <c r="AC86" s="617"/>
      <c r="AD86" s="617"/>
      <c r="AE86" s="617"/>
      <c r="AF86" s="608"/>
      <c r="AG86" s="614" t="str">
        <f>IF(COUNTIF(AG17:AG72,"ZV")=0,"",COUNTIF(AG17:AG72,"ZV"))</f>
        <v/>
      </c>
      <c r="AH86" s="616"/>
      <c r="AI86" s="617"/>
      <c r="AJ86" s="617"/>
      <c r="AK86" s="617"/>
      <c r="AL86" s="608"/>
      <c r="AM86" s="614" t="str">
        <f>IF(COUNTIF(AM17:AM72,"ZV")=0,"",COUNTIF(AM17:AM72,"ZV"))</f>
        <v/>
      </c>
      <c r="AN86" s="615"/>
      <c r="AO86" s="613"/>
      <c r="AP86" s="613"/>
      <c r="AQ86" s="613"/>
      <c r="AR86" s="607"/>
      <c r="AS86" s="626" t="str">
        <f t="shared" si="14"/>
        <v/>
      </c>
    </row>
    <row r="87" spans="1:45" s="71" customFormat="1" ht="15.75" customHeight="1" thickBot="1" x14ac:dyDescent="0.35">
      <c r="A87" s="618"/>
      <c r="B87" s="609"/>
      <c r="C87" s="610" t="s">
        <v>26</v>
      </c>
      <c r="D87" s="619"/>
      <c r="E87" s="620"/>
      <c r="F87" s="620"/>
      <c r="G87" s="620"/>
      <c r="H87" s="621"/>
      <c r="I87" s="622">
        <f>IF(SUM(I75:I86)=0,"",SUM(I75:I86))</f>
        <v>4</v>
      </c>
      <c r="J87" s="619"/>
      <c r="K87" s="620"/>
      <c r="L87" s="620"/>
      <c r="M87" s="620"/>
      <c r="N87" s="621"/>
      <c r="O87" s="622">
        <f>IF(SUM(O75:O86)=0,"",SUM(O75:O86))</f>
        <v>10</v>
      </c>
      <c r="P87" s="619"/>
      <c r="Q87" s="620"/>
      <c r="R87" s="620"/>
      <c r="S87" s="620"/>
      <c r="T87" s="621"/>
      <c r="U87" s="622">
        <f>IF(SUM(U75:U86)=0,"",SUM(U75:U86))</f>
        <v>7</v>
      </c>
      <c r="V87" s="619"/>
      <c r="W87" s="620"/>
      <c r="X87" s="620"/>
      <c r="Y87" s="620"/>
      <c r="Z87" s="621"/>
      <c r="AA87" s="622">
        <f>IF(SUM(AA75:AA86)=0,"",SUM(AA75:AA86))</f>
        <v>10</v>
      </c>
      <c r="AB87" s="619"/>
      <c r="AC87" s="620"/>
      <c r="AD87" s="620"/>
      <c r="AE87" s="620"/>
      <c r="AF87" s="621"/>
      <c r="AG87" s="622">
        <f>IF(SUM(AG75:AG86)=0,"",SUM(AG75:AG86))</f>
        <v>9</v>
      </c>
      <c r="AH87" s="619"/>
      <c r="AI87" s="620"/>
      <c r="AJ87" s="620"/>
      <c r="AK87" s="620"/>
      <c r="AL87" s="621"/>
      <c r="AM87" s="622">
        <f>IF(SUM(AM75:AM86)=0,"",SUM(AM75:AM86))</f>
        <v>7</v>
      </c>
      <c r="AN87" s="623"/>
      <c r="AO87" s="620"/>
      <c r="AP87" s="620"/>
      <c r="AQ87" s="620"/>
      <c r="AR87" s="621"/>
      <c r="AS87" s="626">
        <f t="shared" si="14"/>
        <v>47</v>
      </c>
    </row>
    <row r="88" spans="1:45" s="71" customFormat="1" ht="15.75" customHeight="1" thickTop="1" x14ac:dyDescent="0.25">
      <c r="A88" s="132"/>
      <c r="B88" s="133"/>
      <c r="C88" s="133"/>
    </row>
    <row r="89" spans="1:45" s="71" customFormat="1" ht="15.75" customHeight="1" x14ac:dyDescent="0.25">
      <c r="A89" s="132"/>
      <c r="B89" s="133"/>
      <c r="C89" s="133"/>
      <c r="E89" s="778"/>
      <c r="AC89" s="900"/>
      <c r="AI89" s="900"/>
    </row>
    <row r="90" spans="1:45" s="71" customFormat="1" ht="15.75" customHeight="1" x14ac:dyDescent="0.25">
      <c r="A90" s="132"/>
      <c r="B90" s="133"/>
      <c r="C90" s="133"/>
    </row>
    <row r="91" spans="1:45" s="71" customFormat="1" ht="15.75" customHeight="1" x14ac:dyDescent="0.25">
      <c r="A91" s="132"/>
      <c r="B91" s="133"/>
      <c r="C91" s="133"/>
    </row>
    <row r="92" spans="1:45" s="71" customFormat="1" ht="15.75" customHeight="1" x14ac:dyDescent="0.25">
      <c r="A92" s="132"/>
      <c r="B92" s="133"/>
      <c r="C92" s="133"/>
    </row>
    <row r="93" spans="1:45" s="71" customFormat="1" ht="15.75" customHeight="1" x14ac:dyDescent="0.25">
      <c r="A93" s="132"/>
      <c r="B93" s="133"/>
      <c r="C93" s="133"/>
    </row>
    <row r="94" spans="1:45" s="71" customFormat="1" ht="15.75" customHeight="1" x14ac:dyDescent="0.25">
      <c r="A94" s="132"/>
      <c r="B94" s="133"/>
      <c r="C94" s="133"/>
    </row>
    <row r="95" spans="1:45" s="71" customFormat="1" ht="15.75" customHeight="1" x14ac:dyDescent="0.25">
      <c r="A95" s="132"/>
      <c r="B95" s="133"/>
      <c r="C95" s="133"/>
    </row>
    <row r="96" spans="1:45" s="71" customFormat="1" ht="15.75" customHeight="1" x14ac:dyDescent="0.25">
      <c r="A96" s="132"/>
      <c r="B96" s="133"/>
      <c r="C96" s="133"/>
    </row>
    <row r="97" spans="1:3" s="71" customFormat="1" ht="15.75" customHeight="1" x14ac:dyDescent="0.25">
      <c r="A97" s="132"/>
      <c r="B97" s="133"/>
      <c r="C97" s="133"/>
    </row>
    <row r="98" spans="1:3" s="71" customFormat="1" ht="15.75" customHeight="1" x14ac:dyDescent="0.25">
      <c r="A98" s="132"/>
      <c r="B98" s="133"/>
      <c r="C98" s="133"/>
    </row>
    <row r="99" spans="1:3" s="71" customFormat="1" ht="15.75" customHeight="1" x14ac:dyDescent="0.25">
      <c r="A99" s="132"/>
      <c r="B99" s="133"/>
      <c r="C99" s="133"/>
    </row>
    <row r="100" spans="1:3" s="71" customFormat="1" ht="15.75" customHeight="1" x14ac:dyDescent="0.25">
      <c r="A100" s="132"/>
      <c r="B100" s="133"/>
      <c r="C100" s="133"/>
    </row>
    <row r="101" spans="1:3" s="71" customFormat="1" ht="15.75" customHeight="1" x14ac:dyDescent="0.25">
      <c r="A101" s="132"/>
      <c r="B101" s="133"/>
      <c r="C101" s="133"/>
    </row>
    <row r="102" spans="1:3" s="71" customFormat="1" ht="15.75" customHeight="1" x14ac:dyDescent="0.25">
      <c r="A102" s="132"/>
      <c r="B102" s="133"/>
      <c r="C102" s="133"/>
    </row>
    <row r="103" spans="1:3" s="71" customFormat="1" ht="15.75" customHeight="1" x14ac:dyDescent="0.25">
      <c r="A103" s="132"/>
      <c r="B103" s="133"/>
      <c r="C103" s="133"/>
    </row>
    <row r="104" spans="1:3" s="71" customFormat="1" ht="15.75" customHeight="1" x14ac:dyDescent="0.25">
      <c r="A104" s="132"/>
      <c r="B104" s="133"/>
      <c r="C104" s="133"/>
    </row>
    <row r="105" spans="1:3" s="71" customFormat="1" ht="15.75" customHeight="1" x14ac:dyDescent="0.25">
      <c r="A105" s="132"/>
      <c r="B105" s="133"/>
      <c r="C105" s="133"/>
    </row>
    <row r="106" spans="1:3" s="71" customFormat="1" ht="15.75" customHeight="1" x14ac:dyDescent="0.25">
      <c r="A106" s="132"/>
      <c r="B106" s="133"/>
      <c r="C106" s="133"/>
    </row>
    <row r="107" spans="1:3" s="71" customFormat="1" ht="15.75" customHeight="1" x14ac:dyDescent="0.25">
      <c r="A107" s="132"/>
      <c r="B107" s="133"/>
      <c r="C107" s="133"/>
    </row>
    <row r="108" spans="1:3" s="71" customFormat="1" ht="15.75" customHeight="1" x14ac:dyDescent="0.25">
      <c r="A108" s="132"/>
      <c r="B108" s="133"/>
      <c r="C108" s="133"/>
    </row>
    <row r="109" spans="1:3" s="71" customFormat="1" ht="15.75" customHeight="1" x14ac:dyDescent="0.25">
      <c r="A109" s="132"/>
      <c r="B109" s="133"/>
      <c r="C109" s="133"/>
    </row>
    <row r="110" spans="1:3" s="71" customFormat="1" ht="15.75" customHeight="1" x14ac:dyDescent="0.25">
      <c r="A110" s="132"/>
      <c r="B110" s="133"/>
      <c r="C110" s="133"/>
    </row>
    <row r="111" spans="1:3" s="71" customFormat="1" ht="15.75" customHeight="1" x14ac:dyDescent="0.25">
      <c r="A111" s="132"/>
      <c r="B111" s="133"/>
      <c r="C111" s="133"/>
    </row>
    <row r="112" spans="1:3" s="71" customFormat="1" ht="15.75" customHeight="1" x14ac:dyDescent="0.25">
      <c r="A112" s="132"/>
      <c r="B112" s="133"/>
      <c r="C112" s="133"/>
    </row>
    <row r="113" spans="1:3" s="71" customFormat="1" ht="15.75" customHeight="1" x14ac:dyDescent="0.25">
      <c r="A113" s="132"/>
      <c r="B113" s="133"/>
      <c r="C113" s="133"/>
    </row>
    <row r="114" spans="1:3" s="71" customFormat="1" ht="15.75" customHeight="1" x14ac:dyDescent="0.25">
      <c r="A114" s="132"/>
      <c r="B114" s="133"/>
      <c r="C114" s="133"/>
    </row>
    <row r="115" spans="1:3" s="71" customFormat="1" ht="15.75" customHeight="1" x14ac:dyDescent="0.25">
      <c r="A115" s="132"/>
      <c r="B115" s="133"/>
      <c r="C115" s="133"/>
    </row>
    <row r="116" spans="1:3" s="71" customFormat="1" ht="15.75" customHeight="1" x14ac:dyDescent="0.25">
      <c r="A116" s="132"/>
      <c r="B116" s="133"/>
      <c r="C116" s="133"/>
    </row>
    <row r="117" spans="1:3" s="71" customFormat="1" ht="15.75" customHeight="1" x14ac:dyDescent="0.25">
      <c r="A117" s="132"/>
      <c r="B117" s="133"/>
      <c r="C117" s="133"/>
    </row>
    <row r="118" spans="1:3" s="71" customFormat="1" ht="15.75" customHeight="1" x14ac:dyDescent="0.25">
      <c r="A118" s="132"/>
      <c r="B118" s="133"/>
      <c r="C118" s="133"/>
    </row>
    <row r="119" spans="1:3" s="71" customFormat="1" ht="15.75" customHeight="1" x14ac:dyDescent="0.25">
      <c r="A119" s="132"/>
      <c r="B119" s="133"/>
      <c r="C119" s="133"/>
    </row>
    <row r="120" spans="1:3" s="71" customFormat="1" ht="15.75" customHeight="1" x14ac:dyDescent="0.25">
      <c r="A120" s="132"/>
      <c r="B120" s="133"/>
      <c r="C120" s="133"/>
    </row>
    <row r="121" spans="1:3" s="71" customFormat="1" ht="15.75" customHeight="1" x14ac:dyDescent="0.25">
      <c r="A121" s="132"/>
      <c r="B121" s="133"/>
      <c r="C121" s="133"/>
    </row>
    <row r="122" spans="1:3" s="71" customFormat="1" ht="15.75" customHeight="1" x14ac:dyDescent="0.25">
      <c r="A122" s="132"/>
      <c r="B122" s="133"/>
      <c r="C122" s="133"/>
    </row>
    <row r="123" spans="1:3" s="71" customFormat="1" ht="15.75" customHeight="1" x14ac:dyDescent="0.25">
      <c r="A123" s="132"/>
      <c r="B123" s="133"/>
      <c r="C123" s="133"/>
    </row>
    <row r="124" spans="1:3" s="71" customFormat="1" ht="15.75" customHeight="1" x14ac:dyDescent="0.25">
      <c r="A124" s="132"/>
      <c r="B124" s="133"/>
      <c r="C124" s="133"/>
    </row>
    <row r="125" spans="1:3" s="71" customFormat="1" ht="15.75" customHeight="1" x14ac:dyDescent="0.25">
      <c r="A125" s="132"/>
      <c r="B125" s="133"/>
      <c r="C125" s="133"/>
    </row>
    <row r="126" spans="1:3" s="71" customFormat="1" ht="15.75" customHeight="1" x14ac:dyDescent="0.25">
      <c r="A126" s="132"/>
      <c r="B126" s="133"/>
      <c r="C126" s="133"/>
    </row>
    <row r="127" spans="1:3" s="71" customFormat="1" ht="15.75" customHeight="1" x14ac:dyDescent="0.25">
      <c r="A127" s="132"/>
      <c r="B127" s="133"/>
      <c r="C127" s="133"/>
    </row>
    <row r="128" spans="1:3" s="71" customFormat="1" ht="15.75" customHeight="1" x14ac:dyDescent="0.25">
      <c r="A128" s="132"/>
      <c r="B128" s="133"/>
      <c r="C128" s="133"/>
    </row>
    <row r="129" spans="1:3" s="71" customFormat="1" ht="15.75" customHeight="1" x14ac:dyDescent="0.25">
      <c r="A129" s="132"/>
      <c r="B129" s="133"/>
      <c r="C129" s="133"/>
    </row>
    <row r="130" spans="1:3" s="71" customFormat="1" ht="15.75" customHeight="1" x14ac:dyDescent="0.25">
      <c r="A130" s="132"/>
      <c r="B130" s="133"/>
      <c r="C130" s="133"/>
    </row>
    <row r="131" spans="1:3" s="71" customFormat="1" ht="15.75" customHeight="1" x14ac:dyDescent="0.25">
      <c r="A131" s="132"/>
      <c r="B131" s="133"/>
      <c r="C131" s="133"/>
    </row>
    <row r="132" spans="1:3" s="71" customFormat="1" ht="15.75" customHeight="1" x14ac:dyDescent="0.25">
      <c r="A132" s="132"/>
      <c r="B132" s="133"/>
      <c r="C132" s="133"/>
    </row>
    <row r="133" spans="1:3" s="71" customFormat="1" ht="15.75" customHeight="1" x14ac:dyDescent="0.25">
      <c r="A133" s="132"/>
      <c r="B133" s="133"/>
      <c r="C133" s="133"/>
    </row>
    <row r="134" spans="1:3" s="71" customFormat="1" ht="15.75" customHeight="1" x14ac:dyDescent="0.25">
      <c r="A134" s="132"/>
      <c r="B134" s="133"/>
      <c r="C134" s="133"/>
    </row>
    <row r="135" spans="1:3" s="71" customFormat="1" ht="15.75" customHeight="1" x14ac:dyDescent="0.25">
      <c r="A135" s="132"/>
      <c r="B135" s="133"/>
      <c r="C135" s="133"/>
    </row>
    <row r="136" spans="1:3" s="71" customFormat="1" ht="15.75" customHeight="1" x14ac:dyDescent="0.25">
      <c r="A136" s="132"/>
      <c r="B136" s="133"/>
      <c r="C136" s="133"/>
    </row>
    <row r="137" spans="1:3" s="71" customFormat="1" ht="15.75" customHeight="1" x14ac:dyDescent="0.25">
      <c r="A137" s="132"/>
      <c r="B137" s="133"/>
      <c r="C137" s="133"/>
    </row>
    <row r="138" spans="1:3" s="71" customFormat="1" ht="15.75" customHeight="1" x14ac:dyDescent="0.25">
      <c r="A138" s="132"/>
      <c r="B138" s="133"/>
      <c r="C138" s="133"/>
    </row>
    <row r="139" spans="1:3" s="71" customFormat="1" ht="15.75" customHeight="1" x14ac:dyDescent="0.25">
      <c r="A139" s="132"/>
      <c r="B139" s="133"/>
      <c r="C139" s="133"/>
    </row>
    <row r="140" spans="1:3" s="71" customFormat="1" ht="15.75" customHeight="1" x14ac:dyDescent="0.25">
      <c r="A140" s="132"/>
      <c r="B140" s="133"/>
      <c r="C140" s="133"/>
    </row>
    <row r="141" spans="1:3" s="71" customFormat="1" ht="15.75" customHeight="1" x14ac:dyDescent="0.25">
      <c r="A141" s="132"/>
      <c r="B141" s="133"/>
      <c r="C141" s="133"/>
    </row>
    <row r="142" spans="1:3" s="71" customFormat="1" ht="15.75" customHeight="1" x14ac:dyDescent="0.25">
      <c r="A142" s="132"/>
      <c r="B142" s="133"/>
      <c r="C142" s="133"/>
    </row>
    <row r="143" spans="1:3" s="71" customFormat="1" ht="15.75" customHeight="1" x14ac:dyDescent="0.25">
      <c r="A143" s="132"/>
      <c r="B143" s="133"/>
      <c r="C143" s="133"/>
    </row>
    <row r="144" spans="1:3" s="71" customFormat="1" ht="15.75" customHeight="1" x14ac:dyDescent="0.25">
      <c r="A144" s="132"/>
      <c r="B144" s="133"/>
      <c r="C144" s="133"/>
    </row>
    <row r="145" spans="1:45" s="71" customFormat="1" ht="15.75" customHeight="1" x14ac:dyDescent="0.25">
      <c r="A145" s="132"/>
      <c r="B145" s="133"/>
      <c r="C145" s="133"/>
    </row>
    <row r="146" spans="1:45" s="71" customFormat="1" ht="15.75" customHeight="1" x14ac:dyDescent="0.25">
      <c r="A146" s="132"/>
      <c r="B146" s="133"/>
      <c r="C146" s="133"/>
    </row>
    <row r="147" spans="1:45" s="71" customFormat="1" ht="15.75" customHeight="1" x14ac:dyDescent="0.25">
      <c r="A147" s="132"/>
      <c r="B147" s="133"/>
      <c r="C147" s="133"/>
    </row>
    <row r="148" spans="1:45" s="71" customFormat="1" ht="15.75" customHeight="1" x14ac:dyDescent="0.25">
      <c r="A148" s="132"/>
      <c r="B148" s="133"/>
      <c r="C148" s="133"/>
    </row>
    <row r="149" spans="1:45" s="71" customFormat="1" ht="15.75" customHeight="1" x14ac:dyDescent="0.25">
      <c r="A149" s="132"/>
      <c r="B149" s="133"/>
      <c r="C149" s="133"/>
    </row>
    <row r="150" spans="1:45" s="71" customFormat="1" ht="15.75" customHeight="1" x14ac:dyDescent="0.25">
      <c r="A150" s="132"/>
      <c r="B150" s="133"/>
      <c r="C150" s="133"/>
    </row>
    <row r="151" spans="1:45" s="71" customFormat="1" ht="15.75" customHeight="1" x14ac:dyDescent="0.25">
      <c r="A151" s="132"/>
      <c r="B151" s="133"/>
      <c r="C151" s="133"/>
    </row>
    <row r="152" spans="1:45" s="71" customFormat="1" ht="15.75" customHeight="1" x14ac:dyDescent="0.25">
      <c r="A152" s="132"/>
      <c r="B152" s="133"/>
      <c r="C152" s="133"/>
    </row>
    <row r="153" spans="1:45" ht="15.75" customHeight="1" x14ac:dyDescent="0.25">
      <c r="A153" s="132"/>
      <c r="B153" s="69"/>
      <c r="C153" s="69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</row>
    <row r="154" spans="1:45" ht="15.75" customHeight="1" x14ac:dyDescent="0.25">
      <c r="A154" s="132"/>
      <c r="B154" s="69"/>
      <c r="C154" s="69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:45" ht="15.75" customHeight="1" x14ac:dyDescent="0.25">
      <c r="A155" s="132"/>
      <c r="B155" s="69"/>
      <c r="C155" s="69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:45" ht="15.75" customHeight="1" x14ac:dyDescent="0.25">
      <c r="A156" s="132"/>
      <c r="B156" s="69"/>
      <c r="C156" s="69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</row>
    <row r="157" spans="1:45" ht="15.75" customHeight="1" x14ac:dyDescent="0.25">
      <c r="A157" s="132"/>
      <c r="B157" s="69"/>
      <c r="C157" s="69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</row>
    <row r="158" spans="1:45" ht="15.75" customHeight="1" x14ac:dyDescent="0.25">
      <c r="A158" s="132"/>
      <c r="B158" s="69"/>
      <c r="C158" s="69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:45" ht="15.75" customHeight="1" x14ac:dyDescent="0.25">
      <c r="A159" s="132"/>
      <c r="B159" s="69"/>
      <c r="C159" s="69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ht="15.75" customHeight="1" x14ac:dyDescent="0.25">
      <c r="A160" s="132"/>
      <c r="B160" s="69"/>
      <c r="C160" s="69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45" ht="15.75" customHeight="1" x14ac:dyDescent="0.25">
      <c r="A161" s="132"/>
      <c r="B161" s="69"/>
      <c r="C161" s="69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:45" ht="15.75" customHeight="1" x14ac:dyDescent="0.25">
      <c r="A162" s="134"/>
      <c r="B162" s="67"/>
      <c r="C162" s="67"/>
    </row>
    <row r="163" spans="1:45" ht="15.75" customHeight="1" x14ac:dyDescent="0.25">
      <c r="A163" s="134"/>
      <c r="B163" s="67"/>
      <c r="C163" s="67"/>
    </row>
    <row r="164" spans="1:45" ht="15.75" customHeight="1" x14ac:dyDescent="0.25">
      <c r="A164" s="134"/>
      <c r="B164" s="67"/>
      <c r="C164" s="67"/>
    </row>
    <row r="165" spans="1:45" ht="15.75" customHeight="1" x14ac:dyDescent="0.25">
      <c r="A165" s="134"/>
      <c r="B165" s="67"/>
      <c r="C165" s="67"/>
    </row>
    <row r="166" spans="1:45" ht="15.75" customHeight="1" x14ac:dyDescent="0.25">
      <c r="A166" s="134"/>
      <c r="B166" s="67"/>
      <c r="C166" s="67"/>
    </row>
    <row r="167" spans="1:45" ht="15.75" customHeight="1" x14ac:dyDescent="0.25">
      <c r="A167" s="134"/>
      <c r="B167" s="67"/>
      <c r="C167" s="67"/>
    </row>
    <row r="168" spans="1:45" ht="15.75" customHeight="1" x14ac:dyDescent="0.25">
      <c r="A168" s="134"/>
      <c r="B168" s="67"/>
      <c r="C168" s="67"/>
    </row>
    <row r="169" spans="1:45" ht="15.75" customHeight="1" x14ac:dyDescent="0.25">
      <c r="A169" s="134"/>
      <c r="B169" s="67"/>
      <c r="C169" s="67"/>
    </row>
    <row r="170" spans="1:45" ht="15.75" customHeight="1" x14ac:dyDescent="0.25">
      <c r="A170" s="134"/>
      <c r="B170" s="67"/>
      <c r="C170" s="67"/>
    </row>
    <row r="171" spans="1:45" ht="15.75" customHeight="1" x14ac:dyDescent="0.25">
      <c r="A171" s="134"/>
      <c r="B171" s="67"/>
      <c r="C171" s="67"/>
    </row>
    <row r="172" spans="1:45" ht="15.75" customHeight="1" x14ac:dyDescent="0.25">
      <c r="A172" s="134"/>
      <c r="B172" s="67"/>
      <c r="C172" s="67"/>
    </row>
    <row r="173" spans="1:45" ht="15.75" customHeight="1" x14ac:dyDescent="0.25">
      <c r="A173" s="134"/>
      <c r="B173" s="67"/>
      <c r="C173" s="67"/>
    </row>
    <row r="174" spans="1:45" ht="15.75" customHeight="1" x14ac:dyDescent="0.25">
      <c r="A174" s="134"/>
      <c r="B174" s="67"/>
      <c r="C174" s="67"/>
    </row>
    <row r="175" spans="1:45" ht="15.75" customHeight="1" x14ac:dyDescent="0.25">
      <c r="A175" s="134"/>
      <c r="B175" s="67"/>
      <c r="C175" s="67"/>
    </row>
    <row r="176" spans="1:45" ht="15.75" customHeight="1" x14ac:dyDescent="0.25">
      <c r="A176" s="134"/>
      <c r="B176" s="67"/>
      <c r="C176" s="67"/>
    </row>
    <row r="177" spans="1:3" ht="15.75" customHeight="1" x14ac:dyDescent="0.25">
      <c r="A177" s="134"/>
      <c r="B177" s="67"/>
      <c r="C177" s="67"/>
    </row>
    <row r="178" spans="1:3" ht="15.75" customHeight="1" x14ac:dyDescent="0.25">
      <c r="A178" s="134"/>
      <c r="B178" s="67"/>
      <c r="C178" s="67"/>
    </row>
    <row r="179" spans="1:3" ht="15.75" customHeight="1" x14ac:dyDescent="0.25">
      <c r="A179" s="134"/>
      <c r="B179" s="67"/>
      <c r="C179" s="67"/>
    </row>
    <row r="180" spans="1:3" ht="15.75" customHeight="1" x14ac:dyDescent="0.25">
      <c r="A180" s="134"/>
      <c r="B180" s="67"/>
      <c r="C180" s="67"/>
    </row>
    <row r="181" spans="1:3" ht="15.75" customHeight="1" x14ac:dyDescent="0.25">
      <c r="A181" s="134"/>
      <c r="B181" s="67"/>
      <c r="C181" s="67"/>
    </row>
    <row r="182" spans="1:3" ht="15.75" customHeight="1" x14ac:dyDescent="0.25">
      <c r="A182" s="134"/>
      <c r="B182" s="67"/>
      <c r="C182" s="67"/>
    </row>
    <row r="183" spans="1:3" ht="15.75" customHeight="1" x14ac:dyDescent="0.25">
      <c r="A183" s="134"/>
      <c r="B183" s="67"/>
      <c r="C183" s="67"/>
    </row>
    <row r="184" spans="1:3" ht="15.75" customHeight="1" x14ac:dyDescent="0.25">
      <c r="A184" s="134"/>
      <c r="B184" s="67"/>
      <c r="C184" s="67"/>
    </row>
    <row r="185" spans="1:3" ht="15.75" customHeight="1" x14ac:dyDescent="0.25">
      <c r="A185" s="134"/>
      <c r="B185" s="67"/>
      <c r="C185" s="67"/>
    </row>
    <row r="186" spans="1:3" ht="15.75" customHeight="1" x14ac:dyDescent="0.25">
      <c r="A186" s="134"/>
      <c r="B186" s="67"/>
      <c r="C186" s="67"/>
    </row>
    <row r="187" spans="1:3" x14ac:dyDescent="0.25">
      <c r="A187" s="134"/>
      <c r="B187" s="67"/>
      <c r="C187" s="67"/>
    </row>
    <row r="188" spans="1:3" x14ac:dyDescent="0.25">
      <c r="A188" s="134"/>
      <c r="B188" s="67"/>
      <c r="C188" s="67"/>
    </row>
    <row r="189" spans="1:3" x14ac:dyDescent="0.25">
      <c r="A189" s="134"/>
      <c r="B189" s="67"/>
      <c r="C189" s="67"/>
    </row>
    <row r="190" spans="1:3" x14ac:dyDescent="0.25">
      <c r="A190" s="134"/>
      <c r="B190" s="67"/>
      <c r="C190" s="67"/>
    </row>
    <row r="191" spans="1:3" x14ac:dyDescent="0.25">
      <c r="A191" s="134"/>
      <c r="B191" s="67"/>
      <c r="C191" s="67"/>
    </row>
    <row r="192" spans="1:3" x14ac:dyDescent="0.25">
      <c r="A192" s="134"/>
      <c r="B192" s="67"/>
      <c r="C192" s="67"/>
    </row>
    <row r="193" spans="1:3" x14ac:dyDescent="0.25">
      <c r="A193" s="134"/>
      <c r="B193" s="67"/>
      <c r="C193" s="67"/>
    </row>
    <row r="194" spans="1:3" x14ac:dyDescent="0.25">
      <c r="A194" s="134"/>
      <c r="B194" s="67"/>
      <c r="C194" s="67"/>
    </row>
    <row r="195" spans="1:3" x14ac:dyDescent="0.25">
      <c r="A195" s="134"/>
      <c r="B195" s="67"/>
      <c r="C195" s="67"/>
    </row>
    <row r="196" spans="1:3" x14ac:dyDescent="0.25">
      <c r="A196" s="134"/>
      <c r="B196" s="67"/>
      <c r="C196" s="67"/>
    </row>
    <row r="197" spans="1:3" x14ac:dyDescent="0.25">
      <c r="A197" s="134"/>
      <c r="B197" s="67"/>
      <c r="C197" s="67"/>
    </row>
    <row r="198" spans="1:3" x14ac:dyDescent="0.25">
      <c r="A198" s="134"/>
      <c r="B198" s="67"/>
      <c r="C198" s="67"/>
    </row>
    <row r="199" spans="1:3" x14ac:dyDescent="0.25">
      <c r="A199" s="134"/>
      <c r="B199" s="67"/>
      <c r="C199" s="67"/>
    </row>
    <row r="200" spans="1:3" x14ac:dyDescent="0.25">
      <c r="A200" s="134"/>
      <c r="B200" s="67"/>
      <c r="C200" s="67"/>
    </row>
    <row r="201" spans="1:3" x14ac:dyDescent="0.25">
      <c r="A201" s="134"/>
      <c r="B201" s="67"/>
      <c r="C201" s="67"/>
    </row>
    <row r="202" spans="1:3" x14ac:dyDescent="0.25">
      <c r="A202" s="134"/>
      <c r="B202" s="67"/>
      <c r="C202" s="67"/>
    </row>
    <row r="203" spans="1:3" x14ac:dyDescent="0.25">
      <c r="A203" s="134"/>
      <c r="B203" s="67"/>
      <c r="C203" s="67"/>
    </row>
    <row r="204" spans="1:3" x14ac:dyDescent="0.25">
      <c r="A204" s="134"/>
      <c r="B204" s="67"/>
      <c r="C204" s="67"/>
    </row>
    <row r="205" spans="1:3" x14ac:dyDescent="0.25">
      <c r="A205" s="134"/>
      <c r="B205" s="67"/>
      <c r="C205" s="67"/>
    </row>
    <row r="206" spans="1:3" x14ac:dyDescent="0.25">
      <c r="A206" s="134"/>
      <c r="B206" s="67"/>
      <c r="C206" s="67"/>
    </row>
    <row r="207" spans="1:3" x14ac:dyDescent="0.25">
      <c r="A207" s="134"/>
      <c r="B207" s="67"/>
      <c r="C207" s="67"/>
    </row>
    <row r="208" spans="1:3" x14ac:dyDescent="0.25">
      <c r="A208" s="134"/>
      <c r="B208" s="67"/>
      <c r="C208" s="67"/>
    </row>
    <row r="209" spans="1:3" x14ac:dyDescent="0.25">
      <c r="A209" s="134"/>
      <c r="B209" s="67"/>
      <c r="C209" s="67"/>
    </row>
    <row r="210" spans="1:3" x14ac:dyDescent="0.25">
      <c r="A210" s="134"/>
      <c r="B210" s="67"/>
      <c r="C210" s="67"/>
    </row>
    <row r="211" spans="1:3" x14ac:dyDescent="0.25">
      <c r="A211" s="134"/>
      <c r="B211" s="67"/>
      <c r="C211" s="67"/>
    </row>
    <row r="212" spans="1:3" x14ac:dyDescent="0.25">
      <c r="A212" s="134"/>
      <c r="B212" s="67"/>
      <c r="C212" s="67"/>
    </row>
    <row r="213" spans="1:3" x14ac:dyDescent="0.25">
      <c r="A213" s="134"/>
      <c r="B213" s="67"/>
      <c r="C213" s="67"/>
    </row>
    <row r="214" spans="1:3" x14ac:dyDescent="0.25">
      <c r="A214" s="134"/>
      <c r="B214" s="67"/>
      <c r="C214" s="67"/>
    </row>
    <row r="215" spans="1:3" x14ac:dyDescent="0.25">
      <c r="A215" s="134"/>
      <c r="B215" s="67"/>
      <c r="C215" s="67"/>
    </row>
    <row r="216" spans="1:3" x14ac:dyDescent="0.25">
      <c r="A216" s="134"/>
      <c r="B216" s="67"/>
      <c r="C216" s="67"/>
    </row>
    <row r="217" spans="1:3" x14ac:dyDescent="0.25">
      <c r="A217" s="134"/>
      <c r="B217" s="67"/>
      <c r="C217" s="67"/>
    </row>
    <row r="218" spans="1:3" x14ac:dyDescent="0.25">
      <c r="A218" s="134"/>
      <c r="B218" s="67"/>
      <c r="C218" s="67"/>
    </row>
    <row r="219" spans="1:3" x14ac:dyDescent="0.25">
      <c r="A219" s="134"/>
      <c r="B219" s="67"/>
      <c r="C219" s="67"/>
    </row>
    <row r="220" spans="1:3" x14ac:dyDescent="0.25">
      <c r="A220" s="134"/>
      <c r="B220" s="67"/>
      <c r="C220" s="67"/>
    </row>
    <row r="221" spans="1:3" x14ac:dyDescent="0.25">
      <c r="A221" s="134"/>
      <c r="B221" s="67"/>
      <c r="C221" s="67"/>
    </row>
    <row r="222" spans="1:3" x14ac:dyDescent="0.25">
      <c r="A222" s="134"/>
      <c r="B222" s="67"/>
      <c r="C222" s="67"/>
    </row>
    <row r="223" spans="1:3" x14ac:dyDescent="0.25">
      <c r="A223" s="134"/>
      <c r="B223" s="67"/>
      <c r="C223" s="67"/>
    </row>
    <row r="224" spans="1:3" x14ac:dyDescent="0.25">
      <c r="A224" s="134"/>
      <c r="B224" s="67"/>
      <c r="C224" s="67"/>
    </row>
    <row r="225" spans="1:3" x14ac:dyDescent="0.25">
      <c r="A225" s="134"/>
      <c r="B225" s="67"/>
      <c r="C225" s="67"/>
    </row>
    <row r="226" spans="1:3" x14ac:dyDescent="0.25">
      <c r="A226" s="134"/>
      <c r="B226" s="67"/>
      <c r="C226" s="67"/>
    </row>
    <row r="227" spans="1:3" x14ac:dyDescent="0.25">
      <c r="A227" s="134"/>
      <c r="B227" s="67"/>
      <c r="C227" s="67"/>
    </row>
    <row r="228" spans="1:3" x14ac:dyDescent="0.25">
      <c r="A228" s="134"/>
      <c r="B228" s="67"/>
      <c r="C228" s="67"/>
    </row>
    <row r="229" spans="1:3" x14ac:dyDescent="0.25">
      <c r="A229" s="134"/>
      <c r="B229" s="67"/>
      <c r="C229" s="67"/>
    </row>
    <row r="230" spans="1:3" x14ac:dyDescent="0.25">
      <c r="A230" s="134"/>
      <c r="B230" s="67"/>
      <c r="C230" s="67"/>
    </row>
    <row r="231" spans="1:3" x14ac:dyDescent="0.25">
      <c r="A231" s="134"/>
      <c r="B231" s="67"/>
      <c r="C231" s="67"/>
    </row>
    <row r="232" spans="1:3" x14ac:dyDescent="0.25">
      <c r="A232" s="134"/>
      <c r="B232" s="67"/>
      <c r="C232" s="67"/>
    </row>
    <row r="233" spans="1:3" x14ac:dyDescent="0.25">
      <c r="A233" s="134"/>
      <c r="B233" s="67"/>
      <c r="C233" s="67"/>
    </row>
    <row r="234" spans="1:3" x14ac:dyDescent="0.25">
      <c r="A234" s="134"/>
      <c r="B234" s="67"/>
      <c r="C234" s="67"/>
    </row>
    <row r="235" spans="1:3" x14ac:dyDescent="0.25">
      <c r="A235" s="134"/>
      <c r="B235" s="67"/>
      <c r="C235" s="67"/>
    </row>
    <row r="236" spans="1:3" x14ac:dyDescent="0.25">
      <c r="A236" s="134"/>
      <c r="B236" s="67"/>
      <c r="C236" s="67"/>
    </row>
    <row r="237" spans="1:3" x14ac:dyDescent="0.25">
      <c r="A237" s="134"/>
      <c r="B237" s="67"/>
      <c r="C237" s="67"/>
    </row>
    <row r="238" spans="1:3" x14ac:dyDescent="0.25">
      <c r="A238" s="134"/>
      <c r="B238" s="67"/>
      <c r="C238" s="67"/>
    </row>
    <row r="239" spans="1:3" x14ac:dyDescent="0.25">
      <c r="A239" s="134"/>
      <c r="B239" s="67"/>
      <c r="C239" s="67"/>
    </row>
    <row r="240" spans="1:3" x14ac:dyDescent="0.25">
      <c r="A240" s="134"/>
      <c r="B240" s="67"/>
      <c r="C240" s="67"/>
    </row>
    <row r="241" spans="1:3" x14ac:dyDescent="0.25">
      <c r="A241" s="134"/>
      <c r="B241" s="67"/>
      <c r="C241" s="67"/>
    </row>
    <row r="242" spans="1:3" x14ac:dyDescent="0.25">
      <c r="A242" s="134"/>
      <c r="B242" s="67"/>
      <c r="C242" s="67"/>
    </row>
    <row r="243" spans="1:3" x14ac:dyDescent="0.25">
      <c r="A243" s="134"/>
      <c r="B243" s="67"/>
      <c r="C243" s="67"/>
    </row>
    <row r="244" spans="1:3" x14ac:dyDescent="0.25">
      <c r="A244" s="134"/>
      <c r="B244" s="67"/>
      <c r="C244" s="67"/>
    </row>
    <row r="245" spans="1:3" x14ac:dyDescent="0.25">
      <c r="A245" s="134"/>
      <c r="B245" s="67"/>
      <c r="C245" s="67"/>
    </row>
    <row r="246" spans="1:3" x14ac:dyDescent="0.25">
      <c r="A246" s="134"/>
      <c r="B246" s="67"/>
      <c r="C246" s="67"/>
    </row>
    <row r="247" spans="1:3" x14ac:dyDescent="0.25">
      <c r="A247" s="134"/>
      <c r="B247" s="67"/>
      <c r="C247" s="67"/>
    </row>
    <row r="248" spans="1:3" x14ac:dyDescent="0.25">
      <c r="A248" s="134"/>
      <c r="B248" s="67"/>
      <c r="C248" s="67"/>
    </row>
    <row r="249" spans="1:3" x14ac:dyDescent="0.25">
      <c r="A249" s="134"/>
      <c r="B249" s="67"/>
      <c r="C249" s="67"/>
    </row>
    <row r="250" spans="1:3" x14ac:dyDescent="0.25">
      <c r="A250" s="134"/>
      <c r="B250" s="67"/>
      <c r="C250" s="67"/>
    </row>
    <row r="251" spans="1:3" x14ac:dyDescent="0.25">
      <c r="A251" s="134"/>
      <c r="B251" s="67"/>
      <c r="C251" s="67"/>
    </row>
    <row r="252" spans="1:3" x14ac:dyDescent="0.25">
      <c r="A252" s="134"/>
      <c r="B252" s="67"/>
      <c r="C252" s="67"/>
    </row>
    <row r="253" spans="1:3" x14ac:dyDescent="0.25">
      <c r="A253" s="134"/>
      <c r="B253" s="67"/>
      <c r="C253" s="67"/>
    </row>
    <row r="254" spans="1:3" x14ac:dyDescent="0.25">
      <c r="A254" s="134"/>
      <c r="B254" s="67"/>
      <c r="C254" s="67"/>
    </row>
    <row r="255" spans="1:3" x14ac:dyDescent="0.25">
      <c r="A255" s="134"/>
      <c r="B255" s="67"/>
      <c r="C255" s="67"/>
    </row>
    <row r="256" spans="1:3" x14ac:dyDescent="0.25">
      <c r="A256" s="134"/>
      <c r="B256" s="67"/>
      <c r="C256" s="67"/>
    </row>
    <row r="257" spans="1:3" x14ac:dyDescent="0.25">
      <c r="A257" s="134"/>
      <c r="B257" s="67"/>
      <c r="C257" s="67"/>
    </row>
    <row r="258" spans="1:3" x14ac:dyDescent="0.25">
      <c r="A258" s="134"/>
      <c r="B258" s="67"/>
      <c r="C258" s="67"/>
    </row>
  </sheetData>
  <sheetProtection password="CF87" sheet="1" objects="1" scenarios="1" selectLockedCells="1" selectUnlockedCells="1"/>
  <protectedRanges>
    <protectedRange sqref="C74" name="Tartomány4"/>
    <protectedRange sqref="C86:C87" name="Tartomány4_1"/>
    <protectedRange sqref="C53:C58" name="Tartomány1_2_1_1_1"/>
    <protectedRange sqref="C39" name="Tartomány1_2_1_3_1_1"/>
    <protectedRange sqref="C29:C31" name="Tartomány1_2_1_2_2_1"/>
    <protectedRange sqref="C52" name="Tartomány1_2_1_1_3_1"/>
    <protectedRange sqref="C40" name="Tartomány1_2_1_1_2_2_1"/>
    <protectedRange sqref="C22" name="Tartomány1_2_1_2"/>
    <protectedRange sqref="C65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1:AA61"/>
    <mergeCell ref="AB61:AM61"/>
    <mergeCell ref="AN61:AS6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9:AA69"/>
    <mergeCell ref="AB69:AM69"/>
    <mergeCell ref="AN69:AS69"/>
    <mergeCell ref="A73:AA73"/>
    <mergeCell ref="A74:AA74"/>
  </mergeCell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SZAK</vt:lpstr>
      <vt:lpstr>Biztonsági</vt:lpstr>
      <vt:lpstr>BV</vt:lpstr>
      <vt:lpstr>Határ</vt:lpstr>
      <vt:lpstr>Igrend</vt:lpstr>
      <vt:lpstr>Közlekedés</vt:lpstr>
      <vt:lpstr>Közrendvédelmi </vt:lpstr>
      <vt:lpstr>Migráció</vt:lpstr>
      <vt:lpstr>Vám</vt:lpstr>
      <vt:lpstr>Előtanulmányi rend</vt:lpstr>
      <vt:lpstr>Biztonsági!Nyomtatási_terület</vt:lpstr>
      <vt:lpstr>BV!Nyomtatási_terület</vt:lpstr>
      <vt:lpstr>Határ!Nyomtatási_terület</vt:lpstr>
      <vt:lpstr>Igrend!Nyomtatási_terület</vt:lpstr>
      <vt:lpstr>Közlekedés!Nyomtatási_terület</vt:lpstr>
      <vt:lpstr>'Közrendvédelmi '!Nyomtatási_terület</vt:lpstr>
      <vt:lpstr>Migráció!Nyomtatási_terület</vt:lpstr>
      <vt:lpstr>SZAK!Nyomtatási_terület</vt:lpstr>
      <vt:lpstr>Vám!Nyomtatási_terület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MadaraszGy</cp:lastModifiedBy>
  <cp:lastPrinted>2020-03-10T13:43:56Z</cp:lastPrinted>
  <dcterms:created xsi:type="dcterms:W3CDTF">2013-03-06T07:49:00Z</dcterms:created>
  <dcterms:modified xsi:type="dcterms:W3CDTF">2020-09-01T06:11:02Z</dcterms:modified>
</cp:coreProperties>
</file>