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árgyi programok  TANTERVEK\2022_2023. tanév\1. ALAP\3.Rendészeti alap\"/>
    </mc:Choice>
  </mc:AlternateContent>
  <bookViews>
    <workbookView xWindow="0" yWindow="0" windowWidth="20490" windowHeight="7620" firstSheet="2" activeTab="7"/>
  </bookViews>
  <sheets>
    <sheet name="SZAK" sheetId="7" r:id="rId1"/>
    <sheet name="BEVÁNDORLÁSI" sheetId="12" r:id="rId2"/>
    <sheet name="HATÁRRENDÉSZETI" sheetId="10" r:id="rId3"/>
    <sheet name="IGAZGATÁSRENDÉSZETI" sheetId="13" r:id="rId4"/>
    <sheet name="KÖZLEKEDÉSRENDÉSZETI" sheetId="14" r:id="rId5"/>
    <sheet name="KÖZRENDVÉDELMI" sheetId="15" r:id="rId6"/>
    <sheet name="VÁM- ÉS PÉNZÜGYŐRI" sheetId="16" r:id="rId7"/>
    <sheet name="ELŐTANULMÁNYI REND" sheetId="17" r:id="rId8"/>
  </sheets>
  <externalReferences>
    <externalReference r:id="rId9"/>
  </externalReferences>
  <definedNames>
    <definedName name="_1A83.2_1" localSheetId="1">#REF!</definedName>
    <definedName name="_1A83.2_1" localSheetId="3">#REF!</definedName>
    <definedName name="_1A83.2_1" localSheetId="4">#REF!</definedName>
    <definedName name="_1A83.2_1" localSheetId="5">#REF!</definedName>
    <definedName name="_1A83.2_1" localSheetId="6">#REF!</definedName>
    <definedName name="_1A83.2_1">#REF!</definedName>
    <definedName name="_2A83.2_2" localSheetId="1">#REF!</definedName>
    <definedName name="_2A83.2_2" localSheetId="3">#REF!</definedName>
    <definedName name="_2A83.2_2" localSheetId="4">#REF!</definedName>
    <definedName name="_2A83.2_2" localSheetId="5">#REF!</definedName>
    <definedName name="_2A83.2_2" localSheetId="6">#REF!</definedName>
    <definedName name="_2A83.2_2">#REF!</definedName>
    <definedName name="_3A83.2_3" localSheetId="1">#REF!</definedName>
    <definedName name="_3A83.2_3" localSheetId="3">#REF!</definedName>
    <definedName name="_3A83.2_3" localSheetId="4">#REF!</definedName>
    <definedName name="_3A83.2_3" localSheetId="5">#REF!</definedName>
    <definedName name="_3A83.2_3" localSheetId="6">#REF!</definedName>
    <definedName name="_3A83.2_3">#REF!</definedName>
    <definedName name="_4A83.2_4" localSheetId="1">#REF!</definedName>
    <definedName name="_4A83.2_4" localSheetId="3">#REF!</definedName>
    <definedName name="_4A83.2_4" localSheetId="4">#REF!</definedName>
    <definedName name="_4A83.2_4" localSheetId="5">#REF!</definedName>
    <definedName name="_4A83.2_4" localSheetId="6">#REF!</definedName>
    <definedName name="_4A83.2_4">#REF!</definedName>
    <definedName name="A83.2" localSheetId="1">#REF!</definedName>
    <definedName name="A83.2" localSheetId="2">#REF!</definedName>
    <definedName name="A83.2" localSheetId="3">#REF!</definedName>
    <definedName name="A83.2" localSheetId="4">#REF!</definedName>
    <definedName name="A83.2" localSheetId="5">#REF!</definedName>
    <definedName name="A83.2" localSheetId="6">#REF!</definedName>
    <definedName name="A83.2">#REF!</definedName>
    <definedName name="IGAZGATÁSRENDÉSZETI" localSheetId="6">#REF!</definedName>
    <definedName name="IGAZGATÁSRENDÉSZETI">#REF!</definedName>
    <definedName name="IGAZGATÁSRENDÉSZTI">#REF!</definedName>
    <definedName name="IOP">#REF!</definedName>
    <definedName name="KÖZ" localSheetId="6">#REF!</definedName>
    <definedName name="KÖZ">#REF!</definedName>
    <definedName name="KÖZLEKEDÉSRENDÉSZETI" localSheetId="5">#REF!</definedName>
    <definedName name="KÖZLEKEDÉSRENDÉSZETI" localSheetId="6">#REF!</definedName>
    <definedName name="KÖZLEKEDÉSRENDÉSZETI">#REF!</definedName>
    <definedName name="KÖZREND" localSheetId="6">#REF!</definedName>
    <definedName name="KÖZREND">#REF!</definedName>
    <definedName name="KÖZRENDVÉDELMI" localSheetId="6">#REF!</definedName>
    <definedName name="KÖZRENDVÉDELMI">#REF!</definedName>
    <definedName name="másol" localSheetId="1">#REF!</definedName>
    <definedName name="másol" localSheetId="3">#REF!</definedName>
    <definedName name="másol" localSheetId="4">#REF!</definedName>
    <definedName name="másol" localSheetId="5">#REF!</definedName>
    <definedName name="másol" localSheetId="6">#REF!</definedName>
    <definedName name="másol">#REF!</definedName>
    <definedName name="NÉVÜTKÖZÉS">#REF!</definedName>
    <definedName name="_xlnm.Print_Area" localSheetId="1">BEVÁNDORLÁSI!$A$1:$BG$77</definedName>
    <definedName name="_xlnm.Print_Area" localSheetId="2">HATÁRRENDÉSZETI!$A$1:$BE$74</definedName>
    <definedName name="_xlnm.Print_Area" localSheetId="4">KÖZLEKEDÉSRENDÉSZETI!$A$1:$BE$83</definedName>
    <definedName name="_xlnm.Print_Area" localSheetId="5">KÖZRENDVÉDELMI!$A$1:$BE$81</definedName>
    <definedName name="_xlnm.Print_Area" localSheetId="0">SZAK!$A$1:$BG$266</definedName>
    <definedName name="_xlnm.Print_Area" localSheetId="6">'VÁM- ÉS PÉNZÜGYŐRI'!$A$1:$BE$75</definedName>
    <definedName name="SZAK">#REF!</definedName>
    <definedName name="VÁMÉSPÉNZÜGYŐRI">#REF!</definedName>
  </definedNames>
  <calcPr calcId="162913"/>
</workbook>
</file>

<file path=xl/calcChain.xml><?xml version="1.0" encoding="utf-8"?>
<calcChain xmlns="http://schemas.openxmlformats.org/spreadsheetml/2006/main">
  <c r="E267" i="7" l="1"/>
  <c r="G267" i="7"/>
  <c r="K267" i="7"/>
  <c r="M267" i="7"/>
  <c r="Q267" i="7"/>
  <c r="S267" i="7"/>
  <c r="E269" i="7"/>
  <c r="G269" i="7"/>
  <c r="K269" i="7"/>
  <c r="M269" i="7"/>
  <c r="Q269" i="7"/>
  <c r="S269" i="7"/>
  <c r="W269" i="7"/>
  <c r="Y269" i="7"/>
  <c r="AC269" i="7"/>
  <c r="AE269" i="7"/>
  <c r="AK208" i="7" l="1"/>
  <c r="Y208" i="7"/>
  <c r="AK204" i="7"/>
  <c r="AE204" i="7"/>
  <c r="Y203" i="7"/>
  <c r="AW202" i="7"/>
  <c r="AQ202" i="7"/>
  <c r="AK202" i="7"/>
  <c r="AE202" i="7"/>
  <c r="Y202" i="7"/>
  <c r="AW201" i="7"/>
  <c r="AQ201" i="7"/>
  <c r="AK201" i="7"/>
  <c r="AE201" i="7"/>
  <c r="Y201" i="7"/>
  <c r="AU199" i="7"/>
  <c r="AO199" i="7"/>
  <c r="AI199" i="7"/>
  <c r="AC199" i="7"/>
  <c r="AU198" i="7"/>
  <c r="AO198" i="7"/>
  <c r="AI198" i="7"/>
  <c r="AC198" i="7"/>
  <c r="AW197" i="7"/>
  <c r="AK197" i="7"/>
  <c r="Y197" i="7"/>
  <c r="A26" i="7"/>
  <c r="C22" i="7"/>
  <c r="C21" i="7"/>
  <c r="AE296" i="7"/>
  <c r="AC296" i="7"/>
  <c r="Y296" i="7"/>
  <c r="W296" i="7"/>
  <c r="S296" i="7"/>
  <c r="Q296" i="7"/>
  <c r="M296" i="7"/>
  <c r="K296" i="7"/>
  <c r="G296" i="7"/>
  <c r="E296" i="7"/>
  <c r="AE294" i="7"/>
  <c r="AC294" i="7"/>
  <c r="Y294" i="7"/>
  <c r="W294" i="7"/>
  <c r="S294" i="7"/>
  <c r="Q294" i="7"/>
  <c r="M294" i="7"/>
  <c r="K294" i="7"/>
  <c r="G294" i="7"/>
  <c r="E294" i="7"/>
  <c r="AE293" i="7"/>
  <c r="AC293" i="7"/>
  <c r="Y293" i="7"/>
  <c r="W293" i="7"/>
  <c r="S293" i="7"/>
  <c r="Q293" i="7"/>
  <c r="M293" i="7"/>
  <c r="K293" i="7"/>
  <c r="G293" i="7"/>
  <c r="E293" i="7"/>
  <c r="AE292" i="7"/>
  <c r="AC292" i="7"/>
  <c r="Y292" i="7"/>
  <c r="W292" i="7"/>
  <c r="S292" i="7"/>
  <c r="Q292" i="7"/>
  <c r="M292" i="7"/>
  <c r="K292" i="7"/>
  <c r="G292" i="7"/>
  <c r="E292" i="7"/>
  <c r="AE291" i="7"/>
  <c r="AC291" i="7"/>
  <c r="Y291" i="7"/>
  <c r="W291" i="7"/>
  <c r="S291" i="7"/>
  <c r="Q291" i="7"/>
  <c r="M291" i="7"/>
  <c r="K291" i="7"/>
  <c r="G291" i="7"/>
  <c r="E291" i="7"/>
  <c r="AE290" i="7"/>
  <c r="AC290" i="7"/>
  <c r="Y290" i="7"/>
  <c r="W290" i="7"/>
  <c r="S290" i="7"/>
  <c r="Q290" i="7"/>
  <c r="M290" i="7"/>
  <c r="K290" i="7"/>
  <c r="G290" i="7"/>
  <c r="E290" i="7"/>
  <c r="AE289" i="7"/>
  <c r="AC289" i="7"/>
  <c r="Y289" i="7"/>
  <c r="W289" i="7"/>
  <c r="S289" i="7"/>
  <c r="Q289" i="7"/>
  <c r="M289" i="7"/>
  <c r="K289" i="7"/>
  <c r="G289" i="7"/>
  <c r="E289" i="7"/>
  <c r="AE288" i="7"/>
  <c r="AC288" i="7"/>
  <c r="Y288" i="7"/>
  <c r="W288" i="7"/>
  <c r="S288" i="7"/>
  <c r="Q288" i="7"/>
  <c r="M288" i="7"/>
  <c r="K288" i="7"/>
  <c r="G288" i="7"/>
  <c r="E288" i="7"/>
  <c r="AE287" i="7"/>
  <c r="AC287" i="7"/>
  <c r="Y287" i="7"/>
  <c r="W287" i="7"/>
  <c r="S287" i="7"/>
  <c r="Q287" i="7"/>
  <c r="M287" i="7"/>
  <c r="K287" i="7"/>
  <c r="G287" i="7"/>
  <c r="E287" i="7"/>
  <c r="AE286" i="7"/>
  <c r="AC286" i="7"/>
  <c r="Y286" i="7"/>
  <c r="W286" i="7"/>
  <c r="S286" i="7"/>
  <c r="Q286" i="7"/>
  <c r="M286" i="7"/>
  <c r="K286" i="7"/>
  <c r="G286" i="7"/>
  <c r="E286" i="7"/>
  <c r="AE285" i="7"/>
  <c r="AC285" i="7"/>
  <c r="Y285" i="7"/>
  <c r="W285" i="7"/>
  <c r="S285" i="7"/>
  <c r="Q285" i="7"/>
  <c r="M285" i="7"/>
  <c r="K285" i="7"/>
  <c r="G285" i="7"/>
  <c r="E285" i="7"/>
  <c r="AE284" i="7"/>
  <c r="AC284" i="7"/>
  <c r="Y284" i="7"/>
  <c r="W284" i="7"/>
  <c r="S284" i="7"/>
  <c r="Q284" i="7"/>
  <c r="M284" i="7"/>
  <c r="K284" i="7"/>
  <c r="G284" i="7"/>
  <c r="E284" i="7"/>
  <c r="AE283" i="7"/>
  <c r="AC283" i="7"/>
  <c r="Y283" i="7"/>
  <c r="W283" i="7"/>
  <c r="S283" i="7"/>
  <c r="Q283" i="7"/>
  <c r="M283" i="7"/>
  <c r="K283" i="7"/>
  <c r="G283" i="7"/>
  <c r="E283" i="7"/>
  <c r="AE282" i="7"/>
  <c r="AC282" i="7"/>
  <c r="Y282" i="7"/>
  <c r="W282" i="7"/>
  <c r="S282" i="7"/>
  <c r="Q282" i="7"/>
  <c r="M282" i="7"/>
  <c r="K282" i="7"/>
  <c r="G282" i="7"/>
  <c r="E282" i="7"/>
  <c r="AE281" i="7"/>
  <c r="AC281" i="7"/>
  <c r="Y281" i="7"/>
  <c r="W281" i="7"/>
  <c r="S281" i="7"/>
  <c r="Q281" i="7"/>
  <c r="M281" i="7"/>
  <c r="K281" i="7"/>
  <c r="G281" i="7"/>
  <c r="E281" i="7"/>
  <c r="AE280" i="7"/>
  <c r="AC280" i="7"/>
  <c r="Y280" i="7"/>
  <c r="W280" i="7"/>
  <c r="S280" i="7"/>
  <c r="Q280" i="7"/>
  <c r="M280" i="7"/>
  <c r="K280" i="7"/>
  <c r="G280" i="7"/>
  <c r="E280" i="7"/>
  <c r="AE279" i="7"/>
  <c r="AC279" i="7"/>
  <c r="Y279" i="7"/>
  <c r="W279" i="7"/>
  <c r="S279" i="7"/>
  <c r="Q279" i="7"/>
  <c r="M279" i="7"/>
  <c r="K279" i="7"/>
  <c r="G279" i="7"/>
  <c r="E279" i="7"/>
  <c r="AE278" i="7"/>
  <c r="AC278" i="7"/>
  <c r="Y278" i="7"/>
  <c r="W278" i="7"/>
  <c r="S278" i="7"/>
  <c r="Q278" i="7"/>
  <c r="M278" i="7"/>
  <c r="K278" i="7"/>
  <c r="G278" i="7"/>
  <c r="E278" i="7"/>
  <c r="AE277" i="7"/>
  <c r="AC277" i="7"/>
  <c r="Y277" i="7"/>
  <c r="W277" i="7"/>
  <c r="S277" i="7"/>
  <c r="Q277" i="7"/>
  <c r="M277" i="7"/>
  <c r="K277" i="7"/>
  <c r="G277" i="7"/>
  <c r="E277" i="7"/>
  <c r="AE276" i="7"/>
  <c r="AC276" i="7"/>
  <c r="Y276" i="7"/>
  <c r="W276" i="7"/>
  <c r="S276" i="7"/>
  <c r="Q276" i="7"/>
  <c r="M276" i="7"/>
  <c r="K276" i="7"/>
  <c r="G276" i="7"/>
  <c r="E276" i="7"/>
  <c r="AE275" i="7"/>
  <c r="AC275" i="7"/>
  <c r="Y275" i="7"/>
  <c r="W275" i="7"/>
  <c r="S275" i="7"/>
  <c r="Q275" i="7"/>
  <c r="M275" i="7"/>
  <c r="K275" i="7"/>
  <c r="G275" i="7"/>
  <c r="E275" i="7"/>
  <c r="AE274" i="7"/>
  <c r="AC274" i="7"/>
  <c r="Y274" i="7"/>
  <c r="W274" i="7"/>
  <c r="S274" i="7"/>
  <c r="Q274" i="7"/>
  <c r="M274" i="7"/>
  <c r="K274" i="7"/>
  <c r="G274" i="7"/>
  <c r="E274" i="7"/>
  <c r="AE273" i="7"/>
  <c r="AC273" i="7"/>
  <c r="Y273" i="7"/>
  <c r="W273" i="7"/>
  <c r="S273" i="7"/>
  <c r="Q273" i="7"/>
  <c r="M273" i="7"/>
  <c r="K273" i="7"/>
  <c r="G273" i="7"/>
  <c r="E273" i="7"/>
  <c r="AE272" i="7"/>
  <c r="AC272" i="7"/>
  <c r="Y272" i="7"/>
  <c r="W272" i="7"/>
  <c r="S272" i="7"/>
  <c r="Q272" i="7"/>
  <c r="M272" i="7"/>
  <c r="K272" i="7"/>
  <c r="G272" i="7"/>
  <c r="E272" i="7"/>
  <c r="AE271" i="7"/>
  <c r="AC271" i="7"/>
  <c r="Y271" i="7"/>
  <c r="W271" i="7"/>
  <c r="S271" i="7"/>
  <c r="Q271" i="7"/>
  <c r="M271" i="7"/>
  <c r="K271" i="7"/>
  <c r="G271" i="7"/>
  <c r="E271" i="7"/>
  <c r="AE266" i="7"/>
  <c r="AC266" i="7"/>
  <c r="Y266" i="7"/>
  <c r="W266" i="7"/>
  <c r="S266" i="7"/>
  <c r="Q266" i="7"/>
  <c r="M266" i="7"/>
  <c r="K266" i="7"/>
  <c r="G266" i="7"/>
  <c r="E266" i="7"/>
  <c r="AE264" i="7"/>
  <c r="AC264" i="7"/>
  <c r="Y264" i="7"/>
  <c r="W264" i="7"/>
  <c r="S264" i="7"/>
  <c r="Q264" i="7"/>
  <c r="M264" i="7"/>
  <c r="K264" i="7"/>
  <c r="G264" i="7"/>
  <c r="E264" i="7"/>
  <c r="AE263" i="7"/>
  <c r="AC263" i="7"/>
  <c r="Y263" i="7"/>
  <c r="W263" i="7"/>
  <c r="S263" i="7"/>
  <c r="Q263" i="7"/>
  <c r="M263" i="7"/>
  <c r="K263" i="7"/>
  <c r="G263" i="7"/>
  <c r="E263" i="7"/>
  <c r="AC262" i="7"/>
  <c r="Y262" i="7"/>
  <c r="W262" i="7"/>
  <c r="S262" i="7"/>
  <c r="Q262" i="7"/>
  <c r="M262" i="7"/>
  <c r="K262" i="7"/>
  <c r="G262" i="7"/>
  <c r="E262" i="7"/>
  <c r="Y261" i="7"/>
  <c r="W261" i="7"/>
  <c r="S261" i="7"/>
  <c r="Q261" i="7"/>
  <c r="M261" i="7"/>
  <c r="K261" i="7"/>
  <c r="G261" i="7"/>
  <c r="E261" i="7"/>
  <c r="AE260" i="7"/>
  <c r="Y260" i="7"/>
  <c r="W260" i="7"/>
  <c r="S260" i="7"/>
  <c r="Q260" i="7"/>
  <c r="M260" i="7"/>
  <c r="K260" i="7"/>
  <c r="G260" i="7"/>
  <c r="E260" i="7"/>
  <c r="Y259" i="7"/>
  <c r="W259" i="7"/>
  <c r="S259" i="7"/>
  <c r="Q259" i="7"/>
  <c r="M259" i="7"/>
  <c r="K259" i="7"/>
  <c r="G259" i="7"/>
  <c r="E259" i="7"/>
  <c r="AE253" i="7"/>
  <c r="AC253" i="7"/>
  <c r="Y253" i="7"/>
  <c r="W253" i="7"/>
  <c r="S253" i="7"/>
  <c r="Q253" i="7"/>
  <c r="M253" i="7"/>
  <c r="K253" i="7"/>
  <c r="G253" i="7"/>
  <c r="E253" i="7"/>
  <c r="Y252" i="7"/>
  <c r="W252" i="7"/>
  <c r="S252" i="7"/>
  <c r="Q252" i="7"/>
  <c r="M252" i="7"/>
  <c r="K252" i="7"/>
  <c r="G252" i="7"/>
  <c r="E252" i="7"/>
  <c r="AC251" i="7"/>
  <c r="W251" i="7"/>
  <c r="Q251" i="7"/>
  <c r="K251" i="7"/>
  <c r="G251" i="7"/>
  <c r="E251" i="7"/>
  <c r="AE250" i="7"/>
  <c r="AC250" i="7"/>
  <c r="W250" i="7"/>
  <c r="S250" i="7"/>
  <c r="Q250" i="7"/>
  <c r="M250" i="7"/>
  <c r="K250" i="7"/>
  <c r="G250" i="7"/>
  <c r="E250" i="7"/>
  <c r="AE249" i="7"/>
  <c r="AC249" i="7"/>
  <c r="W249" i="7"/>
  <c r="S249" i="7"/>
  <c r="Q249" i="7"/>
  <c r="M249" i="7"/>
  <c r="K249" i="7"/>
  <c r="G249" i="7"/>
  <c r="E249" i="7"/>
  <c r="AE248" i="7"/>
  <c r="AC248" i="7"/>
  <c r="W248" i="7"/>
  <c r="S248" i="7"/>
  <c r="Q248" i="7"/>
  <c r="M248" i="7"/>
  <c r="K248" i="7"/>
  <c r="G248" i="7"/>
  <c r="E248" i="7"/>
  <c r="AC247" i="7"/>
  <c r="Y247" i="7"/>
  <c r="W247" i="7"/>
  <c r="Q247" i="7"/>
  <c r="M247" i="7"/>
  <c r="K247" i="7"/>
  <c r="G247" i="7"/>
  <c r="E247" i="7"/>
  <c r="AC246" i="7"/>
  <c r="Y246" i="7"/>
  <c r="W246" i="7"/>
  <c r="Q246" i="7"/>
  <c r="M246" i="7"/>
  <c r="K246" i="7"/>
  <c r="G246" i="7"/>
  <c r="E246" i="7"/>
  <c r="AE245" i="7"/>
  <c r="AC245" i="7"/>
  <c r="S245" i="7"/>
  <c r="Q245" i="7"/>
  <c r="M245" i="7"/>
  <c r="K245" i="7"/>
  <c r="G245" i="7"/>
  <c r="E245" i="7"/>
  <c r="Y244" i="7"/>
  <c r="W244" i="7"/>
  <c r="S244" i="7"/>
  <c r="Q244" i="7"/>
  <c r="M244" i="7"/>
  <c r="K244" i="7"/>
  <c r="G244" i="7"/>
  <c r="E244" i="7"/>
  <c r="AE243" i="7"/>
  <c r="AC243" i="7"/>
  <c r="Y243" i="7"/>
  <c r="W243" i="7"/>
  <c r="S243" i="7"/>
  <c r="Q243" i="7"/>
  <c r="M243" i="7"/>
  <c r="K243" i="7"/>
  <c r="G243" i="7"/>
  <c r="E243" i="7"/>
  <c r="S242" i="7"/>
  <c r="Q242" i="7"/>
  <c r="M242" i="7"/>
  <c r="K242" i="7"/>
  <c r="G242" i="7"/>
  <c r="E242" i="7"/>
  <c r="Y241" i="7"/>
  <c r="S241" i="7"/>
  <c r="Q241" i="7"/>
  <c r="M241" i="7"/>
  <c r="K241" i="7"/>
  <c r="G241" i="7"/>
  <c r="E241" i="7"/>
  <c r="AE240" i="7"/>
  <c r="AC240" i="7"/>
  <c r="Y240" i="7"/>
  <c r="W240" i="7"/>
  <c r="S240" i="7"/>
  <c r="Q240" i="7"/>
  <c r="M240" i="7"/>
  <c r="K240" i="7"/>
  <c r="G240" i="7"/>
  <c r="E240" i="7"/>
  <c r="Y239" i="7"/>
  <c r="W239" i="7"/>
  <c r="S239" i="7"/>
  <c r="Q239" i="7"/>
  <c r="M239" i="7"/>
  <c r="K239" i="7"/>
  <c r="G239" i="7"/>
  <c r="E239" i="7"/>
  <c r="AE238" i="7"/>
  <c r="Y238" i="7"/>
  <c r="W238" i="7"/>
  <c r="S238" i="7"/>
  <c r="Q238" i="7"/>
  <c r="M238" i="7"/>
  <c r="K238" i="7"/>
  <c r="G238" i="7"/>
  <c r="E238" i="7"/>
  <c r="AE237" i="7"/>
  <c r="AC237" i="7"/>
  <c r="S237" i="7"/>
  <c r="Q237" i="7"/>
  <c r="M237" i="7"/>
  <c r="K237" i="7"/>
  <c r="G237" i="7"/>
  <c r="E237" i="7"/>
  <c r="Y236" i="7"/>
  <c r="W236" i="7"/>
  <c r="M236" i="7"/>
  <c r="K236" i="7"/>
  <c r="G236" i="7"/>
  <c r="E236" i="7"/>
  <c r="AE235" i="7"/>
  <c r="AC235" i="7"/>
  <c r="W235" i="7"/>
  <c r="S235" i="7"/>
  <c r="Q235" i="7"/>
  <c r="M235" i="7"/>
  <c r="K235" i="7"/>
  <c r="G235" i="7"/>
  <c r="E235" i="7"/>
  <c r="AE234" i="7"/>
  <c r="AC234" i="7"/>
  <c r="Y234" i="7"/>
  <c r="S234" i="7"/>
  <c r="Q234" i="7"/>
  <c r="M234" i="7"/>
  <c r="K234" i="7"/>
  <c r="G234" i="7"/>
  <c r="E234" i="7"/>
  <c r="AE233" i="7"/>
  <c r="AC233" i="7"/>
  <c r="W233" i="7"/>
  <c r="S233" i="7"/>
  <c r="Q233" i="7"/>
  <c r="M233" i="7"/>
  <c r="K233" i="7"/>
  <c r="G233" i="7"/>
  <c r="E233" i="7"/>
  <c r="Y232" i="7"/>
  <c r="W232" i="7"/>
  <c r="S232" i="7"/>
  <c r="Q232" i="7"/>
  <c r="M232" i="7"/>
  <c r="K232" i="7"/>
  <c r="G232" i="7"/>
  <c r="E232" i="7"/>
  <c r="Y231" i="7"/>
  <c r="W231" i="7"/>
  <c r="S231" i="7"/>
  <c r="Q231" i="7"/>
  <c r="M231" i="7"/>
  <c r="K231" i="7"/>
  <c r="G231" i="7"/>
  <c r="E231" i="7"/>
  <c r="AE230" i="7"/>
  <c r="AC230" i="7"/>
  <c r="Y230" i="7"/>
  <c r="W230" i="7"/>
  <c r="S230" i="7"/>
  <c r="Q230" i="7"/>
  <c r="M230" i="7"/>
  <c r="K230" i="7"/>
  <c r="G230" i="7"/>
  <c r="E230" i="7"/>
  <c r="AE229" i="7"/>
  <c r="AC229" i="7"/>
  <c r="Y229" i="7"/>
  <c r="W229" i="7"/>
  <c r="S229" i="7"/>
  <c r="Q229" i="7"/>
  <c r="M229" i="7"/>
  <c r="K229" i="7"/>
  <c r="G229" i="7"/>
  <c r="E229" i="7"/>
  <c r="AC228" i="7"/>
  <c r="Y228" i="7"/>
  <c r="W228" i="7"/>
  <c r="S228" i="7"/>
  <c r="Q228" i="7"/>
  <c r="M228" i="7"/>
  <c r="K228" i="7"/>
  <c r="G228" i="7"/>
  <c r="E228" i="7"/>
  <c r="AC227" i="7"/>
  <c r="Y227" i="7"/>
  <c r="W227" i="7"/>
  <c r="S227" i="7"/>
  <c r="Q227" i="7"/>
  <c r="M227" i="7"/>
  <c r="K227" i="7"/>
  <c r="G227" i="7"/>
  <c r="E227" i="7"/>
  <c r="Y226" i="7"/>
  <c r="W226" i="7"/>
  <c r="S226" i="7"/>
  <c r="Q226" i="7"/>
  <c r="M226" i="7"/>
  <c r="K226" i="7"/>
  <c r="G226" i="7"/>
  <c r="E226" i="7"/>
  <c r="Y225" i="7"/>
  <c r="W225" i="7"/>
  <c r="S225" i="7"/>
  <c r="Q225" i="7"/>
  <c r="M225" i="7"/>
  <c r="K225" i="7"/>
  <c r="G225" i="7"/>
  <c r="E225" i="7"/>
  <c r="AE224" i="7"/>
  <c r="AC224" i="7"/>
  <c r="Y224" i="7"/>
  <c r="W224" i="7"/>
  <c r="S224" i="7"/>
  <c r="Q224" i="7"/>
  <c r="M224" i="7"/>
  <c r="K224" i="7"/>
  <c r="G224" i="7"/>
  <c r="E224" i="7"/>
  <c r="AE223" i="7"/>
  <c r="AC223" i="7"/>
  <c r="Y223" i="7"/>
  <c r="W223" i="7"/>
  <c r="S223" i="7"/>
  <c r="Q223" i="7"/>
  <c r="M223" i="7"/>
  <c r="K223" i="7"/>
  <c r="G223" i="7"/>
  <c r="E223" i="7"/>
  <c r="S222" i="7"/>
  <c r="Q222" i="7"/>
  <c r="M222" i="7"/>
  <c r="K222" i="7"/>
  <c r="G222" i="7"/>
  <c r="E222" i="7"/>
  <c r="AE221" i="7"/>
  <c r="AC221" i="7"/>
  <c r="Y221" i="7"/>
  <c r="W221" i="7"/>
  <c r="S221" i="7"/>
  <c r="Q221" i="7"/>
  <c r="M221" i="7"/>
  <c r="K221" i="7"/>
  <c r="G221" i="7"/>
  <c r="E221" i="7"/>
  <c r="AE220" i="7"/>
  <c r="AC220" i="7"/>
  <c r="Y220" i="7"/>
  <c r="W220" i="7"/>
  <c r="S220" i="7"/>
  <c r="Q220" i="7"/>
  <c r="M220" i="7"/>
  <c r="K220" i="7"/>
  <c r="G220" i="7"/>
  <c r="E220" i="7"/>
  <c r="AE219" i="7"/>
  <c r="AC219" i="7"/>
  <c r="Y219" i="7"/>
  <c r="W219" i="7"/>
  <c r="S219" i="7"/>
  <c r="Q219" i="7"/>
  <c r="M219" i="7"/>
  <c r="K219" i="7"/>
  <c r="G219" i="7"/>
  <c r="E219" i="7"/>
  <c r="AC218" i="7"/>
  <c r="Y218" i="7"/>
  <c r="W218" i="7"/>
  <c r="S218" i="7"/>
  <c r="Q218" i="7"/>
  <c r="M218" i="7"/>
  <c r="K218" i="7"/>
  <c r="G218" i="7"/>
  <c r="E218" i="7"/>
  <c r="AE217" i="7"/>
  <c r="AC217" i="7"/>
  <c r="Y217" i="7"/>
  <c r="W217" i="7"/>
  <c r="S217" i="7"/>
  <c r="Q217" i="7"/>
  <c r="M217" i="7"/>
  <c r="K217" i="7"/>
  <c r="G217" i="7"/>
  <c r="E217" i="7"/>
  <c r="AC216" i="7"/>
  <c r="Y216" i="7"/>
  <c r="W216" i="7"/>
  <c r="S216" i="7"/>
  <c r="Q216" i="7"/>
  <c r="M216" i="7"/>
  <c r="K216" i="7"/>
  <c r="G216" i="7"/>
  <c r="E216" i="7"/>
  <c r="AE215" i="7"/>
  <c r="AC215" i="7"/>
  <c r="Y215" i="7"/>
  <c r="W215" i="7"/>
  <c r="S215" i="7"/>
  <c r="Q215" i="7"/>
  <c r="M215" i="7"/>
  <c r="K215" i="7"/>
  <c r="G215" i="7"/>
  <c r="E215" i="7"/>
  <c r="AC214" i="7"/>
  <c r="Y214" i="7"/>
  <c r="W214" i="7"/>
  <c r="S214" i="7"/>
  <c r="Q214" i="7"/>
  <c r="M214" i="7"/>
  <c r="K214" i="7"/>
  <c r="G214" i="7"/>
  <c r="E214" i="7"/>
  <c r="Y213" i="7"/>
  <c r="W213" i="7"/>
  <c r="S213" i="7"/>
  <c r="Q213" i="7"/>
  <c r="M213" i="7"/>
  <c r="K213" i="7"/>
  <c r="G213" i="7"/>
  <c r="E213" i="7"/>
  <c r="Y212" i="7"/>
  <c r="W212" i="7"/>
  <c r="S212" i="7"/>
  <c r="Q212" i="7"/>
  <c r="M212" i="7"/>
  <c r="K212" i="7"/>
  <c r="G212" i="7"/>
  <c r="E212" i="7"/>
  <c r="AE211" i="7"/>
  <c r="Y211" i="7"/>
  <c r="W211" i="7"/>
  <c r="S211" i="7"/>
  <c r="Q211" i="7"/>
  <c r="M211" i="7"/>
  <c r="K211" i="7"/>
  <c r="G211" i="7"/>
  <c r="E211" i="7"/>
  <c r="AE210" i="7"/>
  <c r="AC210" i="7"/>
  <c r="Y210" i="7"/>
  <c r="S210" i="7"/>
  <c r="Q210" i="7"/>
  <c r="M210" i="7"/>
  <c r="K210" i="7"/>
  <c r="G210" i="7"/>
  <c r="E210" i="7"/>
  <c r="Y209" i="7"/>
  <c r="W209" i="7"/>
  <c r="M209" i="7"/>
  <c r="K209" i="7"/>
  <c r="G209" i="7"/>
  <c r="E209" i="7"/>
  <c r="AE208" i="7"/>
  <c r="AC208" i="7"/>
  <c r="S208" i="7"/>
  <c r="Q208" i="7"/>
  <c r="M208" i="7"/>
  <c r="K208" i="7"/>
  <c r="G208" i="7"/>
  <c r="E208" i="7"/>
  <c r="Y207" i="7"/>
  <c r="W207" i="7"/>
  <c r="M207" i="7"/>
  <c r="K207" i="7"/>
  <c r="G207" i="7"/>
  <c r="E207" i="7"/>
  <c r="Y206" i="7"/>
  <c r="W206" i="7"/>
  <c r="M206" i="7"/>
  <c r="K206" i="7"/>
  <c r="G206" i="7"/>
  <c r="E206" i="7"/>
  <c r="AE205" i="7"/>
  <c r="AC205" i="7"/>
  <c r="Y205" i="7"/>
  <c r="W205" i="7"/>
  <c r="S205" i="7"/>
  <c r="Q205" i="7"/>
  <c r="M205" i="7"/>
  <c r="K205" i="7"/>
  <c r="G205" i="7"/>
  <c r="E205" i="7"/>
  <c r="Y204" i="7"/>
  <c r="W204" i="7"/>
  <c r="S204" i="7"/>
  <c r="Q204" i="7"/>
  <c r="M204" i="7"/>
  <c r="K204" i="7"/>
  <c r="G204" i="7"/>
  <c r="E204" i="7"/>
  <c r="AE203" i="7"/>
  <c r="AC203" i="7"/>
  <c r="S203" i="7"/>
  <c r="Q203" i="7"/>
  <c r="M203" i="7"/>
  <c r="K203" i="7"/>
  <c r="G203" i="7"/>
  <c r="E203" i="7"/>
  <c r="S202" i="7"/>
  <c r="Q202" i="7"/>
  <c r="M202" i="7"/>
  <c r="K202" i="7"/>
  <c r="G202" i="7"/>
  <c r="E202" i="7"/>
  <c r="S201" i="7"/>
  <c r="Q201" i="7"/>
  <c r="M201" i="7"/>
  <c r="K201" i="7"/>
  <c r="G201" i="7"/>
  <c r="E201" i="7"/>
  <c r="Y199" i="7"/>
  <c r="W199" i="7"/>
  <c r="S199" i="7"/>
  <c r="Q199" i="7"/>
  <c r="M199" i="7"/>
  <c r="K199" i="7"/>
  <c r="G199" i="7"/>
  <c r="E199" i="7"/>
  <c r="Y198" i="7"/>
  <c r="W198" i="7"/>
  <c r="S198" i="7"/>
  <c r="Q198" i="7"/>
  <c r="M198" i="7"/>
  <c r="K198" i="7"/>
  <c r="G198" i="7"/>
  <c r="E198" i="7"/>
  <c r="AE197" i="7"/>
  <c r="AC197" i="7"/>
  <c r="S197" i="7"/>
  <c r="Q197" i="7"/>
  <c r="M197" i="7"/>
  <c r="K197" i="7"/>
  <c r="G197" i="7"/>
  <c r="E197" i="7"/>
  <c r="BE46" i="15"/>
  <c r="BD46" i="15"/>
  <c r="BB46" i="15"/>
  <c r="BA46" i="15"/>
  <c r="AZ46" i="15"/>
  <c r="BE21" i="15"/>
  <c r="BD21" i="15"/>
  <c r="BC21" i="15"/>
  <c r="BB21" i="15"/>
  <c r="BA21" i="15"/>
  <c r="AZ21" i="15"/>
  <c r="AW21" i="15"/>
  <c r="AW51" i="15" s="1"/>
  <c r="AU21" i="15"/>
  <c r="AQ21" i="15"/>
  <c r="AO21" i="15"/>
  <c r="AK21" i="15"/>
  <c r="AK51" i="15" s="1"/>
  <c r="AI21" i="15"/>
  <c r="AE21" i="15"/>
  <c r="AC21" i="15"/>
  <c r="W21" i="15"/>
  <c r="S21" i="15"/>
  <c r="Q21" i="15"/>
  <c r="M21" i="15"/>
  <c r="K21" i="15"/>
  <c r="G21" i="15"/>
  <c r="E21" i="15"/>
  <c r="BE41" i="16"/>
  <c r="BD41" i="16"/>
  <c r="BB41" i="16"/>
  <c r="BA41" i="16"/>
  <c r="AZ41" i="16"/>
  <c r="BE55" i="14"/>
  <c r="BC55" i="14"/>
  <c r="BB55" i="14"/>
  <c r="AZ55" i="14"/>
  <c r="BE56" i="14"/>
  <c r="BC56" i="14"/>
  <c r="BB56" i="14"/>
  <c r="BA56" i="14"/>
  <c r="AZ56" i="14"/>
  <c r="AW56" i="14"/>
  <c r="AU56" i="14"/>
  <c r="AQ56" i="14"/>
  <c r="AO56" i="14"/>
  <c r="AO59" i="14" s="1"/>
  <c r="AK56" i="14"/>
  <c r="AI56" i="14"/>
  <c r="AE56" i="14"/>
  <c r="AC56" i="14"/>
  <c r="Y56" i="14"/>
  <c r="W56" i="14"/>
  <c r="S56" i="14"/>
  <c r="Q56" i="14"/>
  <c r="Q59" i="14" s="1"/>
  <c r="M56" i="14"/>
  <c r="K56" i="14"/>
  <c r="G56" i="14"/>
  <c r="E56" i="14"/>
  <c r="AC43" i="7"/>
  <c r="AO49" i="15"/>
  <c r="AE40" i="15"/>
  <c r="AC40" i="15"/>
  <c r="AK39" i="15"/>
  <c r="AI39" i="15"/>
  <c r="BE40" i="13"/>
  <c r="BD40" i="13"/>
  <c r="BC40" i="13"/>
  <c r="BB40" i="13"/>
  <c r="BA40" i="13"/>
  <c r="AZ40" i="13"/>
  <c r="AO23" i="15"/>
  <c r="AO23" i="14"/>
  <c r="AO23" i="13"/>
  <c r="AO23" i="10"/>
  <c r="AO23" i="12"/>
  <c r="E47" i="7"/>
  <c r="G47" i="7"/>
  <c r="K47" i="7"/>
  <c r="M47" i="7"/>
  <c r="Q47" i="7"/>
  <c r="S47" i="7"/>
  <c r="W47" i="7"/>
  <c r="Y47" i="7"/>
  <c r="AC47" i="7"/>
  <c r="AI47" i="7"/>
  <c r="AO47" i="7"/>
  <c r="AQ47" i="7"/>
  <c r="AU47" i="7"/>
  <c r="AW47" i="7"/>
  <c r="AZ47" i="7"/>
  <c r="BA47" i="7"/>
  <c r="BB47" i="7"/>
  <c r="BC47" i="7"/>
  <c r="BD47" i="7"/>
  <c r="BE47" i="7"/>
  <c r="AI68" i="7"/>
  <c r="AC67" i="7"/>
  <c r="BE46" i="13"/>
  <c r="BD46" i="13"/>
  <c r="BC46" i="13"/>
  <c r="BB46" i="13"/>
  <c r="BA46" i="13"/>
  <c r="AZ46" i="13"/>
  <c r="BE51" i="14"/>
  <c r="BD51" i="14"/>
  <c r="BC51" i="14"/>
  <c r="BB51" i="14"/>
  <c r="BA51" i="14"/>
  <c r="AZ51" i="14"/>
  <c r="BE47" i="15"/>
  <c r="BD47" i="15"/>
  <c r="BB47" i="15"/>
  <c r="BA47" i="15"/>
  <c r="AZ47" i="15"/>
  <c r="BE47" i="14"/>
  <c r="BD47" i="14"/>
  <c r="BB47" i="14"/>
  <c r="BA47" i="14"/>
  <c r="AZ47" i="14"/>
  <c r="N85" i="7"/>
  <c r="BE42" i="16"/>
  <c r="BD42" i="16"/>
  <c r="BC42" i="16"/>
  <c r="BB42" i="16"/>
  <c r="AZ42" i="16"/>
  <c r="AW42" i="16"/>
  <c r="AQ42" i="16"/>
  <c r="AO42" i="16"/>
  <c r="AK42" i="16"/>
  <c r="AI42" i="16"/>
  <c r="AE42" i="16"/>
  <c r="Y42" i="16"/>
  <c r="W42" i="16"/>
  <c r="S42" i="16"/>
  <c r="Q42" i="16"/>
  <c r="M42" i="16"/>
  <c r="K42" i="16"/>
  <c r="G42" i="16"/>
  <c r="G43" i="16" s="1"/>
  <c r="E42" i="16"/>
  <c r="BE40" i="16"/>
  <c r="BD40" i="16"/>
  <c r="BC40" i="16"/>
  <c r="BB40" i="16"/>
  <c r="BA40" i="16"/>
  <c r="AZ40" i="16"/>
  <c r="AO40" i="16"/>
  <c r="AI40" i="16"/>
  <c r="AE40" i="16"/>
  <c r="AC40" i="16"/>
  <c r="Y40" i="16"/>
  <c r="W40" i="16"/>
  <c r="S40" i="16"/>
  <c r="Q40" i="16"/>
  <c r="M40" i="16"/>
  <c r="K40" i="16"/>
  <c r="G40" i="16"/>
  <c r="E40" i="16"/>
  <c r="BE39" i="16"/>
  <c r="BD39" i="16"/>
  <c r="BC39" i="16"/>
  <c r="BB39" i="16"/>
  <c r="BA39" i="16"/>
  <c r="AZ39" i="16"/>
  <c r="AW39" i="16"/>
  <c r="AU39" i="16"/>
  <c r="AI39" i="16"/>
  <c r="Y39" i="16"/>
  <c r="W39" i="16"/>
  <c r="S39" i="16"/>
  <c r="Q39" i="16"/>
  <c r="M39" i="16"/>
  <c r="K39" i="16"/>
  <c r="G39" i="16"/>
  <c r="E39" i="16"/>
  <c r="BE38" i="16"/>
  <c r="BD38" i="16"/>
  <c r="BC38" i="16"/>
  <c r="BB38" i="16"/>
  <c r="BA38" i="16"/>
  <c r="AZ38" i="16"/>
  <c r="BE37" i="16"/>
  <c r="BD37" i="16"/>
  <c r="BB37" i="16"/>
  <c r="AZ37" i="16"/>
  <c r="BE36" i="16"/>
  <c r="BD36" i="16"/>
  <c r="BC36" i="16"/>
  <c r="BB36" i="16"/>
  <c r="BA36" i="16"/>
  <c r="AZ36" i="16"/>
  <c r="BE35" i="16"/>
  <c r="BD35" i="16"/>
  <c r="BC35" i="16"/>
  <c r="BB35" i="16"/>
  <c r="BA35" i="16"/>
  <c r="AZ35" i="16"/>
  <c r="BE34" i="16"/>
  <c r="BD34" i="16"/>
  <c r="BC34" i="16"/>
  <c r="BB34" i="16"/>
  <c r="BA34" i="16"/>
  <c r="AZ34" i="16"/>
  <c r="AW34" i="16"/>
  <c r="AU34" i="16"/>
  <c r="AQ34" i="16"/>
  <c r="AO34" i="16"/>
  <c r="AK34" i="16"/>
  <c r="AI34" i="16"/>
  <c r="AE34" i="16"/>
  <c r="AC34" i="16"/>
  <c r="Y34" i="16"/>
  <c r="W34" i="16"/>
  <c r="S34" i="16"/>
  <c r="Q34" i="16"/>
  <c r="G34" i="16"/>
  <c r="E34" i="16"/>
  <c r="BE33" i="16"/>
  <c r="BD33" i="16"/>
  <c r="BC33" i="16"/>
  <c r="BB33" i="16"/>
  <c r="BA33" i="16"/>
  <c r="AZ33" i="16"/>
  <c r="AW33" i="16"/>
  <c r="AU33" i="16"/>
  <c r="AQ33" i="16"/>
  <c r="AO33" i="16"/>
  <c r="Y33" i="16"/>
  <c r="W33" i="16"/>
  <c r="S33" i="16"/>
  <c r="Q33" i="16"/>
  <c r="M33" i="16"/>
  <c r="K33" i="16"/>
  <c r="G33" i="16"/>
  <c r="E33" i="16"/>
  <c r="BE32" i="16"/>
  <c r="BD32" i="16"/>
  <c r="BC32" i="16"/>
  <c r="BB32" i="16"/>
  <c r="BA32" i="16"/>
  <c r="AZ32" i="16"/>
  <c r="AW32" i="16"/>
  <c r="AU32" i="16"/>
  <c r="AQ32" i="16"/>
  <c r="AO32" i="16"/>
  <c r="AK32" i="16"/>
  <c r="AI32" i="16"/>
  <c r="S32" i="16"/>
  <c r="Q32" i="16"/>
  <c r="M32" i="16"/>
  <c r="K32" i="16"/>
  <c r="G32" i="16"/>
  <c r="E32" i="16"/>
  <c r="BE31" i="16"/>
  <c r="BD31" i="16"/>
  <c r="BC31" i="16"/>
  <c r="BB31" i="16"/>
  <c r="BA31" i="16"/>
  <c r="AZ31" i="16"/>
  <c r="AW31" i="16"/>
  <c r="AU31" i="16"/>
  <c r="AQ31" i="16"/>
  <c r="AO31" i="16"/>
  <c r="AK31" i="16"/>
  <c r="AI31" i="16"/>
  <c r="AE31" i="16"/>
  <c r="AC31" i="16"/>
  <c r="G31" i="16"/>
  <c r="E31" i="16"/>
  <c r="BE30" i="16"/>
  <c r="BD30" i="16"/>
  <c r="BB30" i="16"/>
  <c r="AZ30" i="16"/>
  <c r="AK30" i="16"/>
  <c r="AI30" i="16"/>
  <c r="AE30" i="16"/>
  <c r="AC30" i="16"/>
  <c r="Y30" i="16"/>
  <c r="W30" i="16"/>
  <c r="S30" i="16"/>
  <c r="Q30" i="16"/>
  <c r="M30" i="16"/>
  <c r="K30" i="16"/>
  <c r="G30" i="16"/>
  <c r="E30" i="16"/>
  <c r="BE29" i="16"/>
  <c r="BD29" i="16"/>
  <c r="BC29" i="16"/>
  <c r="BB29" i="16"/>
  <c r="BA29" i="16"/>
  <c r="AZ29" i="16"/>
  <c r="AW29" i="16"/>
  <c r="AU29" i="16"/>
  <c r="AE29" i="16"/>
  <c r="AC29" i="16"/>
  <c r="Y29" i="16"/>
  <c r="W29" i="16"/>
  <c r="S29" i="16"/>
  <c r="Q29" i="16"/>
  <c r="M29" i="16"/>
  <c r="K29" i="16"/>
  <c r="G29" i="16"/>
  <c r="E29" i="16"/>
  <c r="BE28" i="16"/>
  <c r="BD28" i="16"/>
  <c r="BC28" i="16"/>
  <c r="BB28" i="16"/>
  <c r="BA28" i="16"/>
  <c r="AZ28" i="16"/>
  <c r="AW28" i="16"/>
  <c r="AU28" i="16"/>
  <c r="AQ28" i="16"/>
  <c r="AO28" i="16"/>
  <c r="Y28" i="16"/>
  <c r="W28" i="16"/>
  <c r="S28" i="16"/>
  <c r="Q28" i="16"/>
  <c r="M28" i="16"/>
  <c r="K28" i="16"/>
  <c r="G28" i="16"/>
  <c r="E28" i="16"/>
  <c r="BE27" i="16"/>
  <c r="BD27" i="16"/>
  <c r="BC27" i="16"/>
  <c r="BB27" i="16"/>
  <c r="BA27" i="16"/>
  <c r="AZ27" i="16"/>
  <c r="AW27" i="16"/>
  <c r="AU27" i="16"/>
  <c r="AQ27" i="16"/>
  <c r="AO27" i="16"/>
  <c r="AK27" i="16"/>
  <c r="AI27" i="16"/>
  <c r="S27" i="16"/>
  <c r="Q27" i="16"/>
  <c r="M27" i="16"/>
  <c r="K27" i="16"/>
  <c r="G27" i="16"/>
  <c r="E27" i="16"/>
  <c r="BE26" i="16"/>
  <c r="BD26" i="16"/>
  <c r="BC26" i="16"/>
  <c r="BB26" i="16"/>
  <c r="BA26" i="16"/>
  <c r="AZ26" i="16"/>
  <c r="AW26" i="16"/>
  <c r="AU26" i="16"/>
  <c r="AQ26" i="16"/>
  <c r="AO26" i="16"/>
  <c r="AK26" i="16"/>
  <c r="AI26" i="16"/>
  <c r="AE26" i="16"/>
  <c r="AC26" i="16"/>
  <c r="M26" i="16"/>
  <c r="K26" i="16"/>
  <c r="G26" i="16"/>
  <c r="E26" i="16"/>
  <c r="BE25" i="16"/>
  <c r="BD25" i="16"/>
  <c r="BB25" i="16"/>
  <c r="AZ25" i="16"/>
  <c r="AQ25" i="16"/>
  <c r="AO25" i="16"/>
  <c r="AK25" i="16"/>
  <c r="AI25" i="16"/>
  <c r="AE25" i="16"/>
  <c r="AC25" i="16"/>
  <c r="Y25" i="16"/>
  <c r="W25" i="16"/>
  <c r="S25" i="16"/>
  <c r="Q25" i="16"/>
  <c r="M25" i="16"/>
  <c r="K25" i="16"/>
  <c r="G25" i="16"/>
  <c r="E25" i="16"/>
  <c r="BE24" i="16"/>
  <c r="BD24" i="16"/>
  <c r="BC24" i="16"/>
  <c r="BB24" i="16"/>
  <c r="BA24" i="16"/>
  <c r="AZ24" i="16"/>
  <c r="AW24" i="16"/>
  <c r="AU24" i="16"/>
  <c r="AK24" i="16"/>
  <c r="AI24" i="16"/>
  <c r="AE24" i="16"/>
  <c r="AC24" i="16"/>
  <c r="Y24" i="16"/>
  <c r="W24" i="16"/>
  <c r="S24" i="16"/>
  <c r="Q24" i="16"/>
  <c r="M24" i="16"/>
  <c r="K24" i="16"/>
  <c r="G24" i="16"/>
  <c r="E24" i="16"/>
  <c r="BE23" i="16"/>
  <c r="BD23" i="16"/>
  <c r="BC23" i="16"/>
  <c r="BB23" i="16"/>
  <c r="BA23" i="16"/>
  <c r="AZ23" i="16"/>
  <c r="AW23" i="16"/>
  <c r="AU23" i="16"/>
  <c r="AQ23" i="16"/>
  <c r="AO23" i="16"/>
  <c r="Y23" i="16"/>
  <c r="W23" i="16"/>
  <c r="S23" i="16"/>
  <c r="Q23" i="16"/>
  <c r="G23" i="16"/>
  <c r="E23" i="16"/>
  <c r="BE22" i="16"/>
  <c r="BD22" i="16"/>
  <c r="BB22" i="16"/>
  <c r="AZ22" i="16"/>
  <c r="AK22" i="16"/>
  <c r="AI22" i="16"/>
  <c r="AE22" i="16"/>
  <c r="AC22" i="16"/>
  <c r="Y22" i="16"/>
  <c r="W22" i="16"/>
  <c r="S22" i="16"/>
  <c r="Q22" i="16"/>
  <c r="Q43" i="16" s="1"/>
  <c r="M22" i="16"/>
  <c r="K22" i="16"/>
  <c r="G22" i="16"/>
  <c r="E22" i="16"/>
  <c r="BE21" i="16"/>
  <c r="BD21" i="16"/>
  <c r="BC21" i="16"/>
  <c r="BB21" i="16"/>
  <c r="BA21" i="16"/>
  <c r="AZ21" i="16"/>
  <c r="AW21" i="16"/>
  <c r="AU21" i="16"/>
  <c r="AE21" i="16"/>
  <c r="AC21" i="16"/>
  <c r="Y21" i="16"/>
  <c r="W21" i="16"/>
  <c r="S21" i="16"/>
  <c r="Q21" i="16"/>
  <c r="M21" i="16"/>
  <c r="K21" i="16"/>
  <c r="G21" i="16"/>
  <c r="E21" i="16"/>
  <c r="BE20" i="16"/>
  <c r="BD20" i="16"/>
  <c r="BC20" i="16"/>
  <c r="BB20" i="16"/>
  <c r="BA20" i="16"/>
  <c r="AZ20" i="16"/>
  <c r="AW20" i="16"/>
  <c r="AU20" i="16"/>
  <c r="AQ20" i="16"/>
  <c r="AO20" i="16"/>
  <c r="AK20" i="16"/>
  <c r="AI20" i="16"/>
  <c r="Y20" i="16"/>
  <c r="W20" i="16"/>
  <c r="G20" i="16"/>
  <c r="E20" i="16"/>
  <c r="BE19" i="16"/>
  <c r="BD19" i="16"/>
  <c r="BC19" i="16"/>
  <c r="BB19" i="16"/>
  <c r="BA19" i="16"/>
  <c r="AZ19" i="16"/>
  <c r="AW19" i="16"/>
  <c r="AU19" i="16"/>
  <c r="AK19" i="16"/>
  <c r="AI19" i="16"/>
  <c r="AE19" i="16"/>
  <c r="AC19" i="16"/>
  <c r="Y19" i="16"/>
  <c r="W19" i="16"/>
  <c r="S19" i="16"/>
  <c r="Q19" i="16"/>
  <c r="M19" i="16"/>
  <c r="K19" i="16"/>
  <c r="G19" i="16"/>
  <c r="E19" i="16"/>
  <c r="BE18" i="16"/>
  <c r="BD18" i="16"/>
  <c r="BC18" i="16"/>
  <c r="BB18" i="16"/>
  <c r="BA18" i="16"/>
  <c r="AZ18" i="16"/>
  <c r="AW18" i="16"/>
  <c r="AU18" i="16"/>
  <c r="AQ18" i="16"/>
  <c r="AO18" i="16"/>
  <c r="AE18" i="16"/>
  <c r="AC18" i="16"/>
  <c r="Y18" i="16"/>
  <c r="W18" i="16"/>
  <c r="S18" i="16"/>
  <c r="Q18" i="16"/>
  <c r="M18" i="16"/>
  <c r="K18" i="16"/>
  <c r="G18" i="16"/>
  <c r="E18" i="16"/>
  <c r="BE17" i="16"/>
  <c r="BD17" i="16"/>
  <c r="BC17" i="16"/>
  <c r="BB17" i="16"/>
  <c r="BA17" i="16"/>
  <c r="AZ17" i="16"/>
  <c r="AW17" i="16"/>
  <c r="AU17" i="16"/>
  <c r="AQ17" i="16"/>
  <c r="AO17" i="16"/>
  <c r="AK17" i="16"/>
  <c r="AI17" i="16"/>
  <c r="Y17" i="16"/>
  <c r="W17" i="16"/>
  <c r="S17" i="16"/>
  <c r="Q17" i="16"/>
  <c r="M17" i="16"/>
  <c r="K17" i="16"/>
  <c r="G17" i="16"/>
  <c r="E17" i="16"/>
  <c r="BE16" i="16"/>
  <c r="BD16" i="16"/>
  <c r="BC16" i="16"/>
  <c r="BB16" i="16"/>
  <c r="BA16" i="16"/>
  <c r="AZ16" i="16"/>
  <c r="AW16" i="16"/>
  <c r="AU16" i="16"/>
  <c r="AQ16" i="16"/>
  <c r="AO16" i="16"/>
  <c r="AK16" i="16"/>
  <c r="AI16" i="16"/>
  <c r="AE16" i="16"/>
  <c r="AC16" i="16"/>
  <c r="AC43" i="16" s="1"/>
  <c r="S16" i="16"/>
  <c r="Q16" i="16"/>
  <c r="M16" i="16"/>
  <c r="K16" i="16"/>
  <c r="G16" i="16"/>
  <c r="E16" i="16"/>
  <c r="BE15" i="16"/>
  <c r="BD15" i="16"/>
  <c r="BD43" i="16" s="1"/>
  <c r="BC15" i="16"/>
  <c r="BB15" i="16"/>
  <c r="BA15" i="16"/>
  <c r="AZ15" i="16"/>
  <c r="AZ43" i="16" s="1"/>
  <c r="AW15" i="16"/>
  <c r="AU15" i="16"/>
  <c r="AQ15" i="16"/>
  <c r="AO15" i="16"/>
  <c r="AO43" i="16" s="1"/>
  <c r="AK15" i="16"/>
  <c r="AI15" i="16"/>
  <c r="AC15" i="16"/>
  <c r="Y15" i="16"/>
  <c r="W15" i="16"/>
  <c r="K15" i="16"/>
  <c r="G15" i="16"/>
  <c r="E15" i="16"/>
  <c r="E43" i="16" s="1"/>
  <c r="BE14" i="16"/>
  <c r="BD14" i="16"/>
  <c r="BC14" i="16"/>
  <c r="BB14" i="16"/>
  <c r="BA14" i="16"/>
  <c r="AZ14" i="16"/>
  <c r="AW14" i="16"/>
  <c r="AU14" i="16"/>
  <c r="AU43" i="16" s="1"/>
  <c r="AQ14" i="16"/>
  <c r="AO14" i="16"/>
  <c r="AK14" i="16"/>
  <c r="AI14" i="16"/>
  <c r="AE14" i="16"/>
  <c r="AC14" i="16"/>
  <c r="Y14" i="16"/>
  <c r="W14" i="16"/>
  <c r="W43" i="16" s="1"/>
  <c r="S14" i="16"/>
  <c r="G14" i="16"/>
  <c r="E14" i="16"/>
  <c r="BE13" i="16"/>
  <c r="BE43" i="16" s="1"/>
  <c r="BD13" i="16"/>
  <c r="BC13" i="16"/>
  <c r="BB13" i="16"/>
  <c r="BA13" i="16"/>
  <c r="BA43" i="16" s="1"/>
  <c r="AZ13" i="16"/>
  <c r="AW13" i="16"/>
  <c r="AU13" i="16"/>
  <c r="AQ13" i="16"/>
  <c r="AO13" i="16"/>
  <c r="AK13" i="16"/>
  <c r="AI13" i="16"/>
  <c r="AE13" i="16"/>
  <c r="AE43" i="16" s="1"/>
  <c r="AC13" i="16"/>
  <c r="Y13" i="16"/>
  <c r="W13" i="16"/>
  <c r="S13" i="16"/>
  <c r="S43" i="16" s="1"/>
  <c r="Q13" i="16"/>
  <c r="BE12" i="16"/>
  <c r="BD12" i="16"/>
  <c r="AW12" i="16"/>
  <c r="AW43" i="16" s="1"/>
  <c r="AU12" i="16"/>
  <c r="AQ12" i="16"/>
  <c r="AO12" i="16"/>
  <c r="AK12" i="16"/>
  <c r="AI12" i="16"/>
  <c r="AE12" i="16"/>
  <c r="AC12" i="16"/>
  <c r="Y12" i="16"/>
  <c r="Y43" i="16" s="1"/>
  <c r="W12" i="16"/>
  <c r="S12" i="16"/>
  <c r="Q12" i="16"/>
  <c r="M12" i="16"/>
  <c r="M43" i="16" s="1"/>
  <c r="K12" i="16"/>
  <c r="BE50" i="15"/>
  <c r="BD50" i="15"/>
  <c r="BB50" i="15"/>
  <c r="BA50" i="15"/>
  <c r="AZ50" i="15"/>
  <c r="BE49" i="15"/>
  <c r="BD49" i="15"/>
  <c r="BB49" i="15"/>
  <c r="BA49" i="15"/>
  <c r="AZ49" i="15"/>
  <c r="BE45" i="15"/>
  <c r="BD45" i="15"/>
  <c r="BA45" i="15"/>
  <c r="AZ45" i="15"/>
  <c r="BE44" i="15"/>
  <c r="BD44" i="15"/>
  <c r="BB44" i="15"/>
  <c r="AZ44" i="15"/>
  <c r="BE43" i="15"/>
  <c r="BD43" i="15"/>
  <c r="BB43" i="15"/>
  <c r="AZ43" i="15"/>
  <c r="BE42" i="15"/>
  <c r="BD42" i="15"/>
  <c r="BB42" i="15"/>
  <c r="BA42" i="15"/>
  <c r="AZ42" i="15"/>
  <c r="BE41" i="15"/>
  <c r="BD41" i="15"/>
  <c r="BB41" i="15"/>
  <c r="BA41" i="15"/>
  <c r="AZ41" i="15"/>
  <c r="BE40" i="15"/>
  <c r="BD40" i="15"/>
  <c r="BB40" i="15"/>
  <c r="BA40" i="15"/>
  <c r="AZ40" i="15"/>
  <c r="BE39" i="15"/>
  <c r="BD39" i="15"/>
  <c r="BB39" i="15"/>
  <c r="BA39" i="15"/>
  <c r="AZ39" i="15"/>
  <c r="BE38" i="15"/>
  <c r="BD38" i="15"/>
  <c r="BB38" i="15"/>
  <c r="AZ38" i="15"/>
  <c r="BE37" i="15"/>
  <c r="BD37" i="15"/>
  <c r="BB37" i="15"/>
  <c r="BA37" i="15"/>
  <c r="AZ37" i="15"/>
  <c r="BE36" i="15"/>
  <c r="BD36" i="15"/>
  <c r="BB36" i="15"/>
  <c r="BA36" i="15"/>
  <c r="AZ36" i="15"/>
  <c r="BE35" i="15"/>
  <c r="BD35" i="15"/>
  <c r="BB35" i="15"/>
  <c r="BA35" i="15"/>
  <c r="AZ35" i="15"/>
  <c r="BE34" i="15"/>
  <c r="BD34" i="15"/>
  <c r="BB34" i="15"/>
  <c r="BA34" i="15"/>
  <c r="AZ34" i="15"/>
  <c r="BE33" i="15"/>
  <c r="BD33" i="15"/>
  <c r="BB33" i="15"/>
  <c r="BA33" i="15"/>
  <c r="AZ33" i="15"/>
  <c r="BE32" i="15"/>
  <c r="BD32" i="15"/>
  <c r="BB32" i="15"/>
  <c r="BA32" i="15"/>
  <c r="AZ32" i="15"/>
  <c r="BE31" i="15"/>
  <c r="BD31" i="15"/>
  <c r="BB31" i="15"/>
  <c r="BA31" i="15"/>
  <c r="AZ31" i="15"/>
  <c r="BE30" i="15"/>
  <c r="BD30" i="15"/>
  <c r="BB30" i="15"/>
  <c r="BA30" i="15"/>
  <c r="AZ30" i="15"/>
  <c r="BE29" i="15"/>
  <c r="BD29" i="15"/>
  <c r="BB29" i="15"/>
  <c r="BA29" i="15"/>
  <c r="AZ29" i="15"/>
  <c r="BE28" i="15"/>
  <c r="BD28" i="15"/>
  <c r="BB28" i="15"/>
  <c r="BA28" i="15"/>
  <c r="AZ28" i="15"/>
  <c r="BE27" i="15"/>
  <c r="BD27" i="15"/>
  <c r="BB27" i="15"/>
  <c r="BA27" i="15"/>
  <c r="AZ27" i="15"/>
  <c r="BE26" i="15"/>
  <c r="BD26" i="15"/>
  <c r="BB26" i="15"/>
  <c r="BA26" i="15"/>
  <c r="AZ26" i="15"/>
  <c r="BE25" i="15"/>
  <c r="BD25" i="15"/>
  <c r="BB25" i="15"/>
  <c r="BA25" i="15"/>
  <c r="AZ25" i="15"/>
  <c r="BE24" i="15"/>
  <c r="BD24" i="15"/>
  <c r="BB24" i="15"/>
  <c r="AZ24" i="15"/>
  <c r="BE23" i="15"/>
  <c r="BD23" i="15"/>
  <c r="BB23" i="15"/>
  <c r="BA23" i="15"/>
  <c r="AZ23" i="15"/>
  <c r="BE22" i="15"/>
  <c r="BD22" i="15"/>
  <c r="BB22" i="15"/>
  <c r="BA22" i="15"/>
  <c r="AZ22" i="15"/>
  <c r="BE20" i="15"/>
  <c r="BD20" i="15"/>
  <c r="BB20" i="15"/>
  <c r="AZ20" i="15"/>
  <c r="BE19" i="15"/>
  <c r="BD19" i="15"/>
  <c r="BB19" i="15"/>
  <c r="BA19" i="15"/>
  <c r="AZ19" i="15"/>
  <c r="BE18" i="15"/>
  <c r="BD18" i="15"/>
  <c r="BB18" i="15"/>
  <c r="BA18" i="15"/>
  <c r="AZ18" i="15"/>
  <c r="BE17" i="15"/>
  <c r="BD17" i="15"/>
  <c r="BB17" i="15"/>
  <c r="BA17" i="15"/>
  <c r="AZ17" i="15"/>
  <c r="BE16" i="15"/>
  <c r="BD16" i="15"/>
  <c r="BB16" i="15"/>
  <c r="BA16" i="15"/>
  <c r="AZ16" i="15"/>
  <c r="BE15" i="15"/>
  <c r="BD15" i="15"/>
  <c r="BD51" i="15" s="1"/>
  <c r="BB15" i="15"/>
  <c r="BA15" i="15"/>
  <c r="AZ15" i="15"/>
  <c r="BE14" i="15"/>
  <c r="BE51" i="15" s="1"/>
  <c r="BD14" i="15"/>
  <c r="BB14" i="15"/>
  <c r="BA14" i="15"/>
  <c r="AZ14" i="15"/>
  <c r="BE13" i="15"/>
  <c r="BD13" i="15"/>
  <c r="BB13" i="15"/>
  <c r="AZ13" i="15"/>
  <c r="BE12" i="15"/>
  <c r="BD12" i="15"/>
  <c r="BB12" i="15"/>
  <c r="AZ12" i="15"/>
  <c r="BE84" i="7"/>
  <c r="BD84" i="7"/>
  <c r="BB84" i="7"/>
  <c r="AZ84" i="7"/>
  <c r="BE83" i="7"/>
  <c r="BD83" i="7"/>
  <c r="BC83" i="7"/>
  <c r="BB83" i="7"/>
  <c r="BA83" i="7"/>
  <c r="AZ83" i="7"/>
  <c r="BE82" i="7"/>
  <c r="BD82" i="7"/>
  <c r="BC82" i="7"/>
  <c r="BB82" i="7"/>
  <c r="BA82" i="7"/>
  <c r="AZ82" i="7"/>
  <c r="BE81" i="7"/>
  <c r="BD81" i="7"/>
  <c r="BC81" i="7"/>
  <c r="BB81" i="7"/>
  <c r="BA81" i="7"/>
  <c r="AZ81" i="7"/>
  <c r="BE80" i="7"/>
  <c r="BD80" i="7"/>
  <c r="BB80" i="7"/>
  <c r="BA80" i="7"/>
  <c r="AZ80" i="7"/>
  <c r="BE79" i="7"/>
  <c r="BD79" i="7"/>
  <c r="BC79" i="7"/>
  <c r="BB79" i="7"/>
  <c r="BA79" i="7"/>
  <c r="AZ79" i="7"/>
  <c r="BE78" i="7"/>
  <c r="BD78" i="7"/>
  <c r="BC78" i="7"/>
  <c r="BB78" i="7"/>
  <c r="BA78" i="7"/>
  <c r="AZ78" i="7"/>
  <c r="BE77" i="7"/>
  <c r="BD77" i="7"/>
  <c r="BC77" i="7"/>
  <c r="BB77" i="7"/>
  <c r="BA77" i="7"/>
  <c r="AZ77" i="7"/>
  <c r="BE76" i="7"/>
  <c r="BD76" i="7"/>
  <c r="BC76" i="7"/>
  <c r="BB76" i="7"/>
  <c r="BA76" i="7"/>
  <c r="AZ76" i="7"/>
  <c r="BE75" i="7"/>
  <c r="BD75" i="7"/>
  <c r="BC75" i="7"/>
  <c r="BB75" i="7"/>
  <c r="BA75" i="7"/>
  <c r="AZ75" i="7"/>
  <c r="BE74" i="7"/>
  <c r="BD74" i="7"/>
  <c r="BC74" i="7"/>
  <c r="BB74" i="7"/>
  <c r="BA74" i="7"/>
  <c r="AZ74" i="7"/>
  <c r="BE73" i="7"/>
  <c r="BD73" i="7"/>
  <c r="BC73" i="7"/>
  <c r="BB73" i="7"/>
  <c r="BA73" i="7"/>
  <c r="AZ73" i="7"/>
  <c r="BE72" i="7"/>
  <c r="BD72" i="7"/>
  <c r="BC72" i="7"/>
  <c r="BB72" i="7"/>
  <c r="BA72" i="7"/>
  <c r="AZ72" i="7"/>
  <c r="BE71" i="7"/>
  <c r="BD71" i="7"/>
  <c r="BC71" i="7"/>
  <c r="BB71" i="7"/>
  <c r="BA71" i="7"/>
  <c r="AZ71" i="7"/>
  <c r="BE70" i="7"/>
  <c r="BD70" i="7"/>
  <c r="BC70" i="7"/>
  <c r="BB70" i="7"/>
  <c r="BA70" i="7"/>
  <c r="AZ70" i="7"/>
  <c r="BE69" i="7"/>
  <c r="BD69" i="7"/>
  <c r="BB69" i="7"/>
  <c r="BA69" i="7"/>
  <c r="AZ69" i="7"/>
  <c r="BE68" i="7"/>
  <c r="BD68" i="7"/>
  <c r="BB68" i="7"/>
  <c r="BA68" i="7"/>
  <c r="AZ68" i="7"/>
  <c r="BE67" i="7"/>
  <c r="BD67" i="7"/>
  <c r="BC67" i="7"/>
  <c r="BB67" i="7"/>
  <c r="BA67" i="7"/>
  <c r="AZ67" i="7"/>
  <c r="BE65" i="7"/>
  <c r="BD65" i="7"/>
  <c r="BB65" i="7"/>
  <c r="AZ65" i="7"/>
  <c r="BE64" i="7"/>
  <c r="BD64" i="7"/>
  <c r="BC64" i="7"/>
  <c r="BB64" i="7"/>
  <c r="BA64" i="7"/>
  <c r="AZ64" i="7"/>
  <c r="BE63" i="7"/>
  <c r="BD63" i="7"/>
  <c r="BC63" i="7"/>
  <c r="BB63" i="7"/>
  <c r="BA63" i="7"/>
  <c r="AZ63" i="7"/>
  <c r="BE62" i="7"/>
  <c r="BD62" i="7"/>
  <c r="BB62" i="7"/>
  <c r="BA62" i="7"/>
  <c r="AZ62" i="7"/>
  <c r="BE61" i="7"/>
  <c r="BD61" i="7"/>
  <c r="BC61" i="7"/>
  <c r="BB61" i="7"/>
  <c r="BA61" i="7"/>
  <c r="AZ61" i="7"/>
  <c r="BE60" i="7"/>
  <c r="BD60" i="7"/>
  <c r="BC60" i="7"/>
  <c r="BB60" i="7"/>
  <c r="BA60" i="7"/>
  <c r="AZ60" i="7"/>
  <c r="BE59" i="7"/>
  <c r="BD59" i="7"/>
  <c r="BC59" i="7"/>
  <c r="BB59" i="7"/>
  <c r="BA59" i="7"/>
  <c r="AZ59" i="7"/>
  <c r="BE58" i="7"/>
  <c r="BD58" i="7"/>
  <c r="BC58" i="7"/>
  <c r="BB58" i="7"/>
  <c r="BA58" i="7"/>
  <c r="AZ58" i="7"/>
  <c r="BE57" i="7"/>
  <c r="BD57" i="7"/>
  <c r="BB57" i="7"/>
  <c r="BA57" i="7"/>
  <c r="AZ57" i="7"/>
  <c r="BE56" i="7"/>
  <c r="BD56" i="7"/>
  <c r="BC56" i="7"/>
  <c r="BB56" i="7"/>
  <c r="BA56" i="7"/>
  <c r="AZ56" i="7"/>
  <c r="BE55" i="7"/>
  <c r="BD55" i="7"/>
  <c r="BC55" i="7"/>
  <c r="BB55" i="7"/>
  <c r="BA55" i="7"/>
  <c r="AZ55" i="7"/>
  <c r="BE54" i="7"/>
  <c r="BD54" i="7"/>
  <c r="BB54" i="7"/>
  <c r="BA54" i="7"/>
  <c r="AZ54" i="7"/>
  <c r="BE53" i="7"/>
  <c r="BD53" i="7"/>
  <c r="BC53" i="7"/>
  <c r="BB53" i="7"/>
  <c r="BA53" i="7"/>
  <c r="AZ53" i="7"/>
  <c r="BE52" i="7"/>
  <c r="BD52" i="7"/>
  <c r="BB52" i="7"/>
  <c r="AZ52" i="7"/>
  <c r="BE51" i="7"/>
  <c r="BD51" i="7"/>
  <c r="BB51" i="7"/>
  <c r="AZ51" i="7"/>
  <c r="BE50" i="7"/>
  <c r="BD50" i="7"/>
  <c r="BB50" i="7"/>
  <c r="AZ50" i="7"/>
  <c r="BE49" i="7"/>
  <c r="BD49" i="7"/>
  <c r="BB49" i="7"/>
  <c r="AZ49" i="7"/>
  <c r="BE48" i="7"/>
  <c r="BD48" i="7"/>
  <c r="BB48" i="7"/>
  <c r="AZ48" i="7"/>
  <c r="BE46" i="7"/>
  <c r="BD46" i="7"/>
  <c r="BC46" i="7"/>
  <c r="BB46" i="7"/>
  <c r="BA46" i="7"/>
  <c r="AZ46" i="7"/>
  <c r="BE45" i="7"/>
  <c r="BD45" i="7"/>
  <c r="BC45" i="7"/>
  <c r="BB45" i="7"/>
  <c r="BA45" i="7"/>
  <c r="AZ45" i="7"/>
  <c r="BE44" i="7"/>
  <c r="BD44" i="7"/>
  <c r="BC44" i="7"/>
  <c r="BB44" i="7"/>
  <c r="BA44" i="7"/>
  <c r="AZ44" i="7"/>
  <c r="BE43" i="7"/>
  <c r="BD43" i="7"/>
  <c r="BC43" i="7"/>
  <c r="BB43" i="7"/>
  <c r="BA43" i="7"/>
  <c r="AZ43" i="7"/>
  <c r="BE42" i="7"/>
  <c r="BD42" i="7"/>
  <c r="BC42" i="7"/>
  <c r="BB42" i="7"/>
  <c r="BA42" i="7"/>
  <c r="AZ42" i="7"/>
  <c r="BE41" i="7"/>
  <c r="BD41" i="7"/>
  <c r="BC41" i="7"/>
  <c r="BB41" i="7"/>
  <c r="BA41" i="7"/>
  <c r="AZ41" i="7"/>
  <c r="BE40" i="7"/>
  <c r="BD40" i="7"/>
  <c r="BC40" i="7"/>
  <c r="BB40" i="7"/>
  <c r="BA40" i="7"/>
  <c r="AZ40" i="7"/>
  <c r="BE39" i="7"/>
  <c r="BD39" i="7"/>
  <c r="BC39" i="7"/>
  <c r="BB39" i="7"/>
  <c r="BA39" i="7"/>
  <c r="AZ39" i="7"/>
  <c r="BE38" i="7"/>
  <c r="BD38" i="7"/>
  <c r="BC38" i="7"/>
  <c r="BB38" i="7"/>
  <c r="BA38" i="7"/>
  <c r="AZ38" i="7"/>
  <c r="BE37" i="7"/>
  <c r="BD37" i="7"/>
  <c r="BC37" i="7"/>
  <c r="BB37" i="7"/>
  <c r="BA37" i="7"/>
  <c r="AZ37" i="7"/>
  <c r="BE36" i="7"/>
  <c r="BD36" i="7"/>
  <c r="BC36" i="7"/>
  <c r="BB36" i="7"/>
  <c r="BA36" i="7"/>
  <c r="AZ36" i="7"/>
  <c r="BE35" i="7"/>
  <c r="BD35" i="7"/>
  <c r="BC35" i="7"/>
  <c r="BB35" i="7"/>
  <c r="BA35" i="7"/>
  <c r="AZ35" i="7"/>
  <c r="BE34" i="7"/>
  <c r="BD34" i="7"/>
  <c r="BC34" i="7"/>
  <c r="BB34" i="7"/>
  <c r="BA34" i="7"/>
  <c r="AZ34" i="7"/>
  <c r="BE33" i="7"/>
  <c r="BD33" i="7"/>
  <c r="BC33" i="7"/>
  <c r="BB33" i="7"/>
  <c r="BA33" i="7"/>
  <c r="AZ33" i="7"/>
  <c r="BE32" i="7"/>
  <c r="BD32" i="7"/>
  <c r="BC32" i="7"/>
  <c r="BB32" i="7"/>
  <c r="AZ32" i="7"/>
  <c r="BE31" i="7"/>
  <c r="BD31" i="7"/>
  <c r="BC31" i="7"/>
  <c r="BB31" i="7"/>
  <c r="AZ31" i="7"/>
  <c r="BE30" i="7"/>
  <c r="BD30" i="7"/>
  <c r="BC30" i="7"/>
  <c r="BB30" i="7"/>
  <c r="BA30" i="7"/>
  <c r="AZ30" i="7"/>
  <c r="BE29" i="7"/>
  <c r="BD29" i="7"/>
  <c r="BB29" i="7"/>
  <c r="AZ29" i="7"/>
  <c r="BE28" i="7"/>
  <c r="BD28" i="7"/>
  <c r="BC28" i="7"/>
  <c r="BB28" i="7"/>
  <c r="BA28" i="7"/>
  <c r="AZ28" i="7"/>
  <c r="BE27" i="7"/>
  <c r="BD27" i="7"/>
  <c r="BC27" i="7"/>
  <c r="BB27" i="7"/>
  <c r="BA27" i="7"/>
  <c r="AZ27" i="7"/>
  <c r="BE26" i="7"/>
  <c r="BD26" i="7"/>
  <c r="BC26" i="7"/>
  <c r="BB26" i="7"/>
  <c r="BA26" i="7"/>
  <c r="AZ26" i="7"/>
  <c r="BE25" i="7"/>
  <c r="BD25" i="7"/>
  <c r="BC25" i="7"/>
  <c r="BB25" i="7"/>
  <c r="BA25" i="7"/>
  <c r="AZ25" i="7"/>
  <c r="BE24" i="7"/>
  <c r="BD24" i="7"/>
  <c r="BC24" i="7"/>
  <c r="BB24" i="7"/>
  <c r="BA24" i="7"/>
  <c r="AZ24" i="7"/>
  <c r="BE23" i="7"/>
  <c r="BD23" i="7"/>
  <c r="BC23" i="7"/>
  <c r="BB23" i="7"/>
  <c r="BA23" i="7"/>
  <c r="AZ23" i="7"/>
  <c r="BE21" i="7"/>
  <c r="BD21" i="7"/>
  <c r="BB21" i="7"/>
  <c r="BA21" i="7"/>
  <c r="AZ21" i="7"/>
  <c r="BE20" i="7"/>
  <c r="BD20" i="7"/>
  <c r="BB20" i="7"/>
  <c r="BA20" i="7"/>
  <c r="AZ20" i="7"/>
  <c r="BE19" i="7"/>
  <c r="BD19" i="7"/>
  <c r="BC19" i="7"/>
  <c r="BB19" i="7"/>
  <c r="AZ19" i="7"/>
  <c r="BE18" i="7"/>
  <c r="BD18" i="7"/>
  <c r="BB18" i="7"/>
  <c r="BA18" i="7"/>
  <c r="AZ18" i="7"/>
  <c r="BE17" i="7"/>
  <c r="BD17" i="7"/>
  <c r="BB17" i="7"/>
  <c r="BE16" i="7"/>
  <c r="BD16" i="7"/>
  <c r="BB16" i="7"/>
  <c r="BA16" i="7"/>
  <c r="AZ16" i="7"/>
  <c r="BE15" i="7"/>
  <c r="BD15" i="7"/>
  <c r="BB15" i="7"/>
  <c r="BA15" i="7"/>
  <c r="AZ15" i="7"/>
  <c r="BE14" i="7"/>
  <c r="BD14" i="7"/>
  <c r="BB14" i="7"/>
  <c r="AZ14" i="7"/>
  <c r="BE13" i="7"/>
  <c r="BD13" i="7"/>
  <c r="BB13" i="7"/>
  <c r="AZ13" i="7"/>
  <c r="BE12" i="7"/>
  <c r="BD12" i="7"/>
  <c r="BB12" i="7"/>
  <c r="BA12" i="7"/>
  <c r="AZ12" i="7"/>
  <c r="BE11" i="7"/>
  <c r="BD11" i="7"/>
  <c r="BB11" i="7"/>
  <c r="AZ11" i="7"/>
  <c r="BE10" i="7"/>
  <c r="BD10" i="7"/>
  <c r="BB10" i="7"/>
  <c r="AZ10" i="7"/>
  <c r="E46" i="13"/>
  <c r="G46" i="13"/>
  <c r="K46" i="13"/>
  <c r="M46" i="13"/>
  <c r="Q46" i="13"/>
  <c r="S46" i="13"/>
  <c r="BE49" i="13"/>
  <c r="BD49" i="13"/>
  <c r="BB49" i="13"/>
  <c r="AZ49" i="13"/>
  <c r="BE48" i="13"/>
  <c r="BD48" i="13"/>
  <c r="BC48" i="13"/>
  <c r="BB48" i="13"/>
  <c r="BA48" i="13"/>
  <c r="AZ48" i="13"/>
  <c r="BE47" i="13"/>
  <c r="BD47" i="13"/>
  <c r="BC47" i="13"/>
  <c r="BB47" i="13"/>
  <c r="BA47" i="13"/>
  <c r="AZ47" i="13"/>
  <c r="BE44" i="13"/>
  <c r="BD44" i="13"/>
  <c r="BB44" i="13"/>
  <c r="AZ44" i="13"/>
  <c r="BE45" i="13"/>
  <c r="BD45" i="13"/>
  <c r="BC45" i="13"/>
  <c r="BB45" i="13"/>
  <c r="BA45" i="13"/>
  <c r="AZ45" i="13"/>
  <c r="BE43" i="13"/>
  <c r="BD43" i="13"/>
  <c r="BC43" i="13"/>
  <c r="BB43" i="13"/>
  <c r="BA43" i="13"/>
  <c r="AZ43" i="13"/>
  <c r="BE42" i="13"/>
  <c r="BD42" i="13"/>
  <c r="BC42" i="13"/>
  <c r="BB42" i="13"/>
  <c r="BA42" i="13"/>
  <c r="AZ42" i="13"/>
  <c r="BE41" i="13"/>
  <c r="BD41" i="13"/>
  <c r="BC41" i="13"/>
  <c r="BB41" i="13"/>
  <c r="BA41" i="13"/>
  <c r="AZ41" i="13"/>
  <c r="BE39" i="13"/>
  <c r="BD39" i="13"/>
  <c r="BB39" i="13"/>
  <c r="BA39" i="13"/>
  <c r="AZ39" i="13"/>
  <c r="BE38" i="13"/>
  <c r="BD38" i="13"/>
  <c r="BC38" i="13"/>
  <c r="BB38" i="13"/>
  <c r="BA38" i="13"/>
  <c r="AZ38" i="13"/>
  <c r="BE37" i="13"/>
  <c r="BD37" i="13"/>
  <c r="BC37" i="13"/>
  <c r="BB37" i="13"/>
  <c r="BA37" i="13"/>
  <c r="AZ37" i="13"/>
  <c r="BE43" i="14"/>
  <c r="BD43" i="14"/>
  <c r="BB43" i="14"/>
  <c r="AZ43" i="14"/>
  <c r="BE42" i="14"/>
  <c r="BD42" i="14"/>
  <c r="BC42" i="14"/>
  <c r="BB42" i="14"/>
  <c r="BA42" i="14"/>
  <c r="AZ42" i="14"/>
  <c r="BE41" i="14"/>
  <c r="BD41" i="14"/>
  <c r="BC41" i="14"/>
  <c r="BB41" i="14"/>
  <c r="BA41" i="14"/>
  <c r="AZ41" i="14"/>
  <c r="BE40" i="14"/>
  <c r="BD40" i="14"/>
  <c r="BB40" i="14"/>
  <c r="AZ40" i="14"/>
  <c r="BE39" i="14"/>
  <c r="BD39" i="14"/>
  <c r="BC39" i="14"/>
  <c r="BB39" i="14"/>
  <c r="BA39" i="14"/>
  <c r="AZ39" i="14"/>
  <c r="BE38" i="14"/>
  <c r="BD38" i="14"/>
  <c r="BC38" i="14"/>
  <c r="BB38" i="14"/>
  <c r="BA38" i="14"/>
  <c r="AZ38" i="14"/>
  <c r="BE37" i="14"/>
  <c r="BD37" i="14"/>
  <c r="BC37" i="14"/>
  <c r="BB37" i="14"/>
  <c r="BA37" i="14"/>
  <c r="AZ37" i="14"/>
  <c r="BE36" i="14"/>
  <c r="BD36" i="14"/>
  <c r="BC36" i="14"/>
  <c r="BB36" i="14"/>
  <c r="BA36" i="14"/>
  <c r="AZ36" i="14"/>
  <c r="BE35" i="14"/>
  <c r="BD35" i="14"/>
  <c r="BC35" i="14"/>
  <c r="BB35" i="14"/>
  <c r="BA35" i="14"/>
  <c r="AZ35" i="14"/>
  <c r="BE34" i="14"/>
  <c r="BD34" i="14"/>
  <c r="BC34" i="14"/>
  <c r="BB34" i="14"/>
  <c r="BA34" i="14"/>
  <c r="AZ34" i="14"/>
  <c r="BE50" i="14"/>
  <c r="BD50" i="14"/>
  <c r="BB50" i="14"/>
  <c r="BA50" i="14"/>
  <c r="AZ50" i="14"/>
  <c r="BE49" i="14"/>
  <c r="BD49" i="14"/>
  <c r="BB49" i="14"/>
  <c r="BA49" i="14"/>
  <c r="AZ49" i="14"/>
  <c r="BE48" i="14"/>
  <c r="BD48" i="14"/>
  <c r="BC48" i="14"/>
  <c r="BB48" i="14"/>
  <c r="BA48" i="14"/>
  <c r="AZ48" i="14"/>
  <c r="BE46" i="14"/>
  <c r="BD46" i="14"/>
  <c r="BC46" i="14"/>
  <c r="BB46" i="14"/>
  <c r="AZ46" i="14"/>
  <c r="BE45" i="14"/>
  <c r="BD45" i="14"/>
  <c r="BB45" i="14"/>
  <c r="AZ45" i="14"/>
  <c r="BE44" i="14"/>
  <c r="BD44" i="14"/>
  <c r="BC44" i="14"/>
  <c r="BB44" i="14"/>
  <c r="BA44" i="14"/>
  <c r="AZ44" i="14"/>
  <c r="BE33" i="14"/>
  <c r="BD33" i="14"/>
  <c r="BC33" i="14"/>
  <c r="BB33" i="14"/>
  <c r="BA33" i="14"/>
  <c r="AZ33" i="14"/>
  <c r="BE32" i="14"/>
  <c r="BD32" i="14"/>
  <c r="BC32" i="14"/>
  <c r="BB32" i="14"/>
  <c r="BA32" i="14"/>
  <c r="AZ32" i="14"/>
  <c r="BE31" i="14"/>
  <c r="BD31" i="14"/>
  <c r="BC31" i="14"/>
  <c r="BB31" i="14"/>
  <c r="BA31" i="14"/>
  <c r="AZ31" i="14"/>
  <c r="BE30" i="14"/>
  <c r="BD30" i="14"/>
  <c r="BC30" i="14"/>
  <c r="BB30" i="14"/>
  <c r="BA30" i="14"/>
  <c r="AZ30" i="14"/>
  <c r="BE29" i="14"/>
  <c r="BD29" i="14"/>
  <c r="BC29" i="14"/>
  <c r="BB29" i="14"/>
  <c r="BA29" i="14"/>
  <c r="AZ29" i="14"/>
  <c r="BE28" i="14"/>
  <c r="BD28" i="14"/>
  <c r="BB28" i="14"/>
  <c r="BA28" i="14"/>
  <c r="AZ28" i="14"/>
  <c r="BE27" i="14"/>
  <c r="BD27" i="14"/>
  <c r="BC27" i="14"/>
  <c r="BB27" i="14"/>
  <c r="BA27" i="14"/>
  <c r="AZ27" i="14"/>
  <c r="BE26" i="14"/>
  <c r="BD26" i="14"/>
  <c r="BC26" i="14"/>
  <c r="BB26" i="14"/>
  <c r="BA26" i="14"/>
  <c r="AZ26" i="14"/>
  <c r="BE25" i="14"/>
  <c r="BD25" i="14"/>
  <c r="BC25" i="14"/>
  <c r="BB25" i="14"/>
  <c r="BA25" i="14"/>
  <c r="AZ25" i="14"/>
  <c r="BE24" i="14"/>
  <c r="BD24" i="14"/>
  <c r="BB24" i="14"/>
  <c r="AZ24" i="14"/>
  <c r="BE23" i="14"/>
  <c r="BD23" i="14"/>
  <c r="BC23" i="14"/>
  <c r="BB23" i="14"/>
  <c r="BA23" i="14"/>
  <c r="AZ23" i="14"/>
  <c r="BE22" i="14"/>
  <c r="BD22" i="14"/>
  <c r="BC22" i="14"/>
  <c r="BB22" i="14"/>
  <c r="BA22" i="14"/>
  <c r="AZ22" i="14"/>
  <c r="BE21" i="14"/>
  <c r="BD21" i="14"/>
  <c r="BC21" i="14"/>
  <c r="BB21" i="14"/>
  <c r="BA21" i="14"/>
  <c r="AZ21" i="14"/>
  <c r="BE20" i="14"/>
  <c r="BD20" i="14"/>
  <c r="BB20" i="14"/>
  <c r="AZ20" i="14"/>
  <c r="BE19" i="14"/>
  <c r="BD19" i="14"/>
  <c r="BC19" i="14"/>
  <c r="BB19" i="14"/>
  <c r="BA19" i="14"/>
  <c r="AZ19" i="14"/>
  <c r="BE18" i="14"/>
  <c r="BD18" i="14"/>
  <c r="BC18" i="14"/>
  <c r="BB18" i="14"/>
  <c r="BA18" i="14"/>
  <c r="AZ18" i="14"/>
  <c r="BE17" i="14"/>
  <c r="BD17" i="14"/>
  <c r="BC17" i="14"/>
  <c r="BB17" i="14"/>
  <c r="BA17" i="14"/>
  <c r="AZ17" i="14"/>
  <c r="BE16" i="14"/>
  <c r="BD16" i="14"/>
  <c r="BC16" i="14"/>
  <c r="BB16" i="14"/>
  <c r="BA16" i="14"/>
  <c r="AZ16" i="14"/>
  <c r="BE15" i="14"/>
  <c r="BE52" i="14" s="1"/>
  <c r="BD15" i="14"/>
  <c r="BC15" i="14"/>
  <c r="BB15" i="14"/>
  <c r="BA15" i="14"/>
  <c r="BA52" i="14" s="1"/>
  <c r="AZ15" i="14"/>
  <c r="BE13" i="14"/>
  <c r="BD13" i="14"/>
  <c r="BB13" i="14"/>
  <c r="AZ13" i="14"/>
  <c r="BE12" i="14"/>
  <c r="BD12" i="14"/>
  <c r="BB12" i="14"/>
  <c r="AZ12" i="14"/>
  <c r="T52" i="14"/>
  <c r="AF52" i="14"/>
  <c r="AX52" i="14"/>
  <c r="AW37" i="7"/>
  <c r="AU37" i="7"/>
  <c r="AQ37" i="7"/>
  <c r="AO37" i="7"/>
  <c r="AK37" i="7"/>
  <c r="AI37" i="7"/>
  <c r="AE37" i="7"/>
  <c r="AC37" i="7"/>
  <c r="Y37" i="7"/>
  <c r="W37" i="7"/>
  <c r="M37" i="7"/>
  <c r="K37" i="7"/>
  <c r="G37" i="7"/>
  <c r="E37" i="7"/>
  <c r="AW36" i="7"/>
  <c r="AU36" i="7"/>
  <c r="AQ36" i="7"/>
  <c r="AO36" i="7"/>
  <c r="AK36" i="7"/>
  <c r="AI36" i="7"/>
  <c r="AE36" i="7"/>
  <c r="AC36" i="7"/>
  <c r="Y36" i="7"/>
  <c r="W36" i="7"/>
  <c r="S36" i="7"/>
  <c r="Q36" i="7"/>
  <c r="G36" i="7"/>
  <c r="E36" i="7"/>
  <c r="E39" i="7"/>
  <c r="G39" i="7"/>
  <c r="K39" i="7"/>
  <c r="M39" i="7"/>
  <c r="Q39" i="7"/>
  <c r="S39" i="7"/>
  <c r="AI39" i="7"/>
  <c r="AK39" i="7"/>
  <c r="AO39" i="7"/>
  <c r="AQ39" i="7"/>
  <c r="AU39" i="7"/>
  <c r="AW39" i="7"/>
  <c r="AK63" i="7"/>
  <c r="AW50" i="16"/>
  <c r="AU50" i="16"/>
  <c r="AK50" i="16"/>
  <c r="AI50" i="16"/>
  <c r="AE50" i="16"/>
  <c r="AC50" i="16"/>
  <c r="Y50" i="16"/>
  <c r="W50" i="16"/>
  <c r="S50" i="16"/>
  <c r="Q50" i="16"/>
  <c r="M50" i="16"/>
  <c r="K50" i="16"/>
  <c r="G50" i="16"/>
  <c r="E50" i="16"/>
  <c r="AW49" i="16"/>
  <c r="AU49" i="16"/>
  <c r="AQ49" i="16"/>
  <c r="AO49" i="16"/>
  <c r="AK49" i="16"/>
  <c r="AI49" i="16"/>
  <c r="AE49" i="16"/>
  <c r="AC49" i="16"/>
  <c r="Y49" i="16"/>
  <c r="W49" i="16"/>
  <c r="S49" i="16"/>
  <c r="Q49" i="16"/>
  <c r="M49" i="16"/>
  <c r="K49" i="16"/>
  <c r="G49" i="16"/>
  <c r="E49" i="16"/>
  <c r="AW48" i="16"/>
  <c r="AU48" i="16"/>
  <c r="AQ48" i="16"/>
  <c r="AO48" i="16"/>
  <c r="AK48" i="16"/>
  <c r="AI48" i="16"/>
  <c r="AE48" i="16"/>
  <c r="AC48" i="16"/>
  <c r="Y48" i="16"/>
  <c r="W48" i="16"/>
  <c r="S48" i="16"/>
  <c r="Q48" i="16"/>
  <c r="M48" i="16"/>
  <c r="K48" i="16"/>
  <c r="G48" i="16"/>
  <c r="E48" i="16"/>
  <c r="AW47" i="16"/>
  <c r="AW51" i="16" s="1"/>
  <c r="AU47" i="16"/>
  <c r="AQ47" i="16"/>
  <c r="AO47" i="16"/>
  <c r="AK47" i="16"/>
  <c r="AI47" i="16"/>
  <c r="AE47" i="16"/>
  <c r="AC47" i="16"/>
  <c r="Y47" i="16"/>
  <c r="Y51" i="16" s="1"/>
  <c r="W47" i="16"/>
  <c r="S47" i="16"/>
  <c r="Q47" i="16"/>
  <c r="M47" i="16"/>
  <c r="K47" i="16"/>
  <c r="G47" i="16"/>
  <c r="E47" i="16"/>
  <c r="AQ43" i="16"/>
  <c r="AY71" i="16"/>
  <c r="AS71" i="16"/>
  <c r="AM71" i="16"/>
  <c r="AG71" i="16"/>
  <c r="AA71" i="16"/>
  <c r="U71" i="16"/>
  <c r="BE71" i="16" s="1"/>
  <c r="O71" i="16"/>
  <c r="I71" i="16"/>
  <c r="AY70" i="16"/>
  <c r="AS70" i="16"/>
  <c r="AM70" i="16"/>
  <c r="AG70" i="16"/>
  <c r="AA70" i="16"/>
  <c r="U70" i="16"/>
  <c r="O70" i="16"/>
  <c r="I70" i="16"/>
  <c r="AY69" i="16"/>
  <c r="AS69" i="16"/>
  <c r="AM69" i="16"/>
  <c r="AG69" i="16"/>
  <c r="AA69" i="16"/>
  <c r="U69" i="16"/>
  <c r="BE69" i="16" s="1"/>
  <c r="O69" i="16"/>
  <c r="I69" i="16"/>
  <c r="AY68" i="16"/>
  <c r="AS68" i="16"/>
  <c r="AM68" i="16"/>
  <c r="AG68" i="16"/>
  <c r="AA68" i="16"/>
  <c r="U68" i="16"/>
  <c r="BE68" i="16" s="1"/>
  <c r="O68" i="16"/>
  <c r="I68" i="16"/>
  <c r="AY67" i="16"/>
  <c r="AS67" i="16"/>
  <c r="AM67" i="16"/>
  <c r="AG67" i="16"/>
  <c r="AA67" i="16"/>
  <c r="U67" i="16"/>
  <c r="BE67" i="16" s="1"/>
  <c r="O67" i="16"/>
  <c r="I67" i="16"/>
  <c r="AY66" i="16"/>
  <c r="AS66" i="16"/>
  <c r="AM66" i="16"/>
  <c r="U66" i="16"/>
  <c r="O66" i="16"/>
  <c r="I66" i="16"/>
  <c r="AY65" i="16"/>
  <c r="AS65" i="16"/>
  <c r="AM65" i="16"/>
  <c r="AG65" i="16"/>
  <c r="AA65" i="16"/>
  <c r="U65" i="16"/>
  <c r="O65" i="16"/>
  <c r="I65" i="16"/>
  <c r="BE65" i="16" s="1"/>
  <c r="AY64" i="16"/>
  <c r="AS64" i="16"/>
  <c r="AM64" i="16"/>
  <c r="AG64" i="16"/>
  <c r="AA64" i="16"/>
  <c r="U64" i="16"/>
  <c r="O64" i="16"/>
  <c r="I64" i="16"/>
  <c r="BE64" i="16" s="1"/>
  <c r="AY63" i="16"/>
  <c r="AS63" i="16"/>
  <c r="AM63" i="16"/>
  <c r="AG63" i="16"/>
  <c r="AG72" i="16" s="1"/>
  <c r="AA63" i="16"/>
  <c r="U63" i="16"/>
  <c r="O63" i="16"/>
  <c r="I63" i="16"/>
  <c r="BE63" i="16" s="1"/>
  <c r="AY62" i="16"/>
  <c r="AS62" i="16"/>
  <c r="AG62" i="16"/>
  <c r="AA62" i="16"/>
  <c r="U62" i="16"/>
  <c r="O62" i="16"/>
  <c r="I62" i="16"/>
  <c r="AM61" i="16"/>
  <c r="AM72" i="16" s="1"/>
  <c r="AG61" i="16"/>
  <c r="AA61" i="16"/>
  <c r="U61" i="16"/>
  <c r="O61" i="16"/>
  <c r="BE61" i="16" s="1"/>
  <c r="I61" i="16"/>
  <c r="AY60" i="16"/>
  <c r="AY72" i="16" s="1"/>
  <c r="AS72" i="16"/>
  <c r="AM60" i="16"/>
  <c r="AG60" i="16"/>
  <c r="AA60" i="16"/>
  <c r="AA72" i="16" s="1"/>
  <c r="U60" i="16"/>
  <c r="O60" i="16"/>
  <c r="I60" i="16"/>
  <c r="AV51" i="16"/>
  <c r="AT51" i="16"/>
  <c r="AP51" i="16"/>
  <c r="AN51" i="16"/>
  <c r="AJ51" i="16"/>
  <c r="AH51" i="16"/>
  <c r="AD51" i="16"/>
  <c r="AB51" i="16"/>
  <c r="X51" i="16"/>
  <c r="V51" i="16"/>
  <c r="R51" i="16"/>
  <c r="BB51" i="16" s="1"/>
  <c r="P51" i="16"/>
  <c r="BA51" i="16"/>
  <c r="L51" i="16"/>
  <c r="J51" i="16"/>
  <c r="F51" i="16"/>
  <c r="D51" i="16"/>
  <c r="AZ51" i="16" s="1"/>
  <c r="BE50" i="16"/>
  <c r="BC50" i="16"/>
  <c r="BB50" i="16"/>
  <c r="BA50" i="16"/>
  <c r="AZ50" i="16"/>
  <c r="BE48" i="16"/>
  <c r="BC48" i="16"/>
  <c r="BB48" i="16"/>
  <c r="BA48" i="16"/>
  <c r="AZ48" i="16"/>
  <c r="BE47" i="16"/>
  <c r="BC47" i="16"/>
  <c r="BB47" i="16"/>
  <c r="BA47" i="16"/>
  <c r="AZ47" i="16"/>
  <c r="AX43" i="16"/>
  <c r="AV43" i="16"/>
  <c r="AT43" i="16"/>
  <c r="AR43" i="16"/>
  <c r="AP43" i="16"/>
  <c r="AN43" i="16"/>
  <c r="AL43" i="16"/>
  <c r="AJ43" i="16"/>
  <c r="AH43" i="16"/>
  <c r="AF43" i="16"/>
  <c r="AD43" i="16"/>
  <c r="AB43" i="16"/>
  <c r="Z43" i="16"/>
  <c r="X43" i="16"/>
  <c r="V43" i="16"/>
  <c r="T43" i="16"/>
  <c r="R43" i="16"/>
  <c r="P43" i="16"/>
  <c r="N43" i="16"/>
  <c r="L43" i="16"/>
  <c r="J43" i="16"/>
  <c r="H43" i="16"/>
  <c r="F43" i="16"/>
  <c r="D43" i="16"/>
  <c r="AW56" i="15"/>
  <c r="AU56" i="15"/>
  <c r="AQ56" i="15"/>
  <c r="AO56" i="15"/>
  <c r="AK56" i="15"/>
  <c r="AI56" i="15"/>
  <c r="AE56" i="15"/>
  <c r="AC56" i="15"/>
  <c r="Y56" i="15"/>
  <c r="W56" i="15"/>
  <c r="S56" i="15"/>
  <c r="Q56" i="15"/>
  <c r="M56" i="15"/>
  <c r="K56" i="15"/>
  <c r="G56" i="15"/>
  <c r="E56" i="15"/>
  <c r="AW55" i="15"/>
  <c r="AU55" i="15"/>
  <c r="AQ55" i="15"/>
  <c r="AO55" i="15"/>
  <c r="AK55" i="15"/>
  <c r="AI55" i="15"/>
  <c r="AE55" i="15"/>
  <c r="AC55" i="15"/>
  <c r="Y55" i="15"/>
  <c r="W55" i="15"/>
  <c r="S55" i="15"/>
  <c r="Q55" i="15"/>
  <c r="M55" i="15"/>
  <c r="K55" i="15"/>
  <c r="G55" i="15"/>
  <c r="E55" i="15"/>
  <c r="AW54" i="15"/>
  <c r="AW57" i="15" s="1"/>
  <c r="AU54" i="15"/>
  <c r="AQ54" i="15"/>
  <c r="AO54" i="15"/>
  <c r="AK54" i="15"/>
  <c r="AI54" i="15"/>
  <c r="AE54" i="15"/>
  <c r="AC54" i="15"/>
  <c r="Y54" i="15"/>
  <c r="Y57" i="15" s="1"/>
  <c r="W54" i="15"/>
  <c r="S54" i="15"/>
  <c r="Q54" i="15"/>
  <c r="M54" i="15"/>
  <c r="K54" i="15"/>
  <c r="G54" i="15"/>
  <c r="E54" i="15"/>
  <c r="AU50" i="15"/>
  <c r="AQ50" i="15"/>
  <c r="AO50" i="15"/>
  <c r="AK50" i="15"/>
  <c r="AI50" i="15"/>
  <c r="AE50" i="15"/>
  <c r="AC50" i="15"/>
  <c r="Y50" i="15"/>
  <c r="W50" i="15"/>
  <c r="S50" i="15"/>
  <c r="Q50" i="15"/>
  <c r="M50" i="15"/>
  <c r="K50" i="15"/>
  <c r="G50" i="15"/>
  <c r="E50" i="15"/>
  <c r="AW49" i="15"/>
  <c r="AU49" i="15"/>
  <c r="AK49" i="15"/>
  <c r="AI49" i="15"/>
  <c r="W49" i="15"/>
  <c r="S49" i="15"/>
  <c r="Q49" i="15"/>
  <c r="M49" i="15"/>
  <c r="K49" i="15"/>
  <c r="G49" i="15"/>
  <c r="E49" i="15"/>
  <c r="AU48" i="15"/>
  <c r="AQ48" i="15"/>
  <c r="AO48" i="15"/>
  <c r="AI48" i="15"/>
  <c r="AC48" i="15"/>
  <c r="Y48" i="15"/>
  <c r="W48" i="15"/>
  <c r="S48" i="15"/>
  <c r="Q48" i="15"/>
  <c r="M48" i="15"/>
  <c r="K48" i="15"/>
  <c r="G48" i="15"/>
  <c r="E48" i="15"/>
  <c r="AW45" i="15"/>
  <c r="AU45" i="15"/>
  <c r="AQ45" i="15"/>
  <c r="AO45" i="15"/>
  <c r="AK45" i="15"/>
  <c r="AI45" i="15"/>
  <c r="AC45" i="15"/>
  <c r="Y45" i="15"/>
  <c r="W45" i="15"/>
  <c r="S45" i="15"/>
  <c r="Q45" i="15"/>
  <c r="M45" i="15"/>
  <c r="K45" i="15"/>
  <c r="G45" i="15"/>
  <c r="E45" i="15"/>
  <c r="AW44" i="15"/>
  <c r="AQ44" i="15"/>
  <c r="AO44" i="15"/>
  <c r="AK44" i="15"/>
  <c r="AI44" i="15"/>
  <c r="AE44" i="15"/>
  <c r="AC44" i="15"/>
  <c r="Y44" i="15"/>
  <c r="W44" i="15"/>
  <c r="S44" i="15"/>
  <c r="Q44" i="15"/>
  <c r="M44" i="15"/>
  <c r="K44" i="15"/>
  <c r="G44" i="15"/>
  <c r="E44" i="15"/>
  <c r="AQ43" i="15"/>
  <c r="AO43" i="15"/>
  <c r="AE43" i="15"/>
  <c r="AC43" i="15"/>
  <c r="Y43" i="15"/>
  <c r="W43" i="15"/>
  <c r="S43" i="15"/>
  <c r="Q43" i="15"/>
  <c r="M43" i="15"/>
  <c r="K43" i="15"/>
  <c r="G43" i="15"/>
  <c r="E43" i="15"/>
  <c r="AW42" i="15"/>
  <c r="AU42" i="15"/>
  <c r="AK42" i="15"/>
  <c r="AI42" i="15"/>
  <c r="Y42" i="15"/>
  <c r="W42" i="15"/>
  <c r="S42" i="15"/>
  <c r="Q42" i="15"/>
  <c r="M42" i="15"/>
  <c r="K42" i="15"/>
  <c r="G42" i="15"/>
  <c r="E42" i="15"/>
  <c r="AW41" i="15"/>
  <c r="AU41" i="15"/>
  <c r="AE41" i="15"/>
  <c r="AC41" i="15"/>
  <c r="Y41" i="15"/>
  <c r="W41" i="15"/>
  <c r="S41" i="15"/>
  <c r="Q41" i="15"/>
  <c r="M41" i="15"/>
  <c r="K41" i="15"/>
  <c r="G41" i="15"/>
  <c r="E41" i="15"/>
  <c r="Y40" i="15"/>
  <c r="W40" i="15"/>
  <c r="S40" i="15"/>
  <c r="Q40" i="15"/>
  <c r="M40" i="15"/>
  <c r="K40" i="15"/>
  <c r="G40" i="15"/>
  <c r="E40" i="15"/>
  <c r="Y39" i="15"/>
  <c r="W39" i="15"/>
  <c r="S39" i="15"/>
  <c r="Q39" i="15"/>
  <c r="M39" i="15"/>
  <c r="K39" i="15"/>
  <c r="G39" i="15"/>
  <c r="E39" i="15"/>
  <c r="AQ38" i="15"/>
  <c r="AO38" i="15"/>
  <c r="AK38" i="15"/>
  <c r="AI38" i="15"/>
  <c r="AE38" i="15"/>
  <c r="AC38" i="15"/>
  <c r="Y38" i="15"/>
  <c r="W38" i="15"/>
  <c r="S38" i="15"/>
  <c r="Q38" i="15"/>
  <c r="M38" i="15"/>
  <c r="K38" i="15"/>
  <c r="G38" i="15"/>
  <c r="E38" i="15"/>
  <c r="AW35" i="15"/>
  <c r="AU35" i="15"/>
  <c r="AK35" i="15"/>
  <c r="AI35" i="15"/>
  <c r="Y35" i="15"/>
  <c r="W35" i="15"/>
  <c r="S35" i="15"/>
  <c r="Q35" i="15"/>
  <c r="M35" i="15"/>
  <c r="K35" i="15"/>
  <c r="G35" i="15"/>
  <c r="E35" i="15"/>
  <c r="AW33" i="15"/>
  <c r="AU33" i="15"/>
  <c r="AQ33" i="15"/>
  <c r="AO33" i="15"/>
  <c r="AK33" i="15"/>
  <c r="AI33" i="15"/>
  <c r="AE33" i="15"/>
  <c r="AC33" i="15"/>
  <c r="S33" i="15"/>
  <c r="Q33" i="15"/>
  <c r="M33" i="15"/>
  <c r="K33" i="15"/>
  <c r="G33" i="15"/>
  <c r="E33" i="15"/>
  <c r="AW32" i="15"/>
  <c r="AU32" i="15"/>
  <c r="AQ32" i="15"/>
  <c r="AO32" i="15"/>
  <c r="AK32" i="15"/>
  <c r="AI32" i="15"/>
  <c r="AE32" i="15"/>
  <c r="AC32" i="15"/>
  <c r="Y32" i="15"/>
  <c r="W32" i="15"/>
  <c r="M32" i="15"/>
  <c r="K32" i="15"/>
  <c r="G32" i="15"/>
  <c r="E32" i="15"/>
  <c r="AW31" i="15"/>
  <c r="AU31" i="15"/>
  <c r="AQ31" i="15"/>
  <c r="AO31" i="15"/>
  <c r="AK31" i="15"/>
  <c r="AI31" i="15"/>
  <c r="AE31" i="15"/>
  <c r="AC31" i="15"/>
  <c r="Y31" i="15"/>
  <c r="W31" i="15"/>
  <c r="S31" i="15"/>
  <c r="Q31" i="15"/>
  <c r="G31" i="15"/>
  <c r="E31" i="15"/>
  <c r="AW30" i="15"/>
  <c r="AU30" i="15"/>
  <c r="AQ30" i="15"/>
  <c r="AC30" i="15"/>
  <c r="Y30" i="15"/>
  <c r="W30" i="15"/>
  <c r="E30" i="15"/>
  <c r="AW29" i="15"/>
  <c r="AU29" i="15"/>
  <c r="AQ29" i="15"/>
  <c r="AO29" i="15"/>
  <c r="AK29" i="15"/>
  <c r="AI29" i="15"/>
  <c r="AE29" i="15"/>
  <c r="AC29" i="15"/>
  <c r="Y29" i="15"/>
  <c r="W29" i="15"/>
  <c r="S29" i="15"/>
  <c r="Q29" i="15"/>
  <c r="G29" i="15"/>
  <c r="E29" i="15"/>
  <c r="AU28" i="15"/>
  <c r="AQ28" i="15"/>
  <c r="AO28" i="15"/>
  <c r="AK28" i="15"/>
  <c r="AI28" i="15"/>
  <c r="AE28" i="15"/>
  <c r="AC28" i="15"/>
  <c r="Y28" i="15"/>
  <c r="W28" i="15"/>
  <c r="S28" i="15"/>
  <c r="Q28" i="15"/>
  <c r="M28" i="15"/>
  <c r="K28" i="15"/>
  <c r="G28" i="15"/>
  <c r="E28" i="15"/>
  <c r="AW27" i="15"/>
  <c r="AU27" i="15"/>
  <c r="AQ27" i="15"/>
  <c r="AO27" i="15"/>
  <c r="AI27" i="15"/>
  <c r="AE27" i="15"/>
  <c r="AC27" i="15"/>
  <c r="Y27" i="15"/>
  <c r="Y51" i="15" s="1"/>
  <c r="W27" i="15"/>
  <c r="S27" i="15"/>
  <c r="Q27" i="15"/>
  <c r="M27" i="15"/>
  <c r="K27" i="15"/>
  <c r="G27" i="15"/>
  <c r="E27" i="15"/>
  <c r="AW26" i="15"/>
  <c r="AU26" i="15"/>
  <c r="AQ26" i="15"/>
  <c r="AO26" i="15"/>
  <c r="AK26" i="15"/>
  <c r="AI26" i="15"/>
  <c r="AC26" i="15"/>
  <c r="Y26" i="15"/>
  <c r="W26" i="15"/>
  <c r="S26" i="15"/>
  <c r="Q26" i="15"/>
  <c r="M26" i="15"/>
  <c r="K26" i="15"/>
  <c r="G26" i="15"/>
  <c r="E26" i="15"/>
  <c r="AW25" i="15"/>
  <c r="AU25" i="15"/>
  <c r="AQ25" i="15"/>
  <c r="AO25" i="15"/>
  <c r="AK25" i="15"/>
  <c r="AI25" i="15"/>
  <c r="AE25" i="15"/>
  <c r="AC25" i="15"/>
  <c r="W25" i="15"/>
  <c r="S25" i="15"/>
  <c r="Q25" i="15"/>
  <c r="M25" i="15"/>
  <c r="K25" i="15"/>
  <c r="G25" i="15"/>
  <c r="E25" i="15"/>
  <c r="AW24" i="15"/>
  <c r="AU24" i="15"/>
  <c r="AQ24" i="15"/>
  <c r="AO24" i="15"/>
  <c r="AK24" i="15"/>
  <c r="AI24" i="15"/>
  <c r="AE24" i="15"/>
  <c r="AC24" i="15"/>
  <c r="Y24" i="15"/>
  <c r="W24" i="15"/>
  <c r="S24" i="15"/>
  <c r="Q24" i="15"/>
  <c r="G24" i="15"/>
  <c r="E24" i="15"/>
  <c r="AW23" i="15"/>
  <c r="AU23" i="15"/>
  <c r="AK23" i="15"/>
  <c r="AI23" i="15"/>
  <c r="AE23" i="15"/>
  <c r="AC23" i="15"/>
  <c r="Y23" i="15"/>
  <c r="W23" i="15"/>
  <c r="M23" i="15"/>
  <c r="K23" i="15"/>
  <c r="G23" i="15"/>
  <c r="E23" i="15"/>
  <c r="AW22" i="15"/>
  <c r="AU22" i="15"/>
  <c r="AQ22" i="15"/>
  <c r="AO22" i="15"/>
  <c r="AK22" i="15"/>
  <c r="AI22" i="15"/>
  <c r="AE22" i="15"/>
  <c r="AC22" i="15"/>
  <c r="W22" i="15"/>
  <c r="S22" i="15"/>
  <c r="Q22" i="15"/>
  <c r="M22" i="15"/>
  <c r="K22" i="15"/>
  <c r="G22" i="15"/>
  <c r="E22" i="15"/>
  <c r="AQ20" i="15"/>
  <c r="AO20" i="15"/>
  <c r="AK20" i="15"/>
  <c r="AI20" i="15"/>
  <c r="AE20" i="15"/>
  <c r="AC20" i="15"/>
  <c r="AC51" i="15" s="1"/>
  <c r="Y20" i="15"/>
  <c r="W20" i="15"/>
  <c r="S20" i="15"/>
  <c r="Q20" i="15"/>
  <c r="M20" i="15"/>
  <c r="K20" i="15"/>
  <c r="G20" i="15"/>
  <c r="E20" i="15"/>
  <c r="E51" i="15" s="1"/>
  <c r="AW19" i="15"/>
  <c r="AU19" i="15"/>
  <c r="AK19" i="15"/>
  <c r="AI19" i="15"/>
  <c r="AE19" i="15"/>
  <c r="AC19" i="15"/>
  <c r="Y19" i="15"/>
  <c r="W19" i="15"/>
  <c r="S19" i="15"/>
  <c r="Q19" i="15"/>
  <c r="M19" i="15"/>
  <c r="K19" i="15"/>
  <c r="G19" i="15"/>
  <c r="E19" i="15"/>
  <c r="AW18" i="15"/>
  <c r="AU18" i="15"/>
  <c r="AE18" i="15"/>
  <c r="AC18" i="15"/>
  <c r="Y18" i="15"/>
  <c r="W18" i="15"/>
  <c r="S18" i="15"/>
  <c r="Q18" i="15"/>
  <c r="M18" i="15"/>
  <c r="K18" i="15"/>
  <c r="G18" i="15"/>
  <c r="E18" i="15"/>
  <c r="AW17" i="15"/>
  <c r="AU17" i="15"/>
  <c r="AQ17" i="15"/>
  <c r="AO17" i="15"/>
  <c r="Y17" i="15"/>
  <c r="W17" i="15"/>
  <c r="S17" i="15"/>
  <c r="Q17" i="15"/>
  <c r="M17" i="15"/>
  <c r="K17" i="15"/>
  <c r="G17" i="15"/>
  <c r="E17" i="15"/>
  <c r="AW16" i="15"/>
  <c r="AU16" i="15"/>
  <c r="AE16" i="15"/>
  <c r="AC16" i="15"/>
  <c r="Y16" i="15"/>
  <c r="W16" i="15"/>
  <c r="S16" i="15"/>
  <c r="Q16" i="15"/>
  <c r="M16" i="15"/>
  <c r="K16" i="15"/>
  <c r="G16" i="15"/>
  <c r="E16" i="15"/>
  <c r="AW15" i="15"/>
  <c r="AU15" i="15"/>
  <c r="AQ15" i="15"/>
  <c r="AO15" i="15"/>
  <c r="Y15" i="15"/>
  <c r="W15" i="15"/>
  <c r="S15" i="15"/>
  <c r="Q15" i="15"/>
  <c r="M15" i="15"/>
  <c r="K15" i="15"/>
  <c r="K51" i="15" s="1"/>
  <c r="G15" i="15"/>
  <c r="E15" i="15"/>
  <c r="AW14" i="15"/>
  <c r="AU14" i="15"/>
  <c r="AU51" i="15" s="1"/>
  <c r="AQ14" i="15"/>
  <c r="AO14" i="15"/>
  <c r="AK14" i="15"/>
  <c r="AI14" i="15"/>
  <c r="AI51" i="15" s="1"/>
  <c r="AE14" i="15"/>
  <c r="AC14" i="15"/>
  <c r="Y14" i="15"/>
  <c r="W14" i="15"/>
  <c r="W51" i="15" s="1"/>
  <c r="S14" i="15"/>
  <c r="Q14" i="15"/>
  <c r="M14" i="15"/>
  <c r="G14" i="15"/>
  <c r="G51" i="15" s="1"/>
  <c r="E14" i="15"/>
  <c r="AW13" i="15"/>
  <c r="AU13" i="15"/>
  <c r="AQ13" i="15"/>
  <c r="AO13" i="15"/>
  <c r="AK13" i="15"/>
  <c r="AI13" i="15"/>
  <c r="AE13" i="15"/>
  <c r="AC13" i="15"/>
  <c r="Y13" i="15"/>
  <c r="W13" i="15"/>
  <c r="S13" i="15"/>
  <c r="Q13" i="15"/>
  <c r="AW12" i="15"/>
  <c r="AU12" i="15"/>
  <c r="AQ12" i="15"/>
  <c r="AQ51" i="15" s="1"/>
  <c r="AO12" i="15"/>
  <c r="AK12" i="15"/>
  <c r="AI12" i="15"/>
  <c r="AE12" i="15"/>
  <c r="AE51" i="15" s="1"/>
  <c r="AC12" i="15"/>
  <c r="Y12" i="15"/>
  <c r="W12" i="15"/>
  <c r="S12" i="15"/>
  <c r="S51" i="15" s="1"/>
  <c r="Q12" i="15"/>
  <c r="M12" i="15"/>
  <c r="K12" i="15"/>
  <c r="AY77" i="15"/>
  <c r="AS77" i="15"/>
  <c r="AM77" i="15"/>
  <c r="AG77" i="15"/>
  <c r="AA77" i="15"/>
  <c r="BE77" i="15" s="1"/>
  <c r="U77" i="15"/>
  <c r="O77" i="15"/>
  <c r="I77" i="15"/>
  <c r="AY76" i="15"/>
  <c r="AS76" i="15"/>
  <c r="AM76" i="15"/>
  <c r="AG76" i="15"/>
  <c r="AA76" i="15"/>
  <c r="U76" i="15"/>
  <c r="O76" i="15"/>
  <c r="I76" i="15"/>
  <c r="AY75" i="15"/>
  <c r="AS75" i="15"/>
  <c r="AM75" i="15"/>
  <c r="AG75" i="15"/>
  <c r="AA75" i="15"/>
  <c r="BE75" i="15" s="1"/>
  <c r="U75" i="15"/>
  <c r="O75" i="15"/>
  <c r="I75" i="15"/>
  <c r="AY74" i="15"/>
  <c r="AS74" i="15"/>
  <c r="AM74" i="15"/>
  <c r="AG74" i="15"/>
  <c r="AA74" i="15"/>
  <c r="U74" i="15"/>
  <c r="BE74" i="15" s="1"/>
  <c r="O74" i="15"/>
  <c r="I74" i="15"/>
  <c r="AY73" i="15"/>
  <c r="AS73" i="15"/>
  <c r="AM73" i="15"/>
  <c r="AG73" i="15"/>
  <c r="AA73" i="15"/>
  <c r="BE73" i="15" s="1"/>
  <c r="U73" i="15"/>
  <c r="O73" i="15"/>
  <c r="I73" i="15"/>
  <c r="AY72" i="15"/>
  <c r="AS72" i="15"/>
  <c r="AM72" i="15"/>
  <c r="AG72" i="15"/>
  <c r="AA72" i="15"/>
  <c r="U72" i="15"/>
  <c r="O72" i="15"/>
  <c r="I72" i="15"/>
  <c r="AY71" i="15"/>
  <c r="AS71" i="15"/>
  <c r="AM71" i="15"/>
  <c r="AG71" i="15"/>
  <c r="AA71" i="15"/>
  <c r="U71" i="15"/>
  <c r="BE71" i="15" s="1"/>
  <c r="O71" i="15"/>
  <c r="I71" i="15"/>
  <c r="AY70" i="15"/>
  <c r="AS70" i="15"/>
  <c r="AM70" i="15"/>
  <c r="AG70" i="15"/>
  <c r="AA70" i="15"/>
  <c r="AA78" i="15" s="1"/>
  <c r="U70" i="15"/>
  <c r="BE70" i="15" s="1"/>
  <c r="O70" i="15"/>
  <c r="I70" i="15"/>
  <c r="AY69" i="15"/>
  <c r="AM69" i="15"/>
  <c r="AG69" i="15"/>
  <c r="AA69" i="15"/>
  <c r="U69" i="15"/>
  <c r="BE69" i="15" s="1"/>
  <c r="O69" i="15"/>
  <c r="I69" i="15"/>
  <c r="AY68" i="15"/>
  <c r="AS68" i="15"/>
  <c r="AS78" i="15" s="1"/>
  <c r="AM68" i="15"/>
  <c r="AG68" i="15"/>
  <c r="AA68" i="15"/>
  <c r="U68" i="15"/>
  <c r="O68" i="15"/>
  <c r="I68" i="15"/>
  <c r="AY67" i="15"/>
  <c r="AM67" i="15"/>
  <c r="AG67" i="15"/>
  <c r="AA67" i="15"/>
  <c r="U67" i="15"/>
  <c r="O67" i="15"/>
  <c r="I67" i="15"/>
  <c r="BE67" i="15" s="1"/>
  <c r="AY66" i="15"/>
  <c r="AS66" i="15"/>
  <c r="AM66" i="15"/>
  <c r="AG66" i="15"/>
  <c r="AA66" i="15"/>
  <c r="U66" i="15"/>
  <c r="U78" i="15" s="1"/>
  <c r="O66" i="15"/>
  <c r="O78" i="15" s="1"/>
  <c r="I66" i="15"/>
  <c r="BE66" i="15" s="1"/>
  <c r="I78" i="15"/>
  <c r="AV57" i="15"/>
  <c r="AT57" i="15"/>
  <c r="AP57" i="15"/>
  <c r="AN57" i="15"/>
  <c r="AJ57" i="15"/>
  <c r="AH57" i="15"/>
  <c r="AD57" i="15"/>
  <c r="AB57" i="15"/>
  <c r="X57" i="15"/>
  <c r="V57" i="15"/>
  <c r="R57" i="15"/>
  <c r="P57" i="15"/>
  <c r="BA57" i="15" s="1"/>
  <c r="L57" i="15"/>
  <c r="BC57" i="15" s="1"/>
  <c r="J57" i="15"/>
  <c r="F57" i="15"/>
  <c r="D57" i="15"/>
  <c r="AZ57" i="15" s="1"/>
  <c r="BE56" i="15"/>
  <c r="BC56" i="15"/>
  <c r="BB56" i="15"/>
  <c r="BA56" i="15"/>
  <c r="AZ56" i="15"/>
  <c r="BE55" i="15"/>
  <c r="BC55" i="15"/>
  <c r="BB55" i="15"/>
  <c r="BA55" i="15"/>
  <c r="AZ55" i="15"/>
  <c r="BE54" i="15"/>
  <c r="BC54" i="15"/>
  <c r="BB54" i="15"/>
  <c r="BA54" i="15"/>
  <c r="AZ54" i="15"/>
  <c r="AX51" i="15"/>
  <c r="AV51" i="15"/>
  <c r="AT51" i="15"/>
  <c r="AR51" i="15"/>
  <c r="AP51" i="15"/>
  <c r="AN51" i="15"/>
  <c r="AL51" i="15"/>
  <c r="AJ51" i="15"/>
  <c r="AH51" i="15"/>
  <c r="AF51" i="15"/>
  <c r="AD51" i="15"/>
  <c r="AB51" i="15"/>
  <c r="Z51" i="15"/>
  <c r="X51" i="15"/>
  <c r="V51" i="15"/>
  <c r="T51" i="15"/>
  <c r="R51" i="15"/>
  <c r="P51" i="15"/>
  <c r="N51" i="15"/>
  <c r="L51" i="15"/>
  <c r="J51" i="15"/>
  <c r="H51" i="15"/>
  <c r="F51" i="15"/>
  <c r="D51" i="15"/>
  <c r="BE48" i="15"/>
  <c r="BD48" i="15"/>
  <c r="BB48" i="15"/>
  <c r="BA48" i="15"/>
  <c r="AZ48" i="15"/>
  <c r="AW58" i="14"/>
  <c r="AU58" i="14"/>
  <c r="AQ58" i="14"/>
  <c r="AO58" i="14"/>
  <c r="AK58" i="14"/>
  <c r="AI58" i="14"/>
  <c r="AE58" i="14"/>
  <c r="AC58" i="14"/>
  <c r="AC59" i="14" s="1"/>
  <c r="Y58" i="14"/>
  <c r="W58" i="14"/>
  <c r="S58" i="14"/>
  <c r="Q58" i="14"/>
  <c r="M58" i="14"/>
  <c r="K58" i="14"/>
  <c r="G58" i="14"/>
  <c r="E58" i="14"/>
  <c r="AW57" i="14"/>
  <c r="AU57" i="14"/>
  <c r="AQ57" i="14"/>
  <c r="AQ59" i="14"/>
  <c r="AO57" i="14"/>
  <c r="AK57" i="14"/>
  <c r="AK59" i="14" s="1"/>
  <c r="AI57" i="14"/>
  <c r="AI59" i="14" s="1"/>
  <c r="AE57" i="14"/>
  <c r="AC57" i="14"/>
  <c r="Y57" i="14"/>
  <c r="Y59" i="14" s="1"/>
  <c r="W57" i="14"/>
  <c r="W59" i="14" s="1"/>
  <c r="S57" i="14"/>
  <c r="Q57" i="14"/>
  <c r="M57" i="14"/>
  <c r="M59" i="14" s="1"/>
  <c r="K57" i="14"/>
  <c r="G57" i="14"/>
  <c r="E57" i="14"/>
  <c r="AW59" i="14"/>
  <c r="AU50" i="14"/>
  <c r="AQ50" i="14"/>
  <c r="AO50" i="14"/>
  <c r="AK50" i="14"/>
  <c r="AI50" i="14"/>
  <c r="AE50" i="14"/>
  <c r="AC50" i="14"/>
  <c r="Y50" i="14"/>
  <c r="W50" i="14"/>
  <c r="S50" i="14"/>
  <c r="Q50" i="14"/>
  <c r="M50" i="14"/>
  <c r="K50" i="14"/>
  <c r="G50" i="14"/>
  <c r="E50" i="14"/>
  <c r="AU49" i="14"/>
  <c r="AQ49" i="14"/>
  <c r="AO49" i="14"/>
  <c r="AK49" i="14"/>
  <c r="AI49" i="14"/>
  <c r="AE49" i="14"/>
  <c r="AC49" i="14"/>
  <c r="W49" i="14"/>
  <c r="S49" i="14"/>
  <c r="Q49" i="14"/>
  <c r="M49" i="14"/>
  <c r="K49" i="14"/>
  <c r="G49" i="14"/>
  <c r="E49" i="14"/>
  <c r="AW48" i="14"/>
  <c r="AU48" i="14"/>
  <c r="AQ48" i="14"/>
  <c r="AO48" i="14"/>
  <c r="AK48" i="14"/>
  <c r="AI48" i="14"/>
  <c r="AC48" i="14"/>
  <c r="Y48" i="14"/>
  <c r="W48" i="14"/>
  <c r="S48" i="14"/>
  <c r="Q48" i="14"/>
  <c r="M48" i="14"/>
  <c r="K48" i="14"/>
  <c r="G48" i="14"/>
  <c r="E48" i="14"/>
  <c r="AW46" i="14"/>
  <c r="AQ46" i="14"/>
  <c r="AO46" i="14"/>
  <c r="AK46" i="14"/>
  <c r="AI46" i="14"/>
  <c r="AE46" i="14"/>
  <c r="AC46" i="14"/>
  <c r="Y46" i="14"/>
  <c r="W46" i="14"/>
  <c r="S46" i="14"/>
  <c r="Q46" i="14"/>
  <c r="M46" i="14"/>
  <c r="K46" i="14"/>
  <c r="G46" i="14"/>
  <c r="E46" i="14"/>
  <c r="AQ45" i="14"/>
  <c r="AO45" i="14"/>
  <c r="AK45" i="14"/>
  <c r="AI45" i="14"/>
  <c r="AE45" i="14"/>
  <c r="AC45" i="14"/>
  <c r="Y45" i="14"/>
  <c r="W45" i="14"/>
  <c r="S45" i="14"/>
  <c r="Q45" i="14"/>
  <c r="M45" i="14"/>
  <c r="K45" i="14"/>
  <c r="G45" i="14"/>
  <c r="E45" i="14"/>
  <c r="AW44" i="14"/>
  <c r="AU44" i="14"/>
  <c r="AK44" i="14"/>
  <c r="AI44" i="14"/>
  <c r="AE44" i="14"/>
  <c r="AC44" i="14"/>
  <c r="Y44" i="14"/>
  <c r="W44" i="14"/>
  <c r="S44" i="14"/>
  <c r="Q44" i="14"/>
  <c r="M44" i="14"/>
  <c r="K44" i="14"/>
  <c r="G44" i="14"/>
  <c r="E44" i="14"/>
  <c r="AQ43" i="14"/>
  <c r="AO43" i="14"/>
  <c r="AK43" i="14"/>
  <c r="AI43" i="14"/>
  <c r="AE43" i="14"/>
  <c r="AC43" i="14"/>
  <c r="Y43" i="14"/>
  <c r="W43" i="14"/>
  <c r="S43" i="14"/>
  <c r="Q43" i="14"/>
  <c r="M43" i="14"/>
  <c r="K43" i="14"/>
  <c r="G43" i="14"/>
  <c r="E43" i="14"/>
  <c r="AW42" i="14"/>
  <c r="AU42" i="14"/>
  <c r="AK42" i="14"/>
  <c r="AI42" i="14"/>
  <c r="AE42" i="14"/>
  <c r="AC42" i="14"/>
  <c r="Y42" i="14"/>
  <c r="W42" i="14"/>
  <c r="S42" i="14"/>
  <c r="Q42" i="14"/>
  <c r="M42" i="14"/>
  <c r="K42" i="14"/>
  <c r="G42" i="14"/>
  <c r="E42" i="14"/>
  <c r="AW41" i="14"/>
  <c r="AQ41" i="14"/>
  <c r="AO41" i="14"/>
  <c r="AK41" i="14"/>
  <c r="AE41" i="14"/>
  <c r="AC41" i="14"/>
  <c r="Y41" i="14"/>
  <c r="W41" i="14"/>
  <c r="S41" i="14"/>
  <c r="Q41" i="14"/>
  <c r="M41" i="14"/>
  <c r="K41" i="14"/>
  <c r="G41" i="14"/>
  <c r="E41" i="14"/>
  <c r="AQ40" i="14"/>
  <c r="AO40" i="14"/>
  <c r="AK40" i="14"/>
  <c r="AI40" i="14"/>
  <c r="AE40" i="14"/>
  <c r="AC40" i="14"/>
  <c r="Y40" i="14"/>
  <c r="W40" i="14"/>
  <c r="S40" i="14"/>
  <c r="Q40" i="14"/>
  <c r="M40" i="14"/>
  <c r="K40" i="14"/>
  <c r="G40" i="14"/>
  <c r="E40" i="14"/>
  <c r="AW39" i="14"/>
  <c r="AU39" i="14"/>
  <c r="AK39" i="14"/>
  <c r="AI39" i="14"/>
  <c r="AE39" i="14"/>
  <c r="AC39" i="14"/>
  <c r="Y39" i="14"/>
  <c r="W39" i="14"/>
  <c r="S39" i="14"/>
  <c r="Q39" i="14"/>
  <c r="M39" i="14"/>
  <c r="K39" i="14"/>
  <c r="G39" i="14"/>
  <c r="E39" i="14"/>
  <c r="AW37" i="14"/>
  <c r="AU37" i="14"/>
  <c r="AQ37" i="14"/>
  <c r="AO37" i="14"/>
  <c r="AK37" i="14"/>
  <c r="AI37" i="14"/>
  <c r="Y37" i="14"/>
  <c r="W37" i="14"/>
  <c r="S37" i="14"/>
  <c r="Q37" i="14"/>
  <c r="M37" i="14"/>
  <c r="K37" i="14"/>
  <c r="G37" i="14"/>
  <c r="E37" i="14"/>
  <c r="AW36" i="14"/>
  <c r="AU36" i="14"/>
  <c r="AQ36" i="14"/>
  <c r="AO36" i="14"/>
  <c r="AE36" i="14"/>
  <c r="AC36" i="14"/>
  <c r="Y36" i="14"/>
  <c r="W36" i="14"/>
  <c r="S36" i="14"/>
  <c r="Q36" i="14"/>
  <c r="M36" i="14"/>
  <c r="K36" i="14"/>
  <c r="G36" i="14"/>
  <c r="E36" i="14"/>
  <c r="AW33" i="14"/>
  <c r="AU33" i="14"/>
  <c r="AQ33" i="14"/>
  <c r="AO33" i="14"/>
  <c r="AK33" i="14"/>
  <c r="AI33" i="14"/>
  <c r="AE33" i="14"/>
  <c r="AC33" i="14"/>
  <c r="S33" i="14"/>
  <c r="Q33" i="14"/>
  <c r="M33" i="14"/>
  <c r="K33" i="14"/>
  <c r="G33" i="14"/>
  <c r="E33" i="14"/>
  <c r="AW32" i="14"/>
  <c r="AU32" i="14"/>
  <c r="AQ32" i="14"/>
  <c r="AO32" i="14"/>
  <c r="AK32" i="14"/>
  <c r="AI32" i="14"/>
  <c r="AE32" i="14"/>
  <c r="AC32" i="14"/>
  <c r="Y32" i="14"/>
  <c r="W32" i="14"/>
  <c r="M32" i="14"/>
  <c r="K32" i="14"/>
  <c r="G32" i="14"/>
  <c r="E32" i="14"/>
  <c r="AW30" i="14"/>
  <c r="AU30" i="14"/>
  <c r="AQ30" i="14"/>
  <c r="AC30" i="14"/>
  <c r="Y30" i="14"/>
  <c r="W30" i="14"/>
  <c r="E30" i="14"/>
  <c r="AW29" i="14"/>
  <c r="AU29" i="14"/>
  <c r="AQ29" i="14"/>
  <c r="AO29" i="14"/>
  <c r="AK29" i="14"/>
  <c r="AI29" i="14"/>
  <c r="AE29" i="14"/>
  <c r="AC29" i="14"/>
  <c r="Y29" i="14"/>
  <c r="W29" i="14"/>
  <c r="S29" i="14"/>
  <c r="Q29" i="14"/>
  <c r="G29" i="14"/>
  <c r="E29" i="14"/>
  <c r="AU28" i="14"/>
  <c r="AQ28" i="14"/>
  <c r="AO28" i="14"/>
  <c r="AK28" i="14"/>
  <c r="AI28" i="14"/>
  <c r="AE28" i="14"/>
  <c r="AC28" i="14"/>
  <c r="Y28" i="14"/>
  <c r="W28" i="14"/>
  <c r="S28" i="14"/>
  <c r="Q28" i="14"/>
  <c r="M28" i="14"/>
  <c r="K28" i="14"/>
  <c r="G28" i="14"/>
  <c r="E28" i="14"/>
  <c r="AW27" i="14"/>
  <c r="AU27" i="14"/>
  <c r="AQ27" i="14"/>
  <c r="AO27" i="14"/>
  <c r="AI27" i="14"/>
  <c r="AE27" i="14"/>
  <c r="AC27" i="14"/>
  <c r="Y27" i="14"/>
  <c r="W27" i="14"/>
  <c r="S27" i="14"/>
  <c r="Q27" i="14"/>
  <c r="M27" i="14"/>
  <c r="K27" i="14"/>
  <c r="G27" i="14"/>
  <c r="E27" i="14"/>
  <c r="AW26" i="14"/>
  <c r="AU26" i="14"/>
  <c r="AQ26" i="14"/>
  <c r="AO26" i="14"/>
  <c r="AK26" i="14"/>
  <c r="AI26" i="14"/>
  <c r="AC26" i="14"/>
  <c r="Y26" i="14"/>
  <c r="W26" i="14"/>
  <c r="S26" i="14"/>
  <c r="Q26" i="14"/>
  <c r="M26" i="14"/>
  <c r="K26" i="14"/>
  <c r="G26" i="14"/>
  <c r="E26" i="14"/>
  <c r="AW25" i="14"/>
  <c r="AU25" i="14"/>
  <c r="AQ25" i="14"/>
  <c r="AO25" i="14"/>
  <c r="AK25" i="14"/>
  <c r="AI25" i="14"/>
  <c r="AE25" i="14"/>
  <c r="AC25" i="14"/>
  <c r="W25" i="14"/>
  <c r="S25" i="14"/>
  <c r="Q25" i="14"/>
  <c r="M25" i="14"/>
  <c r="K25" i="14"/>
  <c r="G25" i="14"/>
  <c r="E25" i="14"/>
  <c r="AW24" i="14"/>
  <c r="AU24" i="14"/>
  <c r="AQ24" i="14"/>
  <c r="AO24" i="14"/>
  <c r="AK24" i="14"/>
  <c r="AI24" i="14"/>
  <c r="AE24" i="14"/>
  <c r="AC24" i="14"/>
  <c r="Y24" i="14"/>
  <c r="W24" i="14"/>
  <c r="S24" i="14"/>
  <c r="Q24" i="14"/>
  <c r="G24" i="14"/>
  <c r="E24" i="14"/>
  <c r="AW23" i="14"/>
  <c r="AU23" i="14"/>
  <c r="AK23" i="14"/>
  <c r="AI23" i="14"/>
  <c r="AE23" i="14"/>
  <c r="AC23" i="14"/>
  <c r="Y23" i="14"/>
  <c r="W23" i="14"/>
  <c r="M23" i="14"/>
  <c r="K23" i="14"/>
  <c r="G23" i="14"/>
  <c r="E23" i="14"/>
  <c r="AW22" i="14"/>
  <c r="AU22" i="14"/>
  <c r="AQ22" i="14"/>
  <c r="AO22" i="14"/>
  <c r="AK22" i="14"/>
  <c r="AI22" i="14"/>
  <c r="AE22" i="14"/>
  <c r="AC22" i="14"/>
  <c r="W22" i="14"/>
  <c r="S22" i="14"/>
  <c r="Q22" i="14"/>
  <c r="M22" i="14"/>
  <c r="K22" i="14"/>
  <c r="K52" i="14" s="1"/>
  <c r="G22" i="14"/>
  <c r="E22" i="14"/>
  <c r="AW21" i="14"/>
  <c r="AU21" i="14"/>
  <c r="AU52" i="14" s="1"/>
  <c r="AQ21" i="14"/>
  <c r="AO21" i="14"/>
  <c r="AK21" i="14"/>
  <c r="AI21" i="14"/>
  <c r="AI52" i="14" s="1"/>
  <c r="AE21" i="14"/>
  <c r="AC21" i="14"/>
  <c r="W21" i="14"/>
  <c r="S21" i="14"/>
  <c r="Q21" i="14"/>
  <c r="M21" i="14"/>
  <c r="K21" i="14"/>
  <c r="G21" i="14"/>
  <c r="E21" i="14"/>
  <c r="AQ20" i="14"/>
  <c r="AO20" i="14"/>
  <c r="AK20" i="14"/>
  <c r="AK52" i="14" s="1"/>
  <c r="AI20" i="14"/>
  <c r="AE20" i="14"/>
  <c r="AC20" i="14"/>
  <c r="Y20" i="14"/>
  <c r="W20" i="14"/>
  <c r="S20" i="14"/>
  <c r="Q20" i="14"/>
  <c r="M20" i="14"/>
  <c r="M52" i="14" s="1"/>
  <c r="K20" i="14"/>
  <c r="G20" i="14"/>
  <c r="E20" i="14"/>
  <c r="AW19" i="14"/>
  <c r="AU19" i="14"/>
  <c r="AK19" i="14"/>
  <c r="AI19" i="14"/>
  <c r="AE19" i="14"/>
  <c r="AC19" i="14"/>
  <c r="Y19" i="14"/>
  <c r="W19" i="14"/>
  <c r="S19" i="14"/>
  <c r="Q19" i="14"/>
  <c r="M19" i="14"/>
  <c r="K19" i="14"/>
  <c r="G19" i="14"/>
  <c r="E19" i="14"/>
  <c r="AW18" i="14"/>
  <c r="AU18" i="14"/>
  <c r="AE18" i="14"/>
  <c r="AC18" i="14"/>
  <c r="Y18" i="14"/>
  <c r="W18" i="14"/>
  <c r="S18" i="14"/>
  <c r="Q18" i="14"/>
  <c r="M18" i="14"/>
  <c r="K18" i="14"/>
  <c r="G18" i="14"/>
  <c r="E18" i="14"/>
  <c r="AW17" i="14"/>
  <c r="AU17" i="14"/>
  <c r="AQ17" i="14"/>
  <c r="AO17" i="14"/>
  <c r="Y17" i="14"/>
  <c r="W17" i="14"/>
  <c r="S17" i="14"/>
  <c r="Q17" i="14"/>
  <c r="M17" i="14"/>
  <c r="K17" i="14"/>
  <c r="G17" i="14"/>
  <c r="E17" i="14"/>
  <c r="AW16" i="14"/>
  <c r="AU16" i="14"/>
  <c r="AE16" i="14"/>
  <c r="AC16" i="14"/>
  <c r="Y16" i="14"/>
  <c r="W16" i="14"/>
  <c r="S16" i="14"/>
  <c r="Q16" i="14"/>
  <c r="M16" i="14"/>
  <c r="K16" i="14"/>
  <c r="G16" i="14"/>
  <c r="E16" i="14"/>
  <c r="AW15" i="14"/>
  <c r="AU15" i="14"/>
  <c r="AQ15" i="14"/>
  <c r="AO15" i="14"/>
  <c r="Y15" i="14"/>
  <c r="W15" i="14"/>
  <c r="S15" i="14"/>
  <c r="Q15" i="14"/>
  <c r="M15" i="14"/>
  <c r="K15" i="14"/>
  <c r="G15" i="14"/>
  <c r="G52" i="14" s="1"/>
  <c r="E15" i="14"/>
  <c r="AW14" i="14"/>
  <c r="AU14" i="14"/>
  <c r="AQ14" i="14"/>
  <c r="AQ52" i="14" s="1"/>
  <c r="AO14" i="14"/>
  <c r="AK14" i="14"/>
  <c r="AI14" i="14"/>
  <c r="AE14" i="14"/>
  <c r="AE52" i="14" s="1"/>
  <c r="AC14" i="14"/>
  <c r="Y14" i="14"/>
  <c r="W14" i="14"/>
  <c r="S14" i="14"/>
  <c r="S52" i="14" s="1"/>
  <c r="Q14" i="14"/>
  <c r="M14" i="14"/>
  <c r="G14" i="14"/>
  <c r="E14" i="14"/>
  <c r="E52" i="14" s="1"/>
  <c r="AW13" i="14"/>
  <c r="AU13" i="14"/>
  <c r="AQ13" i="14"/>
  <c r="AO13" i="14"/>
  <c r="AK13" i="14"/>
  <c r="AI13" i="14"/>
  <c r="AE13" i="14"/>
  <c r="AC13" i="14"/>
  <c r="Y13" i="14"/>
  <c r="W13" i="14"/>
  <c r="S13" i="14"/>
  <c r="Q13" i="14"/>
  <c r="AW12" i="14"/>
  <c r="AU12" i="14"/>
  <c r="AQ12" i="14"/>
  <c r="AO12" i="14"/>
  <c r="AK12" i="14"/>
  <c r="AI12" i="14"/>
  <c r="AE12" i="14"/>
  <c r="AC12" i="14"/>
  <c r="AC52" i="14" s="1"/>
  <c r="Y12" i="14"/>
  <c r="W12" i="14"/>
  <c r="S12" i="14"/>
  <c r="Q12" i="14"/>
  <c r="Q52" i="14" s="1"/>
  <c r="M12" i="14"/>
  <c r="K12" i="14"/>
  <c r="AY79" i="14"/>
  <c r="AS79" i="14"/>
  <c r="AM79" i="14"/>
  <c r="AG79" i="14"/>
  <c r="AA79" i="14"/>
  <c r="U79" i="14"/>
  <c r="BE79" i="14" s="1"/>
  <c r="O79" i="14"/>
  <c r="I79" i="14"/>
  <c r="AY78" i="14"/>
  <c r="AS78" i="14"/>
  <c r="AM78" i="14"/>
  <c r="AG78" i="14"/>
  <c r="AA78" i="14"/>
  <c r="U78" i="14"/>
  <c r="O78" i="14"/>
  <c r="I78" i="14"/>
  <c r="AY77" i="14"/>
  <c r="AS77" i="14"/>
  <c r="AM77" i="14"/>
  <c r="AG77" i="14"/>
  <c r="AA77" i="14"/>
  <c r="U77" i="14"/>
  <c r="BE77" i="14" s="1"/>
  <c r="O77" i="14"/>
  <c r="I77" i="14"/>
  <c r="AY76" i="14"/>
  <c r="AS76" i="14"/>
  <c r="AM76" i="14"/>
  <c r="AG76" i="14"/>
  <c r="AA76" i="14"/>
  <c r="U76" i="14"/>
  <c r="BE76" i="14" s="1"/>
  <c r="O76" i="14"/>
  <c r="I76" i="14"/>
  <c r="AY75" i="14"/>
  <c r="AS75" i="14"/>
  <c r="AM75" i="14"/>
  <c r="AG75" i="14"/>
  <c r="AA75" i="14"/>
  <c r="U75" i="14"/>
  <c r="BE75" i="14" s="1"/>
  <c r="O75" i="14"/>
  <c r="I75" i="14"/>
  <c r="AY74" i="14"/>
  <c r="AS74" i="14"/>
  <c r="AM74" i="14"/>
  <c r="AG74" i="14"/>
  <c r="AA74" i="14"/>
  <c r="U74" i="14"/>
  <c r="O74" i="14"/>
  <c r="I74" i="14"/>
  <c r="AY73" i="14"/>
  <c r="AS73" i="14"/>
  <c r="AM73" i="14"/>
  <c r="AG73" i="14"/>
  <c r="AA73" i="14"/>
  <c r="U73" i="14"/>
  <c r="BE73" i="14" s="1"/>
  <c r="O73" i="14"/>
  <c r="I73" i="14"/>
  <c r="AY72" i="14"/>
  <c r="AS72" i="14"/>
  <c r="AM72" i="14"/>
  <c r="AG72" i="14"/>
  <c r="AA72" i="14"/>
  <c r="U72" i="14"/>
  <c r="BE72" i="14" s="1"/>
  <c r="O72" i="14"/>
  <c r="I72" i="14"/>
  <c r="AY71" i="14"/>
  <c r="AS71" i="14"/>
  <c r="AM71" i="14"/>
  <c r="AG71" i="14"/>
  <c r="AA71" i="14"/>
  <c r="U71" i="14"/>
  <c r="BE71" i="14" s="1"/>
  <c r="O71" i="14"/>
  <c r="I71" i="14"/>
  <c r="AY70" i="14"/>
  <c r="AS70" i="14"/>
  <c r="AS80" i="14" s="1"/>
  <c r="AM70" i="14"/>
  <c r="AG70" i="14"/>
  <c r="AA70" i="14"/>
  <c r="AA80" i="14" s="1"/>
  <c r="U70" i="14"/>
  <c r="O70" i="14"/>
  <c r="I70" i="14"/>
  <c r="AY69" i="14"/>
  <c r="AM69" i="14"/>
  <c r="AG69" i="14"/>
  <c r="AA69" i="14"/>
  <c r="U69" i="14"/>
  <c r="O69" i="14"/>
  <c r="O80" i="14" s="1"/>
  <c r="I69" i="14"/>
  <c r="AY68" i="14"/>
  <c r="AS68" i="14"/>
  <c r="AM68" i="14"/>
  <c r="AM80" i="14" s="1"/>
  <c r="AG68" i="14"/>
  <c r="AG80" i="14" s="1"/>
  <c r="AA68" i="14"/>
  <c r="U68" i="14"/>
  <c r="U80" i="14"/>
  <c r="O68" i="14"/>
  <c r="BE68" i="14" s="1"/>
  <c r="I68" i="14"/>
  <c r="AV59" i="14"/>
  <c r="AT59" i="14"/>
  <c r="AP59" i="14"/>
  <c r="AN59" i="14"/>
  <c r="AJ59" i="14"/>
  <c r="AH59" i="14"/>
  <c r="AD59" i="14"/>
  <c r="AB59" i="14"/>
  <c r="X59" i="14"/>
  <c r="V59" i="14"/>
  <c r="AZ59" i="14" s="1"/>
  <c r="R59" i="14"/>
  <c r="P59" i="14"/>
  <c r="L59" i="14"/>
  <c r="BB59" i="14" s="1"/>
  <c r="BC59" i="14"/>
  <c r="J59" i="14"/>
  <c r="F59" i="14"/>
  <c r="D59" i="14"/>
  <c r="BE58" i="14"/>
  <c r="BC58" i="14"/>
  <c r="BB58" i="14"/>
  <c r="BA58" i="14"/>
  <c r="AZ58" i="14"/>
  <c r="BE57" i="14"/>
  <c r="BC57" i="14"/>
  <c r="BB57" i="14"/>
  <c r="BA57" i="14"/>
  <c r="AZ57" i="14"/>
  <c r="AE59" i="14"/>
  <c r="S59" i="14"/>
  <c r="G59" i="14"/>
  <c r="AU59" i="14"/>
  <c r="K59" i="14"/>
  <c r="AV52" i="14"/>
  <c r="AT52" i="14"/>
  <c r="AR52" i="14"/>
  <c r="AP52" i="14"/>
  <c r="AN52" i="14"/>
  <c r="AL52" i="14"/>
  <c r="AJ52" i="14"/>
  <c r="AH52" i="14"/>
  <c r="AD52" i="14"/>
  <c r="AB52" i="14"/>
  <c r="Z52" i="14"/>
  <c r="X52" i="14"/>
  <c r="V52" i="14"/>
  <c r="R52" i="14"/>
  <c r="P52" i="14"/>
  <c r="N52" i="14"/>
  <c r="L52" i="14"/>
  <c r="J52" i="14"/>
  <c r="H52" i="14"/>
  <c r="F52" i="14"/>
  <c r="D52" i="14"/>
  <c r="BE14" i="14"/>
  <c r="BD14" i="14"/>
  <c r="BD52" i="14"/>
  <c r="BC14" i="14"/>
  <c r="BC52" i="14" s="1"/>
  <c r="BB14" i="14"/>
  <c r="BA14" i="14"/>
  <c r="AZ14" i="14"/>
  <c r="AZ52" i="14" s="1"/>
  <c r="AW54" i="13"/>
  <c r="AU54" i="13"/>
  <c r="AQ54" i="13"/>
  <c r="AO54" i="13"/>
  <c r="AK54" i="13"/>
  <c r="AI54" i="13"/>
  <c r="AE54" i="13"/>
  <c r="AC54" i="13"/>
  <c r="Y54" i="13"/>
  <c r="W54" i="13"/>
  <c r="S54" i="13"/>
  <c r="Q54" i="13"/>
  <c r="M54" i="13"/>
  <c r="K54" i="13"/>
  <c r="G54" i="13"/>
  <c r="E54" i="13"/>
  <c r="AW53" i="13"/>
  <c r="AU53" i="13"/>
  <c r="AQ53" i="13"/>
  <c r="AO53" i="13"/>
  <c r="AO56" i="13" s="1"/>
  <c r="AK53" i="13"/>
  <c r="AI53" i="13"/>
  <c r="AE53" i="13"/>
  <c r="AC53" i="13"/>
  <c r="AC56" i="13" s="1"/>
  <c r="Y53" i="13"/>
  <c r="W53" i="13"/>
  <c r="S53" i="13"/>
  <c r="Q53" i="13"/>
  <c r="Q56" i="13" s="1"/>
  <c r="M53" i="13"/>
  <c r="K53" i="13"/>
  <c r="G53" i="13"/>
  <c r="E53" i="13"/>
  <c r="E56" i="13" s="1"/>
  <c r="AK49" i="13"/>
  <c r="AI49" i="13"/>
  <c r="AE49" i="13"/>
  <c r="AC49" i="13"/>
  <c r="Y49" i="13"/>
  <c r="W49" i="13"/>
  <c r="S49" i="13"/>
  <c r="Q49" i="13"/>
  <c r="M49" i="13"/>
  <c r="K49" i="13"/>
  <c r="G49" i="13"/>
  <c r="E49" i="13"/>
  <c r="AW48" i="13"/>
  <c r="AU48" i="13"/>
  <c r="AQ48" i="13"/>
  <c r="AO48" i="13"/>
  <c r="AK48" i="13"/>
  <c r="AI48" i="13"/>
  <c r="AE48" i="13"/>
  <c r="AC48" i="13"/>
  <c r="Y48" i="13"/>
  <c r="W48" i="13"/>
  <c r="S48" i="13"/>
  <c r="Q48" i="13"/>
  <c r="M48" i="13"/>
  <c r="G48" i="13"/>
  <c r="E48" i="13"/>
  <c r="AW47" i="13"/>
  <c r="AQ47" i="13"/>
  <c r="AO47" i="13"/>
  <c r="AK47" i="13"/>
  <c r="AI47" i="13"/>
  <c r="AE47" i="13"/>
  <c r="AC47" i="13"/>
  <c r="Y47" i="13"/>
  <c r="W47" i="13"/>
  <c r="S47" i="13"/>
  <c r="Q47" i="13"/>
  <c r="M47" i="13"/>
  <c r="G47" i="13"/>
  <c r="E47" i="13"/>
  <c r="AQ44" i="13"/>
  <c r="AO44" i="13"/>
  <c r="AK44" i="13"/>
  <c r="AI44" i="13"/>
  <c r="AE44" i="13"/>
  <c r="AC44" i="13"/>
  <c r="Y44" i="13"/>
  <c r="W44" i="13"/>
  <c r="S44" i="13"/>
  <c r="Q44" i="13"/>
  <c r="M44" i="13"/>
  <c r="K44" i="13"/>
  <c r="G44" i="13"/>
  <c r="E44" i="13"/>
  <c r="AU39" i="13"/>
  <c r="AQ39" i="13"/>
  <c r="AO39" i="13"/>
  <c r="AK39" i="13"/>
  <c r="AI39" i="13"/>
  <c r="AE39" i="13"/>
  <c r="AC39" i="13"/>
  <c r="Y39" i="13"/>
  <c r="W39" i="13"/>
  <c r="S39" i="13"/>
  <c r="Q39" i="13"/>
  <c r="M39" i="13"/>
  <c r="K39" i="13"/>
  <c r="G39" i="13"/>
  <c r="E39" i="13"/>
  <c r="AW38" i="13"/>
  <c r="AU38" i="13"/>
  <c r="AO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AW37" i="13"/>
  <c r="AU37" i="13"/>
  <c r="AQ37" i="13"/>
  <c r="AO37" i="13"/>
  <c r="AE37" i="13"/>
  <c r="AC37" i="13"/>
  <c r="Y37" i="13"/>
  <c r="W37" i="13"/>
  <c r="S37" i="13"/>
  <c r="Q37" i="13"/>
  <c r="M37" i="13"/>
  <c r="K37" i="13"/>
  <c r="G37" i="13"/>
  <c r="E37" i="13"/>
  <c r="AW36" i="13"/>
  <c r="AU36" i="13"/>
  <c r="AQ36" i="13"/>
  <c r="AO36" i="13"/>
  <c r="AK36" i="13"/>
  <c r="AI36" i="13"/>
  <c r="Y36" i="13"/>
  <c r="W36" i="13"/>
  <c r="S36" i="13"/>
  <c r="Q36" i="13"/>
  <c r="M36" i="13"/>
  <c r="K36" i="13"/>
  <c r="G36" i="13"/>
  <c r="E36" i="13"/>
  <c r="AW35" i="13"/>
  <c r="AU35" i="13"/>
  <c r="AQ35" i="13"/>
  <c r="AO35" i="13"/>
  <c r="AK35" i="13"/>
  <c r="AI35" i="13"/>
  <c r="AE35" i="13"/>
  <c r="AC35" i="13"/>
  <c r="S35" i="13"/>
  <c r="Q35" i="13"/>
  <c r="M35" i="13"/>
  <c r="K35" i="13"/>
  <c r="G35" i="13"/>
  <c r="E35" i="13"/>
  <c r="AW34" i="13"/>
  <c r="AU34" i="13"/>
  <c r="AQ34" i="13"/>
  <c r="AO34" i="13"/>
  <c r="AK34" i="13"/>
  <c r="AI34" i="13"/>
  <c r="AE34" i="13"/>
  <c r="AC34" i="13"/>
  <c r="Y34" i="13"/>
  <c r="W34" i="13"/>
  <c r="M34" i="13"/>
  <c r="K34" i="13"/>
  <c r="G34" i="13"/>
  <c r="E34" i="13"/>
  <c r="AQ33" i="13"/>
  <c r="AO33" i="13"/>
  <c r="AK33" i="13"/>
  <c r="AI33" i="13"/>
  <c r="AE33" i="13"/>
  <c r="AC33" i="13"/>
  <c r="Y33" i="13"/>
  <c r="W33" i="13"/>
  <c r="S33" i="13"/>
  <c r="Q33" i="13"/>
  <c r="M33" i="13"/>
  <c r="K33" i="13"/>
  <c r="G33" i="13"/>
  <c r="E33" i="13"/>
  <c r="AW32" i="13"/>
  <c r="AU32" i="13"/>
  <c r="AK32" i="13"/>
  <c r="AI32" i="13"/>
  <c r="AE32" i="13"/>
  <c r="AC32" i="13"/>
  <c r="Y32" i="13"/>
  <c r="W32" i="13"/>
  <c r="S32" i="13"/>
  <c r="Q32" i="13"/>
  <c r="M32" i="13"/>
  <c r="K32" i="13"/>
  <c r="G32" i="13"/>
  <c r="E32" i="13"/>
  <c r="AW31" i="13"/>
  <c r="AU31" i="13"/>
  <c r="AQ31" i="13"/>
  <c r="AO31" i="13"/>
  <c r="AE31" i="13"/>
  <c r="AC31" i="13"/>
  <c r="Y31" i="13"/>
  <c r="W31" i="13"/>
  <c r="S31" i="13"/>
  <c r="Q31" i="13"/>
  <c r="M31" i="13"/>
  <c r="K31" i="13"/>
  <c r="G31" i="13"/>
  <c r="E31" i="13"/>
  <c r="AW30" i="13"/>
  <c r="AU30" i="13"/>
  <c r="AQ30" i="13"/>
  <c r="AC30" i="13"/>
  <c r="Y30" i="13"/>
  <c r="W30" i="13"/>
  <c r="E30" i="13"/>
  <c r="AW29" i="13"/>
  <c r="AU29" i="13"/>
  <c r="AQ29" i="13"/>
  <c r="AO29" i="13"/>
  <c r="AK29" i="13"/>
  <c r="AI29" i="13"/>
  <c r="AE29" i="13"/>
  <c r="AC29" i="13"/>
  <c r="Y29" i="13"/>
  <c r="W29" i="13"/>
  <c r="S29" i="13"/>
  <c r="Q29" i="13"/>
  <c r="G29" i="13"/>
  <c r="E29" i="13"/>
  <c r="AU28" i="13"/>
  <c r="AQ28" i="13"/>
  <c r="AO28" i="13"/>
  <c r="AK28" i="13"/>
  <c r="AI28" i="13"/>
  <c r="AE28" i="13"/>
  <c r="AC28" i="13"/>
  <c r="Y28" i="13"/>
  <c r="W28" i="13"/>
  <c r="S28" i="13"/>
  <c r="Q28" i="13"/>
  <c r="M28" i="13"/>
  <c r="K28" i="13"/>
  <c r="G28" i="13"/>
  <c r="E28" i="13"/>
  <c r="AW27" i="13"/>
  <c r="AU27" i="13"/>
  <c r="AQ27" i="13"/>
  <c r="AO27" i="13"/>
  <c r="AI27" i="13"/>
  <c r="AE27" i="13"/>
  <c r="AC27" i="13"/>
  <c r="Y27" i="13"/>
  <c r="W27" i="13"/>
  <c r="S27" i="13"/>
  <c r="Q27" i="13"/>
  <c r="M27" i="13"/>
  <c r="K27" i="13"/>
  <c r="G27" i="13"/>
  <c r="E27" i="13"/>
  <c r="AW26" i="13"/>
  <c r="AU26" i="13"/>
  <c r="AQ26" i="13"/>
  <c r="AO26" i="13"/>
  <c r="AK26" i="13"/>
  <c r="AI26" i="13"/>
  <c r="AC26" i="13"/>
  <c r="Y26" i="13"/>
  <c r="W26" i="13"/>
  <c r="S26" i="13"/>
  <c r="Q26" i="13"/>
  <c r="M26" i="13"/>
  <c r="K26" i="13"/>
  <c r="G26" i="13"/>
  <c r="E26" i="13"/>
  <c r="AW25" i="13"/>
  <c r="AU25" i="13"/>
  <c r="AQ25" i="13"/>
  <c r="AO25" i="13"/>
  <c r="AK25" i="13"/>
  <c r="AI25" i="13"/>
  <c r="AE25" i="13"/>
  <c r="AC25" i="13"/>
  <c r="W25" i="13"/>
  <c r="S25" i="13"/>
  <c r="Q25" i="13"/>
  <c r="M25" i="13"/>
  <c r="K25" i="13"/>
  <c r="G25" i="13"/>
  <c r="E25" i="13"/>
  <c r="AW24" i="13"/>
  <c r="AU24" i="13"/>
  <c r="AQ24" i="13"/>
  <c r="AO24" i="13"/>
  <c r="AK24" i="13"/>
  <c r="AI24" i="13"/>
  <c r="AE24" i="13"/>
  <c r="AC24" i="13"/>
  <c r="Y24" i="13"/>
  <c r="W24" i="13"/>
  <c r="S24" i="13"/>
  <c r="Q24" i="13"/>
  <c r="G24" i="13"/>
  <c r="E24" i="13"/>
  <c r="AW23" i="13"/>
  <c r="AU23" i="13"/>
  <c r="AK23" i="13"/>
  <c r="AI23" i="13"/>
  <c r="AE23" i="13"/>
  <c r="AC23" i="13"/>
  <c r="Y23" i="13"/>
  <c r="W23" i="13"/>
  <c r="M23" i="13"/>
  <c r="K23" i="13"/>
  <c r="G23" i="13"/>
  <c r="E23" i="13"/>
  <c r="AW22" i="13"/>
  <c r="AU22" i="13"/>
  <c r="AQ22" i="13"/>
  <c r="AO22" i="13"/>
  <c r="AK22" i="13"/>
  <c r="AI22" i="13"/>
  <c r="AE22" i="13"/>
  <c r="AC22" i="13"/>
  <c r="W22" i="13"/>
  <c r="S22" i="13"/>
  <c r="S50" i="13" s="1"/>
  <c r="Q22" i="13"/>
  <c r="M22" i="13"/>
  <c r="K22" i="13"/>
  <c r="G22" i="13"/>
  <c r="G50" i="13" s="1"/>
  <c r="E22" i="13"/>
  <c r="AW21" i="13"/>
  <c r="AU21" i="13"/>
  <c r="AQ21" i="13"/>
  <c r="AQ50" i="13" s="1"/>
  <c r="AO21" i="13"/>
  <c r="AK21" i="13"/>
  <c r="AI21" i="13"/>
  <c r="AE21" i="13"/>
  <c r="AC21" i="13"/>
  <c r="W21" i="13"/>
  <c r="S21" i="13"/>
  <c r="Q21" i="13"/>
  <c r="M21" i="13"/>
  <c r="K21" i="13"/>
  <c r="G21" i="13"/>
  <c r="E21" i="13"/>
  <c r="AQ20" i="13"/>
  <c r="AO20" i="13"/>
  <c r="AK20" i="13"/>
  <c r="AI20" i="13"/>
  <c r="AI50" i="13" s="1"/>
  <c r="AE20" i="13"/>
  <c r="AC20" i="13"/>
  <c r="Y20" i="13"/>
  <c r="W20" i="13"/>
  <c r="S20" i="13"/>
  <c r="Q20" i="13"/>
  <c r="M20" i="13"/>
  <c r="K20" i="13"/>
  <c r="K50" i="13" s="1"/>
  <c r="G20" i="13"/>
  <c r="E20" i="13"/>
  <c r="AW19" i="13"/>
  <c r="AU19" i="13"/>
  <c r="AU50" i="13" s="1"/>
  <c r="AK19" i="13"/>
  <c r="AI19" i="13"/>
  <c r="AE19" i="13"/>
  <c r="AC19" i="13"/>
  <c r="Y19" i="13"/>
  <c r="W19" i="13"/>
  <c r="S19" i="13"/>
  <c r="Q19" i="13"/>
  <c r="M19" i="13"/>
  <c r="K19" i="13"/>
  <c r="G19" i="13"/>
  <c r="E19" i="13"/>
  <c r="AW18" i="13"/>
  <c r="AU18" i="13"/>
  <c r="AE18" i="13"/>
  <c r="AC18" i="13"/>
  <c r="Y18" i="13"/>
  <c r="W18" i="13"/>
  <c r="S18" i="13"/>
  <c r="Q18" i="13"/>
  <c r="M18" i="13"/>
  <c r="K18" i="13"/>
  <c r="G18" i="13"/>
  <c r="E18" i="13"/>
  <c r="AW17" i="13"/>
  <c r="AU17" i="13"/>
  <c r="AQ17" i="13"/>
  <c r="AO17" i="13"/>
  <c r="Y17" i="13"/>
  <c r="W17" i="13"/>
  <c r="S17" i="13"/>
  <c r="Q17" i="13"/>
  <c r="M17" i="13"/>
  <c r="K17" i="13"/>
  <c r="G17" i="13"/>
  <c r="E17" i="13"/>
  <c r="AW16" i="13"/>
  <c r="AU16" i="13"/>
  <c r="AE16" i="13"/>
  <c r="AC16" i="13"/>
  <c r="Y16" i="13"/>
  <c r="W16" i="13"/>
  <c r="S16" i="13"/>
  <c r="Q16" i="13"/>
  <c r="M16" i="13"/>
  <c r="K16" i="13"/>
  <c r="G16" i="13"/>
  <c r="E16" i="13"/>
  <c r="AW15" i="13"/>
  <c r="AU15" i="13"/>
  <c r="AQ15" i="13"/>
  <c r="AO15" i="13"/>
  <c r="Y15" i="13"/>
  <c r="W15" i="13"/>
  <c r="S15" i="13"/>
  <c r="Q15" i="13"/>
  <c r="M15" i="13"/>
  <c r="K15" i="13"/>
  <c r="G15" i="13"/>
  <c r="E15" i="13"/>
  <c r="E50" i="13" s="1"/>
  <c r="AW14" i="13"/>
  <c r="AU14" i="13"/>
  <c r="AQ14" i="13"/>
  <c r="AO14" i="13"/>
  <c r="AK14" i="13"/>
  <c r="AI14" i="13"/>
  <c r="AE14" i="13"/>
  <c r="AC14" i="13"/>
  <c r="AC50" i="13" s="1"/>
  <c r="Y14" i="13"/>
  <c r="W14" i="13"/>
  <c r="S14" i="13"/>
  <c r="Q14" i="13"/>
  <c r="Q50" i="13" s="1"/>
  <c r="M14" i="13"/>
  <c r="G14" i="13"/>
  <c r="E14" i="13"/>
  <c r="AW13" i="13"/>
  <c r="AU13" i="13"/>
  <c r="AQ13" i="13"/>
  <c r="AO13" i="13"/>
  <c r="AK13" i="13"/>
  <c r="AI13" i="13"/>
  <c r="AE13" i="13"/>
  <c r="AC13" i="13"/>
  <c r="Y13" i="13"/>
  <c r="W13" i="13"/>
  <c r="S13" i="13"/>
  <c r="Q13" i="13"/>
  <c r="AW12" i="13"/>
  <c r="AW50" i="13" s="1"/>
  <c r="AU12" i="13"/>
  <c r="AQ12" i="13"/>
  <c r="AO12" i="13"/>
  <c r="AK12" i="13"/>
  <c r="AK50" i="13" s="1"/>
  <c r="AI12" i="13"/>
  <c r="AE12" i="13"/>
  <c r="AC12" i="13"/>
  <c r="Y12" i="13"/>
  <c r="Y50" i="13" s="1"/>
  <c r="W12" i="13"/>
  <c r="S12" i="13"/>
  <c r="Q12" i="13"/>
  <c r="M12" i="13"/>
  <c r="M50" i="13" s="1"/>
  <c r="K12" i="13"/>
  <c r="I80" i="14"/>
  <c r="E59" i="14"/>
  <c r="AG78" i="15"/>
  <c r="AY78" i="15"/>
  <c r="AM78" i="15"/>
  <c r="AY80" i="14"/>
  <c r="M51" i="15"/>
  <c r="BB57" i="15"/>
  <c r="AK43" i="16"/>
  <c r="E51" i="16"/>
  <c r="K51" i="16"/>
  <c r="Q51" i="16"/>
  <c r="W51" i="16"/>
  <c r="AC51" i="16"/>
  <c r="AI51" i="16"/>
  <c r="AO51" i="16"/>
  <c r="AU51" i="16"/>
  <c r="U72" i="16"/>
  <c r="K43" i="16"/>
  <c r="AI43" i="16"/>
  <c r="BB43" i="16"/>
  <c r="G51" i="16"/>
  <c r="M51" i="16"/>
  <c r="S51" i="16"/>
  <c r="AE51" i="16"/>
  <c r="AK51" i="16"/>
  <c r="AQ51" i="16"/>
  <c r="BE62" i="16"/>
  <c r="BE66" i="16"/>
  <c r="BE70" i="16"/>
  <c r="BA51" i="15"/>
  <c r="BC51" i="15"/>
  <c r="E57" i="15"/>
  <c r="K57" i="15"/>
  <c r="Q57" i="15"/>
  <c r="W57" i="15"/>
  <c r="AC57" i="15"/>
  <c r="AI57" i="15"/>
  <c r="AO57" i="15"/>
  <c r="AU57" i="15"/>
  <c r="Q51" i="15"/>
  <c r="AO51" i="15"/>
  <c r="AZ51" i="15"/>
  <c r="BB51" i="15"/>
  <c r="G57" i="15"/>
  <c r="M57" i="15"/>
  <c r="S57" i="15"/>
  <c r="AE57" i="15"/>
  <c r="AK57" i="15"/>
  <c r="AQ57" i="15"/>
  <c r="BE68" i="15"/>
  <c r="BE72" i="15"/>
  <c r="BE76" i="15"/>
  <c r="Y52" i="14"/>
  <c r="AW52" i="14"/>
  <c r="W52" i="14"/>
  <c r="BB52" i="14"/>
  <c r="BE70" i="14"/>
  <c r="BE74" i="14"/>
  <c r="BE78" i="14"/>
  <c r="AO52" i="14"/>
  <c r="AY76" i="13"/>
  <c r="AS76" i="13"/>
  <c r="AM76" i="13"/>
  <c r="AG76" i="13"/>
  <c r="AA76" i="13"/>
  <c r="U76" i="13"/>
  <c r="O76" i="13"/>
  <c r="I76" i="13"/>
  <c r="BE76" i="13" s="1"/>
  <c r="AY75" i="13"/>
  <c r="AS75" i="13"/>
  <c r="AM75" i="13"/>
  <c r="AG75" i="13"/>
  <c r="AA75" i="13"/>
  <c r="U75" i="13"/>
  <c r="O75" i="13"/>
  <c r="I75" i="13"/>
  <c r="AY74" i="13"/>
  <c r="AS74" i="13"/>
  <c r="AM74" i="13"/>
  <c r="AG74" i="13"/>
  <c r="AA74" i="13"/>
  <c r="U74" i="13"/>
  <c r="O74" i="13"/>
  <c r="I74" i="13"/>
  <c r="BE74" i="13" s="1"/>
  <c r="AY73" i="13"/>
  <c r="AS73" i="13"/>
  <c r="AM73" i="13"/>
  <c r="AG73" i="13"/>
  <c r="AA73" i="13"/>
  <c r="U73" i="13"/>
  <c r="O73" i="13"/>
  <c r="I73" i="13"/>
  <c r="BE73" i="13" s="1"/>
  <c r="AY72" i="13"/>
  <c r="AS72" i="13"/>
  <c r="AM72" i="13"/>
  <c r="AG72" i="13"/>
  <c r="AA72" i="13"/>
  <c r="U72" i="13"/>
  <c r="O72" i="13"/>
  <c r="I72" i="13"/>
  <c r="BE72" i="13" s="1"/>
  <c r="AY71" i="13"/>
  <c r="AS71" i="13"/>
  <c r="AM71" i="13"/>
  <c r="AG71" i="13"/>
  <c r="AA71" i="13"/>
  <c r="U71" i="13"/>
  <c r="O71" i="13"/>
  <c r="I71" i="13"/>
  <c r="AY70" i="13"/>
  <c r="AS70" i="13"/>
  <c r="AM70" i="13"/>
  <c r="AG70" i="13"/>
  <c r="AA70" i="13"/>
  <c r="U70" i="13"/>
  <c r="O70" i="13"/>
  <c r="I70" i="13"/>
  <c r="BE70" i="13" s="1"/>
  <c r="AY69" i="13"/>
  <c r="AS69" i="13"/>
  <c r="AM69" i="13"/>
  <c r="AG69" i="13"/>
  <c r="AA69" i="13"/>
  <c r="U69" i="13"/>
  <c r="O69" i="13"/>
  <c r="I69" i="13"/>
  <c r="BE69" i="13" s="1"/>
  <c r="AY68" i="13"/>
  <c r="AS68" i="13"/>
  <c r="AM68" i="13"/>
  <c r="AG68" i="13"/>
  <c r="AA68" i="13"/>
  <c r="U68" i="13"/>
  <c r="O68" i="13"/>
  <c r="I68" i="13"/>
  <c r="BE68" i="13" s="1"/>
  <c r="AY67" i="13"/>
  <c r="AY77" i="13" s="1"/>
  <c r="AS67" i="13"/>
  <c r="AM67" i="13"/>
  <c r="AG67" i="13"/>
  <c r="AG77" i="13" s="1"/>
  <c r="AA67" i="13"/>
  <c r="U67" i="13"/>
  <c r="O67" i="13"/>
  <c r="I67" i="13"/>
  <c r="AS66" i="13"/>
  <c r="AM66" i="13"/>
  <c r="AA66" i="13"/>
  <c r="U66" i="13"/>
  <c r="O66" i="13"/>
  <c r="BE66" i="13" s="1"/>
  <c r="I66" i="13"/>
  <c r="AY65" i="13"/>
  <c r="AS65" i="13"/>
  <c r="AS77" i="13" s="1"/>
  <c r="AM65" i="13"/>
  <c r="AM77" i="13" s="1"/>
  <c r="AG65" i="13"/>
  <c r="AA65" i="13"/>
  <c r="AA77" i="13"/>
  <c r="U65" i="13"/>
  <c r="U77" i="13" s="1"/>
  <c r="O65" i="13"/>
  <c r="I65" i="13"/>
  <c r="I77" i="13" s="1"/>
  <c r="AV56" i="13"/>
  <c r="AT56" i="13"/>
  <c r="AP56" i="13"/>
  <c r="AN56" i="13"/>
  <c r="AJ56" i="13"/>
  <c r="AH56" i="13"/>
  <c r="AD56" i="13"/>
  <c r="AB56" i="13"/>
  <c r="X56" i="13"/>
  <c r="V56" i="13"/>
  <c r="R56" i="13"/>
  <c r="P56" i="13"/>
  <c r="L56" i="13"/>
  <c r="J56" i="13"/>
  <c r="F56" i="13"/>
  <c r="BB56" i="13" s="1"/>
  <c r="D56" i="13"/>
  <c r="BE55" i="13"/>
  <c r="BC55" i="13"/>
  <c r="BB55" i="13"/>
  <c r="BA55" i="13"/>
  <c r="AZ55" i="13"/>
  <c r="BE54" i="13"/>
  <c r="BC54" i="13"/>
  <c r="BB54" i="13"/>
  <c r="BA54" i="13"/>
  <c r="AZ54" i="13"/>
  <c r="BE53" i="13"/>
  <c r="BC53" i="13"/>
  <c r="BB53" i="13"/>
  <c r="BA53" i="13"/>
  <c r="AZ53" i="13"/>
  <c r="AX50" i="13"/>
  <c r="AV50" i="13"/>
  <c r="AT50" i="13"/>
  <c r="AR50" i="13"/>
  <c r="AP50" i="13"/>
  <c r="AN50" i="13"/>
  <c r="AL50" i="13"/>
  <c r="AJ50" i="13"/>
  <c r="AH50" i="13"/>
  <c r="AF50" i="13"/>
  <c r="AD50" i="13"/>
  <c r="AB50" i="13"/>
  <c r="Z50" i="13"/>
  <c r="X50" i="13"/>
  <c r="V50" i="13"/>
  <c r="T50" i="13"/>
  <c r="R50" i="13"/>
  <c r="P50" i="13"/>
  <c r="N50" i="13"/>
  <c r="L50" i="13"/>
  <c r="J50" i="13"/>
  <c r="H50" i="13"/>
  <c r="F50" i="13"/>
  <c r="D50" i="13"/>
  <c r="BE36" i="13"/>
  <c r="BD36" i="13"/>
  <c r="BC36" i="13"/>
  <c r="BB36" i="13"/>
  <c r="BA36" i="13"/>
  <c r="AZ36" i="13"/>
  <c r="BE35" i="13"/>
  <c r="BD35" i="13"/>
  <c r="BC35" i="13"/>
  <c r="BB35" i="13"/>
  <c r="BA35" i="13"/>
  <c r="AZ35" i="13"/>
  <c r="BE34" i="13"/>
  <c r="BD34" i="13"/>
  <c r="BC34" i="13"/>
  <c r="BB34" i="13"/>
  <c r="BA34" i="13"/>
  <c r="AZ34" i="13"/>
  <c r="BE33" i="13"/>
  <c r="BD33" i="13"/>
  <c r="BB33" i="13"/>
  <c r="AZ33" i="13"/>
  <c r="BE32" i="13"/>
  <c r="BD32" i="13"/>
  <c r="BC32" i="13"/>
  <c r="BB32" i="13"/>
  <c r="BA32" i="13"/>
  <c r="AZ32" i="13"/>
  <c r="BE31" i="13"/>
  <c r="BD31" i="13"/>
  <c r="BC31" i="13"/>
  <c r="BB31" i="13"/>
  <c r="BA31" i="13"/>
  <c r="AZ31" i="13"/>
  <c r="BE30" i="13"/>
  <c r="BD30" i="13"/>
  <c r="BC30" i="13"/>
  <c r="BB30" i="13"/>
  <c r="BA30" i="13"/>
  <c r="AZ30" i="13"/>
  <c r="BE29" i="13"/>
  <c r="BD29" i="13"/>
  <c r="BC29" i="13"/>
  <c r="BB29" i="13"/>
  <c r="BA29" i="13"/>
  <c r="AZ29" i="13"/>
  <c r="BE28" i="13"/>
  <c r="BD28" i="13"/>
  <c r="BB28" i="13"/>
  <c r="BA28" i="13"/>
  <c r="AZ28" i="13"/>
  <c r="BE27" i="13"/>
  <c r="BD27" i="13"/>
  <c r="BC27" i="13"/>
  <c r="BB27" i="13"/>
  <c r="BA27" i="13"/>
  <c r="AZ27" i="13"/>
  <c r="BE26" i="13"/>
  <c r="BD26" i="13"/>
  <c r="BC26" i="13"/>
  <c r="BB26" i="13"/>
  <c r="BA26" i="13"/>
  <c r="AZ26" i="13"/>
  <c r="BE25" i="13"/>
  <c r="BD25" i="13"/>
  <c r="BC25" i="13"/>
  <c r="BB25" i="13"/>
  <c r="BA25" i="13"/>
  <c r="AZ25" i="13"/>
  <c r="BE24" i="13"/>
  <c r="BD24" i="13"/>
  <c r="BB24" i="13"/>
  <c r="AZ24" i="13"/>
  <c r="BE23" i="13"/>
  <c r="BD23" i="13"/>
  <c r="BC23" i="13"/>
  <c r="BB23" i="13"/>
  <c r="BA23" i="13"/>
  <c r="AZ23" i="13"/>
  <c r="BE22" i="13"/>
  <c r="BD22" i="13"/>
  <c r="BC22" i="13"/>
  <c r="BB22" i="13"/>
  <c r="BA22" i="13"/>
  <c r="AZ22" i="13"/>
  <c r="BE21" i="13"/>
  <c r="BD21" i="13"/>
  <c r="BC21" i="13"/>
  <c r="BB21" i="13"/>
  <c r="BA21" i="13"/>
  <c r="AZ21" i="13"/>
  <c r="BE20" i="13"/>
  <c r="BD20" i="13"/>
  <c r="BB20" i="13"/>
  <c r="AZ20" i="13"/>
  <c r="BE19" i="13"/>
  <c r="BD19" i="13"/>
  <c r="BC19" i="13"/>
  <c r="BB19" i="13"/>
  <c r="BA19" i="13"/>
  <c r="AZ19" i="13"/>
  <c r="BE18" i="13"/>
  <c r="BD18" i="13"/>
  <c r="BC18" i="13"/>
  <c r="BB18" i="13"/>
  <c r="BA18" i="13"/>
  <c r="AZ18" i="13"/>
  <c r="BE17" i="13"/>
  <c r="BD17" i="13"/>
  <c r="BC17" i="13"/>
  <c r="BB17" i="13"/>
  <c r="BA17" i="13"/>
  <c r="AZ17" i="13"/>
  <c r="BE16" i="13"/>
  <c r="BD16" i="13"/>
  <c r="BC16" i="13"/>
  <c r="BB16" i="13"/>
  <c r="BA16" i="13"/>
  <c r="AZ16" i="13"/>
  <c r="BE15" i="13"/>
  <c r="BD15" i="13"/>
  <c r="BC15" i="13"/>
  <c r="BB15" i="13"/>
  <c r="BA15" i="13"/>
  <c r="AZ15" i="13"/>
  <c r="AZ50" i="13" s="1"/>
  <c r="BE14" i="13"/>
  <c r="BD14" i="13"/>
  <c r="BC14" i="13"/>
  <c r="BC50" i="13" s="1"/>
  <c r="BB14" i="13"/>
  <c r="BA14" i="13"/>
  <c r="AZ14" i="13"/>
  <c r="BE13" i="13"/>
  <c r="BD13" i="13"/>
  <c r="BB13" i="13"/>
  <c r="AZ13" i="13"/>
  <c r="BE12" i="13"/>
  <c r="BE50" i="13" s="1"/>
  <c r="BD12" i="13"/>
  <c r="BB12" i="13"/>
  <c r="AZ12" i="13"/>
  <c r="AZ56" i="13"/>
  <c r="BA56" i="13"/>
  <c r="BD50" i="13"/>
  <c r="O77" i="13"/>
  <c r="K56" i="13"/>
  <c r="W56" i="13"/>
  <c r="AI56" i="13"/>
  <c r="AU56" i="13"/>
  <c r="G56" i="13"/>
  <c r="M56" i="13"/>
  <c r="S56" i="13"/>
  <c r="Y56" i="13"/>
  <c r="AE56" i="13"/>
  <c r="AK56" i="13"/>
  <c r="AQ56" i="13"/>
  <c r="AW56" i="13"/>
  <c r="BE67" i="13"/>
  <c r="BE71" i="13"/>
  <c r="BE75" i="13"/>
  <c r="AE50" i="13"/>
  <c r="BA50" i="13"/>
  <c r="W50" i="13"/>
  <c r="BB50" i="13"/>
  <c r="AO50" i="13"/>
  <c r="AW49" i="10"/>
  <c r="AU49" i="10"/>
  <c r="AU50" i="10" s="1"/>
  <c r="AK49" i="10"/>
  <c r="AI49" i="10"/>
  <c r="AE49" i="10"/>
  <c r="AC49" i="10"/>
  <c r="Y49" i="10"/>
  <c r="W49" i="10"/>
  <c r="S49" i="10"/>
  <c r="Q49" i="10"/>
  <c r="M49" i="10"/>
  <c r="K49" i="10"/>
  <c r="G49" i="10"/>
  <c r="E49" i="10"/>
  <c r="AW48" i="10"/>
  <c r="AU48" i="10"/>
  <c r="AQ48" i="10"/>
  <c r="AO48" i="10"/>
  <c r="AK48" i="10"/>
  <c r="AI48" i="10"/>
  <c r="AE48" i="10"/>
  <c r="AC48" i="10"/>
  <c r="Y48" i="10"/>
  <c r="W48" i="10"/>
  <c r="S48" i="10"/>
  <c r="Q48" i="10"/>
  <c r="M48" i="10"/>
  <c r="K48" i="10"/>
  <c r="G48" i="10"/>
  <c r="E48" i="10"/>
  <c r="AW47" i="10"/>
  <c r="AU47" i="10"/>
  <c r="AQ47" i="10"/>
  <c r="AO47" i="10"/>
  <c r="AO50" i="10" s="1"/>
  <c r="AK47" i="10"/>
  <c r="AI47" i="10"/>
  <c r="AE47" i="10"/>
  <c r="AC47" i="10"/>
  <c r="AC50" i="10" s="1"/>
  <c r="Y47" i="10"/>
  <c r="W47" i="10"/>
  <c r="S47" i="10"/>
  <c r="Q47" i="10"/>
  <c r="Q50" i="10" s="1"/>
  <c r="M47" i="10"/>
  <c r="K47" i="10"/>
  <c r="G47" i="10"/>
  <c r="E47" i="10"/>
  <c r="E50" i="10" s="1"/>
  <c r="BE48" i="12"/>
  <c r="BD48" i="12"/>
  <c r="BC48" i="12"/>
  <c r="BB48" i="12"/>
  <c r="BA48" i="12"/>
  <c r="BE47" i="12"/>
  <c r="BD47" i="12"/>
  <c r="BC47" i="12"/>
  <c r="BB47" i="12"/>
  <c r="BA47" i="12"/>
  <c r="BE46" i="12"/>
  <c r="BD46" i="12"/>
  <c r="BC46" i="12"/>
  <c r="BB46" i="12"/>
  <c r="BE45" i="12"/>
  <c r="BD45" i="12"/>
  <c r="BC45" i="12"/>
  <c r="BB45" i="12"/>
  <c r="BE44" i="12"/>
  <c r="BD44" i="12"/>
  <c r="BC44" i="12"/>
  <c r="BB44" i="12"/>
  <c r="BA44" i="12"/>
  <c r="BE43" i="12"/>
  <c r="BD43" i="12"/>
  <c r="BC43" i="12"/>
  <c r="BB43" i="12"/>
  <c r="BA43" i="12"/>
  <c r="AZ49" i="12"/>
  <c r="AZ48" i="12"/>
  <c r="AZ47" i="12"/>
  <c r="AZ46" i="12"/>
  <c r="AZ45" i="12"/>
  <c r="AZ44" i="12"/>
  <c r="AZ43" i="12"/>
  <c r="AZ42" i="12"/>
  <c r="AZ41" i="12"/>
  <c r="AZ40" i="12"/>
  <c r="AZ39" i="12"/>
  <c r="AZ38" i="12"/>
  <c r="AZ37" i="12"/>
  <c r="AK37" i="12"/>
  <c r="AC37" i="12"/>
  <c r="M37" i="12"/>
  <c r="K37" i="12"/>
  <c r="E37" i="12"/>
  <c r="AZ36" i="12"/>
  <c r="AW36" i="12"/>
  <c r="AU36" i="12"/>
  <c r="AK36" i="12"/>
  <c r="AI36" i="12"/>
  <c r="AE36" i="12"/>
  <c r="AC36" i="12"/>
  <c r="S36" i="12"/>
  <c r="Q36" i="12"/>
  <c r="M36" i="12"/>
  <c r="K36" i="12"/>
  <c r="G36" i="12"/>
  <c r="E36" i="12"/>
  <c r="AZ35" i="12"/>
  <c r="AW35" i="12"/>
  <c r="AU35" i="12"/>
  <c r="AK35" i="12"/>
  <c r="AE35" i="12"/>
  <c r="AC35" i="12"/>
  <c r="Y35" i="12"/>
  <c r="W35" i="12"/>
  <c r="M35" i="12"/>
  <c r="K35" i="12"/>
  <c r="G35" i="12"/>
  <c r="E35" i="12"/>
  <c r="AZ34" i="12"/>
  <c r="AQ34" i="12"/>
  <c r="AO34" i="12"/>
  <c r="AK34" i="12"/>
  <c r="Y34" i="12"/>
  <c r="W34" i="12"/>
  <c r="AZ33" i="12"/>
  <c r="AW33" i="12"/>
  <c r="AQ33" i="12"/>
  <c r="AO33" i="12"/>
  <c r="AE33" i="12"/>
  <c r="AC33" i="12"/>
  <c r="Y33" i="12"/>
  <c r="W33" i="12"/>
  <c r="S33" i="12"/>
  <c r="Q33" i="12"/>
  <c r="M33" i="12"/>
  <c r="AZ32" i="12"/>
  <c r="AW32" i="12"/>
  <c r="AU32" i="12"/>
  <c r="AQ32" i="12"/>
  <c r="AO32" i="12"/>
  <c r="AK32" i="12"/>
  <c r="AI32" i="12"/>
  <c r="AE32" i="12"/>
  <c r="AC32" i="12"/>
  <c r="S32" i="12"/>
  <c r="Q32" i="12"/>
  <c r="G32" i="12"/>
  <c r="E32" i="12"/>
  <c r="AZ31" i="12"/>
  <c r="AW31" i="12"/>
  <c r="AU31" i="12"/>
  <c r="AQ31" i="12"/>
  <c r="AO31" i="12"/>
  <c r="AK31" i="12"/>
  <c r="AI31" i="12"/>
  <c r="AE31" i="12"/>
  <c r="AC31" i="12"/>
  <c r="Y31" i="12"/>
  <c r="W31" i="12"/>
  <c r="S31" i="12"/>
  <c r="Q31" i="12"/>
  <c r="M31" i="12"/>
  <c r="G31" i="12"/>
  <c r="E31" i="12"/>
  <c r="AZ30" i="12"/>
  <c r="AW30" i="12"/>
  <c r="AU30" i="12"/>
  <c r="AQ30" i="12"/>
  <c r="AC30" i="12"/>
  <c r="Y30" i="12"/>
  <c r="W30" i="12"/>
  <c r="E30" i="12"/>
  <c r="AZ29" i="12"/>
  <c r="AW29" i="12"/>
  <c r="AU29" i="12"/>
  <c r="AQ29" i="12"/>
  <c r="AO29" i="12"/>
  <c r="AK29" i="12"/>
  <c r="AI29" i="12"/>
  <c r="AE29" i="12"/>
  <c r="AC29" i="12"/>
  <c r="Y29" i="12"/>
  <c r="W29" i="12"/>
  <c r="S29" i="12"/>
  <c r="Q29" i="12"/>
  <c r="G29" i="12"/>
  <c r="E29" i="12"/>
  <c r="AZ28" i="12"/>
  <c r="AU28" i="12"/>
  <c r="AQ28" i="12"/>
  <c r="AO28" i="12"/>
  <c r="AK28" i="12"/>
  <c r="AI28" i="12"/>
  <c r="AE28" i="12"/>
  <c r="AC28" i="12"/>
  <c r="Y28" i="12"/>
  <c r="W28" i="12"/>
  <c r="S28" i="12"/>
  <c r="Q28" i="12"/>
  <c r="M28" i="12"/>
  <c r="K28" i="12"/>
  <c r="G28" i="12"/>
  <c r="E28" i="12"/>
  <c r="AZ27" i="12"/>
  <c r="AW27" i="12"/>
  <c r="AU27" i="12"/>
  <c r="AQ27" i="12"/>
  <c r="AO27" i="12"/>
  <c r="AI27" i="12"/>
  <c r="AE27" i="12"/>
  <c r="AC27" i="12"/>
  <c r="Y27" i="12"/>
  <c r="W27" i="12"/>
  <c r="S27" i="12"/>
  <c r="Q27" i="12"/>
  <c r="M27" i="12"/>
  <c r="K27" i="12"/>
  <c r="G27" i="12"/>
  <c r="E27" i="12"/>
  <c r="AZ26" i="12"/>
  <c r="AW26" i="12"/>
  <c r="AU26" i="12"/>
  <c r="AQ26" i="12"/>
  <c r="AO26" i="12"/>
  <c r="AK26" i="12"/>
  <c r="AI26" i="12"/>
  <c r="AC26" i="12"/>
  <c r="Y26" i="12"/>
  <c r="W26" i="12"/>
  <c r="S26" i="12"/>
  <c r="Q26" i="12"/>
  <c r="M26" i="12"/>
  <c r="K26" i="12"/>
  <c r="G26" i="12"/>
  <c r="E26" i="12"/>
  <c r="AZ25" i="12"/>
  <c r="AW25" i="12"/>
  <c r="AU25" i="12"/>
  <c r="AQ25" i="12"/>
  <c r="AO25" i="12"/>
  <c r="AK25" i="12"/>
  <c r="AI25" i="12"/>
  <c r="AE25" i="12"/>
  <c r="AC25" i="12"/>
  <c r="W25" i="12"/>
  <c r="S25" i="12"/>
  <c r="Q25" i="12"/>
  <c r="M25" i="12"/>
  <c r="K25" i="12"/>
  <c r="G25" i="12"/>
  <c r="E25" i="12"/>
  <c r="AZ24" i="12"/>
  <c r="AW24" i="12"/>
  <c r="AU24" i="12"/>
  <c r="AQ24" i="12"/>
  <c r="AO24" i="12"/>
  <c r="AK24" i="12"/>
  <c r="AI24" i="12"/>
  <c r="AE24" i="12"/>
  <c r="AC24" i="12"/>
  <c r="Y24" i="12"/>
  <c r="W24" i="12"/>
  <c r="S24" i="12"/>
  <c r="Q24" i="12"/>
  <c r="G24" i="12"/>
  <c r="E24" i="12"/>
  <c r="AZ23" i="12"/>
  <c r="AW23" i="12"/>
  <c r="AU23" i="12"/>
  <c r="AK23" i="12"/>
  <c r="AI23" i="12"/>
  <c r="AE23" i="12"/>
  <c r="AC23" i="12"/>
  <c r="Y23" i="12"/>
  <c r="W23" i="12"/>
  <c r="M23" i="12"/>
  <c r="K23" i="12"/>
  <c r="G23" i="12"/>
  <c r="E23" i="12"/>
  <c r="AZ22" i="12"/>
  <c r="AW22" i="12"/>
  <c r="AU22" i="12"/>
  <c r="AQ22" i="12"/>
  <c r="AO22" i="12"/>
  <c r="AK22" i="12"/>
  <c r="AI22" i="12"/>
  <c r="AE22" i="12"/>
  <c r="AC22" i="12"/>
  <c r="W22" i="12"/>
  <c r="S22" i="12"/>
  <c r="Q22" i="12"/>
  <c r="M22" i="12"/>
  <c r="K22" i="12"/>
  <c r="G22" i="12"/>
  <c r="E22" i="12"/>
  <c r="AZ21" i="12"/>
  <c r="AW21" i="12"/>
  <c r="AU21" i="12"/>
  <c r="AQ21" i="12"/>
  <c r="AO21" i="12"/>
  <c r="AK21" i="12"/>
  <c r="AI21" i="12"/>
  <c r="AE21" i="12"/>
  <c r="AC21" i="12"/>
  <c r="W21" i="12"/>
  <c r="S21" i="12"/>
  <c r="Q21" i="12"/>
  <c r="M21" i="12"/>
  <c r="K21" i="12"/>
  <c r="G21" i="12"/>
  <c r="E21" i="12"/>
  <c r="AZ20" i="12"/>
  <c r="AQ20" i="12"/>
  <c r="AO20" i="12"/>
  <c r="AK20" i="12"/>
  <c r="AI20" i="12"/>
  <c r="AE20" i="12"/>
  <c r="AC20" i="12"/>
  <c r="Y20" i="12"/>
  <c r="W20" i="12"/>
  <c r="S20" i="12"/>
  <c r="Q20" i="12"/>
  <c r="M20" i="12"/>
  <c r="K20" i="12"/>
  <c r="G20" i="12"/>
  <c r="E20" i="12"/>
  <c r="AZ19" i="12"/>
  <c r="AW19" i="12"/>
  <c r="AU19" i="12"/>
  <c r="AK19" i="12"/>
  <c r="AI19" i="12"/>
  <c r="AE19" i="12"/>
  <c r="AC19" i="12"/>
  <c r="Y19" i="12"/>
  <c r="W19" i="12"/>
  <c r="S19" i="12"/>
  <c r="Q19" i="12"/>
  <c r="M19" i="12"/>
  <c r="K19" i="12"/>
  <c r="G19" i="12"/>
  <c r="E19" i="12"/>
  <c r="AZ18" i="12"/>
  <c r="AW18" i="12"/>
  <c r="AU18" i="12"/>
  <c r="AE18" i="12"/>
  <c r="AC18" i="12"/>
  <c r="Y18" i="12"/>
  <c r="W18" i="12"/>
  <c r="S18" i="12"/>
  <c r="Q18" i="12"/>
  <c r="M18" i="12"/>
  <c r="K18" i="12"/>
  <c r="G18" i="12"/>
  <c r="E18" i="12"/>
  <c r="AZ17" i="12"/>
  <c r="AW17" i="12"/>
  <c r="AU17" i="12"/>
  <c r="AQ17" i="12"/>
  <c r="AO17" i="12"/>
  <c r="Y17" i="12"/>
  <c r="W17" i="12"/>
  <c r="S17" i="12"/>
  <c r="Q17" i="12"/>
  <c r="M17" i="12"/>
  <c r="K17" i="12"/>
  <c r="G17" i="12"/>
  <c r="E17" i="12"/>
  <c r="AZ16" i="12"/>
  <c r="AW16" i="12"/>
  <c r="AU16" i="12"/>
  <c r="AE16" i="12"/>
  <c r="AC16" i="12"/>
  <c r="Y16" i="12"/>
  <c r="W16" i="12"/>
  <c r="S16" i="12"/>
  <c r="Q16" i="12"/>
  <c r="M16" i="12"/>
  <c r="K16" i="12"/>
  <c r="G16" i="12"/>
  <c r="E16" i="12"/>
  <c r="AZ15" i="12"/>
  <c r="AW15" i="12"/>
  <c r="AU15" i="12"/>
  <c r="AQ15" i="12"/>
  <c r="AO15" i="12"/>
  <c r="Y15" i="12"/>
  <c r="W15" i="12"/>
  <c r="S15" i="12"/>
  <c r="Q15" i="12"/>
  <c r="M15" i="12"/>
  <c r="K15" i="12"/>
  <c r="G15" i="12"/>
  <c r="E15" i="12"/>
  <c r="AZ14" i="12"/>
  <c r="AW14" i="12"/>
  <c r="AU14" i="12"/>
  <c r="AQ14" i="12"/>
  <c r="AO14" i="12"/>
  <c r="AK14" i="12"/>
  <c r="AI14" i="12"/>
  <c r="AE14" i="12"/>
  <c r="AC14" i="12"/>
  <c r="Y14" i="12"/>
  <c r="W14" i="12"/>
  <c r="S14" i="12"/>
  <c r="Q14" i="12"/>
  <c r="M14" i="12"/>
  <c r="G14" i="12"/>
  <c r="E14" i="12"/>
  <c r="AZ13" i="12"/>
  <c r="AW13" i="12"/>
  <c r="AU13" i="12"/>
  <c r="AQ13" i="12"/>
  <c r="AO13" i="12"/>
  <c r="AK13" i="12"/>
  <c r="AI13" i="12"/>
  <c r="AE13" i="12"/>
  <c r="AC13" i="12"/>
  <c r="Y13" i="12"/>
  <c r="W13" i="12"/>
  <c r="S13" i="12"/>
  <c r="Q13" i="12"/>
  <c r="AZ12" i="12"/>
  <c r="AW12" i="12"/>
  <c r="AU12" i="12"/>
  <c r="AQ12" i="12"/>
  <c r="AO12" i="12"/>
  <c r="AK12" i="12"/>
  <c r="AI12" i="12"/>
  <c r="AE12" i="12"/>
  <c r="AC12" i="12"/>
  <c r="Y12" i="12"/>
  <c r="W12" i="12"/>
  <c r="S12" i="12"/>
  <c r="Q12" i="12"/>
  <c r="M12" i="12"/>
  <c r="K12" i="12"/>
  <c r="AY76" i="12"/>
  <c r="AS76" i="12"/>
  <c r="AM76" i="12"/>
  <c r="AG76" i="12"/>
  <c r="AA76" i="12"/>
  <c r="U76" i="12"/>
  <c r="O76" i="12"/>
  <c r="I76" i="12"/>
  <c r="AY75" i="12"/>
  <c r="AS75" i="12"/>
  <c r="AM75" i="12"/>
  <c r="AG75" i="12"/>
  <c r="AA75" i="12"/>
  <c r="U75" i="12"/>
  <c r="O75" i="12"/>
  <c r="I75" i="12"/>
  <c r="AY74" i="12"/>
  <c r="AS74" i="12"/>
  <c r="AM74" i="12"/>
  <c r="AG74" i="12"/>
  <c r="AA74" i="12"/>
  <c r="U74" i="12"/>
  <c r="O74" i="12"/>
  <c r="I74" i="12"/>
  <c r="AY73" i="12"/>
  <c r="AS73" i="12"/>
  <c r="AM73" i="12"/>
  <c r="AG73" i="12"/>
  <c r="AA73" i="12"/>
  <c r="U73" i="12"/>
  <c r="O73" i="12"/>
  <c r="I73" i="12"/>
  <c r="AY72" i="12"/>
  <c r="AS72" i="12"/>
  <c r="AM72" i="12"/>
  <c r="AG72" i="12"/>
  <c r="AA72" i="12"/>
  <c r="U72" i="12"/>
  <c r="O72" i="12"/>
  <c r="I72" i="12"/>
  <c r="AY71" i="12"/>
  <c r="AS71" i="12"/>
  <c r="AM71" i="12"/>
  <c r="AG71" i="12"/>
  <c r="AA71" i="12"/>
  <c r="U71" i="12"/>
  <c r="O71" i="12"/>
  <c r="I71" i="12"/>
  <c r="AY70" i="12"/>
  <c r="AS70" i="12"/>
  <c r="AM70" i="12"/>
  <c r="AG70" i="12"/>
  <c r="AA70" i="12"/>
  <c r="U70" i="12"/>
  <c r="O70" i="12"/>
  <c r="I70" i="12"/>
  <c r="AY69" i="12"/>
  <c r="AS69" i="12"/>
  <c r="AM69" i="12"/>
  <c r="AG69" i="12"/>
  <c r="AA69" i="12"/>
  <c r="U69" i="12"/>
  <c r="O69" i="12"/>
  <c r="I69" i="12"/>
  <c r="AY68" i="12"/>
  <c r="AS68" i="12"/>
  <c r="AM68" i="12"/>
  <c r="AG68" i="12"/>
  <c r="AA68" i="12"/>
  <c r="U68" i="12"/>
  <c r="O68" i="12"/>
  <c r="I68" i="12"/>
  <c r="AY67" i="12"/>
  <c r="AS67" i="12"/>
  <c r="AM67" i="12"/>
  <c r="AG67" i="12"/>
  <c r="AA67" i="12"/>
  <c r="U67" i="12"/>
  <c r="O67" i="12"/>
  <c r="I67" i="12"/>
  <c r="AY66" i="12"/>
  <c r="AS66" i="12"/>
  <c r="AM66" i="12"/>
  <c r="AG66" i="12"/>
  <c r="AA66" i="12"/>
  <c r="U66" i="12"/>
  <c r="O66" i="12"/>
  <c r="I66" i="12"/>
  <c r="AY65" i="12"/>
  <c r="AY77" i="12"/>
  <c r="AS65" i="12"/>
  <c r="AM65" i="12"/>
  <c r="AG65" i="12"/>
  <c r="AA65" i="12"/>
  <c r="AA77" i="12"/>
  <c r="U65" i="12"/>
  <c r="O65" i="12"/>
  <c r="O77" i="12"/>
  <c r="I65" i="12"/>
  <c r="AV56" i="12"/>
  <c r="AT56" i="12"/>
  <c r="AP56" i="12"/>
  <c r="AN56" i="12"/>
  <c r="AJ56" i="12"/>
  <c r="AH56" i="12"/>
  <c r="AD56" i="12"/>
  <c r="AB56" i="12"/>
  <c r="X56" i="12"/>
  <c r="V56" i="12"/>
  <c r="R56" i="12"/>
  <c r="P56" i="12"/>
  <c r="L56" i="12"/>
  <c r="J56" i="12"/>
  <c r="F56" i="12"/>
  <c r="D56" i="12"/>
  <c r="BE55" i="12"/>
  <c r="BC55" i="12"/>
  <c r="BB55" i="12"/>
  <c r="BA55" i="12"/>
  <c r="AZ55" i="12"/>
  <c r="AW55" i="12"/>
  <c r="AU55" i="12"/>
  <c r="AQ55" i="12"/>
  <c r="AO55" i="12"/>
  <c r="AK55" i="12"/>
  <c r="AI55" i="12"/>
  <c r="AE55" i="12"/>
  <c r="AC55" i="12"/>
  <c r="Y55" i="12"/>
  <c r="W55" i="12"/>
  <c r="S55" i="12"/>
  <c r="Q55" i="12"/>
  <c r="M55" i="12"/>
  <c r="K55" i="12"/>
  <c r="G55" i="12"/>
  <c r="E55" i="12"/>
  <c r="BE54" i="12"/>
  <c r="BC54" i="12"/>
  <c r="BB54" i="12"/>
  <c r="BA54" i="12"/>
  <c r="AZ54" i="12"/>
  <c r="AW54" i="12"/>
  <c r="AU54" i="12"/>
  <c r="AQ54" i="12"/>
  <c r="AO54" i="12"/>
  <c r="AK54" i="12"/>
  <c r="AI54" i="12"/>
  <c r="AE54" i="12"/>
  <c r="AC54" i="12"/>
  <c r="Y54" i="12"/>
  <c r="W54" i="12"/>
  <c r="S54" i="12"/>
  <c r="Q54" i="12"/>
  <c r="M54" i="12"/>
  <c r="K54" i="12"/>
  <c r="G54" i="12"/>
  <c r="E54" i="12"/>
  <c r="BE53" i="12"/>
  <c r="BC53" i="12"/>
  <c r="BB53" i="12"/>
  <c r="BA53" i="12"/>
  <c r="AZ53" i="12"/>
  <c r="AW53" i="12"/>
  <c r="AU53" i="12"/>
  <c r="AQ53" i="12"/>
  <c r="AO53" i="12"/>
  <c r="AK53" i="12"/>
  <c r="AI53" i="12"/>
  <c r="AE53" i="12"/>
  <c r="AC53" i="12"/>
  <c r="Y53" i="12"/>
  <c r="W53" i="12"/>
  <c r="S53" i="12"/>
  <c r="Q53" i="12"/>
  <c r="M53" i="12"/>
  <c r="K53" i="12"/>
  <c r="G53" i="12"/>
  <c r="E53" i="12"/>
  <c r="AX50" i="12"/>
  <c r="AV50" i="12"/>
  <c r="AT50" i="12"/>
  <c r="AR50" i="12"/>
  <c r="AP50" i="12"/>
  <c r="AN50" i="12"/>
  <c r="AL50" i="12"/>
  <c r="AJ50" i="12"/>
  <c r="AH50" i="12"/>
  <c r="AF50" i="12"/>
  <c r="AD50" i="12"/>
  <c r="AB50" i="12"/>
  <c r="Z50" i="12"/>
  <c r="X50" i="12"/>
  <c r="V50" i="12"/>
  <c r="T50" i="12"/>
  <c r="R50" i="12"/>
  <c r="P50" i="12"/>
  <c r="N50" i="12"/>
  <c r="L50" i="12"/>
  <c r="J50" i="12"/>
  <c r="H50" i="12"/>
  <c r="F50" i="12"/>
  <c r="D50" i="12"/>
  <c r="BE49" i="12"/>
  <c r="BD49" i="12"/>
  <c r="BC49" i="12"/>
  <c r="BB49" i="12"/>
  <c r="BA49" i="12"/>
  <c r="BE42" i="12"/>
  <c r="BD42" i="12"/>
  <c r="BC42" i="12"/>
  <c r="BB42" i="12"/>
  <c r="BA42" i="12"/>
  <c r="BE41" i="12"/>
  <c r="BD41" i="12"/>
  <c r="BC41" i="12"/>
  <c r="BB41" i="12"/>
  <c r="BA41" i="12"/>
  <c r="BE40" i="12"/>
  <c r="BD40" i="12"/>
  <c r="BC40" i="12"/>
  <c r="BB40" i="12"/>
  <c r="BA40" i="12"/>
  <c r="BE39" i="12"/>
  <c r="BD39" i="12"/>
  <c r="BC39" i="12"/>
  <c r="BB39" i="12"/>
  <c r="BA39" i="12"/>
  <c r="BE38" i="12"/>
  <c r="BD38" i="12"/>
  <c r="BC38" i="12"/>
  <c r="BB38" i="12"/>
  <c r="BA38" i="12"/>
  <c r="BE37" i="12"/>
  <c r="BD37" i="12"/>
  <c r="BC37" i="12"/>
  <c r="BB37" i="12"/>
  <c r="BA37" i="12"/>
  <c r="BE36" i="12"/>
  <c r="BD36" i="12"/>
  <c r="BC36" i="12"/>
  <c r="BB36" i="12"/>
  <c r="BA36" i="12"/>
  <c r="BE35" i="12"/>
  <c r="BD35" i="12"/>
  <c r="BC35" i="12"/>
  <c r="BB35" i="12"/>
  <c r="BA35" i="12"/>
  <c r="BE34" i="12"/>
  <c r="BD34" i="12"/>
  <c r="BC34" i="12"/>
  <c r="BB34" i="12"/>
  <c r="BA34" i="12"/>
  <c r="BE33" i="12"/>
  <c r="BD33" i="12"/>
  <c r="BC33" i="12"/>
  <c r="BB33" i="12"/>
  <c r="BE32" i="12"/>
  <c r="BD32" i="12"/>
  <c r="BC32" i="12"/>
  <c r="BB32" i="12"/>
  <c r="BA32" i="12"/>
  <c r="BE31" i="12"/>
  <c r="BD31" i="12"/>
  <c r="BC31" i="12"/>
  <c r="BB31" i="12"/>
  <c r="BA31" i="12"/>
  <c r="BE30" i="12"/>
  <c r="BD30" i="12"/>
  <c r="BC30" i="12"/>
  <c r="BB30" i="12"/>
  <c r="BA30" i="12"/>
  <c r="BE29" i="12"/>
  <c r="BD29" i="12"/>
  <c r="BC29" i="12"/>
  <c r="BB29" i="12"/>
  <c r="BA29" i="12"/>
  <c r="BE28" i="12"/>
  <c r="BD28" i="12"/>
  <c r="BB28" i="12"/>
  <c r="BA28" i="12"/>
  <c r="BE27" i="12"/>
  <c r="BD27" i="12"/>
  <c r="BC27" i="12"/>
  <c r="BB27" i="12"/>
  <c r="BA27" i="12"/>
  <c r="BE26" i="12"/>
  <c r="BD26" i="12"/>
  <c r="BC26" i="12"/>
  <c r="BB26" i="12"/>
  <c r="BA26" i="12"/>
  <c r="BE25" i="12"/>
  <c r="BD25" i="12"/>
  <c r="BC25" i="12"/>
  <c r="BB25" i="12"/>
  <c r="BA25" i="12"/>
  <c r="BE24" i="12"/>
  <c r="BD24" i="12"/>
  <c r="BB24" i="12"/>
  <c r="BE23" i="12"/>
  <c r="BD23" i="12"/>
  <c r="BC23" i="12"/>
  <c r="BB23" i="12"/>
  <c r="BA23" i="12"/>
  <c r="BE22" i="12"/>
  <c r="BD22" i="12"/>
  <c r="BC22" i="12"/>
  <c r="BB22" i="12"/>
  <c r="BA22" i="12"/>
  <c r="BE21" i="12"/>
  <c r="BD21" i="12"/>
  <c r="BC21" i="12"/>
  <c r="BB21" i="12"/>
  <c r="BA21" i="12"/>
  <c r="BE20" i="12"/>
  <c r="BD20" i="12"/>
  <c r="BB20" i="12"/>
  <c r="BE19" i="12"/>
  <c r="BD19" i="12"/>
  <c r="BC19" i="12"/>
  <c r="BB19" i="12"/>
  <c r="BA19" i="12"/>
  <c r="BE18" i="12"/>
  <c r="BD18" i="12"/>
  <c r="BC18" i="12"/>
  <c r="BB18" i="12"/>
  <c r="BA18" i="12"/>
  <c r="BE17" i="12"/>
  <c r="BD17" i="12"/>
  <c r="BC17" i="12"/>
  <c r="BB17" i="12"/>
  <c r="BA17" i="12"/>
  <c r="BE16" i="12"/>
  <c r="BD16" i="12"/>
  <c r="BC16" i="12"/>
  <c r="BB16" i="12"/>
  <c r="BA16" i="12"/>
  <c r="BE15" i="12"/>
  <c r="BD15" i="12"/>
  <c r="BC15" i="12"/>
  <c r="BB15" i="12"/>
  <c r="BA15" i="12"/>
  <c r="BE14" i="12"/>
  <c r="BD14" i="12"/>
  <c r="BC14" i="12"/>
  <c r="BB14" i="12"/>
  <c r="BA14" i="12"/>
  <c r="BE13" i="12"/>
  <c r="BD13" i="12"/>
  <c r="BB13" i="12"/>
  <c r="BE12" i="12"/>
  <c r="BD12" i="12"/>
  <c r="BB12" i="12"/>
  <c r="BE93" i="7"/>
  <c r="BD93" i="7"/>
  <c r="BB93" i="7"/>
  <c r="BA93" i="7"/>
  <c r="AZ93" i="7"/>
  <c r="BE92" i="7"/>
  <c r="BD92" i="7"/>
  <c r="BC92" i="7"/>
  <c r="BB92" i="7"/>
  <c r="BA92" i="7"/>
  <c r="AZ92" i="7"/>
  <c r="BE91" i="7"/>
  <c r="BD91" i="7"/>
  <c r="BC91" i="7"/>
  <c r="BB91" i="7"/>
  <c r="BA91" i="7"/>
  <c r="AZ91" i="7"/>
  <c r="BE42" i="10"/>
  <c r="BD42" i="10"/>
  <c r="BC42" i="10"/>
  <c r="BB42" i="10"/>
  <c r="BA42" i="10"/>
  <c r="AZ42" i="10"/>
  <c r="BE41" i="10"/>
  <c r="BD41" i="10"/>
  <c r="BC41" i="10"/>
  <c r="BB41" i="10"/>
  <c r="BA41" i="10"/>
  <c r="AZ41" i="10"/>
  <c r="BE40" i="10"/>
  <c r="BD40" i="10"/>
  <c r="BC40" i="10"/>
  <c r="BB40" i="10"/>
  <c r="BA40" i="10"/>
  <c r="AZ40" i="10"/>
  <c r="BE39" i="10"/>
  <c r="BD39" i="10"/>
  <c r="BC39" i="10"/>
  <c r="BB39" i="10"/>
  <c r="BA39" i="10"/>
  <c r="AZ39" i="10"/>
  <c r="BE38" i="10"/>
  <c r="BD38" i="10"/>
  <c r="BB38" i="10"/>
  <c r="AZ38" i="10"/>
  <c r="BE37" i="10"/>
  <c r="BD37" i="10"/>
  <c r="BC37" i="10"/>
  <c r="BB37" i="10"/>
  <c r="BA37" i="10"/>
  <c r="AZ37" i="10"/>
  <c r="AK43" i="10"/>
  <c r="AC43" i="10"/>
  <c r="Y43" i="10"/>
  <c r="W43" i="10"/>
  <c r="M43" i="10"/>
  <c r="K43" i="10"/>
  <c r="E43" i="10"/>
  <c r="AW40" i="10"/>
  <c r="AU40" i="10"/>
  <c r="AK40" i="10"/>
  <c r="AI40" i="10"/>
  <c r="AE40" i="10"/>
  <c r="AC40" i="10"/>
  <c r="S40" i="10"/>
  <c r="Q40" i="10"/>
  <c r="M40" i="10"/>
  <c r="K40" i="10"/>
  <c r="G40" i="10"/>
  <c r="E40" i="10"/>
  <c r="AW39" i="10"/>
  <c r="AU39" i="10"/>
  <c r="AK39" i="10"/>
  <c r="AE39" i="10"/>
  <c r="Y39" i="10"/>
  <c r="W39" i="10"/>
  <c r="S39" i="10"/>
  <c r="Q39" i="10"/>
  <c r="M39" i="10"/>
  <c r="K39" i="10"/>
  <c r="G39" i="10"/>
  <c r="E39" i="10"/>
  <c r="AQ38" i="10"/>
  <c r="AO38" i="10"/>
  <c r="AK38" i="10"/>
  <c r="Y38" i="10"/>
  <c r="W38" i="10"/>
  <c r="AQ36" i="10"/>
  <c r="AO36" i="10"/>
  <c r="AE36" i="10"/>
  <c r="AC36" i="10"/>
  <c r="Y36" i="10"/>
  <c r="W36" i="10"/>
  <c r="S36" i="10"/>
  <c r="Q36" i="10"/>
  <c r="M36" i="10"/>
  <c r="K36" i="10"/>
  <c r="AW35" i="10"/>
  <c r="AU35" i="10"/>
  <c r="AQ35" i="10"/>
  <c r="AO35" i="10"/>
  <c r="Y35" i="10"/>
  <c r="W35" i="10"/>
  <c r="S35" i="10"/>
  <c r="Q35" i="10"/>
  <c r="M35" i="10"/>
  <c r="K35" i="10"/>
  <c r="G35" i="10"/>
  <c r="E35" i="10"/>
  <c r="AW34" i="10"/>
  <c r="AU34" i="10"/>
  <c r="AK34" i="10"/>
  <c r="AI34" i="10"/>
  <c r="AE34" i="10"/>
  <c r="AC34" i="10"/>
  <c r="S34" i="10"/>
  <c r="Q34" i="10"/>
  <c r="M34" i="10"/>
  <c r="K34" i="10"/>
  <c r="G34" i="10"/>
  <c r="E34" i="10"/>
  <c r="AW33" i="10"/>
  <c r="AU33" i="10"/>
  <c r="AQ33" i="10"/>
  <c r="AO33" i="10"/>
  <c r="AK33" i="10"/>
  <c r="AI33" i="10"/>
  <c r="Y33" i="10"/>
  <c r="W33" i="10"/>
  <c r="M33" i="10"/>
  <c r="K33" i="10"/>
  <c r="G33" i="10"/>
  <c r="E33" i="10"/>
  <c r="AW32" i="10"/>
  <c r="AU32" i="10"/>
  <c r="AQ32" i="10"/>
  <c r="AO32" i="10"/>
  <c r="AK32" i="10"/>
  <c r="AI32" i="10"/>
  <c r="AE32" i="10"/>
  <c r="AC32" i="10"/>
  <c r="S32" i="10"/>
  <c r="Q32" i="10"/>
  <c r="G32" i="10"/>
  <c r="E32" i="10"/>
  <c r="AW31" i="10"/>
  <c r="AU31" i="10"/>
  <c r="AQ31" i="10"/>
  <c r="AO31" i="10"/>
  <c r="AK31" i="10"/>
  <c r="AI31" i="10"/>
  <c r="AE31" i="10"/>
  <c r="AC31" i="10"/>
  <c r="Y31" i="10"/>
  <c r="W31" i="10"/>
  <c r="S31" i="10"/>
  <c r="Q31" i="10"/>
  <c r="G31" i="10"/>
  <c r="E31" i="10"/>
  <c r="AW30" i="10"/>
  <c r="AU30" i="10"/>
  <c r="AQ30" i="10"/>
  <c r="AC30" i="10"/>
  <c r="Y30" i="10"/>
  <c r="W30" i="10"/>
  <c r="E30" i="10"/>
  <c r="AW29" i="10"/>
  <c r="AU29" i="10"/>
  <c r="AQ29" i="10"/>
  <c r="AO29" i="10"/>
  <c r="AK29" i="10"/>
  <c r="AI29" i="10"/>
  <c r="AE29" i="10"/>
  <c r="AC29" i="10"/>
  <c r="Y29" i="10"/>
  <c r="W29" i="10"/>
  <c r="S29" i="10"/>
  <c r="Q29" i="10"/>
  <c r="G29" i="10"/>
  <c r="E29" i="10"/>
  <c r="AU28" i="10"/>
  <c r="AQ28" i="10"/>
  <c r="AO28" i="10"/>
  <c r="AK28" i="10"/>
  <c r="AI28" i="10"/>
  <c r="AE28" i="10"/>
  <c r="AC28" i="10"/>
  <c r="Y28" i="10"/>
  <c r="W28" i="10"/>
  <c r="S28" i="10"/>
  <c r="Q28" i="10"/>
  <c r="M28" i="10"/>
  <c r="K28" i="10"/>
  <c r="G28" i="10"/>
  <c r="E28" i="10"/>
  <c r="AW27" i="10"/>
  <c r="AU27" i="10"/>
  <c r="AQ27" i="10"/>
  <c r="AO27" i="10"/>
  <c r="AI27" i="10"/>
  <c r="AE27" i="10"/>
  <c r="AC27" i="10"/>
  <c r="Y27" i="10"/>
  <c r="W27" i="10"/>
  <c r="S27" i="10"/>
  <c r="Q27" i="10"/>
  <c r="M27" i="10"/>
  <c r="K27" i="10"/>
  <c r="G27" i="10"/>
  <c r="E27" i="10"/>
  <c r="AW26" i="10"/>
  <c r="AU26" i="10"/>
  <c r="AQ26" i="10"/>
  <c r="AO26" i="10"/>
  <c r="AK26" i="10"/>
  <c r="AI26" i="10"/>
  <c r="AC26" i="10"/>
  <c r="Y26" i="10"/>
  <c r="Y44" i="10" s="1"/>
  <c r="W26" i="10"/>
  <c r="S26" i="10"/>
  <c r="Q26" i="10"/>
  <c r="M26" i="10"/>
  <c r="K26" i="10"/>
  <c r="G26" i="10"/>
  <c r="E26" i="10"/>
  <c r="AW25" i="10"/>
  <c r="AU25" i="10"/>
  <c r="AQ25" i="10"/>
  <c r="AO25" i="10"/>
  <c r="AK25" i="10"/>
  <c r="AI25" i="10"/>
  <c r="AE25" i="10"/>
  <c r="AC25" i="10"/>
  <c r="W25" i="10"/>
  <c r="S25" i="10"/>
  <c r="Q25" i="10"/>
  <c r="M25" i="10"/>
  <c r="K25" i="10"/>
  <c r="G25" i="10"/>
  <c r="E25" i="10"/>
  <c r="AW24" i="10"/>
  <c r="AU24" i="10"/>
  <c r="AQ24" i="10"/>
  <c r="AO24" i="10"/>
  <c r="AK24" i="10"/>
  <c r="AI24" i="10"/>
  <c r="AE24" i="10"/>
  <c r="AC24" i="10"/>
  <c r="Y24" i="10"/>
  <c r="W24" i="10"/>
  <c r="S24" i="10"/>
  <c r="Q24" i="10"/>
  <c r="G24" i="10"/>
  <c r="E24" i="10"/>
  <c r="AW23" i="10"/>
  <c r="AU23" i="10"/>
  <c r="AK23" i="10"/>
  <c r="AI23" i="10"/>
  <c r="AE23" i="10"/>
  <c r="AC23" i="10"/>
  <c r="Y23" i="10"/>
  <c r="W23" i="10"/>
  <c r="M23" i="10"/>
  <c r="K23" i="10"/>
  <c r="G23" i="10"/>
  <c r="E23" i="10"/>
  <c r="AW22" i="10"/>
  <c r="AU22" i="10"/>
  <c r="AQ22" i="10"/>
  <c r="AO22" i="10"/>
  <c r="AK22" i="10"/>
  <c r="AI22" i="10"/>
  <c r="AE22" i="10"/>
  <c r="AC22" i="10"/>
  <c r="W22" i="10"/>
  <c r="S22" i="10"/>
  <c r="Q22" i="10"/>
  <c r="M22" i="10"/>
  <c r="M44" i="10" s="1"/>
  <c r="K22" i="10"/>
  <c r="G22" i="10"/>
  <c r="E22" i="10"/>
  <c r="AW21" i="10"/>
  <c r="AW44" i="10" s="1"/>
  <c r="AU21" i="10"/>
  <c r="AQ21" i="10"/>
  <c r="AO21" i="10"/>
  <c r="AK21" i="10"/>
  <c r="AI21" i="10"/>
  <c r="AE21" i="10"/>
  <c r="AC21" i="10"/>
  <c r="W21" i="10"/>
  <c r="S21" i="10"/>
  <c r="Q21" i="10"/>
  <c r="M21" i="10"/>
  <c r="K21" i="10"/>
  <c r="G21" i="10"/>
  <c r="E21" i="10"/>
  <c r="AQ20" i="10"/>
  <c r="AO20" i="10"/>
  <c r="AO44" i="10" s="1"/>
  <c r="AK20" i="10"/>
  <c r="AI20" i="10"/>
  <c r="AE20" i="10"/>
  <c r="AC20" i="10"/>
  <c r="AC44" i="10" s="1"/>
  <c r="Y20" i="10"/>
  <c r="W20" i="10"/>
  <c r="S20" i="10"/>
  <c r="Q20" i="10"/>
  <c r="Q44" i="10" s="1"/>
  <c r="M20" i="10"/>
  <c r="K20" i="10"/>
  <c r="G20" i="10"/>
  <c r="E20" i="10"/>
  <c r="AW19" i="10"/>
  <c r="AU19" i="10"/>
  <c r="AK19" i="10"/>
  <c r="AI19" i="10"/>
  <c r="AE19" i="10"/>
  <c r="AC19" i="10"/>
  <c r="Y19" i="10"/>
  <c r="W19" i="10"/>
  <c r="S19" i="10"/>
  <c r="Q19" i="10"/>
  <c r="M19" i="10"/>
  <c r="K19" i="10"/>
  <c r="G19" i="10"/>
  <c r="E19" i="10"/>
  <c r="AW18" i="10"/>
  <c r="AU18" i="10"/>
  <c r="AE18" i="10"/>
  <c r="AC18" i="10"/>
  <c r="Y18" i="10"/>
  <c r="W18" i="10"/>
  <c r="S18" i="10"/>
  <c r="Q18" i="10"/>
  <c r="M18" i="10"/>
  <c r="K18" i="10"/>
  <c r="G18" i="10"/>
  <c r="E18" i="10"/>
  <c r="AW17" i="10"/>
  <c r="AU17" i="10"/>
  <c r="AQ17" i="10"/>
  <c r="AO17" i="10"/>
  <c r="Y17" i="10"/>
  <c r="W17" i="10"/>
  <c r="S17" i="10"/>
  <c r="Q17" i="10"/>
  <c r="M17" i="10"/>
  <c r="K17" i="10"/>
  <c r="G17" i="10"/>
  <c r="E17" i="10"/>
  <c r="AW16" i="10"/>
  <c r="AU16" i="10"/>
  <c r="AE16" i="10"/>
  <c r="AC16" i="10"/>
  <c r="Y16" i="10"/>
  <c r="W16" i="10"/>
  <c r="S16" i="10"/>
  <c r="Q16" i="10"/>
  <c r="M16" i="10"/>
  <c r="K16" i="10"/>
  <c r="G16" i="10"/>
  <c r="E16" i="10"/>
  <c r="AW15" i="10"/>
  <c r="AU15" i="10"/>
  <c r="AQ15" i="10"/>
  <c r="AO15" i="10"/>
  <c r="Y15" i="10"/>
  <c r="W15" i="10"/>
  <c r="S15" i="10"/>
  <c r="Q15" i="10"/>
  <c r="M15" i="10"/>
  <c r="K15" i="10"/>
  <c r="K44" i="10" s="1"/>
  <c r="G15" i="10"/>
  <c r="E15" i="10"/>
  <c r="AW14" i="10"/>
  <c r="AU14" i="10"/>
  <c r="AU44" i="10" s="1"/>
  <c r="AQ14" i="10"/>
  <c r="AO14" i="10"/>
  <c r="AK14" i="10"/>
  <c r="AI14" i="10"/>
  <c r="AI44" i="10" s="1"/>
  <c r="AE14" i="10"/>
  <c r="AC14" i="10"/>
  <c r="Y14" i="10"/>
  <c r="W14" i="10"/>
  <c r="S14" i="10"/>
  <c r="Q14" i="10"/>
  <c r="M14" i="10"/>
  <c r="G14" i="10"/>
  <c r="G44" i="10" s="1"/>
  <c r="E14" i="10"/>
  <c r="AW13" i="10"/>
  <c r="AU13" i="10"/>
  <c r="AQ13" i="10"/>
  <c r="AO13" i="10"/>
  <c r="AK13" i="10"/>
  <c r="AI13" i="10"/>
  <c r="AE13" i="10"/>
  <c r="AC13" i="10"/>
  <c r="Y13" i="10"/>
  <c r="W13" i="10"/>
  <c r="S13" i="10"/>
  <c r="Q13" i="10"/>
  <c r="AW12" i="10"/>
  <c r="AU12" i="10"/>
  <c r="AQ12" i="10"/>
  <c r="AQ44" i="10" s="1"/>
  <c r="AO12" i="10"/>
  <c r="AK12" i="10"/>
  <c r="AI12" i="10"/>
  <c r="AE12" i="10"/>
  <c r="AC12" i="10"/>
  <c r="Y12" i="10"/>
  <c r="W12" i="10"/>
  <c r="S12" i="10"/>
  <c r="S44" i="10" s="1"/>
  <c r="Q12" i="10"/>
  <c r="M12" i="10"/>
  <c r="K12" i="10"/>
  <c r="AM77" i="12"/>
  <c r="K56" i="12"/>
  <c r="W56" i="12"/>
  <c r="AI56" i="12"/>
  <c r="AU56" i="12"/>
  <c r="AZ56" i="12"/>
  <c r="BA56" i="12"/>
  <c r="E56" i="12"/>
  <c r="Q56" i="12"/>
  <c r="AC56" i="12"/>
  <c r="AO56" i="12"/>
  <c r="BB56" i="12"/>
  <c r="G56" i="12"/>
  <c r="M56" i="12"/>
  <c r="S56" i="12"/>
  <c r="Y56" i="12"/>
  <c r="AE56" i="12"/>
  <c r="AK56" i="12"/>
  <c r="AQ56" i="12"/>
  <c r="AW56" i="12"/>
  <c r="BE66" i="12"/>
  <c r="BE67" i="12"/>
  <c r="BE69" i="12"/>
  <c r="BE70" i="12"/>
  <c r="BE71" i="12"/>
  <c r="BE73" i="12"/>
  <c r="BE74" i="12"/>
  <c r="BE75" i="12"/>
  <c r="K50" i="12"/>
  <c r="Q50" i="12"/>
  <c r="W50" i="12"/>
  <c r="AC50" i="12"/>
  <c r="AI50" i="12"/>
  <c r="AO50" i="12"/>
  <c r="AU50" i="12"/>
  <c r="AZ50" i="12"/>
  <c r="BB50" i="12"/>
  <c r="BD50" i="12"/>
  <c r="E50" i="12"/>
  <c r="S50" i="12"/>
  <c r="AE50" i="12"/>
  <c r="AQ50" i="12"/>
  <c r="BA50" i="12"/>
  <c r="BC50" i="12"/>
  <c r="BE50" i="12"/>
  <c r="G50" i="12"/>
  <c r="I77" i="12"/>
  <c r="U77" i="12"/>
  <c r="AG77" i="12"/>
  <c r="AS77" i="12"/>
  <c r="BE65" i="12"/>
  <c r="BE68" i="12"/>
  <c r="BE72" i="12"/>
  <c r="BE76" i="12"/>
  <c r="M50" i="12"/>
  <c r="Y50" i="12"/>
  <c r="AK50" i="12"/>
  <c r="AW50" i="12"/>
  <c r="BC56" i="12"/>
  <c r="AU93" i="7"/>
  <c r="AQ93" i="7"/>
  <c r="AO93" i="7"/>
  <c r="AK93" i="7"/>
  <c r="AI93" i="7"/>
  <c r="AE93" i="7"/>
  <c r="AC93" i="7"/>
  <c r="Y93" i="7"/>
  <c r="W93" i="7"/>
  <c r="S93" i="7"/>
  <c r="Q93" i="7"/>
  <c r="M93" i="7"/>
  <c r="K93" i="7"/>
  <c r="G93" i="7"/>
  <c r="E93" i="7"/>
  <c r="AW92" i="7"/>
  <c r="AU92" i="7"/>
  <c r="AO92" i="7"/>
  <c r="AK92" i="7"/>
  <c r="AI92" i="7"/>
  <c r="AE92" i="7"/>
  <c r="AC92" i="7"/>
  <c r="Y92" i="7"/>
  <c r="W92" i="7"/>
  <c r="S92" i="7"/>
  <c r="Q92" i="7"/>
  <c r="M92" i="7"/>
  <c r="K92" i="7"/>
  <c r="G92" i="7"/>
  <c r="E92" i="7"/>
  <c r="AW91" i="7"/>
  <c r="AU91" i="7"/>
  <c r="AQ91" i="7"/>
  <c r="AO91" i="7"/>
  <c r="AE91" i="7"/>
  <c r="AC91" i="7"/>
  <c r="Y91" i="7"/>
  <c r="W91" i="7"/>
  <c r="S91" i="7"/>
  <c r="Q91" i="7"/>
  <c r="M91" i="7"/>
  <c r="K91" i="7"/>
  <c r="G91" i="7"/>
  <c r="E91" i="7"/>
  <c r="BE77" i="12"/>
  <c r="AW121" i="7"/>
  <c r="AQ121" i="7"/>
  <c r="AK121" i="7"/>
  <c r="AE121" i="7"/>
  <c r="AW120" i="7"/>
  <c r="AQ120" i="7"/>
  <c r="AK120" i="7"/>
  <c r="AE120" i="7"/>
  <c r="AW119" i="7"/>
  <c r="AQ119" i="7"/>
  <c r="AK119" i="7"/>
  <c r="AE119" i="7"/>
  <c r="AW118" i="7"/>
  <c r="AQ118" i="7"/>
  <c r="AK118" i="7"/>
  <c r="AE118" i="7"/>
  <c r="Y116" i="7"/>
  <c r="W116" i="7"/>
  <c r="S116" i="7"/>
  <c r="Q116" i="7"/>
  <c r="M116" i="7"/>
  <c r="K116" i="7"/>
  <c r="G116" i="7"/>
  <c r="E116" i="7"/>
  <c r="AW115" i="7"/>
  <c r="AQ115" i="7"/>
  <c r="AK115" i="7"/>
  <c r="AE115" i="7"/>
  <c r="Y115" i="7"/>
  <c r="W115" i="7"/>
  <c r="S115" i="7"/>
  <c r="Q115" i="7"/>
  <c r="M115" i="7"/>
  <c r="K115" i="7"/>
  <c r="G115" i="7"/>
  <c r="E115" i="7"/>
  <c r="AW114" i="7"/>
  <c r="AQ114" i="7"/>
  <c r="AK114" i="7"/>
  <c r="AE114" i="7"/>
  <c r="Y114" i="7"/>
  <c r="W114" i="7"/>
  <c r="S114" i="7"/>
  <c r="Q114" i="7"/>
  <c r="M114" i="7"/>
  <c r="K114" i="7"/>
  <c r="G114" i="7"/>
  <c r="E114" i="7"/>
  <c r="AW113" i="7"/>
  <c r="AU113" i="7"/>
  <c r="AQ113" i="7"/>
  <c r="AO113" i="7"/>
  <c r="AE113" i="7"/>
  <c r="AC113" i="7"/>
  <c r="Y113" i="7"/>
  <c r="W113" i="7"/>
  <c r="S113" i="7"/>
  <c r="Q113" i="7"/>
  <c r="M113" i="7"/>
  <c r="K113" i="7"/>
  <c r="G113" i="7"/>
  <c r="E113" i="7"/>
  <c r="AW112" i="7"/>
  <c r="AU112" i="7"/>
  <c r="AK112" i="7"/>
  <c r="AI112" i="7"/>
  <c r="AE112" i="7"/>
  <c r="AC112" i="7"/>
  <c r="Y112" i="7"/>
  <c r="W112" i="7"/>
  <c r="S112" i="7"/>
  <c r="Q112" i="7"/>
  <c r="M112" i="7"/>
  <c r="K112" i="7"/>
  <c r="G112" i="7"/>
  <c r="E112" i="7"/>
  <c r="AW111" i="7"/>
  <c r="AU111" i="7"/>
  <c r="AK111" i="7"/>
  <c r="AI111" i="7"/>
  <c r="AE111" i="7"/>
  <c r="AC111" i="7"/>
  <c r="Y111" i="7"/>
  <c r="W111" i="7"/>
  <c r="S111" i="7"/>
  <c r="Q111" i="7"/>
  <c r="M111" i="7"/>
  <c r="K111" i="7"/>
  <c r="G111" i="7"/>
  <c r="E111" i="7"/>
  <c r="AQ110" i="7"/>
  <c r="AO110" i="7"/>
  <c r="AK110" i="7"/>
  <c r="AI110" i="7"/>
  <c r="AE110" i="7"/>
  <c r="AC110" i="7"/>
  <c r="Y110" i="7"/>
  <c r="W110" i="7"/>
  <c r="S110" i="7"/>
  <c r="Q110" i="7"/>
  <c r="M110" i="7"/>
  <c r="K110" i="7"/>
  <c r="G110" i="7"/>
  <c r="E110" i="7"/>
  <c r="Y109" i="7"/>
  <c r="W109" i="7"/>
  <c r="S109" i="7"/>
  <c r="Q109" i="7"/>
  <c r="M109" i="7"/>
  <c r="K109" i="7"/>
  <c r="G109" i="7"/>
  <c r="E109" i="7"/>
  <c r="AQ108" i="7"/>
  <c r="AO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Y107" i="7"/>
  <c r="W107" i="7"/>
  <c r="S107" i="7"/>
  <c r="Q107" i="7"/>
  <c r="M107" i="7"/>
  <c r="K107" i="7"/>
  <c r="G107" i="7"/>
  <c r="E107" i="7"/>
  <c r="AW106" i="7"/>
  <c r="AQ106" i="7"/>
  <c r="AK106" i="7"/>
  <c r="AE106" i="7"/>
  <c r="Y106" i="7"/>
  <c r="W106" i="7"/>
  <c r="S106" i="7"/>
  <c r="Q106" i="7"/>
  <c r="M106" i="7"/>
  <c r="K106" i="7"/>
  <c r="G106" i="7"/>
  <c r="E106" i="7"/>
  <c r="AW105" i="7"/>
  <c r="AQ105" i="7"/>
  <c r="AK105" i="7"/>
  <c r="AE105" i="7"/>
  <c r="Y105" i="7"/>
  <c r="W105" i="7"/>
  <c r="S105" i="7"/>
  <c r="Q105" i="7"/>
  <c r="M105" i="7"/>
  <c r="K105" i="7"/>
  <c r="G105" i="7"/>
  <c r="E105" i="7"/>
  <c r="AW104" i="7"/>
  <c r="AQ104" i="7"/>
  <c r="AK104" i="7"/>
  <c r="AE104" i="7"/>
  <c r="Y104" i="7"/>
  <c r="W104" i="7"/>
  <c r="S104" i="7"/>
  <c r="Q104" i="7"/>
  <c r="M104" i="7"/>
  <c r="K104" i="7"/>
  <c r="G104" i="7"/>
  <c r="E104" i="7"/>
  <c r="AW103" i="7"/>
  <c r="AU103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Y102" i="7"/>
  <c r="W102" i="7"/>
  <c r="S102" i="7"/>
  <c r="Q102" i="7"/>
  <c r="M102" i="7"/>
  <c r="K102" i="7"/>
  <c r="G102" i="7"/>
  <c r="E102" i="7"/>
  <c r="Y101" i="7"/>
  <c r="W101" i="7"/>
  <c r="S101" i="7"/>
  <c r="Q101" i="7"/>
  <c r="M101" i="7"/>
  <c r="K101" i="7"/>
  <c r="G101" i="7"/>
  <c r="E101" i="7"/>
  <c r="Y100" i="7"/>
  <c r="W100" i="7"/>
  <c r="S100" i="7"/>
  <c r="Q100" i="7"/>
  <c r="M100" i="7"/>
  <c r="K100" i="7"/>
  <c r="G100" i="7"/>
  <c r="E100" i="7"/>
  <c r="AQ84" i="7"/>
  <c r="AO84" i="7"/>
  <c r="AK84" i="7"/>
  <c r="AI84" i="7"/>
  <c r="AE84" i="7"/>
  <c r="AC84" i="7"/>
  <c r="Y84" i="7"/>
  <c r="W84" i="7"/>
  <c r="S84" i="7"/>
  <c r="Q84" i="7"/>
  <c r="M84" i="7"/>
  <c r="K84" i="7"/>
  <c r="G84" i="7"/>
  <c r="E84" i="7"/>
  <c r="AW83" i="7"/>
  <c r="AU83" i="7"/>
  <c r="AK83" i="7"/>
  <c r="AI83" i="7"/>
  <c r="AE83" i="7"/>
  <c r="AC83" i="7"/>
  <c r="Y83" i="7"/>
  <c r="W83" i="7"/>
  <c r="S83" i="7"/>
  <c r="Q83" i="7"/>
  <c r="M83" i="7"/>
  <c r="K83" i="7"/>
  <c r="G83" i="7"/>
  <c r="E83" i="7"/>
  <c r="AW82" i="7"/>
  <c r="AU82" i="7"/>
  <c r="AQ82" i="7"/>
  <c r="AO82" i="7"/>
  <c r="AE82" i="7"/>
  <c r="AC82" i="7"/>
  <c r="Y82" i="7"/>
  <c r="W82" i="7"/>
  <c r="S82" i="7"/>
  <c r="Q82" i="7"/>
  <c r="M82" i="7"/>
  <c r="K82" i="7"/>
  <c r="G82" i="7"/>
  <c r="E82" i="7"/>
  <c r="AK81" i="7"/>
  <c r="AI81" i="7"/>
  <c r="Y81" i="7"/>
  <c r="W81" i="7"/>
  <c r="S81" i="7"/>
  <c r="Q81" i="7"/>
  <c r="M81" i="7"/>
  <c r="K81" i="7"/>
  <c r="G81" i="7"/>
  <c r="E81" i="7"/>
  <c r="AU80" i="7"/>
  <c r="AQ80" i="7"/>
  <c r="AO80" i="7"/>
  <c r="AK80" i="7"/>
  <c r="AI80" i="7"/>
  <c r="AE80" i="7"/>
  <c r="AC80" i="7"/>
  <c r="Y80" i="7"/>
  <c r="W80" i="7"/>
  <c r="S80" i="7"/>
  <c r="Q80" i="7"/>
  <c r="M80" i="7"/>
  <c r="K80" i="7"/>
  <c r="G80" i="7"/>
  <c r="E80" i="7"/>
  <c r="AW79" i="7"/>
  <c r="AU79" i="7"/>
  <c r="AO79" i="7"/>
  <c r="AK79" i="7"/>
  <c r="AI79" i="7"/>
  <c r="AE79" i="7"/>
  <c r="AC79" i="7"/>
  <c r="Y79" i="7"/>
  <c r="W79" i="7"/>
  <c r="S79" i="7"/>
  <c r="Q79" i="7"/>
  <c r="M79" i="7"/>
  <c r="K79" i="7"/>
  <c r="G79" i="7"/>
  <c r="E79" i="7"/>
  <c r="AW78" i="7"/>
  <c r="AU78" i="7"/>
  <c r="AQ78" i="7"/>
  <c r="AO78" i="7"/>
  <c r="AI78" i="7"/>
  <c r="AE78" i="7"/>
  <c r="AC78" i="7"/>
  <c r="Y78" i="7"/>
  <c r="W78" i="7"/>
  <c r="S78" i="7"/>
  <c r="Q78" i="7"/>
  <c r="M78" i="7"/>
  <c r="K78" i="7"/>
  <c r="G78" i="7"/>
  <c r="E78" i="7"/>
  <c r="AW77" i="7"/>
  <c r="AU77" i="7"/>
  <c r="AQ77" i="7"/>
  <c r="AO77" i="7"/>
  <c r="AK77" i="7"/>
  <c r="AI77" i="7"/>
  <c r="AC77" i="7"/>
  <c r="Y77" i="7"/>
  <c r="W77" i="7"/>
  <c r="S77" i="7"/>
  <c r="Q77" i="7"/>
  <c r="M77" i="7"/>
  <c r="K77" i="7"/>
  <c r="G77" i="7"/>
  <c r="E77" i="7"/>
  <c r="AW76" i="7"/>
  <c r="AU76" i="7"/>
  <c r="AQ76" i="7"/>
  <c r="AO76" i="7"/>
  <c r="AK76" i="7"/>
  <c r="AI76" i="7"/>
  <c r="AE76" i="7"/>
  <c r="AC76" i="7"/>
  <c r="W76" i="7"/>
  <c r="S76" i="7"/>
  <c r="Q76" i="7"/>
  <c r="M76" i="7"/>
  <c r="K76" i="7"/>
  <c r="G76" i="7"/>
  <c r="E76" i="7"/>
  <c r="AW75" i="7"/>
  <c r="AU75" i="7"/>
  <c r="AQ75" i="7"/>
  <c r="AO75" i="7"/>
  <c r="AK75" i="7"/>
  <c r="AI75" i="7"/>
  <c r="AE75" i="7"/>
  <c r="AC75" i="7"/>
  <c r="Y75" i="7"/>
  <c r="W75" i="7"/>
  <c r="Q75" i="7"/>
  <c r="M75" i="7"/>
  <c r="K75" i="7"/>
  <c r="G75" i="7"/>
  <c r="E75" i="7"/>
  <c r="AW74" i="7"/>
  <c r="AU74" i="7"/>
  <c r="AQ74" i="7"/>
  <c r="AO74" i="7"/>
  <c r="AK74" i="7"/>
  <c r="AI74" i="7"/>
  <c r="AE74" i="7"/>
  <c r="AC74" i="7"/>
  <c r="Y74" i="7"/>
  <c r="W74" i="7"/>
  <c r="S74" i="7"/>
  <c r="Q74" i="7"/>
  <c r="K74" i="7"/>
  <c r="G74" i="7"/>
  <c r="E74" i="7"/>
  <c r="AW73" i="7"/>
  <c r="AU73" i="7"/>
  <c r="AQ73" i="7"/>
  <c r="AO73" i="7"/>
  <c r="AK73" i="7"/>
  <c r="AI73" i="7"/>
  <c r="AE73" i="7"/>
  <c r="AC73" i="7"/>
  <c r="Y73" i="7"/>
  <c r="W73" i="7"/>
  <c r="Q73" i="7"/>
  <c r="G73" i="7"/>
  <c r="E73" i="7"/>
  <c r="AW72" i="7"/>
  <c r="AU72" i="7"/>
  <c r="AQ72" i="7"/>
  <c r="AO72" i="7"/>
  <c r="AK72" i="7"/>
  <c r="AI72" i="7"/>
  <c r="AE72" i="7"/>
  <c r="AC72" i="7"/>
  <c r="W72" i="7"/>
  <c r="S72" i="7"/>
  <c r="Q72" i="7"/>
  <c r="M72" i="7"/>
  <c r="K72" i="7"/>
  <c r="G72" i="7"/>
  <c r="E72" i="7"/>
  <c r="AW71" i="7"/>
  <c r="AU71" i="7"/>
  <c r="AQ71" i="7"/>
  <c r="AO71" i="7"/>
  <c r="AK71" i="7"/>
  <c r="AI71" i="7"/>
  <c r="AE71" i="7"/>
  <c r="AC71" i="7"/>
  <c r="Y71" i="7"/>
  <c r="W71" i="7"/>
  <c r="Q71" i="7"/>
  <c r="M71" i="7"/>
  <c r="K71" i="7"/>
  <c r="G71" i="7"/>
  <c r="E71" i="7"/>
  <c r="AW70" i="7"/>
  <c r="AU70" i="7"/>
  <c r="AQ70" i="7"/>
  <c r="AO70" i="7"/>
  <c r="AK70" i="7"/>
  <c r="AI70" i="7"/>
  <c r="AE70" i="7"/>
  <c r="AC70" i="7"/>
  <c r="Y70" i="7"/>
  <c r="W70" i="7"/>
  <c r="S70" i="7"/>
  <c r="Q70" i="7"/>
  <c r="K70" i="7"/>
  <c r="G70" i="7"/>
  <c r="E70" i="7"/>
  <c r="AW68" i="7"/>
  <c r="AU68" i="7"/>
  <c r="AQ68" i="7"/>
  <c r="AO68" i="7"/>
  <c r="Y68" i="7"/>
  <c r="W68" i="7"/>
  <c r="S68" i="7"/>
  <c r="Q68" i="7"/>
  <c r="M68" i="7"/>
  <c r="K68" i="7"/>
  <c r="G68" i="7"/>
  <c r="E68" i="7"/>
  <c r="AW67" i="7"/>
  <c r="AU67" i="7"/>
  <c r="AQ67" i="7"/>
  <c r="AO67" i="7"/>
  <c r="Y67" i="7"/>
  <c r="W67" i="7"/>
  <c r="S67" i="7"/>
  <c r="Q67" i="7"/>
  <c r="M67" i="7"/>
  <c r="K67" i="7"/>
  <c r="G67" i="7"/>
  <c r="E67" i="7"/>
  <c r="AW65" i="7"/>
  <c r="AU65" i="7"/>
  <c r="AQ65" i="7"/>
  <c r="AO65" i="7"/>
  <c r="W65" i="7"/>
  <c r="M65" i="7"/>
  <c r="K65" i="7"/>
  <c r="G65" i="7"/>
  <c r="E65" i="7"/>
  <c r="AW64" i="7"/>
  <c r="AU64" i="7"/>
  <c r="AQ64" i="7"/>
  <c r="AO64" i="7"/>
  <c r="AK64" i="7"/>
  <c r="AI64" i="7"/>
  <c r="AE64" i="7"/>
  <c r="AC64" i="7"/>
  <c r="W64" i="7"/>
  <c r="S64" i="7"/>
  <c r="Q64" i="7"/>
  <c r="M64" i="7"/>
  <c r="K64" i="7"/>
  <c r="G64" i="7"/>
  <c r="E64" i="7"/>
  <c r="AW63" i="7"/>
  <c r="AU63" i="7"/>
  <c r="AQ63" i="7"/>
  <c r="AO63" i="7"/>
  <c r="Y63" i="7"/>
  <c r="W63" i="7"/>
  <c r="S63" i="7"/>
  <c r="Q63" i="7"/>
  <c r="M63" i="7"/>
  <c r="K63" i="7"/>
  <c r="G63" i="7"/>
  <c r="E63" i="7"/>
  <c r="AU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AW61" i="7"/>
  <c r="AU61" i="7"/>
  <c r="AQ61" i="7"/>
  <c r="AO61" i="7"/>
  <c r="AK61" i="7"/>
  <c r="AI61" i="7"/>
  <c r="AE61" i="7"/>
  <c r="AC61" i="7"/>
  <c r="S61" i="7"/>
  <c r="Q61" i="7"/>
  <c r="M61" i="7"/>
  <c r="K61" i="7"/>
  <c r="G61" i="7"/>
  <c r="E61" i="7"/>
  <c r="AW60" i="7"/>
  <c r="AU60" i="7"/>
  <c r="AQ60" i="7"/>
  <c r="AO60" i="7"/>
  <c r="AK60" i="7"/>
  <c r="AI60" i="7"/>
  <c r="AE60" i="7"/>
  <c r="AC60" i="7"/>
  <c r="Y60" i="7"/>
  <c r="W60" i="7"/>
  <c r="M60" i="7"/>
  <c r="K60" i="7"/>
  <c r="G60" i="7"/>
  <c r="E60" i="7"/>
  <c r="AW59" i="7"/>
  <c r="AU59" i="7"/>
  <c r="AQ59" i="7"/>
  <c r="AO59" i="7"/>
  <c r="AE59" i="7"/>
  <c r="AC59" i="7"/>
  <c r="Y59" i="7"/>
  <c r="W59" i="7"/>
  <c r="S59" i="7"/>
  <c r="Q59" i="7"/>
  <c r="M59" i="7"/>
  <c r="K59" i="7"/>
  <c r="G59" i="7"/>
  <c r="E59" i="7"/>
  <c r="AW58" i="7"/>
  <c r="AU58" i="7"/>
  <c r="AQ58" i="7"/>
  <c r="AO58" i="7"/>
  <c r="AK58" i="7"/>
  <c r="AI58" i="7"/>
  <c r="Y58" i="7"/>
  <c r="W58" i="7"/>
  <c r="S58" i="7"/>
  <c r="Q58" i="7"/>
  <c r="M58" i="7"/>
  <c r="K58" i="7"/>
  <c r="G58" i="7"/>
  <c r="E58" i="7"/>
  <c r="AU57" i="7"/>
  <c r="AQ57" i="7"/>
  <c r="AO57" i="7"/>
  <c r="AK57" i="7"/>
  <c r="AI57" i="7"/>
  <c r="AE57" i="7"/>
  <c r="AC57" i="7"/>
  <c r="Y57" i="7"/>
  <c r="W57" i="7"/>
  <c r="S57" i="7"/>
  <c r="Q57" i="7"/>
  <c r="M57" i="7"/>
  <c r="K57" i="7"/>
  <c r="G57" i="7"/>
  <c r="E57" i="7"/>
  <c r="AW56" i="7"/>
  <c r="AU56" i="7"/>
  <c r="AQ56" i="7"/>
  <c r="AO56" i="7"/>
  <c r="AK56" i="7"/>
  <c r="AI56" i="7"/>
  <c r="AE56" i="7"/>
  <c r="AC56" i="7"/>
  <c r="Y56" i="7"/>
  <c r="W56" i="7"/>
  <c r="M56" i="7"/>
  <c r="K56" i="7"/>
  <c r="G56" i="7"/>
  <c r="E56" i="7"/>
  <c r="AW55" i="7"/>
  <c r="AU55" i="7"/>
  <c r="AQ55" i="7"/>
  <c r="AO55" i="7"/>
  <c r="AK55" i="7"/>
  <c r="AI55" i="7"/>
  <c r="AE55" i="7"/>
  <c r="AC55" i="7"/>
  <c r="Y55" i="7"/>
  <c r="W55" i="7"/>
  <c r="S55" i="7"/>
  <c r="Q55" i="7"/>
  <c r="G55" i="7"/>
  <c r="E55" i="7"/>
  <c r="AU54" i="7"/>
  <c r="AQ54" i="7"/>
  <c r="AO54" i="7"/>
  <c r="AK54" i="7"/>
  <c r="AI54" i="7"/>
  <c r="AE54" i="7"/>
  <c r="AC54" i="7"/>
  <c r="Y54" i="7"/>
  <c r="W54" i="7"/>
  <c r="S54" i="7"/>
  <c r="Q54" i="7"/>
  <c r="M54" i="7"/>
  <c r="K54" i="7"/>
  <c r="G54" i="7"/>
  <c r="E54" i="7"/>
  <c r="AW53" i="7"/>
  <c r="AU53" i="7"/>
  <c r="AO53" i="7"/>
  <c r="AK53" i="7"/>
  <c r="AI53" i="7"/>
  <c r="AE53" i="7"/>
  <c r="AC53" i="7"/>
  <c r="Y53" i="7"/>
  <c r="W53" i="7"/>
  <c r="S53" i="7"/>
  <c r="Q53" i="7"/>
  <c r="M53" i="7"/>
  <c r="K53" i="7"/>
  <c r="G53" i="7"/>
  <c r="E53" i="7"/>
  <c r="AW52" i="7"/>
  <c r="AU52" i="7"/>
  <c r="AQ52" i="7"/>
  <c r="AO52" i="7"/>
  <c r="AE52" i="7"/>
  <c r="AC52" i="7"/>
  <c r="Y52" i="7"/>
  <c r="W52" i="7"/>
  <c r="S52" i="7"/>
  <c r="Q52" i="7"/>
  <c r="M52" i="7"/>
  <c r="K52" i="7"/>
  <c r="G52" i="7"/>
  <c r="E52" i="7"/>
  <c r="AW51" i="7"/>
  <c r="AU51" i="7"/>
  <c r="AQ51" i="7"/>
  <c r="AO51" i="7"/>
  <c r="AK51" i="7"/>
  <c r="AI51" i="7"/>
  <c r="Y51" i="7"/>
  <c r="W51" i="7"/>
  <c r="S51" i="7"/>
  <c r="Q51" i="7"/>
  <c r="M51" i="7"/>
  <c r="K51" i="7"/>
  <c r="G51" i="7"/>
  <c r="E51" i="7"/>
  <c r="AW50" i="7"/>
  <c r="AU50" i="7"/>
  <c r="AQ50" i="7"/>
  <c r="AO50" i="7"/>
  <c r="AK50" i="7"/>
  <c r="AI50" i="7"/>
  <c r="AE50" i="7"/>
  <c r="AC50" i="7"/>
  <c r="S50" i="7"/>
  <c r="Q50" i="7"/>
  <c r="M50" i="7"/>
  <c r="K50" i="7"/>
  <c r="G50" i="7"/>
  <c r="E50" i="7"/>
  <c r="AW49" i="7"/>
  <c r="AU49" i="7"/>
  <c r="AQ49" i="7"/>
  <c r="AO49" i="7"/>
  <c r="AK49" i="7"/>
  <c r="AI49" i="7"/>
  <c r="AE49" i="7"/>
  <c r="AC49" i="7"/>
  <c r="Y49" i="7"/>
  <c r="W49" i="7"/>
  <c r="M49" i="7"/>
  <c r="K49" i="7"/>
  <c r="G49" i="7"/>
  <c r="E49" i="7"/>
  <c r="AW48" i="7"/>
  <c r="AU48" i="7"/>
  <c r="AQ48" i="7"/>
  <c r="AO48" i="7"/>
  <c r="AK48" i="7"/>
  <c r="AI48" i="7"/>
  <c r="AE48" i="7"/>
  <c r="AC48" i="7"/>
  <c r="Y48" i="7"/>
  <c r="W48" i="7"/>
  <c r="S48" i="7"/>
  <c r="Q48" i="7"/>
  <c r="G48" i="7"/>
  <c r="E48" i="7"/>
  <c r="AW46" i="7"/>
  <c r="AU46" i="7"/>
  <c r="AQ46" i="7"/>
  <c r="AO46" i="7"/>
  <c r="AK46" i="7"/>
  <c r="AI46" i="7"/>
  <c r="W46" i="7"/>
  <c r="S46" i="7"/>
  <c r="Q46" i="7"/>
  <c r="M46" i="7"/>
  <c r="K46" i="7"/>
  <c r="G46" i="7"/>
  <c r="E46" i="7"/>
  <c r="AW45" i="7"/>
  <c r="AU45" i="7"/>
  <c r="AQ45" i="7"/>
  <c r="AO45" i="7"/>
  <c r="AK45" i="7"/>
  <c r="AI45" i="7"/>
  <c r="AE45" i="7"/>
  <c r="AC45" i="7"/>
  <c r="S45" i="7"/>
  <c r="M45" i="7"/>
  <c r="K45" i="7"/>
  <c r="G45" i="7"/>
  <c r="E45" i="7"/>
  <c r="AW44" i="7"/>
  <c r="AU44" i="7"/>
  <c r="AQ44" i="7"/>
  <c r="AO44" i="7"/>
  <c r="AI44" i="7"/>
  <c r="AE44" i="7"/>
  <c r="AC44" i="7"/>
  <c r="Y44" i="7"/>
  <c r="W44" i="7"/>
  <c r="S44" i="7"/>
  <c r="Q44" i="7"/>
  <c r="M44" i="7"/>
  <c r="K44" i="7"/>
  <c r="G44" i="7"/>
  <c r="E44" i="7"/>
  <c r="AW43" i="7"/>
  <c r="AU43" i="7"/>
  <c r="AQ43" i="7"/>
  <c r="AO43" i="7"/>
  <c r="AK43" i="7"/>
  <c r="AI43" i="7"/>
  <c r="S43" i="7"/>
  <c r="Q43" i="7"/>
  <c r="M43" i="7"/>
  <c r="K43" i="7"/>
  <c r="G43" i="7"/>
  <c r="E43" i="7"/>
  <c r="AU42" i="7"/>
  <c r="AO42" i="7"/>
  <c r="AK42" i="7"/>
  <c r="AI42" i="7"/>
  <c r="AE42" i="7"/>
  <c r="AC42" i="7"/>
  <c r="Y42" i="7"/>
  <c r="W42" i="7"/>
  <c r="S42" i="7"/>
  <c r="Q42" i="7"/>
  <c r="M42" i="7"/>
  <c r="K42" i="7"/>
  <c r="G42" i="7"/>
  <c r="E42" i="7"/>
  <c r="AW41" i="7"/>
  <c r="AU41" i="7"/>
  <c r="AE41" i="7"/>
  <c r="AC41" i="7"/>
  <c r="Y41" i="7"/>
  <c r="W41" i="7"/>
  <c r="S41" i="7"/>
  <c r="Q41" i="7"/>
  <c r="M41" i="7"/>
  <c r="K41" i="7"/>
  <c r="G41" i="7"/>
  <c r="E41" i="7"/>
  <c r="AW40" i="7"/>
  <c r="AU40" i="7"/>
  <c r="AQ40" i="7"/>
  <c r="AO40" i="7"/>
  <c r="Y40" i="7"/>
  <c r="W40" i="7"/>
  <c r="S40" i="7"/>
  <c r="Q40" i="7"/>
  <c r="M40" i="7"/>
  <c r="K40" i="7"/>
  <c r="G40" i="7"/>
  <c r="E40" i="7"/>
  <c r="AW19" i="7"/>
  <c r="AU19" i="7"/>
  <c r="AQ19" i="7"/>
  <c r="AO19" i="7"/>
  <c r="AK19" i="7"/>
  <c r="AI19" i="7"/>
  <c r="AE19" i="7"/>
  <c r="AC19" i="7"/>
  <c r="Y19" i="7"/>
  <c r="W19" i="7"/>
  <c r="S19" i="7"/>
  <c r="Q19" i="7"/>
  <c r="M19" i="7"/>
  <c r="K19" i="7"/>
  <c r="G19" i="7"/>
  <c r="E18" i="7"/>
  <c r="AW16" i="7"/>
  <c r="AU16" i="7"/>
  <c r="AQ16" i="7"/>
  <c r="AO16" i="7"/>
  <c r="AK16" i="7"/>
  <c r="AI16" i="7"/>
  <c r="AE16" i="7"/>
  <c r="AC16" i="7"/>
  <c r="Y16" i="7"/>
  <c r="W16" i="7"/>
  <c r="K16" i="7"/>
  <c r="E16" i="7"/>
  <c r="AW15" i="7"/>
  <c r="AU15" i="7"/>
  <c r="AQ15" i="7"/>
  <c r="AO15" i="7"/>
  <c r="AK15" i="7"/>
  <c r="AI15" i="7"/>
  <c r="AE15" i="7"/>
  <c r="AC15" i="7"/>
  <c r="Y15" i="7"/>
  <c r="W15" i="7"/>
  <c r="M15" i="7"/>
  <c r="K15" i="7"/>
  <c r="E15" i="7"/>
  <c r="AW14" i="7"/>
  <c r="AU14" i="7"/>
  <c r="AQ14" i="7"/>
  <c r="AO14" i="7"/>
  <c r="AK14" i="7"/>
  <c r="AI14" i="7"/>
  <c r="AE14" i="7"/>
  <c r="AC14" i="7"/>
  <c r="Y14" i="7"/>
  <c r="W14" i="7"/>
  <c r="M14" i="7"/>
  <c r="K14" i="7"/>
  <c r="AW13" i="7"/>
  <c r="AU13" i="7"/>
  <c r="AQ13" i="7"/>
  <c r="AO13" i="7"/>
  <c r="AK13" i="7"/>
  <c r="AI13" i="7"/>
  <c r="AE13" i="7"/>
  <c r="AC13" i="7"/>
  <c r="Y13" i="7"/>
  <c r="W13" i="7"/>
  <c r="M13" i="7"/>
  <c r="K13" i="7"/>
  <c r="AW12" i="7"/>
  <c r="AU12" i="7"/>
  <c r="AQ12" i="7"/>
  <c r="AO12" i="7"/>
  <c r="AK12" i="7"/>
  <c r="AI12" i="7"/>
  <c r="AE12" i="7"/>
  <c r="AC12" i="7"/>
  <c r="Y12" i="7"/>
  <c r="W12" i="7"/>
  <c r="M12" i="7"/>
  <c r="K12" i="7"/>
  <c r="E12" i="7"/>
  <c r="AW11" i="7"/>
  <c r="AU11" i="7"/>
  <c r="AQ11" i="7"/>
  <c r="AO11" i="7"/>
  <c r="AK11" i="7"/>
  <c r="AI11" i="7"/>
  <c r="AE11" i="7"/>
  <c r="AC11" i="7"/>
  <c r="Y11" i="7"/>
  <c r="W11" i="7"/>
  <c r="M11" i="7"/>
  <c r="K11" i="7"/>
  <c r="AW10" i="7"/>
  <c r="AU10" i="7"/>
  <c r="AQ10" i="7"/>
  <c r="AO10" i="7"/>
  <c r="AK10" i="7"/>
  <c r="AI10" i="7"/>
  <c r="AE10" i="7"/>
  <c r="AC10" i="7"/>
  <c r="Y10" i="7"/>
  <c r="W10" i="7"/>
  <c r="M10" i="7"/>
  <c r="K10" i="7"/>
  <c r="AW50" i="10"/>
  <c r="AV50" i="10"/>
  <c r="AT50" i="10"/>
  <c r="AQ50" i="10"/>
  <c r="AP50" i="10"/>
  <c r="AN50" i="10"/>
  <c r="AK50" i="10"/>
  <c r="AJ50" i="10"/>
  <c r="AI50" i="10"/>
  <c r="AH50" i="10"/>
  <c r="AE50" i="10"/>
  <c r="AD50" i="10"/>
  <c r="AB50" i="10"/>
  <c r="Y50" i="10"/>
  <c r="X50" i="10"/>
  <c r="W50" i="10"/>
  <c r="V50" i="10"/>
  <c r="S50" i="10"/>
  <c r="R50" i="10"/>
  <c r="P50" i="10"/>
  <c r="BA50" i="10" s="1"/>
  <c r="M50" i="10"/>
  <c r="L50" i="10"/>
  <c r="K50" i="10"/>
  <c r="J50" i="10"/>
  <c r="G50" i="10"/>
  <c r="F50" i="10"/>
  <c r="BC50" i="10"/>
  <c r="BC49" i="10"/>
  <c r="BC48" i="10"/>
  <c r="BA49" i="10"/>
  <c r="BA48" i="10"/>
  <c r="BE43" i="10"/>
  <c r="BD43" i="10"/>
  <c r="BC43" i="10"/>
  <c r="BB43" i="10"/>
  <c r="BA43" i="10"/>
  <c r="AZ43" i="10"/>
  <c r="BE36" i="10"/>
  <c r="BD36" i="10"/>
  <c r="BC36" i="10"/>
  <c r="BB36" i="10"/>
  <c r="BA36" i="10"/>
  <c r="AZ36" i="10"/>
  <c r="BE35" i="10"/>
  <c r="BD35" i="10"/>
  <c r="BC35" i="10"/>
  <c r="BB35" i="10"/>
  <c r="BA35" i="10"/>
  <c r="AZ35" i="10"/>
  <c r="BE34" i="10"/>
  <c r="BD34" i="10"/>
  <c r="BC34" i="10"/>
  <c r="BB34" i="10"/>
  <c r="BA34" i="10"/>
  <c r="AZ34" i="10"/>
  <c r="BE33" i="10"/>
  <c r="BD33" i="10"/>
  <c r="BC33" i="10"/>
  <c r="BB33" i="10"/>
  <c r="BA33" i="10"/>
  <c r="AZ33" i="10"/>
  <c r="BE32" i="10"/>
  <c r="BD32" i="10"/>
  <c r="BC32" i="10"/>
  <c r="BB32" i="10"/>
  <c r="BA32" i="10"/>
  <c r="AZ32" i="10"/>
  <c r="BE31" i="10"/>
  <c r="BD31" i="10"/>
  <c r="BC31" i="10"/>
  <c r="BB31" i="10"/>
  <c r="BA31" i="10"/>
  <c r="AZ31" i="10"/>
  <c r="BE30" i="10"/>
  <c r="BD30" i="10"/>
  <c r="BC30" i="10"/>
  <c r="BB30" i="10"/>
  <c r="BA30" i="10"/>
  <c r="AZ30" i="10"/>
  <c r="BE29" i="10"/>
  <c r="BD29" i="10"/>
  <c r="BC29" i="10"/>
  <c r="BB29" i="10"/>
  <c r="BA29" i="10"/>
  <c r="BA44" i="10" s="1"/>
  <c r="AZ29" i="10"/>
  <c r="BE28" i="10"/>
  <c r="BD28" i="10"/>
  <c r="BB28" i="10"/>
  <c r="BA28" i="10"/>
  <c r="AZ28" i="10"/>
  <c r="BE27" i="10"/>
  <c r="BD27" i="10"/>
  <c r="BC27" i="10"/>
  <c r="BB27" i="10"/>
  <c r="BA27" i="10"/>
  <c r="AZ27" i="10"/>
  <c r="BE26" i="10"/>
  <c r="BD26" i="10"/>
  <c r="BC26" i="10"/>
  <c r="BB26" i="10"/>
  <c r="BA26" i="10"/>
  <c r="AZ26" i="10"/>
  <c r="BE25" i="10"/>
  <c r="BD25" i="10"/>
  <c r="BC25" i="10"/>
  <c r="BB25" i="10"/>
  <c r="BA25" i="10"/>
  <c r="AZ25" i="10"/>
  <c r="BE24" i="10"/>
  <c r="BD24" i="10"/>
  <c r="BB24" i="10"/>
  <c r="AZ24" i="10"/>
  <c r="BE23" i="10"/>
  <c r="BD23" i="10"/>
  <c r="BC23" i="10"/>
  <c r="BB23" i="10"/>
  <c r="BA23" i="10"/>
  <c r="AZ23" i="10"/>
  <c r="BE22" i="10"/>
  <c r="BD22" i="10"/>
  <c r="BC22" i="10"/>
  <c r="BB22" i="10"/>
  <c r="BA22" i="10"/>
  <c r="AZ22" i="10"/>
  <c r="BE21" i="10"/>
  <c r="BD21" i="10"/>
  <c r="BC21" i="10"/>
  <c r="BB21" i="10"/>
  <c r="BA21" i="10"/>
  <c r="AZ21" i="10"/>
  <c r="BE20" i="10"/>
  <c r="BD20" i="10"/>
  <c r="BB20" i="10"/>
  <c r="AZ20" i="10"/>
  <c r="BE19" i="10"/>
  <c r="BD19" i="10"/>
  <c r="BC19" i="10"/>
  <c r="BB19" i="10"/>
  <c r="BA19" i="10"/>
  <c r="AZ19" i="10"/>
  <c r="BE18" i="10"/>
  <c r="BD18" i="10"/>
  <c r="BC18" i="10"/>
  <c r="BB18" i="10"/>
  <c r="BA18" i="10"/>
  <c r="AZ18" i="10"/>
  <c r="BE17" i="10"/>
  <c r="BD17" i="10"/>
  <c r="BC17" i="10"/>
  <c r="BB17" i="10"/>
  <c r="BA17" i="10"/>
  <c r="AZ17" i="10"/>
  <c r="BE16" i="10"/>
  <c r="BD16" i="10"/>
  <c r="BC16" i="10"/>
  <c r="BB16" i="10"/>
  <c r="BA16" i="10"/>
  <c r="AZ16" i="10"/>
  <c r="BE15" i="10"/>
  <c r="BD15" i="10"/>
  <c r="BC15" i="10"/>
  <c r="BB15" i="10"/>
  <c r="BA15" i="10"/>
  <c r="AZ15" i="10"/>
  <c r="AZ44" i="10" s="1"/>
  <c r="BE14" i="10"/>
  <c r="BD14" i="10"/>
  <c r="BC14" i="10"/>
  <c r="BB14" i="10"/>
  <c r="BB44" i="10" s="1"/>
  <c r="BA14" i="10"/>
  <c r="AZ14" i="10"/>
  <c r="BE13" i="10"/>
  <c r="BD13" i="10"/>
  <c r="BB13" i="10"/>
  <c r="AZ13" i="10"/>
  <c r="BC87" i="7"/>
  <c r="BA87" i="7"/>
  <c r="BC47" i="10"/>
  <c r="BA47" i="10"/>
  <c r="BE22" i="7"/>
  <c r="BD22" i="7"/>
  <c r="BB22" i="7"/>
  <c r="BA22" i="7"/>
  <c r="AZ22" i="7"/>
  <c r="AY70" i="10"/>
  <c r="AS70" i="10"/>
  <c r="AM70" i="10"/>
  <c r="AG70" i="10"/>
  <c r="AA70" i="10"/>
  <c r="BE70" i="10" s="1"/>
  <c r="U70" i="10"/>
  <c r="O70" i="10"/>
  <c r="AY69" i="10"/>
  <c r="AS69" i="10"/>
  <c r="AM69" i="10"/>
  <c r="AG69" i="10"/>
  <c r="AA69" i="10"/>
  <c r="U69" i="10"/>
  <c r="BE69" i="10" s="1"/>
  <c r="O69" i="10"/>
  <c r="AY68" i="10"/>
  <c r="AS68" i="10"/>
  <c r="AM68" i="10"/>
  <c r="AG68" i="10"/>
  <c r="AA68" i="10"/>
  <c r="U68" i="10"/>
  <c r="O68" i="10"/>
  <c r="AY67" i="10"/>
  <c r="AS67" i="10"/>
  <c r="AM67" i="10"/>
  <c r="AG67" i="10"/>
  <c r="BE67" i="10" s="1"/>
  <c r="AA67" i="10"/>
  <c r="U67" i="10"/>
  <c r="O67" i="10"/>
  <c r="AY66" i="10"/>
  <c r="AS66" i="10"/>
  <c r="AM66" i="10"/>
  <c r="AG66" i="10"/>
  <c r="AA66" i="10"/>
  <c r="BE66" i="10" s="1"/>
  <c r="U66" i="10"/>
  <c r="O66" i="10"/>
  <c r="AY65" i="10"/>
  <c r="AS65" i="10"/>
  <c r="AS71" i="10" s="1"/>
  <c r="AM65" i="10"/>
  <c r="AG65" i="10"/>
  <c r="AA65" i="10"/>
  <c r="U65" i="10"/>
  <c r="BE65" i="10" s="1"/>
  <c r="O65" i="10"/>
  <c r="I70" i="10"/>
  <c r="I69" i="10"/>
  <c r="I68" i="10"/>
  <c r="I67" i="10"/>
  <c r="I66" i="10"/>
  <c r="I65" i="10"/>
  <c r="AY64" i="10"/>
  <c r="AS64" i="10"/>
  <c r="AM64" i="10"/>
  <c r="AG64" i="10"/>
  <c r="AA64" i="10"/>
  <c r="BE64" i="10" s="1"/>
  <c r="U64" i="10"/>
  <c r="O64" i="10"/>
  <c r="I64" i="10"/>
  <c r="AY63" i="10"/>
  <c r="AS63" i="10"/>
  <c r="AM63" i="10"/>
  <c r="AG63" i="10"/>
  <c r="AA63" i="10"/>
  <c r="U63" i="10"/>
  <c r="O63" i="10"/>
  <c r="I63" i="10"/>
  <c r="AY62" i="10"/>
  <c r="AS62" i="10"/>
  <c r="AM62" i="10"/>
  <c r="AG62" i="10"/>
  <c r="AA62" i="10"/>
  <c r="U62" i="10"/>
  <c r="O62" i="10"/>
  <c r="I62" i="10"/>
  <c r="BE62" i="10" s="1"/>
  <c r="AY61" i="10"/>
  <c r="AS61" i="10"/>
  <c r="AM61" i="10"/>
  <c r="AG61" i="10"/>
  <c r="AA61" i="10"/>
  <c r="U61" i="10"/>
  <c r="O61" i="10"/>
  <c r="I61" i="10"/>
  <c r="AY60" i="10"/>
  <c r="AY71" i="10" s="1"/>
  <c r="AS60" i="10"/>
  <c r="AM60" i="10"/>
  <c r="AG60" i="10"/>
  <c r="AA60" i="10"/>
  <c r="AA71" i="10" s="1"/>
  <c r="U60" i="10"/>
  <c r="O60" i="10"/>
  <c r="I59" i="10"/>
  <c r="I71" i="10" s="1"/>
  <c r="I60" i="10"/>
  <c r="BE60" i="10" s="1"/>
  <c r="AY59" i="10"/>
  <c r="AS59" i="10"/>
  <c r="AM59" i="10"/>
  <c r="AM71" i="10" s="1"/>
  <c r="AG59" i="10"/>
  <c r="AG71" i="10" s="1"/>
  <c r="AA59" i="10"/>
  <c r="U59" i="10"/>
  <c r="O59" i="10"/>
  <c r="O71" i="10" s="1"/>
  <c r="I183" i="7"/>
  <c r="AY194" i="7"/>
  <c r="AS194" i="7"/>
  <c r="AM194" i="7"/>
  <c r="AG194" i="7"/>
  <c r="AA194" i="7"/>
  <c r="BE194" i="7" s="1"/>
  <c r="U194" i="7"/>
  <c r="O194" i="7"/>
  <c r="I194" i="7"/>
  <c r="AY193" i="7"/>
  <c r="AS193" i="7"/>
  <c r="AM193" i="7"/>
  <c r="AG193" i="7"/>
  <c r="AA193" i="7"/>
  <c r="U193" i="7"/>
  <c r="O193" i="7"/>
  <c r="I193" i="7"/>
  <c r="AY192" i="7"/>
  <c r="AS192" i="7"/>
  <c r="AM192" i="7"/>
  <c r="AG192" i="7"/>
  <c r="AA192" i="7"/>
  <c r="U192" i="7"/>
  <c r="O192" i="7"/>
  <c r="I192" i="7"/>
  <c r="AY188" i="7"/>
  <c r="AS188" i="7"/>
  <c r="AM188" i="7"/>
  <c r="AG188" i="7"/>
  <c r="AA188" i="7"/>
  <c r="U188" i="7"/>
  <c r="O188" i="7"/>
  <c r="I188" i="7"/>
  <c r="AY187" i="7"/>
  <c r="AS187" i="7"/>
  <c r="AM187" i="7"/>
  <c r="AG187" i="7"/>
  <c r="AA187" i="7"/>
  <c r="U187" i="7"/>
  <c r="O187" i="7"/>
  <c r="I187" i="7"/>
  <c r="AY186" i="7"/>
  <c r="AS186" i="7"/>
  <c r="AM186" i="7"/>
  <c r="AG186" i="7"/>
  <c r="AA186" i="7"/>
  <c r="U186" i="7"/>
  <c r="O186" i="7"/>
  <c r="I186" i="7"/>
  <c r="AY185" i="7"/>
  <c r="AY195" i="7" s="1"/>
  <c r="AS185" i="7"/>
  <c r="AM185" i="7"/>
  <c r="AG185" i="7"/>
  <c r="AA185" i="7"/>
  <c r="U185" i="7"/>
  <c r="O185" i="7"/>
  <c r="I185" i="7"/>
  <c r="BE68" i="10"/>
  <c r="BE63" i="10"/>
  <c r="BE61" i="10"/>
  <c r="AW95" i="7"/>
  <c r="AU95" i="7"/>
  <c r="AQ95" i="7"/>
  <c r="AO95" i="7"/>
  <c r="AK95" i="7"/>
  <c r="AI95" i="7"/>
  <c r="AE95" i="7"/>
  <c r="AC95" i="7"/>
  <c r="Y95" i="7"/>
  <c r="W95" i="7"/>
  <c r="S95" i="7"/>
  <c r="Q95" i="7"/>
  <c r="M95" i="7"/>
  <c r="K95" i="7"/>
  <c r="G95" i="7"/>
  <c r="E95" i="7"/>
  <c r="AW94" i="7"/>
  <c r="AU94" i="7"/>
  <c r="AQ94" i="7"/>
  <c r="AO94" i="7"/>
  <c r="AK94" i="7"/>
  <c r="AI94" i="7"/>
  <c r="AE94" i="7"/>
  <c r="AC94" i="7"/>
  <c r="Y94" i="7"/>
  <c r="W94" i="7"/>
  <c r="S94" i="7"/>
  <c r="Q94" i="7"/>
  <c r="M94" i="7"/>
  <c r="K94" i="7"/>
  <c r="G94" i="7"/>
  <c r="E94" i="7"/>
  <c r="AW88" i="7"/>
  <c r="AU88" i="7"/>
  <c r="AU89" i="7" s="1"/>
  <c r="AQ88" i="7"/>
  <c r="AQ89" i="7"/>
  <c r="AO88" i="7"/>
  <c r="AO89" i="7" s="1"/>
  <c r="AK88" i="7"/>
  <c r="AK89" i="7"/>
  <c r="AI88" i="7"/>
  <c r="AI89" i="7" s="1"/>
  <c r="AE88" i="7"/>
  <c r="AE89" i="7" s="1"/>
  <c r="AC88" i="7"/>
  <c r="AC89" i="7"/>
  <c r="Y88" i="7"/>
  <c r="Y89" i="7" s="1"/>
  <c r="W88" i="7"/>
  <c r="W89" i="7" s="1"/>
  <c r="S88" i="7"/>
  <c r="S89" i="7" s="1"/>
  <c r="Q88" i="7"/>
  <c r="Q89" i="7" s="1"/>
  <c r="M88" i="7"/>
  <c r="M89" i="7" s="1"/>
  <c r="K88" i="7"/>
  <c r="K89" i="7"/>
  <c r="G88" i="7"/>
  <c r="G89" i="7" s="1"/>
  <c r="E88" i="7"/>
  <c r="E89" i="7"/>
  <c r="AW89" i="7"/>
  <c r="AX96" i="7"/>
  <c r="AR96" i="7"/>
  <c r="AL96" i="7"/>
  <c r="AF96" i="7"/>
  <c r="Z96" i="7"/>
  <c r="T96" i="7"/>
  <c r="N96" i="7"/>
  <c r="H96" i="7"/>
  <c r="BB89" i="7"/>
  <c r="AZ89" i="7"/>
  <c r="AV89" i="7"/>
  <c r="AT89" i="7"/>
  <c r="AP89" i="7"/>
  <c r="AN89" i="7"/>
  <c r="AJ89" i="7"/>
  <c r="AH89" i="7"/>
  <c r="AD89" i="7"/>
  <c r="AB89" i="7"/>
  <c r="X89" i="7"/>
  <c r="V89" i="7"/>
  <c r="V97" i="7" s="1"/>
  <c r="R89" i="7"/>
  <c r="P89" i="7"/>
  <c r="L89" i="7"/>
  <c r="J89" i="7"/>
  <c r="F89" i="7"/>
  <c r="D89" i="7"/>
  <c r="BE87" i="7"/>
  <c r="BE89" i="7" s="1"/>
  <c r="BC89" i="7"/>
  <c r="BA89" i="7"/>
  <c r="AY191" i="7"/>
  <c r="AY190" i="7"/>
  <c r="AY189" i="7"/>
  <c r="AS191" i="7"/>
  <c r="AS190" i="7"/>
  <c r="AS189" i="7"/>
  <c r="AM191" i="7"/>
  <c r="AM190" i="7"/>
  <c r="AM189" i="7"/>
  <c r="AG191" i="7"/>
  <c r="AG195" i="7" s="1"/>
  <c r="AG190" i="7"/>
  <c r="AG189" i="7"/>
  <c r="AA191" i="7"/>
  <c r="AA190" i="7"/>
  <c r="AA189" i="7"/>
  <c r="U191" i="7"/>
  <c r="U190" i="7"/>
  <c r="U189" i="7"/>
  <c r="O191" i="7"/>
  <c r="O190" i="7"/>
  <c r="O189" i="7"/>
  <c r="I191" i="7"/>
  <c r="BE191" i="7" s="1"/>
  <c r="I190" i="7"/>
  <c r="I189" i="7"/>
  <c r="AY184" i="7"/>
  <c r="AS184" i="7"/>
  <c r="AM184" i="7"/>
  <c r="AG184" i="7"/>
  <c r="AA184" i="7"/>
  <c r="O184" i="7"/>
  <c r="I184" i="7"/>
  <c r="I195" i="7" s="1"/>
  <c r="U184" i="7"/>
  <c r="AY183" i="7"/>
  <c r="AS183" i="7"/>
  <c r="AM183" i="7"/>
  <c r="AM195" i="7" s="1"/>
  <c r="AG183" i="7"/>
  <c r="AA183" i="7"/>
  <c r="U183" i="7"/>
  <c r="O183" i="7"/>
  <c r="BE183" i="7" s="1"/>
  <c r="AX85" i="7"/>
  <c r="AX97" i="7"/>
  <c r="AX10" i="14" s="1"/>
  <c r="BE190" i="7"/>
  <c r="AV85" i="7"/>
  <c r="AT85" i="7"/>
  <c r="AR85" i="7"/>
  <c r="AR97" i="7" s="1"/>
  <c r="AP85" i="7"/>
  <c r="AN85" i="7"/>
  <c r="AL85" i="7"/>
  <c r="AL97" i="7" s="1"/>
  <c r="AJ85" i="7"/>
  <c r="AH85" i="7"/>
  <c r="AF85" i="7"/>
  <c r="AD85" i="7"/>
  <c r="AB85" i="7"/>
  <c r="Z85" i="7"/>
  <c r="Z97" i="7" s="1"/>
  <c r="X85" i="7"/>
  <c r="V85" i="7"/>
  <c r="T85" i="7"/>
  <c r="T97" i="7" s="1"/>
  <c r="R85" i="7"/>
  <c r="P85" i="7"/>
  <c r="L85" i="7"/>
  <c r="J85" i="7"/>
  <c r="H85" i="7"/>
  <c r="H97" i="7" s="1"/>
  <c r="F85" i="7"/>
  <c r="D85" i="7"/>
  <c r="AX10" i="10"/>
  <c r="AX10" i="15"/>
  <c r="AV96" i="7"/>
  <c r="AV97" i="7"/>
  <c r="AV10" i="10" s="1"/>
  <c r="AU96" i="7"/>
  <c r="AT96" i="7"/>
  <c r="AQ96" i="7"/>
  <c r="AP96" i="7"/>
  <c r="AP97" i="7"/>
  <c r="AP10" i="15" s="1"/>
  <c r="AN96" i="7"/>
  <c r="AN97" i="7"/>
  <c r="AN10" i="15" s="1"/>
  <c r="AN52" i="15" s="1"/>
  <c r="AN58" i="15" s="1"/>
  <c r="AJ96" i="7"/>
  <c r="AI96" i="7"/>
  <c r="AH96" i="7"/>
  <c r="AD96" i="7"/>
  <c r="AB96" i="7"/>
  <c r="AB97" i="7" s="1"/>
  <c r="X96" i="7"/>
  <c r="V96" i="7"/>
  <c r="R96" i="7"/>
  <c r="R97" i="7"/>
  <c r="R10" i="14" s="1"/>
  <c r="R53" i="14" s="1"/>
  <c r="R60" i="14" s="1"/>
  <c r="P96" i="7"/>
  <c r="P97" i="7"/>
  <c r="P10" i="16" s="1"/>
  <c r="P44" i="16" s="1"/>
  <c r="P52" i="16" s="1"/>
  <c r="L96" i="7"/>
  <c r="J96" i="7"/>
  <c r="F96" i="7"/>
  <c r="D96" i="7"/>
  <c r="D97" i="7" s="1"/>
  <c r="P10" i="10"/>
  <c r="P45" i="10" s="1"/>
  <c r="P51" i="10" s="1"/>
  <c r="P10" i="13"/>
  <c r="P51" i="13" s="1"/>
  <c r="P57" i="13" s="1"/>
  <c r="AN10" i="16"/>
  <c r="AN10" i="13"/>
  <c r="AN51" i="13" s="1"/>
  <c r="AP10" i="10"/>
  <c r="AP45" i="10" s="1"/>
  <c r="AP51" i="10" s="1"/>
  <c r="AV10" i="14"/>
  <c r="AV53" i="14" s="1"/>
  <c r="AX44" i="10"/>
  <c r="AV44" i="10"/>
  <c r="AT44" i="10"/>
  <c r="AR44" i="10"/>
  <c r="AP44" i="10"/>
  <c r="AN44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BE12" i="10"/>
  <c r="BE44" i="10" s="1"/>
  <c r="BD12" i="10"/>
  <c r="BD44" i="10"/>
  <c r="BB12" i="10"/>
  <c r="AZ12" i="10"/>
  <c r="BC44" i="10"/>
  <c r="BE49" i="10"/>
  <c r="BB49" i="10"/>
  <c r="AZ49" i="10"/>
  <c r="BE48" i="10"/>
  <c r="BB48" i="10"/>
  <c r="AZ48" i="10"/>
  <c r="BE47" i="10"/>
  <c r="BB47" i="10"/>
  <c r="AZ47" i="10"/>
  <c r="AK44" i="10"/>
  <c r="AE44" i="10"/>
  <c r="D50" i="10"/>
  <c r="AZ50" i="10" s="1"/>
  <c r="D44" i="10"/>
  <c r="E44" i="10"/>
  <c r="W44" i="10"/>
  <c r="BB50" i="10"/>
  <c r="BA9" i="7"/>
  <c r="AS195" i="7"/>
  <c r="AA195" i="7"/>
  <c r="U195" i="7"/>
  <c r="BE59" i="10"/>
  <c r="N97" i="7"/>
  <c r="N10" i="14" s="1"/>
  <c r="N10" i="15"/>
  <c r="N52" i="15" s="1"/>
  <c r="BE78" i="15" l="1"/>
  <c r="AX52" i="15"/>
  <c r="AP52" i="15"/>
  <c r="AP58" i="15" s="1"/>
  <c r="BE80" i="14"/>
  <c r="AX53" i="14"/>
  <c r="BE69" i="14"/>
  <c r="AV60" i="14"/>
  <c r="N53" i="14"/>
  <c r="BE77" i="13"/>
  <c r="AN57" i="13"/>
  <c r="BE65" i="13"/>
  <c r="BC56" i="13"/>
  <c r="AX45" i="10"/>
  <c r="U71" i="10"/>
  <c r="BE71" i="10" s="1"/>
  <c r="AV45" i="10"/>
  <c r="AV51" i="10" s="1"/>
  <c r="O72" i="16"/>
  <c r="AN44" i="16"/>
  <c r="AN52" i="16" s="1"/>
  <c r="BC51" i="16"/>
  <c r="BE60" i="16"/>
  <c r="I72" i="16"/>
  <c r="BE72" i="16" s="1"/>
  <c r="BC43" i="16"/>
  <c r="V10" i="10"/>
  <c r="V45" i="10" s="1"/>
  <c r="V51" i="10" s="1"/>
  <c r="V10" i="16"/>
  <c r="V44" i="16" s="1"/>
  <c r="V52" i="16" s="1"/>
  <c r="AP10" i="12"/>
  <c r="AP51" i="12" s="1"/>
  <c r="AP57" i="12" s="1"/>
  <c r="AJ97" i="7"/>
  <c r="AJ10" i="14" s="1"/>
  <c r="AJ53" i="14" s="1"/>
  <c r="AJ60" i="14" s="1"/>
  <c r="N10" i="13"/>
  <c r="N51" i="13" s="1"/>
  <c r="N10" i="16"/>
  <c r="N44" i="16" s="1"/>
  <c r="O195" i="7"/>
  <c r="BE195" i="7" s="1"/>
  <c r="AD97" i="7"/>
  <c r="AD10" i="14" s="1"/>
  <c r="AD53" i="14" s="1"/>
  <c r="AD60" i="14" s="1"/>
  <c r="N10" i="10"/>
  <c r="N45" i="10" s="1"/>
  <c r="N10" i="12"/>
  <c r="N51" i="12" s="1"/>
  <c r="AV10" i="13"/>
  <c r="AV51" i="13" s="1"/>
  <c r="AV57" i="13" s="1"/>
  <c r="AP10" i="16"/>
  <c r="AP44" i="16" s="1"/>
  <c r="AP52" i="16" s="1"/>
  <c r="R10" i="12"/>
  <c r="R51" i="12" s="1"/>
  <c r="R57" i="12" s="1"/>
  <c r="AH97" i="7"/>
  <c r="AT97" i="7"/>
  <c r="AT10" i="10" s="1"/>
  <c r="AT45" i="10" s="1"/>
  <c r="AT51" i="10" s="1"/>
  <c r="AX10" i="13"/>
  <c r="AX51" i="13" s="1"/>
  <c r="F97" i="7"/>
  <c r="X97" i="7"/>
  <c r="AF97" i="7"/>
  <c r="AF10" i="10" s="1"/>
  <c r="AF45" i="10" s="1"/>
  <c r="BE186" i="7"/>
  <c r="BE187" i="7"/>
  <c r="BE188" i="7"/>
  <c r="BE192" i="7"/>
  <c r="BE193" i="7"/>
  <c r="BE184" i="7"/>
  <c r="BA96" i="7"/>
  <c r="BE96" i="7"/>
  <c r="BC96" i="7"/>
  <c r="K96" i="7"/>
  <c r="W96" i="7"/>
  <c r="BB96" i="7"/>
  <c r="AZ96" i="7"/>
  <c r="BD96" i="7"/>
  <c r="AP10" i="14"/>
  <c r="AP53" i="14" s="1"/>
  <c r="AP60" i="14" s="1"/>
  <c r="L97" i="7"/>
  <c r="L10" i="15" s="1"/>
  <c r="L52" i="15" s="1"/>
  <c r="L58" i="15" s="1"/>
  <c r="BE189" i="7"/>
  <c r="BB85" i="7"/>
  <c r="J97" i="7"/>
  <c r="J10" i="16" s="1"/>
  <c r="J44" i="16" s="1"/>
  <c r="J52" i="16" s="1"/>
  <c r="L10" i="16"/>
  <c r="L44" i="16" s="1"/>
  <c r="L52" i="16" s="1"/>
  <c r="L10" i="14"/>
  <c r="L53" i="14" s="1"/>
  <c r="L60" i="14" s="1"/>
  <c r="BA85" i="7"/>
  <c r="BC85" i="7"/>
  <c r="K85" i="7"/>
  <c r="K97" i="7" s="1"/>
  <c r="AC85" i="7"/>
  <c r="AO85" i="7"/>
  <c r="E85" i="7"/>
  <c r="Y85" i="7"/>
  <c r="AK85" i="7"/>
  <c r="AW85" i="7"/>
  <c r="W85" i="7"/>
  <c r="W97" i="7" s="1"/>
  <c r="AI85" i="7"/>
  <c r="AI97" i="7" s="1"/>
  <c r="AU85" i="7"/>
  <c r="Q85" i="7"/>
  <c r="AQ85" i="7"/>
  <c r="AQ97" i="7" s="1"/>
  <c r="S85" i="7"/>
  <c r="AE85" i="7"/>
  <c r="BE85" i="7"/>
  <c r="AJ10" i="16"/>
  <c r="AJ44" i="16" s="1"/>
  <c r="AJ52" i="16" s="1"/>
  <c r="R10" i="15"/>
  <c r="R52" i="15" s="1"/>
  <c r="R58" i="15" s="1"/>
  <c r="R10" i="13"/>
  <c r="R51" i="13" s="1"/>
  <c r="R57" i="13" s="1"/>
  <c r="R10" i="10"/>
  <c r="R45" i="10" s="1"/>
  <c r="R51" i="10" s="1"/>
  <c r="BE185" i="7"/>
  <c r="J10" i="14"/>
  <c r="J53" i="14" s="1"/>
  <c r="J60" i="14" s="1"/>
  <c r="AB10" i="16"/>
  <c r="AB44" i="16" s="1"/>
  <c r="AB52" i="16" s="1"/>
  <c r="AB10" i="12"/>
  <c r="AB51" i="12" s="1"/>
  <c r="AB57" i="12" s="1"/>
  <c r="AB10" i="10"/>
  <c r="AB45" i="10" s="1"/>
  <c r="AB51" i="10" s="1"/>
  <c r="AB10" i="14"/>
  <c r="AB53" i="14" s="1"/>
  <c r="AB60" i="14" s="1"/>
  <c r="AB10" i="15"/>
  <c r="AB52" i="15" s="1"/>
  <c r="AB58" i="15" s="1"/>
  <c r="AB10" i="13"/>
  <c r="AB51" i="13" s="1"/>
  <c r="AB57" i="13" s="1"/>
  <c r="F10" i="10"/>
  <c r="F45" i="10" s="1"/>
  <c r="F51" i="10" s="1"/>
  <c r="F10" i="14"/>
  <c r="F53" i="14" s="1"/>
  <c r="F60" i="14" s="1"/>
  <c r="F10" i="12"/>
  <c r="F51" i="12" s="1"/>
  <c r="F57" i="12" s="1"/>
  <c r="F10" i="16"/>
  <c r="F44" i="16" s="1"/>
  <c r="F52" i="16" s="1"/>
  <c r="F10" i="13"/>
  <c r="F51" i="13" s="1"/>
  <c r="F57" i="13" s="1"/>
  <c r="F10" i="15"/>
  <c r="F52" i="15" s="1"/>
  <c r="F58" i="15" s="1"/>
  <c r="X10" i="14"/>
  <c r="X53" i="14" s="1"/>
  <c r="X60" i="14" s="1"/>
  <c r="X10" i="10"/>
  <c r="X45" i="10" s="1"/>
  <c r="X51" i="10" s="1"/>
  <c r="X10" i="13"/>
  <c r="X51" i="13" s="1"/>
  <c r="X57" i="13" s="1"/>
  <c r="X10" i="16"/>
  <c r="X44" i="16" s="1"/>
  <c r="X52" i="16" s="1"/>
  <c r="X10" i="15"/>
  <c r="X52" i="15" s="1"/>
  <c r="X58" i="15" s="1"/>
  <c r="X10" i="12"/>
  <c r="X51" i="12" s="1"/>
  <c r="X57" i="12" s="1"/>
  <c r="AF10" i="16"/>
  <c r="AF44" i="16" s="1"/>
  <c r="AF10" i="13"/>
  <c r="AF51" i="13" s="1"/>
  <c r="AF10" i="14"/>
  <c r="AF53" i="14" s="1"/>
  <c r="AF10" i="12"/>
  <c r="AF51" i="12" s="1"/>
  <c r="D10" i="15"/>
  <c r="D52" i="15" s="1"/>
  <c r="D58" i="15" s="1"/>
  <c r="D10" i="10"/>
  <c r="D45" i="10" s="1"/>
  <c r="D51" i="10" s="1"/>
  <c r="D10" i="13"/>
  <c r="D51" i="13" s="1"/>
  <c r="D57" i="13" s="1"/>
  <c r="D10" i="14"/>
  <c r="D53" i="14" s="1"/>
  <c r="D60" i="14" s="1"/>
  <c r="D10" i="16"/>
  <c r="D44" i="16" s="1"/>
  <c r="D52" i="16" s="1"/>
  <c r="D10" i="12"/>
  <c r="D51" i="12" s="1"/>
  <c r="D57" i="12" s="1"/>
  <c r="AH10" i="15"/>
  <c r="AH52" i="15" s="1"/>
  <c r="AH58" i="15" s="1"/>
  <c r="AH10" i="14"/>
  <c r="AH53" i="14" s="1"/>
  <c r="AH60" i="14" s="1"/>
  <c r="AH10" i="13"/>
  <c r="AH51" i="13" s="1"/>
  <c r="AH57" i="13" s="1"/>
  <c r="AH10" i="10"/>
  <c r="AH45" i="10" s="1"/>
  <c r="AH51" i="10" s="1"/>
  <c r="AH10" i="16"/>
  <c r="AH44" i="16" s="1"/>
  <c r="AH52" i="16" s="1"/>
  <c r="AH10" i="12"/>
  <c r="AH51" i="12" s="1"/>
  <c r="AH57" i="12" s="1"/>
  <c r="H10" i="16"/>
  <c r="H44" i="16" s="1"/>
  <c r="H10" i="12"/>
  <c r="H51" i="12" s="1"/>
  <c r="H10" i="15"/>
  <c r="H52" i="15" s="1"/>
  <c r="H10" i="14"/>
  <c r="H53" i="14" s="1"/>
  <c r="H10" i="10"/>
  <c r="H45" i="10" s="1"/>
  <c r="H10" i="13"/>
  <c r="H51" i="13" s="1"/>
  <c r="Z10" i="10"/>
  <c r="Z45" i="10" s="1"/>
  <c r="Z10" i="13"/>
  <c r="Z51" i="13" s="1"/>
  <c r="Z10" i="16"/>
  <c r="Z44" i="16" s="1"/>
  <c r="Z10" i="12"/>
  <c r="Z51" i="12" s="1"/>
  <c r="Z10" i="15"/>
  <c r="Z52" i="15" s="1"/>
  <c r="Z10" i="14"/>
  <c r="Z53" i="14" s="1"/>
  <c r="AT10" i="16"/>
  <c r="AT44" i="16" s="1"/>
  <c r="AT52" i="16" s="1"/>
  <c r="AT10" i="12"/>
  <c r="AT51" i="12" s="1"/>
  <c r="AT57" i="12" s="1"/>
  <c r="T10" i="16"/>
  <c r="T44" i="16" s="1"/>
  <c r="T10" i="10"/>
  <c r="T45" i="10" s="1"/>
  <c r="T10" i="15"/>
  <c r="T52" i="15" s="1"/>
  <c r="T10" i="12"/>
  <c r="T51" i="12" s="1"/>
  <c r="T10" i="14"/>
  <c r="T53" i="14" s="1"/>
  <c r="T10" i="13"/>
  <c r="T51" i="13" s="1"/>
  <c r="AR10" i="14"/>
  <c r="AR53" i="14" s="1"/>
  <c r="AR10" i="12"/>
  <c r="AR51" i="12" s="1"/>
  <c r="AR10" i="16"/>
  <c r="AR44" i="16" s="1"/>
  <c r="AR10" i="15"/>
  <c r="AR52" i="15" s="1"/>
  <c r="AR10" i="10"/>
  <c r="AR45" i="10" s="1"/>
  <c r="AR10" i="13"/>
  <c r="AR51" i="13" s="1"/>
  <c r="AD10" i="15"/>
  <c r="AD52" i="15" s="1"/>
  <c r="AD58" i="15" s="1"/>
  <c r="AD10" i="12"/>
  <c r="AD51" i="12" s="1"/>
  <c r="AD57" i="12" s="1"/>
  <c r="AL10" i="16"/>
  <c r="AL44" i="16" s="1"/>
  <c r="AL10" i="12"/>
  <c r="AL51" i="12" s="1"/>
  <c r="AL10" i="14"/>
  <c r="AL53" i="14" s="1"/>
  <c r="AL10" i="15"/>
  <c r="AL52" i="15" s="1"/>
  <c r="AL10" i="10"/>
  <c r="AL45" i="10" s="1"/>
  <c r="AL10" i="13"/>
  <c r="AL51" i="13" s="1"/>
  <c r="AU97" i="7"/>
  <c r="AU10" i="12" s="1"/>
  <c r="AU51" i="12" s="1"/>
  <c r="AU57" i="12" s="1"/>
  <c r="G85" i="7"/>
  <c r="G96" i="7"/>
  <c r="S96" i="7"/>
  <c r="AE96" i="7"/>
  <c r="AE97" i="7" s="1"/>
  <c r="AW96" i="7"/>
  <c r="M96" i="7"/>
  <c r="Y96" i="7"/>
  <c r="AK96" i="7"/>
  <c r="AK97" i="7" s="1"/>
  <c r="E96" i="7"/>
  <c r="Q96" i="7"/>
  <c r="AC96" i="7"/>
  <c r="AC97" i="7" s="1"/>
  <c r="AO96" i="7"/>
  <c r="BD85" i="7"/>
  <c r="BD97" i="7" s="1"/>
  <c r="BD10" i="15" s="1"/>
  <c r="BD52" i="15" s="1"/>
  <c r="AZ85" i="7"/>
  <c r="V10" i="13"/>
  <c r="V51" i="13" s="1"/>
  <c r="V57" i="13" s="1"/>
  <c r="V10" i="14"/>
  <c r="V53" i="14" s="1"/>
  <c r="V60" i="14" s="1"/>
  <c r="AV10" i="12"/>
  <c r="AV51" i="12" s="1"/>
  <c r="AV57" i="12" s="1"/>
  <c r="AV10" i="16"/>
  <c r="AV44" i="16" s="1"/>
  <c r="AV52" i="16" s="1"/>
  <c r="AP10" i="13"/>
  <c r="AP51" i="13" s="1"/>
  <c r="AP57" i="13" s="1"/>
  <c r="AN10" i="14"/>
  <c r="AN53" i="14" s="1"/>
  <c r="AN60" i="14" s="1"/>
  <c r="AN10" i="10"/>
  <c r="AN45" i="10" s="1"/>
  <c r="AN51" i="10" s="1"/>
  <c r="R10" i="16"/>
  <c r="R44" i="16" s="1"/>
  <c r="R52" i="16" s="1"/>
  <c r="L10" i="13"/>
  <c r="L51" i="13" s="1"/>
  <c r="L57" i="13" s="1"/>
  <c r="P10" i="14"/>
  <c r="P53" i="14" s="1"/>
  <c r="P60" i="14" s="1"/>
  <c r="AX10" i="12"/>
  <c r="AX51" i="12" s="1"/>
  <c r="AX10" i="16"/>
  <c r="AX44" i="16" s="1"/>
  <c r="P10" i="15"/>
  <c r="P52" i="15" s="1"/>
  <c r="P58" i="15" s="1"/>
  <c r="V10" i="12"/>
  <c r="V51" i="12" s="1"/>
  <c r="V57" i="12" s="1"/>
  <c r="V10" i="15"/>
  <c r="V52" i="15" s="1"/>
  <c r="V58" i="15" s="1"/>
  <c r="AJ10" i="13"/>
  <c r="AJ51" i="13" s="1"/>
  <c r="AJ57" i="13" s="1"/>
  <c r="AV10" i="15"/>
  <c r="AV52" i="15" s="1"/>
  <c r="AV58" i="15" s="1"/>
  <c r="AN10" i="12"/>
  <c r="AN51" i="12" s="1"/>
  <c r="AN57" i="12" s="1"/>
  <c r="L10" i="12"/>
  <c r="L51" i="12" s="1"/>
  <c r="L57" i="12" s="1"/>
  <c r="P10" i="12"/>
  <c r="P51" i="12" s="1"/>
  <c r="P57" i="12" s="1"/>
  <c r="M85" i="7"/>
  <c r="AU10" i="15"/>
  <c r="AU52" i="15" s="1"/>
  <c r="AU58" i="15" s="1"/>
  <c r="AU10" i="10"/>
  <c r="AU45" i="10" s="1"/>
  <c r="AU51" i="10" s="1"/>
  <c r="AU10" i="13"/>
  <c r="AU51" i="13" s="1"/>
  <c r="AU57" i="13" s="1"/>
  <c r="BD10" i="13"/>
  <c r="BD51" i="13" s="1"/>
  <c r="BD10" i="14"/>
  <c r="BD53" i="14" s="1"/>
  <c r="BD10" i="10"/>
  <c r="BD45" i="10" s="1"/>
  <c r="S97" i="7" l="1"/>
  <c r="AQ10" i="15"/>
  <c r="AQ52" i="15" s="1"/>
  <c r="AQ58" i="15" s="1"/>
  <c r="AQ10" i="12"/>
  <c r="AQ51" i="12" s="1"/>
  <c r="AQ57" i="12" s="1"/>
  <c r="BD10" i="12"/>
  <c r="BD51" i="12" s="1"/>
  <c r="BD10" i="16"/>
  <c r="BD44" i="16" s="1"/>
  <c r="BA97" i="7"/>
  <c r="BA10" i="16" s="1"/>
  <c r="BA44" i="16" s="1"/>
  <c r="W10" i="16"/>
  <c r="W44" i="16" s="1"/>
  <c r="W52" i="16" s="1"/>
  <c r="W10" i="12"/>
  <c r="W51" i="12" s="1"/>
  <c r="W57" i="12" s="1"/>
  <c r="AQ10" i="10"/>
  <c r="AQ45" i="10" s="1"/>
  <c r="AQ51" i="10" s="1"/>
  <c r="AD10" i="16"/>
  <c r="AD44" i="16" s="1"/>
  <c r="AD52" i="16" s="1"/>
  <c r="BB52" i="16" s="1"/>
  <c r="AD10" i="10"/>
  <c r="AD45" i="10" s="1"/>
  <c r="AD51" i="10" s="1"/>
  <c r="AJ10" i="10"/>
  <c r="AJ45" i="10" s="1"/>
  <c r="AJ51" i="10" s="1"/>
  <c r="AQ10" i="13"/>
  <c r="AQ51" i="13" s="1"/>
  <c r="AQ57" i="13" s="1"/>
  <c r="AQ10" i="14"/>
  <c r="AQ53" i="14" s="1"/>
  <c r="AQ60" i="14" s="1"/>
  <c r="AU10" i="16"/>
  <c r="AU44" i="16" s="1"/>
  <c r="AU52" i="16" s="1"/>
  <c r="AZ97" i="7"/>
  <c r="AZ10" i="16" s="1"/>
  <c r="AZ44" i="16" s="1"/>
  <c r="AD10" i="13"/>
  <c r="AD51" i="13" s="1"/>
  <c r="AD57" i="13" s="1"/>
  <c r="BB57" i="13" s="1"/>
  <c r="AT10" i="14"/>
  <c r="AT53" i="14" s="1"/>
  <c r="AT60" i="14" s="1"/>
  <c r="AT10" i="13"/>
  <c r="AT51" i="13" s="1"/>
  <c r="AT57" i="13" s="1"/>
  <c r="AF10" i="15"/>
  <c r="AF52" i="15" s="1"/>
  <c r="AJ10" i="12"/>
  <c r="AJ51" i="12" s="1"/>
  <c r="AJ57" i="12" s="1"/>
  <c r="BB57" i="12" s="1"/>
  <c r="BE97" i="7"/>
  <c r="BE10" i="15" s="1"/>
  <c r="BE52" i="15" s="1"/>
  <c r="Q97" i="7"/>
  <c r="Q10" i="10" s="1"/>
  <c r="Q45" i="10" s="1"/>
  <c r="Q51" i="10" s="1"/>
  <c r="AQ10" i="16"/>
  <c r="AQ44" i="16" s="1"/>
  <c r="AQ52" i="16" s="1"/>
  <c r="Y97" i="7"/>
  <c r="Y10" i="12" s="1"/>
  <c r="Y51" i="12" s="1"/>
  <c r="Y57" i="12" s="1"/>
  <c r="BC97" i="7"/>
  <c r="BC10" i="14" s="1"/>
  <c r="BC53" i="14" s="1"/>
  <c r="AU10" i="14"/>
  <c r="AU53" i="14" s="1"/>
  <c r="AU60" i="14" s="1"/>
  <c r="L10" i="10"/>
  <c r="L45" i="10" s="1"/>
  <c r="L51" i="10" s="1"/>
  <c r="BB51" i="10" s="1"/>
  <c r="AJ10" i="15"/>
  <c r="AJ52" i="15" s="1"/>
  <c r="AJ58" i="15" s="1"/>
  <c r="BB58" i="15" s="1"/>
  <c r="E97" i="7"/>
  <c r="E10" i="14" s="1"/>
  <c r="E53" i="14" s="1"/>
  <c r="E60" i="14" s="1"/>
  <c r="AT10" i="15"/>
  <c r="AT52" i="15" s="1"/>
  <c r="AT58" i="15" s="1"/>
  <c r="BB97" i="7"/>
  <c r="BB10" i="14" s="1"/>
  <c r="BB53" i="14" s="1"/>
  <c r="AI10" i="10"/>
  <c r="AI45" i="10" s="1"/>
  <c r="AI51" i="10" s="1"/>
  <c r="AI10" i="13"/>
  <c r="AI51" i="13" s="1"/>
  <c r="AI57" i="13" s="1"/>
  <c r="AI10" i="15"/>
  <c r="AI52" i="15" s="1"/>
  <c r="AI58" i="15" s="1"/>
  <c r="K10" i="13"/>
  <c r="K51" i="13" s="1"/>
  <c r="K57" i="13" s="1"/>
  <c r="K10" i="16"/>
  <c r="K44" i="16" s="1"/>
  <c r="K52" i="16" s="1"/>
  <c r="K10" i="15"/>
  <c r="K52" i="15" s="1"/>
  <c r="K58" i="15" s="1"/>
  <c r="K10" i="14"/>
  <c r="K53" i="14" s="1"/>
  <c r="K60" i="14" s="1"/>
  <c r="K10" i="12"/>
  <c r="K51" i="12" s="1"/>
  <c r="K57" i="12" s="1"/>
  <c r="J10" i="13"/>
  <c r="J51" i="13" s="1"/>
  <c r="J57" i="13" s="1"/>
  <c r="J10" i="12"/>
  <c r="J51" i="12" s="1"/>
  <c r="J57" i="12" s="1"/>
  <c r="AZ57" i="12" s="1"/>
  <c r="J10" i="10"/>
  <c r="J45" i="10" s="1"/>
  <c r="J51" i="10" s="1"/>
  <c r="AZ51" i="10" s="1"/>
  <c r="AZ52" i="16"/>
  <c r="J10" i="15"/>
  <c r="J52" i="15" s="1"/>
  <c r="J58" i="15" s="1"/>
  <c r="K10" i="10"/>
  <c r="K45" i="10" s="1"/>
  <c r="K51" i="10" s="1"/>
  <c r="W10" i="10"/>
  <c r="W45" i="10" s="1"/>
  <c r="W51" i="10" s="1"/>
  <c r="BB60" i="14"/>
  <c r="AK10" i="16"/>
  <c r="AK44" i="16" s="1"/>
  <c r="AK52" i="16" s="1"/>
  <c r="AK10" i="15"/>
  <c r="AK52" i="15" s="1"/>
  <c r="AK58" i="15" s="1"/>
  <c r="AK10" i="13"/>
  <c r="AK51" i="13" s="1"/>
  <c r="AK57" i="13" s="1"/>
  <c r="AK10" i="12"/>
  <c r="AK51" i="12" s="1"/>
  <c r="AK57" i="12" s="1"/>
  <c r="AK10" i="10"/>
  <c r="AK45" i="10" s="1"/>
  <c r="AK51" i="10" s="1"/>
  <c r="AK10" i="14"/>
  <c r="AK53" i="14" s="1"/>
  <c r="AK60" i="14" s="1"/>
  <c r="AI10" i="14"/>
  <c r="AI53" i="14" s="1"/>
  <c r="AI60" i="14" s="1"/>
  <c r="W10" i="13"/>
  <c r="W51" i="13" s="1"/>
  <c r="W57" i="13" s="1"/>
  <c r="W10" i="14"/>
  <c r="W53" i="14" s="1"/>
  <c r="W60" i="14" s="1"/>
  <c r="M97" i="7"/>
  <c r="AW97" i="7"/>
  <c r="AW10" i="15" s="1"/>
  <c r="AW52" i="15" s="1"/>
  <c r="AW58" i="15" s="1"/>
  <c r="AO97" i="7"/>
  <c r="AO10" i="15" s="1"/>
  <c r="AO52" i="15" s="1"/>
  <c r="AO58" i="15" s="1"/>
  <c r="AI10" i="16"/>
  <c r="AI44" i="16" s="1"/>
  <c r="AI52" i="16" s="1"/>
  <c r="AI10" i="12"/>
  <c r="AI51" i="12" s="1"/>
  <c r="AI57" i="12" s="1"/>
  <c r="W10" i="15"/>
  <c r="W52" i="15" s="1"/>
  <c r="W58" i="15" s="1"/>
  <c r="AZ60" i="14"/>
  <c r="BA10" i="10"/>
  <c r="BA45" i="10" s="1"/>
  <c r="BA51" i="12"/>
  <c r="BA10" i="15"/>
  <c r="BA52" i="15" s="1"/>
  <c r="BA10" i="14"/>
  <c r="BA53" i="14" s="1"/>
  <c r="AC10" i="10"/>
  <c r="AC45" i="10" s="1"/>
  <c r="AC51" i="10" s="1"/>
  <c r="AC10" i="16"/>
  <c r="AC44" i="16" s="1"/>
  <c r="AC52" i="16" s="1"/>
  <c r="AC10" i="13"/>
  <c r="AC51" i="13" s="1"/>
  <c r="AC57" i="13" s="1"/>
  <c r="AC10" i="14"/>
  <c r="AC53" i="14" s="1"/>
  <c r="AC60" i="14" s="1"/>
  <c r="AC10" i="15"/>
  <c r="AC52" i="15" s="1"/>
  <c r="AC58" i="15" s="1"/>
  <c r="AC10" i="12"/>
  <c r="AC51" i="12" s="1"/>
  <c r="AC57" i="12" s="1"/>
  <c r="Y10" i="13"/>
  <c r="Y51" i="13" s="1"/>
  <c r="Y57" i="13" s="1"/>
  <c r="AW10" i="14"/>
  <c r="AW53" i="14" s="1"/>
  <c r="AW60" i="14" s="1"/>
  <c r="AW10" i="12"/>
  <c r="AW51" i="12" s="1"/>
  <c r="AW57" i="12" s="1"/>
  <c r="AE10" i="13"/>
  <c r="AE51" i="13" s="1"/>
  <c r="AE57" i="13" s="1"/>
  <c r="AE10" i="10"/>
  <c r="AE45" i="10" s="1"/>
  <c r="AE51" i="10" s="1"/>
  <c r="AE10" i="16"/>
  <c r="AE44" i="16" s="1"/>
  <c r="AE52" i="16" s="1"/>
  <c r="AE10" i="14"/>
  <c r="AE53" i="14" s="1"/>
  <c r="AE60" i="14" s="1"/>
  <c r="AE10" i="15"/>
  <c r="AE52" i="15" s="1"/>
  <c r="AE58" i="15" s="1"/>
  <c r="AE10" i="12"/>
  <c r="AE51" i="12" s="1"/>
  <c r="AE57" i="12" s="1"/>
  <c r="G97" i="7"/>
  <c r="BA10" i="13"/>
  <c r="BA51" i="13" s="1"/>
  <c r="Q10" i="15"/>
  <c r="Q52" i="15" s="1"/>
  <c r="Q58" i="15" s="1"/>
  <c r="Q10" i="16"/>
  <c r="Q44" i="16" s="1"/>
  <c r="Q52" i="16" s="1"/>
  <c r="Q10" i="12"/>
  <c r="Q51" i="12" s="1"/>
  <c r="Q57" i="12" s="1"/>
  <c r="S10" i="14"/>
  <c r="S53" i="14" s="1"/>
  <c r="S60" i="14" s="1"/>
  <c r="S10" i="10"/>
  <c r="S45" i="10" s="1"/>
  <c r="S51" i="10" s="1"/>
  <c r="S10" i="16"/>
  <c r="S44" i="16" s="1"/>
  <c r="S52" i="16" s="1"/>
  <c r="S10" i="15"/>
  <c r="S52" i="15" s="1"/>
  <c r="S58" i="15" s="1"/>
  <c r="S10" i="12"/>
  <c r="S51" i="12" s="1"/>
  <c r="S57" i="12" s="1"/>
  <c r="S10" i="13"/>
  <c r="S51" i="13" s="1"/>
  <c r="S57" i="13" s="1"/>
  <c r="BC10" i="10"/>
  <c r="BC45" i="10" s="1"/>
  <c r="AZ10" i="10" l="1"/>
  <c r="AZ45" i="10" s="1"/>
  <c r="AZ10" i="15"/>
  <c r="AZ52" i="15" s="1"/>
  <c r="AZ10" i="14"/>
  <c r="AZ53" i="14" s="1"/>
  <c r="Q10" i="14"/>
  <c r="Q53" i="14" s="1"/>
  <c r="Q60" i="14" s="1"/>
  <c r="BB10" i="13"/>
  <c r="BB51" i="13" s="1"/>
  <c r="BB10" i="12"/>
  <c r="BB51" i="12" s="1"/>
  <c r="Q10" i="13"/>
  <c r="Q51" i="13" s="1"/>
  <c r="Q57" i="13" s="1"/>
  <c r="AZ58" i="15"/>
  <c r="AZ57" i="13"/>
  <c r="AO10" i="10"/>
  <c r="AO45" i="10" s="1"/>
  <c r="AO51" i="10" s="1"/>
  <c r="AO10" i="14"/>
  <c r="AO53" i="14" s="1"/>
  <c r="AO60" i="14" s="1"/>
  <c r="AW10" i="10"/>
  <c r="AW45" i="10" s="1"/>
  <c r="AW51" i="10" s="1"/>
  <c r="Y10" i="14"/>
  <c r="Y53" i="14" s="1"/>
  <c r="Y60" i="14" s="1"/>
  <c r="BB10" i="16"/>
  <c r="BB44" i="16" s="1"/>
  <c r="BB10" i="10"/>
  <c r="BB45" i="10" s="1"/>
  <c r="AZ10" i="13"/>
  <c r="AZ51" i="13" s="1"/>
  <c r="Y10" i="10"/>
  <c r="Y45" i="10" s="1"/>
  <c r="Y51" i="10" s="1"/>
  <c r="AO10" i="12"/>
  <c r="AO51" i="12" s="1"/>
  <c r="AO57" i="12" s="1"/>
  <c r="Y10" i="16"/>
  <c r="Y44" i="16" s="1"/>
  <c r="Y52" i="16" s="1"/>
  <c r="Y10" i="15"/>
  <c r="Y52" i="15" s="1"/>
  <c r="Y58" i="15" s="1"/>
  <c r="BB10" i="15"/>
  <c r="BB52" i="15" s="1"/>
  <c r="AZ10" i="12"/>
  <c r="AZ51" i="12" s="1"/>
  <c r="BE10" i="13"/>
  <c r="BE51" i="13" s="1"/>
  <c r="BC10" i="16"/>
  <c r="BC44" i="16" s="1"/>
  <c r="AO10" i="16"/>
  <c r="AO44" i="16" s="1"/>
  <c r="AO52" i="16" s="1"/>
  <c r="E10" i="10"/>
  <c r="E45" i="10" s="1"/>
  <c r="E51" i="10" s="1"/>
  <c r="BC10" i="12"/>
  <c r="BC51" i="12" s="1"/>
  <c r="AO10" i="13"/>
  <c r="AO51" i="13" s="1"/>
  <c r="AO57" i="13" s="1"/>
  <c r="BE10" i="16"/>
  <c r="BE44" i="16" s="1"/>
  <c r="BC10" i="15"/>
  <c r="BC52" i="15" s="1"/>
  <c r="E10" i="12"/>
  <c r="E51" i="12" s="1"/>
  <c r="E57" i="12" s="1"/>
  <c r="BE10" i="12"/>
  <c r="BE51" i="12" s="1"/>
  <c r="BE10" i="10"/>
  <c r="BE45" i="10" s="1"/>
  <c r="BC10" i="13"/>
  <c r="BC51" i="13" s="1"/>
  <c r="AW10" i="16"/>
  <c r="AW44" i="16" s="1"/>
  <c r="AW52" i="16" s="1"/>
  <c r="E10" i="15"/>
  <c r="E52" i="15" s="1"/>
  <c r="E58" i="15" s="1"/>
  <c r="E10" i="16"/>
  <c r="E44" i="16" s="1"/>
  <c r="E52" i="16" s="1"/>
  <c r="BE10" i="14"/>
  <c r="BE53" i="14" s="1"/>
  <c r="E10" i="13"/>
  <c r="E51" i="13" s="1"/>
  <c r="E57" i="13" s="1"/>
  <c r="AW10" i="13"/>
  <c r="AW51" i="13" s="1"/>
  <c r="AW57" i="13" s="1"/>
  <c r="M10" i="16"/>
  <c r="M44" i="16" s="1"/>
  <c r="M52" i="16" s="1"/>
  <c r="M10" i="12"/>
  <c r="M51" i="12" s="1"/>
  <c r="M57" i="12" s="1"/>
  <c r="M10" i="15"/>
  <c r="M52" i="15" s="1"/>
  <c r="M58" i="15" s="1"/>
  <c r="M10" i="14"/>
  <c r="M53" i="14" s="1"/>
  <c r="M60" i="14" s="1"/>
  <c r="M10" i="10"/>
  <c r="M45" i="10" s="1"/>
  <c r="M51" i="10" s="1"/>
  <c r="M10" i="13"/>
  <c r="M51" i="13" s="1"/>
  <c r="M57" i="13" s="1"/>
  <c r="G10" i="16"/>
  <c r="G44" i="16" s="1"/>
  <c r="G52" i="16" s="1"/>
  <c r="G10" i="13"/>
  <c r="G51" i="13" s="1"/>
  <c r="G57" i="13" s="1"/>
  <c r="G10" i="14"/>
  <c r="G53" i="14" s="1"/>
  <c r="G60" i="14" s="1"/>
  <c r="G10" i="12"/>
  <c r="G51" i="12" s="1"/>
  <c r="G57" i="12" s="1"/>
  <c r="G10" i="10"/>
  <c r="G45" i="10" s="1"/>
  <c r="G51" i="10" s="1"/>
  <c r="G10" i="15"/>
  <c r="G52" i="15" s="1"/>
  <c r="G58" i="15" s="1"/>
</calcChain>
</file>

<file path=xl/comments1.xml><?xml version="1.0" encoding="utf-8"?>
<comments xmlns="http://schemas.openxmlformats.org/spreadsheetml/2006/main">
  <authors>
    <author>USER</author>
  </authors>
  <commentList>
    <comment ref="C205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büntetőjog 4.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elsősorban bevándorlási szakirány hallgatóinak, de más is felveheti</t>
        </r>
      </text>
    </comment>
    <comment ref="C215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elsősorban bevándorlási szakirány hallgatóinak, de más is felveheti</t>
        </r>
      </text>
    </comment>
    <comment ref="C223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Integrált rendőri ismeretk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rendőri szakirányok hallgatóinak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a bevándorlási és a migráció szakirány hallgatóinak</t>
        </r>
      </text>
    </comment>
    <comment ref="C24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büntetőjog 4.</t>
        </r>
      </text>
    </comment>
    <comment ref="C243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krimináltaktika 1.</t>
        </r>
      </text>
    </comment>
    <comment ref="C25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előfeltétel: vezetés és szervezés elmélet</t>
        </r>
      </text>
    </comment>
  </commentList>
</comments>
</file>

<file path=xl/sharedStrings.xml><?xml version="1.0" encoding="utf-8"?>
<sst xmlns="http://schemas.openxmlformats.org/spreadsheetml/2006/main" count="5014" uniqueCount="1180">
  <si>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</si>
  <si>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</si>
  <si>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</si>
  <si>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</si>
  <si>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</si>
  <si>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</si>
  <si>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</si>
  <si>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</si>
  <si>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</si>
  <si>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</si>
  <si>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</si>
  <si>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</si>
  <si>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</si>
  <si>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</si>
  <si>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</si>
  <si>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</si>
  <si>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</si>
  <si>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</si>
  <si>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</si>
  <si>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</si>
  <si>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</si>
  <si>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</si>
  <si>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</si>
  <si>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</si>
  <si>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</si>
  <si>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</si>
  <si>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</si>
  <si>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</si>
  <si>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</si>
  <si>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</si>
  <si>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</si>
  <si>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</si>
  <si>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</si>
  <si>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</si>
  <si>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</si>
  <si>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</si>
  <si>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</si>
  <si>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</si>
  <si>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</si>
  <si>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</si>
  <si>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</si>
  <si>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</si>
  <si>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</si>
  <si>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</si>
  <si>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</si>
  <si>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</si>
  <si>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</si>
  <si>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</si>
  <si>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</si>
  <si>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</si>
  <si>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</si>
  <si>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</si>
  <si>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</si>
  <si>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</si>
  <si>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</si>
  <si>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</si>
  <si>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</si>
  <si>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</si>
  <si>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</si>
  <si>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</si>
  <si>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</si>
  <si>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</si>
  <si>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</si>
  <si>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</si>
  <si>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</si>
  <si>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</si>
  <si>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</si>
  <si>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</si>
  <si>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</si>
  <si>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</si>
  <si>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RKNIB02</t>
  </si>
  <si>
    <t>Lőkiképzés</t>
  </si>
  <si>
    <t>RTKTB99</t>
  </si>
  <si>
    <t>Rendőri testnevelés és önvédelem</t>
  </si>
  <si>
    <t>RARTB06</t>
  </si>
  <si>
    <t>Jogi ismeretek</t>
  </si>
  <si>
    <t>RMTTB06</t>
  </si>
  <si>
    <t>Társadalmi és kommunikációs ismeretek</t>
  </si>
  <si>
    <t>RKNIB23</t>
  </si>
  <si>
    <t>Informatika 1.</t>
  </si>
  <si>
    <t>RTKTB51</t>
  </si>
  <si>
    <t>Rendészeti testnevelés 1.</t>
  </si>
  <si>
    <t>RJITB10</t>
  </si>
  <si>
    <t>Szabálysértési alapismeretek</t>
  </si>
  <si>
    <t>RINYB21</t>
  </si>
  <si>
    <t>Általános rendészeti szaknyelv 1.</t>
  </si>
  <si>
    <t>RRETB05</t>
  </si>
  <si>
    <t>Rendészettörténet</t>
  </si>
  <si>
    <t>B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</si>
  <si>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</si>
  <si>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</si>
  <si>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</si>
  <si>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</si>
  <si>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</si>
  <si>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</si>
  <si>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/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</si>
  <si>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</si>
  <si>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</si>
  <si>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</si>
  <si>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</si>
  <si>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</si>
  <si>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</si>
  <si>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</si>
  <si>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</si>
  <si>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K(Z)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</si>
  <si>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</si>
  <si>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</si>
  <si>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</si>
  <si>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</si>
  <si>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</si>
  <si>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</si>
  <si>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</si>
  <si>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</si>
  <si>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RBÜAB12</t>
  </si>
  <si>
    <t>Büntetőjog gyakorlat 1.</t>
  </si>
  <si>
    <t>RBÜAB13</t>
  </si>
  <si>
    <t>Büntetőjog gyakorlat 2.</t>
  </si>
  <si>
    <t>RBÜEB11</t>
  </si>
  <si>
    <t>Büntetőeljárás-jog 1.</t>
  </si>
  <si>
    <t>RBÜEB12</t>
  </si>
  <si>
    <t>Büntetőeljárás-jog 2.</t>
  </si>
  <si>
    <t>RBÜEB13</t>
  </si>
  <si>
    <t>Büntetőeljárás-jog 3.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</si>
  <si>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</si>
  <si>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</si>
  <si>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</si>
  <si>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</si>
  <si>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</si>
  <si>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</si>
  <si>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</si>
  <si>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</si>
  <si>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RKNIB20</t>
  </si>
  <si>
    <t>Intézkedéstaktika 5.</t>
  </si>
  <si>
    <t>RKNIB21</t>
  </si>
  <si>
    <t>Intézkedéstaktika 6.</t>
  </si>
  <si>
    <t>RKNIB22</t>
  </si>
  <si>
    <t>Intézkedéstaktika 7.</t>
  </si>
  <si>
    <t>RKPTB03</t>
  </si>
  <si>
    <t>Kriminálpszichológia 1.</t>
  </si>
  <si>
    <t>RKPTB04</t>
  </si>
  <si>
    <t>Kriminálpszichológia 2.</t>
  </si>
  <si>
    <t>RARTB10</t>
  </si>
  <si>
    <t>Rendészeti hatósági eljárásjog 1.</t>
  </si>
  <si>
    <t>RARTB20</t>
  </si>
  <si>
    <t>Rendészeti hatósági eljárásjog 2.</t>
  </si>
  <si>
    <t>RARTB02</t>
  </si>
  <si>
    <t>Rendészeti civiljog</t>
  </si>
  <si>
    <t>RJITB05</t>
  </si>
  <si>
    <t xml:space="preserve">Nemzetközi rendészet </t>
  </si>
  <si>
    <t>RJITB01</t>
  </si>
  <si>
    <t>Rendészeti jogállástan</t>
  </si>
  <si>
    <t>Idegenjog/Határrendészet (bev.)</t>
  </si>
  <si>
    <t>RARTB05</t>
  </si>
  <si>
    <t>Rendészeti szociológia</t>
  </si>
  <si>
    <t>RRVTB01</t>
  </si>
  <si>
    <t xml:space="preserve">Vezetés- és szervezéselmélet 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</si>
  <si>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</si>
  <si>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</si>
  <si>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</si>
  <si>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</si>
  <si>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</si>
  <si>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</si>
  <si>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RKNIB24</t>
  </si>
  <si>
    <t>Informatika 2.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</si>
  <si>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</si>
  <si>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</si>
  <si>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</si>
  <si>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</si>
  <si>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</si>
  <si>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</si>
  <si>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</si>
  <si>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</si>
  <si>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</si>
  <si>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</si>
  <si>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RTKTB57</t>
  </si>
  <si>
    <t>Rendészeti testnevelés 7.</t>
  </si>
  <si>
    <t>RTKTB58</t>
  </si>
  <si>
    <t>Rendészeti testnevelés 8.</t>
  </si>
  <si>
    <t>Szakdolgozat módszertan</t>
  </si>
  <si>
    <t>Szakdolgozat konzultáció 1.</t>
  </si>
  <si>
    <t>Szakdolgozat konzultáció 2.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</si>
  <si>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</si>
  <si>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</si>
  <si>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</si>
  <si>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</si>
  <si>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</si>
  <si>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</si>
  <si>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</si>
  <si>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</si>
  <si>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</si>
  <si>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</si>
  <si>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</si>
  <si>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</si>
  <si>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</si>
  <si>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</si>
  <si>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</si>
  <si>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</si>
  <si>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</si>
  <si>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</si>
  <si>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</si>
  <si>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</si>
  <si>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</si>
  <si>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</si>
  <si>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</si>
  <si>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</si>
  <si>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</si>
  <si>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</si>
  <si>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</si>
  <si>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</si>
  <si>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</si>
  <si>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</si>
  <si>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</si>
  <si>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</si>
  <si>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</si>
  <si>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</si>
  <si>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</si>
  <si>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</si>
  <si>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</si>
  <si>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</si>
  <si>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</si>
  <si>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</si>
  <si>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</si>
  <si>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</si>
  <si>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</si>
  <si>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</si>
  <si>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</si>
  <si>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</si>
  <si>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</si>
  <si>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</si>
  <si>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</si>
  <si>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</si>
  <si>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</si>
  <si>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</si>
  <si>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</si>
  <si>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</si>
  <si>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</si>
  <si>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</si>
  <si>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</si>
  <si>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</si>
  <si>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</si>
  <si>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</si>
  <si>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</si>
  <si>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</si>
  <si>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</si>
  <si>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</si>
  <si>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</si>
  <si>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</si>
  <si>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</si>
  <si>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</si>
  <si>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</si>
  <si>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</si>
  <si>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</si>
  <si>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</si>
  <si>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</si>
  <si>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</si>
  <si>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</si>
  <si>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</si>
  <si>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</si>
  <si>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</si>
  <si>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</si>
  <si>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</si>
  <si>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</si>
  <si>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</si>
  <si>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</si>
  <si>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</si>
  <si>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</si>
  <si>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</si>
  <si>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</si>
  <si>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</si>
  <si>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</si>
  <si>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</si>
  <si>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</si>
  <si>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</si>
  <si>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</si>
  <si>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</si>
  <si>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</si>
  <si>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RENDÉSZETI ALAPKÉPZÉSI SZAK</t>
  </si>
  <si>
    <t>RKBTB81</t>
  </si>
  <si>
    <t>Közrendvédelem</t>
  </si>
  <si>
    <t>RKBTB82</t>
  </si>
  <si>
    <t xml:space="preserve">Integrált rendőri ismeretek </t>
  </si>
  <si>
    <t>RBGVB67</t>
  </si>
  <si>
    <t>Krimináltechnika 1.</t>
  </si>
  <si>
    <t>Krimináltechnika 2.</t>
  </si>
  <si>
    <t>RKMTB01</t>
  </si>
  <si>
    <t>Krimináltaktika 1.</t>
  </si>
  <si>
    <t>RKMTB02</t>
  </si>
  <si>
    <t>Krimináltaktika 2.</t>
  </si>
  <si>
    <t>Kriminálmetodika 1.</t>
  </si>
  <si>
    <t>Kriminálmetodika 2.</t>
  </si>
  <si>
    <t>RMTTB07</t>
  </si>
  <si>
    <t xml:space="preserve">Rendészeti pedagógia </t>
  </si>
  <si>
    <t>RKNIB25</t>
  </si>
  <si>
    <t>Informatika 3.</t>
  </si>
  <si>
    <t>RKNIB26</t>
  </si>
  <si>
    <t>Robotzsaru 1.</t>
  </si>
  <si>
    <t>RKNIB27</t>
  </si>
  <si>
    <t>Robotzsaru 2.</t>
  </si>
  <si>
    <t>RKNIB29</t>
  </si>
  <si>
    <t>Robotzsaru 3. (rendészeti)</t>
  </si>
  <si>
    <t>RKNIB30</t>
  </si>
  <si>
    <t>Robotzsaru 4.</t>
  </si>
  <si>
    <t>RKNIB32</t>
  </si>
  <si>
    <t>Robotzsaru 5. (rendészeti)</t>
  </si>
  <si>
    <t>RKBTB60</t>
  </si>
  <si>
    <t>Csapatszolgálat</t>
  </si>
  <si>
    <t>RBGVB06</t>
  </si>
  <si>
    <t>Bűnügyi ismeretek</t>
  </si>
  <si>
    <t xml:space="preserve">Határellenőrzés </t>
  </si>
  <si>
    <t>RHRTB32</t>
  </si>
  <si>
    <t>Határőrizet</t>
  </si>
  <si>
    <t>RHRTB33</t>
  </si>
  <si>
    <t xml:space="preserve">Határforgalom-ellenőrzés </t>
  </si>
  <si>
    <t>RHRTB34</t>
  </si>
  <si>
    <t>Határrendészeti hatósági tevékenységek</t>
  </si>
  <si>
    <t>RHRTB35</t>
  </si>
  <si>
    <t>Határrendészeti vezetési ismeretek 1.</t>
  </si>
  <si>
    <t>RHRTB36</t>
  </si>
  <si>
    <t>Határrendészeti vezetési ismeretek 2.</t>
  </si>
  <si>
    <t>Határrendészeti Igazgatás 1.</t>
  </si>
  <si>
    <t>Határrendészeti igazgatás 2.</t>
  </si>
  <si>
    <t>RHRTB38</t>
  </si>
  <si>
    <t>Határrendészeti bűnügyi ismeretek</t>
  </si>
  <si>
    <t>RHRTB39</t>
  </si>
  <si>
    <t xml:space="preserve">Mélységi ellenőrzés </t>
  </si>
  <si>
    <t>Államhatár elmélet (SJ)</t>
  </si>
  <si>
    <t>RHRTB40</t>
  </si>
  <si>
    <t xml:space="preserve">Határrendészeti műveletek </t>
  </si>
  <si>
    <t>Migráció rendszertan</t>
  </si>
  <si>
    <t>Migráció rendszertani gyakorlat</t>
  </si>
  <si>
    <t>Állampolgársági jog és igazgatás</t>
  </si>
  <si>
    <t>Migrációtörténet</t>
  </si>
  <si>
    <t>Alapjogok gyakorlata és védelme</t>
  </si>
  <si>
    <t>Migrációs szervezetismeret</t>
  </si>
  <si>
    <t>Migráció és biztonság</t>
  </si>
  <si>
    <t>Európai migrációs politika</t>
  </si>
  <si>
    <t>Menedékjog</t>
  </si>
  <si>
    <t>Interkulturális ismeretek</t>
  </si>
  <si>
    <t>Menedékjogi igazgatás</t>
  </si>
  <si>
    <t>Szabad mozgás és tartózkodás joga</t>
  </si>
  <si>
    <t>Harmadik országbeli állampolgárok igazgatása</t>
  </si>
  <si>
    <t>Okmányismeret</t>
  </si>
  <si>
    <t>Idegenrendészeti repetitórium</t>
  </si>
  <si>
    <t>Menedékjogi repetitórium</t>
  </si>
  <si>
    <t>Államhatár elmélet</t>
  </si>
  <si>
    <t>Státusjogok</t>
  </si>
  <si>
    <t>RBÜAB10</t>
  </si>
  <si>
    <t>BÜNTETŐJOG ZV</t>
  </si>
  <si>
    <t>RKRIB08</t>
  </si>
  <si>
    <t>KRIMINALISZTIKA ZV</t>
  </si>
  <si>
    <t>RHRTB21</t>
  </si>
  <si>
    <t>HATÁRRENDÉSZETI ZV</t>
  </si>
  <si>
    <t>RKNIB19</t>
  </si>
  <si>
    <t>RHRTB19</t>
  </si>
  <si>
    <t>RHRTB43</t>
  </si>
  <si>
    <t>RHRTB44</t>
  </si>
  <si>
    <t>Szakmai gyakorlat 4.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</si>
  <si>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</si>
  <si>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</si>
  <si>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</si>
  <si>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</si>
  <si>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</si>
  <si>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</si>
  <si>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B(Z)</t>
  </si>
  <si>
    <t>RKBTB83</t>
  </si>
  <si>
    <t>Közbiztonságtan</t>
  </si>
  <si>
    <t>RARTB14</t>
  </si>
  <si>
    <t>IGAZGATÁSRENDÉSZETI ZV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</si>
  <si>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</si>
  <si>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</si>
  <si>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</si>
  <si>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</si>
  <si>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</si>
  <si>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</si>
  <si>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</si>
  <si>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</si>
  <si>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RKBTB11</t>
  </si>
  <si>
    <t>Balesetelemzés 1.</t>
  </si>
  <si>
    <t>RKBTB12</t>
  </si>
  <si>
    <t>Balesetelemzés 2.</t>
  </si>
  <si>
    <t>RKBTB17</t>
  </si>
  <si>
    <t>Közlekedéskriminológia</t>
  </si>
  <si>
    <t>Csapatszolgálati szakismeretek 1.</t>
  </si>
  <si>
    <t>RKBTB62</t>
  </si>
  <si>
    <t>Csapatszolgálati szakismeretek 2.</t>
  </si>
  <si>
    <t>RKBTB51</t>
  </si>
  <si>
    <t>RKBTB52</t>
  </si>
  <si>
    <t>Közrendvédelmi ismeretek (kl) 2.</t>
  </si>
  <si>
    <t>RKBJB06</t>
  </si>
  <si>
    <t>Közrendvédelmi és közlekedésrendészeti szabályszegések</t>
  </si>
  <si>
    <t>RKBTB31</t>
  </si>
  <si>
    <t>Közlekedésrendészeti vezetői gyakorlat</t>
  </si>
  <si>
    <t>Csapatszolgálati vezetői gyakorlat</t>
  </si>
  <si>
    <t>Igazságügyi orvostan</t>
  </si>
  <si>
    <t>RKBTB01</t>
  </si>
  <si>
    <t>KÖZLEKEDÉSRENDÉSZETI ZV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</si>
  <si>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</si>
  <si>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</si>
  <si>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</si>
  <si>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</si>
  <si>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</si>
  <si>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</si>
  <si>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RKBTB41</t>
  </si>
  <si>
    <t>Közrendvédelmi vezetői ismeretek 1.</t>
  </si>
  <si>
    <t>RKBTB42</t>
  </si>
  <si>
    <t>Közrendvédelmi vezetői ismeretek 2.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</si>
  <si>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</si>
  <si>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</si>
  <si>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</si>
  <si>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</si>
  <si>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</si>
  <si>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</si>
  <si>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RKBTB61</t>
  </si>
  <si>
    <t>Közrendvédelmi intézkedések</t>
  </si>
  <si>
    <t>RKBTB02</t>
  </si>
  <si>
    <t>KÖZRENDVÉDELMI ZV</t>
  </si>
  <si>
    <t>RVPTB75</t>
  </si>
  <si>
    <t>Rendészeti ellenőrzés</t>
  </si>
  <si>
    <t>RVPTB82</t>
  </si>
  <si>
    <t>Integrált pénzügyőri ismeretek 1.</t>
  </si>
  <si>
    <t>RVPTB100</t>
  </si>
  <si>
    <t>Vám- és pénzügyőri szakmatörténet</t>
  </si>
  <si>
    <t>RVPTB01</t>
  </si>
  <si>
    <t>Áru- és vegyvizsgálat</t>
  </si>
  <si>
    <t>Jövedéki jog 1.</t>
  </si>
  <si>
    <t>Jövedéki jog 2.</t>
  </si>
  <si>
    <t>Jövedéki jog 3.</t>
  </si>
  <si>
    <t>Jövedéki jog 4.</t>
  </si>
  <si>
    <t>Adóztatás 1.</t>
  </si>
  <si>
    <t>Adóztatás 2.</t>
  </si>
  <si>
    <t>Gazdasági szakismeret 2.</t>
  </si>
  <si>
    <t>Vám- és adópolitika</t>
  </si>
  <si>
    <t>Külkereskedelem-technika és logisztika 1.</t>
  </si>
  <si>
    <t>Külkereskedelem-technika és logisztika 2.</t>
  </si>
  <si>
    <t>RVPTB89</t>
  </si>
  <si>
    <t>Végrehajtási eljárás</t>
  </si>
  <si>
    <t>Ellenőrzési komplex ismeretek</t>
  </si>
  <si>
    <t>RVPTB26</t>
  </si>
  <si>
    <t>NAV Informatika 1.</t>
  </si>
  <si>
    <t>NAV Informatika 2.</t>
  </si>
  <si>
    <t>RVPTB79</t>
  </si>
  <si>
    <t>Kockázatkezelési alapok</t>
  </si>
  <si>
    <t>RVPTB69</t>
  </si>
  <si>
    <t>VÁMTARIFA ÉS ÁRUISMERET SZIGORLAT</t>
  </si>
  <si>
    <t>RVPTB70</t>
  </si>
  <si>
    <t>JÖVEDÉKI ÉS ADÓZTATÁS ZV</t>
  </si>
  <si>
    <t>RVPTB72</t>
  </si>
  <si>
    <t>VÁMJOG ÉS VÁMELJÁRÁS ZV</t>
  </si>
  <si>
    <t>RVPTB61</t>
  </si>
  <si>
    <t>RVPTB62</t>
  </si>
  <si>
    <t>RVPTB91</t>
  </si>
  <si>
    <t>RVPTB92</t>
  </si>
  <si>
    <t>RKBTB59</t>
  </si>
  <si>
    <t>RKBTB95</t>
  </si>
  <si>
    <t>RKBTB96</t>
  </si>
  <si>
    <t>RKBTB91</t>
  </si>
  <si>
    <t>RKBTB93</t>
  </si>
  <si>
    <t>RKBTB94</t>
  </si>
  <si>
    <t>RARTB60</t>
  </si>
  <si>
    <t>RJITB03</t>
  </si>
  <si>
    <t>RJITB04</t>
  </si>
  <si>
    <t>HATÁRRENDÉSZETI RENDŐR SZAKIRÁNY</t>
  </si>
  <si>
    <t>teljes idejű képzésben, nappali munkarend szerint tanuló hallgatók részére</t>
  </si>
  <si>
    <t>IGAZGATÁSRENDÉSZETI RENDŐR SZAKIRÁNY</t>
  </si>
  <si>
    <t>RENDÉSZETI ALAPKÉPZÉSI   SZAK</t>
  </si>
  <si>
    <t>KÖZLEKEDÉSRENDÉSZETI RENDŐR SZAKIRÁNY</t>
  </si>
  <si>
    <t>KÖZRENDVÉDELMI RENDŐR SZAKIRÁNY</t>
  </si>
  <si>
    <t>VÁM- ÉS PÉNZÜGYŐRI SZAKIRÁNY</t>
  </si>
  <si>
    <t>ÉÉ</t>
  </si>
  <si>
    <t>GYJ</t>
  </si>
  <si>
    <t>GYJ(Z)</t>
  </si>
  <si>
    <t>ÉÉ(Z)</t>
  </si>
  <si>
    <t>ZV</t>
  </si>
  <si>
    <t>BEVÁNDORLÁSI SZAKMAI ZV</t>
  </si>
  <si>
    <t>SZG</t>
  </si>
  <si>
    <t>RENDÉSZETI ALAPKÉPZÉSI  SZAK</t>
  </si>
  <si>
    <t xml:space="preserve">RENDÉSZETI ALAPKÉPZÉSI SZAK 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</si>
  <si>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</si>
  <si>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</si>
  <si>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</si>
  <si>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</si>
  <si>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</si>
  <si>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Rendőri testnevelés és önvédelem </t>
  </si>
  <si>
    <t>RARTB01</t>
  </si>
  <si>
    <t>Intézkedéstaktika 1.</t>
  </si>
  <si>
    <t>Intézkedéstaktika 2.</t>
  </si>
  <si>
    <t xml:space="preserve"> Intézkedéstaktika 3.</t>
  </si>
  <si>
    <t>Intézkedéstaktika 3.</t>
  </si>
  <si>
    <t>Kriminálpszichológia 2</t>
  </si>
  <si>
    <t xml:space="preserve">Rendészeti hatósági eljárásjog 1. </t>
  </si>
  <si>
    <t xml:space="preserve">Rendészeti hatósági eljárásjog 2. </t>
  </si>
  <si>
    <t>RBATB13</t>
  </si>
  <si>
    <t>Idegenjog</t>
  </si>
  <si>
    <t>RRVTB02</t>
  </si>
  <si>
    <t>Rendészeti vezetéselmélet</t>
  </si>
  <si>
    <t xml:space="preserve">Vezetés és szervezés elmélet </t>
  </si>
  <si>
    <t xml:space="preserve">Krimináltaktika 1. </t>
  </si>
  <si>
    <t>Határforgalom-ellenőrzés</t>
  </si>
  <si>
    <t xml:space="preserve">Határrendészeti vezetési ismeretek 1. </t>
  </si>
  <si>
    <t>Integrált rendőri ismeretek</t>
  </si>
  <si>
    <t xml:space="preserve">Forgalomszervezés és -irányítás </t>
  </si>
  <si>
    <t xml:space="preserve">Közlekedésrendészeti ismeretek </t>
  </si>
  <si>
    <t xml:space="preserve">Forgalomellenőrzés </t>
  </si>
  <si>
    <t>Csapatszolgálati szakismeret 1.</t>
  </si>
  <si>
    <t xml:space="preserve">Közrendvédelmi ismeretek (Kl) 2. </t>
  </si>
  <si>
    <t xml:space="preserve">Közrendvédelmi ismeretek (Kl.)1. </t>
  </si>
  <si>
    <t xml:space="preserve">Közlekedésrendészeti vezetői gyakorlat </t>
  </si>
  <si>
    <t xml:space="preserve">Közrendvédelmi szakismeretek 1. </t>
  </si>
  <si>
    <t xml:space="preserve">Közrendvédelmi szakismeretek 2. </t>
  </si>
  <si>
    <t xml:space="preserve">Közrendvédelmi szakismeretek 3. </t>
  </si>
  <si>
    <t xml:space="preserve">Közrendvédelmi vezetői ismeretek 1. </t>
  </si>
  <si>
    <t>Közrendvédelmi szakismeretek 3.</t>
  </si>
  <si>
    <t xml:space="preserve">Közrendvédelmi vezetői ismeretek 2. </t>
  </si>
  <si>
    <t>Közrendvédelmi vezető ismeretek 1.</t>
  </si>
  <si>
    <t>Vámtarifa gyakorlat</t>
  </si>
  <si>
    <t>NAV informatika 2.</t>
  </si>
  <si>
    <t>NAV informatika 1.</t>
  </si>
  <si>
    <t>BEVÁNDORLÁSI SZAKIRÁNY</t>
  </si>
  <si>
    <t>ÉÉ (Z)</t>
  </si>
  <si>
    <t>Rendészet pszichológiája</t>
  </si>
  <si>
    <t>Vezetéstechnika gyakorlat</t>
  </si>
  <si>
    <t>Forgalomellenőrzés gyakorlata</t>
  </si>
  <si>
    <t>Közlekedésrendészeti gyakorlat</t>
  </si>
  <si>
    <t>Szabálysértési jog (4) 1.</t>
  </si>
  <si>
    <t>Szabálysértési jog (4) 2.</t>
  </si>
  <si>
    <t>Szabálysértési jog (4) 3.</t>
  </si>
  <si>
    <t>Közlekedési igazgatás</t>
  </si>
  <si>
    <t>A rendészeti igazgatás jogi kapcsolatai</t>
  </si>
  <si>
    <t>Szabálysértési jog (4) 4.</t>
  </si>
  <si>
    <t>Szabálysértési jog (4) 5.</t>
  </si>
  <si>
    <t>Szabálysértési jog (4) 6.</t>
  </si>
  <si>
    <t>Igazgatásrendészeti jogi specializáció (4) 1.</t>
  </si>
  <si>
    <t>Igazgatásrendészeti jogi specializáció (4) 2.</t>
  </si>
  <si>
    <t>Bűncselekmények a közlekedésben</t>
  </si>
  <si>
    <t>Közrendvédelmi szakgyakorlat</t>
  </si>
  <si>
    <t>Közrendvédelmi vezetői szakgyakorlat 2.</t>
  </si>
  <si>
    <t>Közrendvédelmi vezetői szakgyakorlat 1.</t>
  </si>
  <si>
    <t>Gazdasági ismeret 1.</t>
  </si>
  <si>
    <t>Gazdasági ismeret 2.</t>
  </si>
  <si>
    <t>Gazdasági ismeret 3.</t>
  </si>
  <si>
    <t>Uniós vámjog 1.</t>
  </si>
  <si>
    <t>Uniós vámjog 2.</t>
  </si>
  <si>
    <t>Uniós vámjog 3.</t>
  </si>
  <si>
    <t>Uniós vámjog 4.</t>
  </si>
  <si>
    <t>Uniós vámjog 5.</t>
  </si>
  <si>
    <t>Uniós vámtarifa 1.</t>
  </si>
  <si>
    <t>K(SZ)</t>
  </si>
  <si>
    <t>Uniós vámtarifa 2.</t>
  </si>
  <si>
    <t>Uniós vámtarifa 3.</t>
  </si>
  <si>
    <t>ÉÉ (SZ)</t>
  </si>
  <si>
    <t>A(SZ)</t>
  </si>
  <si>
    <t>RKRJB11</t>
  </si>
  <si>
    <t>RKRJB13</t>
  </si>
  <si>
    <t xml:space="preserve"> RKROB08 </t>
  </si>
  <si>
    <t xml:space="preserve">RKROB09 </t>
  </si>
  <si>
    <t>Elméleti kriminológia</t>
  </si>
  <si>
    <t>Gyakorlati kriminológia</t>
  </si>
  <si>
    <t xml:space="preserve"> Közös Közszolgálati Gyakorlat </t>
  </si>
  <si>
    <t>Rendészeti etika, integritás tréning</t>
  </si>
  <si>
    <t>Rendészeti kommunikáció tréning</t>
  </si>
  <si>
    <t>Irányítói, vezetői kompetenciafejlesztő tréning</t>
  </si>
  <si>
    <t>új</t>
  </si>
  <si>
    <t>Gyermekvédelem/Child Protection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</si>
  <si>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</si>
  <si>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</si>
  <si>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</si>
  <si>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</si>
  <si>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</si>
  <si>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</si>
  <si>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</si>
  <si>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</si>
  <si>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</si>
  <si>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</si>
  <si>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</si>
  <si>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</si>
  <si>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</si>
  <si>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</si>
  <si>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</si>
  <si>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</si>
  <si>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</si>
  <si>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</si>
  <si>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</si>
  <si>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</si>
  <si>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</si>
  <si>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</si>
  <si>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GAZDASÁGI  ISMERET ZV</t>
  </si>
  <si>
    <t>Tudatos adózás</t>
  </si>
  <si>
    <t>Az emberi erőforrás mint érték a rendészetben</t>
  </si>
  <si>
    <t>Kockázatkezelés a rendvédelem területén</t>
  </si>
  <si>
    <t>Narkológia</t>
  </si>
  <si>
    <t>RHRTB46</t>
  </si>
  <si>
    <t>Modern technológiák a határellenőrzésben</t>
  </si>
  <si>
    <t>RHRTB45</t>
  </si>
  <si>
    <t>RKNIB36</t>
  </si>
  <si>
    <t>Kiscsoportok vezetése rendészeti közegben</t>
  </si>
  <si>
    <t>Rendészeti menedzsment</t>
  </si>
  <si>
    <t>RBÜAB11</t>
  </si>
  <si>
    <t>RKNI</t>
  </si>
  <si>
    <t>dr. Kovács István</t>
  </si>
  <si>
    <t xml:space="preserve"> A szolgálati kutya alkalmazása</t>
  </si>
  <si>
    <t>A bűnhalmazatok gyakorlati problémái</t>
  </si>
  <si>
    <t>RFTTB01</t>
  </si>
  <si>
    <t>Környezet- és természet elleni bűncselekmények kriminálmetodikája</t>
  </si>
  <si>
    <t>RNYTB01   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</si>
  <si>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</si>
  <si>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</si>
  <si>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</si>
  <si>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</si>
  <si>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Dr. Farkas Johanna</t>
  </si>
  <si>
    <t>RKRIB19</t>
  </si>
  <si>
    <t>RKRIB20</t>
  </si>
  <si>
    <t>Rendészeti önkéntes gyakorlat</t>
  </si>
  <si>
    <t>Kresz ismeretek</t>
  </si>
  <si>
    <t>Forgalomellenőrzés ( 4)</t>
  </si>
  <si>
    <t>Közrendvédelmi ismeretek (kl) 1.</t>
  </si>
  <si>
    <t>Közlekedésrendészeti vezetői gyakorlat (4)</t>
  </si>
  <si>
    <t>Csapatszolgálati vezetői gyakorlat (4)</t>
  </si>
  <si>
    <t>Közrendvédelmi vezetői gyakorlat (4)</t>
  </si>
  <si>
    <t>Külföldiek ellenőrzése</t>
  </si>
  <si>
    <t>Konfliktuskezelés tréning</t>
  </si>
  <si>
    <t>Igazgatásrendészeti jog (4 )</t>
  </si>
  <si>
    <t>Táblázat- és prezentációkészítési ismeretek</t>
  </si>
  <si>
    <t>dr. Simon Attila</t>
  </si>
  <si>
    <t>dr. Gáspár Miklós</t>
  </si>
  <si>
    <t xml:space="preserve">Dr. Freyer Tamás </t>
  </si>
  <si>
    <t xml:space="preserve">Testnevelési és Küzdősportok Tanszék </t>
  </si>
  <si>
    <t>Rendészeti Kiképzési és Nevelési Intézet</t>
  </si>
  <si>
    <t>Közjogi és Rendészeti Jogi Tanszék</t>
  </si>
  <si>
    <t>Dr. Hegedűs Judit</t>
  </si>
  <si>
    <t>Rendészeti Magatartástudományi Tanszék</t>
  </si>
  <si>
    <t>Fekete Zsuzsanna</t>
  </si>
  <si>
    <t>Ügyfélszolgálati készségfejlesztő tréning</t>
  </si>
  <si>
    <t>Rendőrségi kockázatelemzés (4)</t>
  </si>
  <si>
    <t>Igazgatásrendészeti szakmatörténet (4)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</si>
  <si>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</si>
  <si>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</si>
  <si>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</si>
  <si>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</si>
  <si>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</si>
  <si>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</si>
  <si>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</si>
  <si>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</si>
  <si>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Büntetőjogi Tanszék</t>
  </si>
  <si>
    <t>Dr. Polt Péter</t>
  </si>
  <si>
    <t>Dr. Pallagi Anikó</t>
  </si>
  <si>
    <t>dr. Amberg Erzsébet</t>
  </si>
  <si>
    <t>Rendészetelméleti és -történeti Tanszék</t>
  </si>
  <si>
    <t>Dr. Sallai János</t>
  </si>
  <si>
    <t>Dr. Kis Norbert</t>
  </si>
  <si>
    <t>Dr. Ördögh Tibor</t>
  </si>
  <si>
    <t>Dr. Baranyai Gábor</t>
  </si>
  <si>
    <t>Rendészeti Vezetéstudományi Tanszék</t>
  </si>
  <si>
    <t>Dr. Kovács Gábor</t>
  </si>
  <si>
    <t>Dr. Chronowski Nóra</t>
  </si>
  <si>
    <t>Kriminológiai Tanszék</t>
  </si>
  <si>
    <t>Dr. Barabás Andrea Tünde</t>
  </si>
  <si>
    <t>Büntető-eljárásjogi Tanszék</t>
  </si>
  <si>
    <t>Dr. Fantoly Zsanett</t>
  </si>
  <si>
    <t>Erdős Ágnes</t>
  </si>
  <si>
    <t>Kriminálpszichológiai Tanszék</t>
  </si>
  <si>
    <t xml:space="preserve">Dr. Haller József </t>
  </si>
  <si>
    <t xml:space="preserve">Dr. Hegedűs Judit </t>
  </si>
  <si>
    <t>dr. Schubauerné dr. Hargitai Vera</t>
  </si>
  <si>
    <t xml:space="preserve">Dr. Nagy Judit </t>
  </si>
  <si>
    <t>Bevándorlási Tanszék</t>
  </si>
  <si>
    <t xml:space="preserve">Dr. Molnár Katalin </t>
  </si>
  <si>
    <t>Senor Tamás</t>
  </si>
  <si>
    <t>Rendészetelméleti- és történeti Tanszék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</si>
  <si>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</si>
  <si>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</si>
  <si>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</si>
  <si>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</si>
  <si>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</si>
  <si>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Határrendészeti Tanszék</t>
  </si>
  <si>
    <t xml:space="preserve">Dr. Balla József </t>
  </si>
  <si>
    <t>Kui László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</si>
  <si>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</si>
  <si>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</si>
  <si>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</si>
  <si>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</si>
  <si>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</si>
  <si>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</si>
  <si>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</si>
  <si>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</si>
  <si>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</si>
  <si>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</si>
  <si>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</si>
  <si>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</si>
  <si>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</si>
  <si>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</si>
  <si>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</si>
  <si>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</si>
  <si>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</si>
  <si>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</si>
  <si>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</si>
  <si>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</si>
  <si>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</si>
  <si>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dr.Schubauer László</t>
  </si>
  <si>
    <t>Sportszervezési és Együttműködési Osztály, Lovarda</t>
  </si>
  <si>
    <t>Kollár Csaba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</si>
  <si>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</si>
  <si>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</si>
  <si>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</si>
  <si>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</si>
  <si>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</si>
  <si>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</si>
  <si>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</si>
  <si>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Magasvári Adrienn</t>
  </si>
  <si>
    <t>Dr. Csaba Zágon</t>
  </si>
  <si>
    <t>Erdős Ákos</t>
  </si>
  <si>
    <t>Forenzikus Tudományok Tanszék</t>
  </si>
  <si>
    <t xml:space="preserve">Farkasné Dr. Halász Henrietta </t>
  </si>
  <si>
    <t xml:space="preserve">Rendőrségi gazdálkodás </t>
  </si>
  <si>
    <t>Papp Dávid</t>
  </si>
  <si>
    <t>dr. Zsigmond Csaba</t>
  </si>
  <si>
    <t>Sánta Györgyné Huba Judit</t>
  </si>
  <si>
    <t>dr. Gál Erika</t>
  </si>
  <si>
    <t>Vám- és Pénzügyőri Tanszék</t>
  </si>
  <si>
    <t>dr. Suba László</t>
  </si>
  <si>
    <t>Dr. Szabó Andrea</t>
  </si>
  <si>
    <t>ÁNTK Társadalmi Kommunikáció Tanszék</t>
  </si>
  <si>
    <t>Dr. Balla József</t>
  </si>
  <si>
    <t>Dr. Kiss Lajos</t>
  </si>
  <si>
    <t>Vedó Attila</t>
  </si>
  <si>
    <t>Kakócz Krisztián</t>
  </si>
  <si>
    <t xml:space="preserve">dr. Skorka Tamás </t>
  </si>
  <si>
    <t xml:space="preserve">Felföldi Péter </t>
  </si>
  <si>
    <t>Dr. Tihanyi Miklós</t>
  </si>
  <si>
    <t xml:space="preserve">Zsámbokiné dr. Ficskovszky Ágnes </t>
  </si>
  <si>
    <t>dr. Szendi Antal</t>
  </si>
  <si>
    <t>RVPTB104</t>
  </si>
  <si>
    <t>Jövedéki jog 1. VP</t>
  </si>
  <si>
    <t>RVPTB105</t>
  </si>
  <si>
    <t>RVPTB106</t>
  </si>
  <si>
    <t>RVPTB107</t>
  </si>
  <si>
    <t>Jövedéki jog 2. VP</t>
  </si>
  <si>
    <t>Jövedéki jog 3. VP</t>
  </si>
  <si>
    <t>Jövedéki jog 4. VP</t>
  </si>
  <si>
    <t>RVPTB101</t>
  </si>
  <si>
    <t>RVPTB102</t>
  </si>
  <si>
    <t>RVPTB103</t>
  </si>
  <si>
    <t>RVPTB108</t>
  </si>
  <si>
    <t>RVPTB109</t>
  </si>
  <si>
    <t>RVPTB110</t>
  </si>
  <si>
    <t>RVPTB111</t>
  </si>
  <si>
    <t>RVPTB112</t>
  </si>
  <si>
    <t>RVPTB113</t>
  </si>
  <si>
    <t>RVPTB114</t>
  </si>
  <si>
    <t>RVPTB115</t>
  </si>
  <si>
    <t>RVPTB116</t>
  </si>
  <si>
    <t>RVPTB117</t>
  </si>
  <si>
    <t>RVPTB118</t>
  </si>
  <si>
    <t>RVPTB120</t>
  </si>
  <si>
    <t>RVPTB121</t>
  </si>
  <si>
    <t>RVPTB122</t>
  </si>
  <si>
    <t>RVPTB131</t>
  </si>
  <si>
    <t>RVPTB123</t>
  </si>
  <si>
    <t>VÁMTARIFA GYAKORLAT</t>
  </si>
  <si>
    <t>Igazgatásrendészeti jog (4) 2.</t>
  </si>
  <si>
    <t xml:space="preserve"> RHRTB47</t>
  </si>
  <si>
    <t xml:space="preserve"> RRMTB05</t>
  </si>
  <si>
    <t>RRMTB04</t>
  </si>
  <si>
    <t>RRMTB07</t>
  </si>
  <si>
    <t>RRMTB08</t>
  </si>
  <si>
    <t>RRMTB06</t>
  </si>
  <si>
    <t>Fekete Márta</t>
  </si>
  <si>
    <t>RBATB29</t>
  </si>
  <si>
    <t>RBATB30</t>
  </si>
  <si>
    <t>RBATB31</t>
  </si>
  <si>
    <t>RBATB32</t>
  </si>
  <si>
    <t>RBATB33</t>
  </si>
  <si>
    <t>RBATB34</t>
  </si>
  <si>
    <t>RBATB35</t>
  </si>
  <si>
    <t>RBATB36</t>
  </si>
  <si>
    <t>RBATB37</t>
  </si>
  <si>
    <t>RBATB38</t>
  </si>
  <si>
    <t>RBATB39</t>
  </si>
  <si>
    <t>RBATB41</t>
  </si>
  <si>
    <t>RBATB42</t>
  </si>
  <si>
    <t>RBATB28</t>
  </si>
  <si>
    <t>RBATB40</t>
  </si>
  <si>
    <t>RRETB12</t>
  </si>
  <si>
    <t>dr. Deák József</t>
  </si>
  <si>
    <t>RKRJB15</t>
  </si>
  <si>
    <t>RKRJB16</t>
  </si>
  <si>
    <t>dr. Fachet Gergő</t>
  </si>
  <si>
    <t>RRVTB07</t>
  </si>
  <si>
    <t>RKRIB05</t>
  </si>
  <si>
    <t>RKRIB06</t>
  </si>
  <si>
    <t>Dr. Nyeste Péter</t>
  </si>
  <si>
    <t>RKRJB14</t>
  </si>
  <si>
    <t>dr. Haspel Orsolya</t>
  </si>
  <si>
    <t>RKRJB03</t>
  </si>
  <si>
    <t>RKRJB04</t>
  </si>
  <si>
    <t>RKRJB05</t>
  </si>
  <si>
    <t>RKRJB06</t>
  </si>
  <si>
    <t>RKRJB07</t>
  </si>
  <si>
    <t>RKRJB08</t>
  </si>
  <si>
    <t>Dr. Buzás Gábor</t>
  </si>
  <si>
    <t>RKRJB12</t>
  </si>
  <si>
    <t>dr. Schubauerné dr. Hargitai Veronika</t>
  </si>
  <si>
    <t>RKRJB09</t>
  </si>
  <si>
    <t>RKRJB10</t>
  </si>
  <si>
    <t>RKBTB84</t>
  </si>
  <si>
    <t>Dr. Major Róbert</t>
  </si>
  <si>
    <t>RKBTB164</t>
  </si>
  <si>
    <t>Dr. Mészáros Gábor</t>
  </si>
  <si>
    <t>RKBTB194</t>
  </si>
  <si>
    <t xml:space="preserve">Dr. Mészáros Gábor </t>
  </si>
  <si>
    <t>RKBTB135</t>
  </si>
  <si>
    <t>RKBTB324</t>
  </si>
  <si>
    <t>RKBTB664</t>
  </si>
  <si>
    <t>RKBTB464</t>
  </si>
  <si>
    <t>RKBTB424</t>
  </si>
  <si>
    <t>RKBTB47</t>
  </si>
  <si>
    <t>RKBTB314</t>
  </si>
  <si>
    <t>dr. Potoczki Zoltán</t>
  </si>
  <si>
    <t>dr. Czene-Polgár Viktória</t>
  </si>
  <si>
    <t>RVPTB119</t>
  </si>
  <si>
    <t>dr. Pajor Andrea</t>
  </si>
  <si>
    <t>RVPTB138</t>
  </si>
  <si>
    <t>dr. Tirts Tibor</t>
  </si>
  <si>
    <t>dr. Anti Csaba László</t>
  </si>
  <si>
    <t>ÁTKTB08</t>
  </si>
  <si>
    <t xml:space="preserve">RTOSB02 </t>
  </si>
  <si>
    <t>RTOSB06</t>
  </si>
  <si>
    <t>RKRJB23</t>
  </si>
  <si>
    <t>RKRJB24</t>
  </si>
  <si>
    <t>KVI</t>
  </si>
  <si>
    <t>Polgári Nemzetbiztonsági Tanszék</t>
  </si>
  <si>
    <t>ÁNTK Társadalmi Kommunikációs Tanszék</t>
  </si>
  <si>
    <t>Dr. Zsolt Péter</t>
  </si>
  <si>
    <t>Adóztatás 1. (vp.)</t>
  </si>
  <si>
    <t>Adóztatás 2. (vp.)</t>
  </si>
  <si>
    <t>Adóztatás 3. (vp.)</t>
  </si>
  <si>
    <t>NPNBB32</t>
  </si>
  <si>
    <t>Dr. Dobák Imre</t>
  </si>
  <si>
    <t>RRETB13</t>
  </si>
  <si>
    <t>VKMTB70</t>
  </si>
  <si>
    <t>Dr. VassGyula</t>
  </si>
  <si>
    <t>RRETB14</t>
  </si>
  <si>
    <t xml:space="preserve">RBGVB133 </t>
  </si>
  <si>
    <t>Nagy Ádám Ferenc</t>
  </si>
  <si>
    <t xml:space="preserve">Dr. Bajnok Andrea </t>
  </si>
  <si>
    <t>Bevándorlási Tanszék/Határrendészeti Tanszék</t>
  </si>
  <si>
    <t>Dr. Hautzinger Zoltán/Dr. Balla József</t>
  </si>
  <si>
    <t>Dr. Hautzinger Zoltán</t>
  </si>
  <si>
    <t>Klenner Zoltán</t>
  </si>
  <si>
    <t>dr. Szuhai Ilona</t>
  </si>
  <si>
    <t>dr. Szilvásy György Péter</t>
  </si>
  <si>
    <t>ÁNTK  Kormányzástani és Közpolitikai Tanszék</t>
  </si>
  <si>
    <t>ÁNTK  Állam- és Jogtörténeti Tanszék</t>
  </si>
  <si>
    <t>ÁNTK  Alkotmányjogi és Összehasonlító Közjogi Tanszék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</si>
  <si>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</si>
  <si>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</si>
  <si>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</si>
  <si>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</si>
  <si>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</si>
  <si>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</si>
  <si>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RKBTB134</t>
  </si>
  <si>
    <t>RKBTB414</t>
  </si>
  <si>
    <t>ÁTKTB07</t>
  </si>
  <si>
    <t>Dr. Remek Éva</t>
  </si>
  <si>
    <t>RBÜAB12 - RBÜAB03</t>
  </si>
  <si>
    <t>Büntetőjog gyakorlat 1. és Büntetőjog 3.</t>
  </si>
  <si>
    <t>Büntetőeljárás jog 3.</t>
  </si>
  <si>
    <t>RBÜEB11 - RBÜEB12</t>
  </si>
  <si>
    <t>Konfliktuskezelési tréning</t>
  </si>
  <si>
    <t>RKRJB15 - RARTB06</t>
  </si>
  <si>
    <t>Alkotmányjogi alapintézmények, Jogi ismeretek</t>
  </si>
  <si>
    <t xml:space="preserve">RKRJB15 </t>
  </si>
  <si>
    <t>RRMTB05</t>
  </si>
  <si>
    <t>B2 nyelvvizsga</t>
  </si>
  <si>
    <t>Határellenőrzés</t>
  </si>
  <si>
    <t>Határellenőrzés, Határőrizet,Határforgalom-ellenőrzés</t>
  </si>
  <si>
    <t>Határrendészeti igazgatás 1.</t>
  </si>
  <si>
    <t>Határrendészeti műveletek</t>
  </si>
  <si>
    <t>Határellenőrzés, Határőrizet,Határforgalom-ellenőrzés, Határrendészeti vezetési ismeretek 2.</t>
  </si>
  <si>
    <t>Határellenőrzés, Határőrizet,Határforgalom-ellenőrzés, Határrendészeti hatósági tevékenységek</t>
  </si>
  <si>
    <t xml:space="preserve">Modern technológiák a határellenőrzésben </t>
  </si>
  <si>
    <t>Határőrizet,Határforgalom-ellenőrzés</t>
  </si>
  <si>
    <t>Szabálysértési jog  (4) 2.</t>
  </si>
  <si>
    <t>Szabálysértési jog  (4) 1.</t>
  </si>
  <si>
    <t>Szabálysértési jog  (4) 3.</t>
  </si>
  <si>
    <t>Szabálysértési jog  (4) 4.</t>
  </si>
  <si>
    <t>Szabálysértési jog  (4) 5.</t>
  </si>
  <si>
    <t>Szabálysértési jog  (4) 6.</t>
  </si>
  <si>
    <t>RKBTB20</t>
  </si>
  <si>
    <t xml:space="preserve">Balesetelemzés 1. Közlekedésrendészeti ismeretek </t>
  </si>
  <si>
    <t xml:space="preserve"> RKBTB15</t>
  </si>
  <si>
    <t>Adóztatás 3.</t>
  </si>
  <si>
    <t xml:space="preserve">RVPTB 119 </t>
  </si>
  <si>
    <t>Büntetőeljárás-jog1.,Büntetőeljárás jog 2.</t>
  </si>
  <si>
    <t>RKBTB11               RKBTB19</t>
  </si>
  <si>
    <t>RHRTB32,            RHRTB33,</t>
  </si>
  <si>
    <t xml:space="preserve">Igazgatásrendészeti jog </t>
  </si>
  <si>
    <t>Szabadon választható tárgyak</t>
  </si>
  <si>
    <t>Vajkai Edina</t>
  </si>
  <si>
    <t>RBGVB138</t>
  </si>
  <si>
    <t>RBGVB139</t>
  </si>
  <si>
    <t>Bankok biztonsága, védelmi megoldásai</t>
  </si>
  <si>
    <t xml:space="preserve">Kiberbűnözés elleni rendészeti fellépés </t>
  </si>
  <si>
    <t>A büntető igazságszolgáltatási rendszerek</t>
  </si>
  <si>
    <t>Dr. Budaházi Árpád</t>
  </si>
  <si>
    <t>RBVTB69</t>
  </si>
  <si>
    <t>RBVTB70</t>
  </si>
  <si>
    <t>A büntető jogszabály értelmezése</t>
  </si>
  <si>
    <t>A gazdálkodással összefüggő bűncselekmények</t>
  </si>
  <si>
    <t xml:space="preserve">dr. Schubauer László </t>
  </si>
  <si>
    <t>BV</t>
  </si>
  <si>
    <t>Bönde Zsolt</t>
  </si>
  <si>
    <t>RBVTB71</t>
  </si>
  <si>
    <t>RHRTB65</t>
  </si>
  <si>
    <t>RHRTB22</t>
  </si>
  <si>
    <t>RHRTB66</t>
  </si>
  <si>
    <t>Bv</t>
  </si>
  <si>
    <t xml:space="preserve">Dr. Ruzsonyi Péter </t>
  </si>
  <si>
    <t xml:space="preserve">Lehoczki Ágnes </t>
  </si>
  <si>
    <t xml:space="preserve">Határrendészeti Tanszék </t>
  </si>
  <si>
    <t xml:space="preserve">Dr. Kiss Lajos </t>
  </si>
  <si>
    <t>Kodifikációs kölcsönhatások a magyar börtönügyben</t>
  </si>
  <si>
    <t xml:space="preserve">Bv. intézetek kriminalisztikája testközelben </t>
  </si>
  <si>
    <t xml:space="preserve">Úti okmányok vizsgálata </t>
  </si>
  <si>
    <t xml:space="preserve">A schengeni egyezménnyel kapcsolatos rendészeti  tanulmányok </t>
  </si>
  <si>
    <t>Határrendészeti Szervek időszerű feladatai</t>
  </si>
  <si>
    <t>RINYB25</t>
  </si>
  <si>
    <t>RINYB26</t>
  </si>
  <si>
    <t>Angol migrációs szaknyelv 1</t>
  </si>
  <si>
    <t>Angol migrációs szaknyelv 2</t>
  </si>
  <si>
    <t>Idegennyelvi és Szaknyelvi Lektorátus</t>
  </si>
  <si>
    <t xml:space="preserve">Dr Borszéki Judit </t>
  </si>
  <si>
    <t>Plurális rendészeti angol szaknyelv 1</t>
  </si>
  <si>
    <t>Plurális rendészeti angol szaknyelv 2.</t>
  </si>
  <si>
    <t>Kovács Éva</t>
  </si>
  <si>
    <t>RINYB30</t>
  </si>
  <si>
    <t>Rendészeti szaknyelvi nyelvvizsgára felkészítés 1.</t>
  </si>
  <si>
    <t>Rendészeti szaknyelvi nyelvvizsgára felkészítés 2.</t>
  </si>
  <si>
    <t>RKRJB25</t>
  </si>
  <si>
    <t>RKRJB26</t>
  </si>
  <si>
    <t>RKPTB11</t>
  </si>
  <si>
    <t>RKROB6</t>
  </si>
  <si>
    <t>RKROB5</t>
  </si>
  <si>
    <t>RKROB11</t>
  </si>
  <si>
    <t xml:space="preserve">Közlekedési büntetőjog </t>
  </si>
  <si>
    <t>Forgalomellenőrzés és balesetmegelőzés Európában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</si>
  <si>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</si>
  <si>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</si>
  <si>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</si>
  <si>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Humánerőforrás gazdálkodás</t>
  </si>
  <si>
    <t>Munkajog a gyakorlatban</t>
  </si>
  <si>
    <t>Kommunikáció és bűnmegelőzés</t>
  </si>
  <si>
    <t>Új Világ(ok) - Migráció pszichológiája</t>
  </si>
  <si>
    <t>Viktimológia</t>
  </si>
  <si>
    <t xml:space="preserve">A kiberbűnözés kriminológiája </t>
  </si>
  <si>
    <t xml:space="preserve">Dr. Less Ferenc </t>
  </si>
  <si>
    <t>dr. Schubauerné dr. Hargitai  Vera</t>
  </si>
  <si>
    <t>Dr. Sipos Csilla</t>
  </si>
  <si>
    <t>Kriminálpszichológia tanszék</t>
  </si>
  <si>
    <t xml:space="preserve">Dr. Garamvölgyi László </t>
  </si>
  <si>
    <t>Kriminálpszichológia Tanszék</t>
  </si>
  <si>
    <t>Dr. Kováts Daniella</t>
  </si>
  <si>
    <t>Farkas Johanna</t>
  </si>
  <si>
    <t>Kriminológia Tanszék</t>
  </si>
  <si>
    <t xml:space="preserve">Dr. Barabás Andrea Tünde </t>
  </si>
  <si>
    <t xml:space="preserve">Dr.Barabás Andrea Tünde </t>
  </si>
  <si>
    <t>Kiss Tibor</t>
  </si>
  <si>
    <t>RMORB79</t>
  </si>
  <si>
    <t>RMORB04</t>
  </si>
  <si>
    <t>RARTB16</t>
  </si>
  <si>
    <t>RNETB03</t>
  </si>
  <si>
    <t>RNETB04</t>
  </si>
  <si>
    <t>RNETB05</t>
  </si>
  <si>
    <t>RNYTB03</t>
  </si>
  <si>
    <t>RRETB11</t>
  </si>
  <si>
    <t>RMTTB15</t>
  </si>
  <si>
    <t>RRMTB10</t>
  </si>
  <si>
    <t>RRMTB09</t>
  </si>
  <si>
    <t>RRVTB08</t>
  </si>
  <si>
    <t>RRVTB09</t>
  </si>
  <si>
    <t>RKNIB38</t>
  </si>
  <si>
    <t>RTKTB98</t>
  </si>
  <si>
    <t>RTKTB87</t>
  </si>
  <si>
    <t>RTKTB88</t>
  </si>
  <si>
    <t>RTKTB89</t>
  </si>
  <si>
    <t>RVPTB142</t>
  </si>
  <si>
    <t>RVPTB143</t>
  </si>
  <si>
    <t>RVPTB141</t>
  </si>
  <si>
    <t>RVPTB140</t>
  </si>
  <si>
    <t>Egyetemi Polgárőrség</t>
  </si>
  <si>
    <t>Az Európai elfogatóparancs és átadási eljárás</t>
  </si>
  <si>
    <t xml:space="preserve">Transznacionális bűncselekmények </t>
  </si>
  <si>
    <t>A szolgálati kutya alkalmazása</t>
  </si>
  <si>
    <t>Helyszíni szemle és helyszín-elemzés</t>
  </si>
  <si>
    <t>Az Oroszországi Föderáció rendészeti rendszerei</t>
  </si>
  <si>
    <t>Sportrendészet</t>
  </si>
  <si>
    <t>Gyermekvédelem</t>
  </si>
  <si>
    <t>Etika és integritás a rendészetben</t>
  </si>
  <si>
    <t xml:space="preserve">Rendészeti menedzsment </t>
  </si>
  <si>
    <t>Lovaglás elmélete és gyakorlati alapjai</t>
  </si>
  <si>
    <t>Aerobik</t>
  </si>
  <si>
    <t>Labdarúgás</t>
  </si>
  <si>
    <t>Kondicionálás</t>
  </si>
  <si>
    <t>Bevételi hatóságok nemzetközi együttműködése</t>
  </si>
  <si>
    <t>Vámellenőrzés a gyakorlatban – Záhonytól Brüsszelig</t>
  </si>
  <si>
    <t>Az emberi erőforrás, mint érték a rendészetben</t>
  </si>
  <si>
    <t>MÖRT</t>
  </si>
  <si>
    <t xml:space="preserve">dr. Kovács Sándor </t>
  </si>
  <si>
    <t xml:space="preserve">dr. Rottler Violetta </t>
  </si>
  <si>
    <t xml:space="preserve">dr. Fachet Gergő </t>
  </si>
  <si>
    <t>Dr. Hollán Miklós</t>
  </si>
  <si>
    <t>dr. Petrétei Dávid</t>
  </si>
  <si>
    <t>Dr. Deák József</t>
  </si>
  <si>
    <t xml:space="preserve">Dr. Nagy-Tóth Nikolett Ágnes </t>
  </si>
  <si>
    <t xml:space="preserve">Rendészeti Vezetéstudományi Tanszék </t>
  </si>
  <si>
    <t xml:space="preserve">Dr. Kovács István </t>
  </si>
  <si>
    <t>Dr. Regényi Kund Miklós</t>
  </si>
  <si>
    <t xml:space="preserve">Kollár Csaba </t>
  </si>
  <si>
    <t>Testnevelés és Küzdősportok Tanszék</t>
  </si>
  <si>
    <t>Dr. Benczéné Bagó Andrea</t>
  </si>
  <si>
    <t xml:space="preserve">Nagy Ádám Ferenc </t>
  </si>
  <si>
    <t xml:space="preserve">Magasvári Adrienn </t>
  </si>
  <si>
    <t xml:space="preserve">Forenzikus Tudományok Tanszék </t>
  </si>
  <si>
    <t xml:space="preserve">Farkasné dr. Halász Henrietta </t>
  </si>
  <si>
    <t xml:space="preserve">Erasmus+ Programme for international BA students </t>
  </si>
  <si>
    <t>RMTTB14</t>
  </si>
  <si>
    <t xml:space="preserve">RNETB04A </t>
  </si>
  <si>
    <t>RBVTB39E</t>
  </si>
  <si>
    <t>RKPTB05E</t>
  </si>
  <si>
    <t>RKPTB13A</t>
  </si>
  <si>
    <t>RMTTB13E</t>
  </si>
  <si>
    <t>RFTTB02</t>
  </si>
  <si>
    <t>NPNBB17</t>
  </si>
  <si>
    <t>RRETB05E</t>
  </si>
  <si>
    <t>RARTB18A</t>
  </si>
  <si>
    <t>RBATB26A</t>
  </si>
  <si>
    <t>RNYTB05</t>
  </si>
  <si>
    <t>RHRTB 22E</t>
  </si>
  <si>
    <t>RBNYT06</t>
  </si>
  <si>
    <t>RMORB93E</t>
  </si>
  <si>
    <t>RVPTB144E</t>
  </si>
  <si>
    <t>RVPTB65E</t>
  </si>
  <si>
    <t>RBVTB01E</t>
  </si>
  <si>
    <t xml:space="preserve">RRVTB01E </t>
  </si>
  <si>
    <t>RNYTB04</t>
  </si>
  <si>
    <t>RKOB05E</t>
  </si>
  <si>
    <t>Child Protection</t>
  </si>
  <si>
    <t>Corruption offences: national and international approaches</t>
  </si>
  <si>
    <t>Criminal-pedagogy</t>
  </si>
  <si>
    <t>Criminal Psychiatry</t>
  </si>
  <si>
    <t>Criminal Psychology Research</t>
  </si>
  <si>
    <t>Criminalistic studies related to crime scene investigations</t>
  </si>
  <si>
    <t>Firearms basics</t>
  </si>
  <si>
    <t xml:space="preserve">History of Law Enforcement </t>
  </si>
  <si>
    <t xml:space="preserve">International and EU law studies </t>
  </si>
  <si>
    <t xml:space="preserve">International and European Migration </t>
  </si>
  <si>
    <t>Introduction to Criminalistics</t>
  </si>
  <si>
    <t>Introduction to the criminal justice systems</t>
  </si>
  <si>
    <t xml:space="preserve">Law enforcement and security studies on the Schengen Agreement </t>
  </si>
  <si>
    <t>Predictive Policing</t>
  </si>
  <si>
    <t>Public security – private security</t>
  </si>
  <si>
    <t>Risk Management in the EU</t>
  </si>
  <si>
    <t xml:space="preserve">Safety and security of nuclear power plants </t>
  </si>
  <si>
    <t>Tax and Customs as Regulatory Instruments in Economy</t>
  </si>
  <si>
    <t>The Current Challenges of the Hungarian Criminal Procedure</t>
  </si>
  <si>
    <t>The Hungarian Prison Service and its Institutions</t>
  </si>
  <si>
    <t>Theory of Leadership and Management</t>
  </si>
  <si>
    <t>Traffic Safety in Europe</t>
  </si>
  <si>
    <t>Undercover Policing</t>
  </si>
  <si>
    <t>Victimology</t>
  </si>
  <si>
    <t>Department of Behavioural Sciences in Law Enforcement</t>
  </si>
  <si>
    <t>Judit Hegedűs PhD</t>
  </si>
  <si>
    <t>Department of International and European Law Enforcement</t>
  </si>
  <si>
    <t>Miklós Hollán PhD</t>
  </si>
  <si>
    <t>Department of Corrections</t>
  </si>
  <si>
    <t>Department of Criminal Psychology</t>
  </si>
  <si>
    <t>Krisztián Ivaskevics PhD</t>
  </si>
  <si>
    <t>Departement of Forensic Sciences</t>
  </si>
  <si>
    <t>Department for Civilian National Security</t>
  </si>
  <si>
    <t>Kund Regényi PhD</t>
  </si>
  <si>
    <t>Department of Law Enforcement Theory and Law Enforcement History</t>
  </si>
  <si>
    <t>Tamás Kovács PhD</t>
  </si>
  <si>
    <t>International and European Law Enforcement Department</t>
  </si>
  <si>
    <t>Judit Nagy PhD</t>
  </si>
  <si>
    <t>Department of Immigration</t>
  </si>
  <si>
    <t>Hautzinger Zoltán PhD</t>
  </si>
  <si>
    <t>Department for Theory of Investigation</t>
  </si>
  <si>
    <t>Dávid Petrétei dr.</t>
  </si>
  <si>
    <t>Departure of Criminal Procedure Law</t>
  </si>
  <si>
    <t>Department of Border Policing</t>
  </si>
  <si>
    <t>Lajos Kiss PhD</t>
  </si>
  <si>
    <t>Szabolcs Mátyás PhD</t>
  </si>
  <si>
    <t>Private Security and Local Governmental Law Enforcement Department</t>
  </si>
  <si>
    <t>László Christián PhD</t>
  </si>
  <si>
    <t>Department of Customs and Finance Guards</t>
  </si>
  <si>
    <t>Zágon Csaba PhD</t>
  </si>
  <si>
    <t xml:space="preserve">Private Security and Local Governmental Law Enforcement Department </t>
  </si>
  <si>
    <t>Violetta Rottler dr.</t>
  </si>
  <si>
    <t>Customs and Finance Guard Department</t>
  </si>
  <si>
    <t>Andrea Szabó PhD</t>
  </si>
  <si>
    <t>Orsolya Czenczer PhD</t>
  </si>
  <si>
    <t>Department of Law Enforcement Management Science Studies</t>
  </si>
  <si>
    <t>Department of Public Safety</t>
  </si>
  <si>
    <t>Gábor Mészáros PhD</t>
  </si>
  <si>
    <t>Bence Mészáros PhD</t>
  </si>
  <si>
    <t>Department of Criminology</t>
  </si>
  <si>
    <t>ÁAÖKTB10</t>
  </si>
  <si>
    <t>Anthologia Philosophico-Politica</t>
  </si>
  <si>
    <t>Krimmigráció</t>
  </si>
  <si>
    <t>Ürmösné Dr. Simon Gabriella</t>
  </si>
  <si>
    <t>Börtönmozaikok - motivációs tréning</t>
  </si>
  <si>
    <t>„Egy mindenkiért, mindenki egyért!” - csapatépítő tréning</t>
  </si>
  <si>
    <t>A politikai demonstrációk demokratikus rendőri tömegkezelése</t>
  </si>
  <si>
    <t>Született gyilkosok?</t>
  </si>
  <si>
    <t>Biztonságos város: Bűnmegelőzés környezettervezéssel</t>
  </si>
  <si>
    <t>Gyűlölet-bűncselekmények: bűnüldözés és bűnmegelőzés az Európai Unióban</t>
  </si>
  <si>
    <t>Korrupciós bűncselekmények: nemzeti és nemzetközi megközelítésben</t>
  </si>
  <si>
    <t>RINYB33</t>
  </si>
  <si>
    <t>RBÜEB15</t>
  </si>
  <si>
    <t>RBVTB72</t>
  </si>
  <si>
    <t>Pszichopaták a filmvásznon: tények és tévhitek</t>
  </si>
  <si>
    <t xml:space="preserve">Atomerőművek biztonsága </t>
  </si>
  <si>
    <t>RVPTB145</t>
  </si>
  <si>
    <t>RBGVB140</t>
  </si>
  <si>
    <t>Csúcstechnológiai bűnözés informatikai alapjai</t>
  </si>
  <si>
    <t>RHRTB67</t>
  </si>
  <si>
    <t>RHRTB68</t>
  </si>
  <si>
    <t>RHRTB69</t>
  </si>
  <si>
    <t>RINYB34</t>
  </si>
  <si>
    <t xml:space="preserve">RBATB35 </t>
  </si>
  <si>
    <t xml:space="preserve">Európai migrációs politika </t>
  </si>
  <si>
    <t>RBÜAB04    RBATB37    RBATB38</t>
  </si>
  <si>
    <t>Büntetőjog 4                            Menedékjogi igazgatás                   Szabad mozgás és tartózkodás joga</t>
  </si>
  <si>
    <t>Intézkedéslélektan intenzív stresszhelyzetben</t>
  </si>
  <si>
    <t>RBVTB73</t>
  </si>
  <si>
    <t>Rendészet és turizmusbiztonság</t>
  </si>
  <si>
    <t>Dr. Barna Attila</t>
  </si>
  <si>
    <t>Dr. Pongrácz Alex</t>
  </si>
  <si>
    <t>Dr. Halász Iván</t>
  </si>
  <si>
    <t>RHRTB48</t>
  </si>
  <si>
    <t>Dr.Balla Zoltán</t>
  </si>
  <si>
    <t>Dr. Mátyás Szabolcs</t>
  </si>
  <si>
    <t>Igazgatásrendészeti és Nemzetközi Rendészeti Tanszék</t>
  </si>
  <si>
    <t xml:space="preserve">Igazgatásrendészeti és Nemzetközi Rendészeti Tanszék </t>
  </si>
  <si>
    <t>Igazgatásrendészeti és Nemzetközi  Rendészeti Tanszék</t>
  </si>
  <si>
    <t>Dr. Jobbágy Zoltán</t>
  </si>
  <si>
    <t>Dr. Balláné Dr. Füszter Erzsébet</t>
  </si>
  <si>
    <t>Dr. Balláné  Dr. Füszter Erzsébet</t>
  </si>
  <si>
    <r>
      <t>Department for Theory of Investigation</t>
    </r>
    <r>
      <rPr>
        <b/>
        <sz val="10"/>
        <rFont val="Arial"/>
        <family val="2"/>
        <charset val="238"/>
      </rPr>
      <t xml:space="preserve"> </t>
    </r>
  </si>
  <si>
    <t>Péter Ruzsonyi PhD</t>
  </si>
  <si>
    <t>József Haller PhD</t>
  </si>
  <si>
    <t>Erzsébet Füszter Balláné PhD</t>
  </si>
  <si>
    <t>Zsanett Fantoly PhD</t>
  </si>
  <si>
    <t>Gábor Kovács PhD</t>
  </si>
  <si>
    <t>Andrea Tünde Barabás PhD</t>
  </si>
  <si>
    <t>RBATB13/RHRTB70</t>
  </si>
  <si>
    <t>érvényes 2022/2023-as tanévtől felmenő rendszerben.</t>
  </si>
  <si>
    <t>RFTTB04</t>
  </si>
  <si>
    <t>RBATB49</t>
  </si>
  <si>
    <t>Híres magyarok – az állampolgárság megállapítása és az államérdekű honosítás speciális szabályai</t>
  </si>
  <si>
    <t>Kriminálmetodikai szituációs gyakorlatok</t>
  </si>
  <si>
    <t>Mágó Barbara</t>
  </si>
  <si>
    <t>Girhiny Kornél</t>
  </si>
  <si>
    <t>Németh Gábor</t>
  </si>
  <si>
    <t>RBATB50A</t>
  </si>
  <si>
    <t xml:space="preserve">The Security Challenges Of Migration  </t>
  </si>
  <si>
    <t>Edina Ildikó Vajkai</t>
  </si>
  <si>
    <t>Dr. Bartóki-Gönczy Balázs</t>
  </si>
  <si>
    <t>RBÜEB16E</t>
  </si>
  <si>
    <t>Acsai György</t>
  </si>
  <si>
    <t>RINYB29</t>
  </si>
  <si>
    <t>ÁTKTM49</t>
  </si>
  <si>
    <t>Vívás  gyakorlati alapjai</t>
  </si>
  <si>
    <t>RFTTB05</t>
  </si>
  <si>
    <t>Bűnügyi helyszínelés a gyakorlatban</t>
  </si>
  <si>
    <t>Dr. Gárdonyi Gergely</t>
  </si>
  <si>
    <t>RHRTB67, RHRTB32, RHRTB33</t>
  </si>
  <si>
    <t>RHRTB67, RHRTB32, RHRTB33, RHRTB34</t>
  </si>
  <si>
    <t>RHRTB67 RHRTB32, RHRTB33, RHRTB36</t>
  </si>
  <si>
    <t>RHRTB67, RHRTB32, RHRTB35</t>
  </si>
  <si>
    <t>dr. Bói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</si>
</sst>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9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2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22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22" fillId="0" borderId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24" fillId="0" borderId="0"/>
    <xf numFmtId="0" fontId="22" fillId="0" borderId="0"/>
    <xf numFmtId="0" fontId="23" fillId="0" borderId="0"/>
    <xf numFmtId="0" fontId="1" fillId="0" borderId="0"/>
  </cellStyleXfs>
  <cellXfs count="847">
    <xf numFmtId="0" fontId="0" fillId="0" borderId="0" xfId="0"/>
    <xf numFmtId="0" fontId="28" fillId="0" borderId="0" xfId="40" applyFont="1"/>
    <xf numFmtId="0" fontId="33" fillId="4" borderId="12" xfId="40" applyFont="1" applyFill="1" applyBorder="1" applyAlignment="1" applyProtection="1">
      <alignment horizontal="center"/>
    </xf>
    <xf numFmtId="0" fontId="34" fillId="4" borderId="13" xfId="40" applyFont="1" applyFill="1" applyBorder="1" applyProtection="1"/>
    <xf numFmtId="0" fontId="33" fillId="25" borderId="157" xfId="46" applyFont="1" applyFill="1" applyBorder="1" applyAlignment="1" applyProtection="1">
      <alignment horizontal="center"/>
    </xf>
    <xf numFmtId="0" fontId="33" fillId="4" borderId="63" xfId="40" applyFont="1" applyFill="1" applyBorder="1" applyAlignment="1" applyProtection="1">
      <alignment horizontal="center"/>
    </xf>
    <xf numFmtId="0" fontId="35" fillId="4" borderId="12" xfId="40" applyFont="1" applyFill="1" applyBorder="1" applyProtection="1"/>
    <xf numFmtId="0" fontId="35" fillId="4" borderId="13" xfId="40" applyFont="1" applyFill="1" applyBorder="1" applyProtection="1"/>
    <xf numFmtId="0" fontId="35" fillId="4" borderId="158" xfId="40" applyFont="1" applyFill="1" applyBorder="1" applyProtection="1"/>
    <xf numFmtId="0" fontId="35" fillId="0" borderId="77" xfId="40" applyFont="1" applyBorder="1"/>
    <xf numFmtId="0" fontId="35" fillId="0" borderId="79" xfId="40" applyFont="1" applyBorder="1"/>
    <xf numFmtId="0" fontId="34" fillId="0" borderId="0" xfId="40" applyFont="1"/>
    <xf numFmtId="0" fontId="35" fillId="0" borderId="76" xfId="40" applyFont="1" applyFill="1" applyBorder="1" applyAlignment="1" applyProtection="1">
      <alignment horizontal="center" vertical="center"/>
      <protection locked="0"/>
    </xf>
    <xf numFmtId="0" fontId="35" fillId="25" borderId="77" xfId="40" applyFont="1" applyFill="1" applyBorder="1" applyAlignment="1" applyProtection="1">
      <alignment horizontal="center"/>
    </xf>
    <xf numFmtId="0" fontId="35" fillId="0" borderId="80" xfId="40" applyFont="1" applyFill="1" applyBorder="1" applyAlignment="1" applyProtection="1">
      <protection locked="0"/>
    </xf>
    <xf numFmtId="0" fontId="35" fillId="0" borderId="17" xfId="39" applyNumberFormat="1" applyFont="1" applyFill="1" applyBorder="1" applyAlignment="1" applyProtection="1">
      <alignment horizontal="center"/>
      <protection locked="0"/>
    </xf>
    <xf numFmtId="1" fontId="35" fillId="4" borderId="19" xfId="40" applyNumberFormat="1" applyFont="1" applyFill="1" applyBorder="1" applyAlignment="1" applyProtection="1">
      <alignment horizontal="center"/>
    </xf>
    <xf numFmtId="0" fontId="35" fillId="0" borderId="51" xfId="39" applyNumberFormat="1" applyFont="1" applyFill="1" applyBorder="1" applyAlignment="1" applyProtection="1">
      <alignment horizontal="center"/>
      <protection locked="0"/>
    </xf>
    <xf numFmtId="0" fontId="35" fillId="0" borderId="20" xfId="39" applyNumberFormat="1" applyFont="1" applyBorder="1" applyAlignment="1" applyProtection="1">
      <alignment horizontal="center"/>
      <protection locked="0"/>
    </xf>
    <xf numFmtId="0" fontId="35" fillId="0" borderId="17" xfId="39" applyNumberFormat="1" applyFont="1" applyBorder="1" applyAlignment="1" applyProtection="1">
      <alignment horizontal="center"/>
      <protection locked="0"/>
    </xf>
    <xf numFmtId="0" fontId="35" fillId="0" borderId="61" xfId="39" applyNumberFormat="1" applyFont="1" applyBorder="1" applyAlignment="1" applyProtection="1">
      <alignment horizontal="center"/>
      <protection locked="0"/>
    </xf>
    <xf numFmtId="0" fontId="35" fillId="0" borderId="51" xfId="39" applyNumberFormat="1" applyFont="1" applyBorder="1" applyAlignment="1" applyProtection="1">
      <alignment horizontal="center"/>
      <protection locked="0"/>
    </xf>
    <xf numFmtId="0" fontId="35" fillId="0" borderId="19" xfId="39" applyNumberFormat="1" applyFont="1" applyBorder="1" applyAlignment="1" applyProtection="1">
      <alignment horizontal="center"/>
      <protection locked="0"/>
    </xf>
    <xf numFmtId="0" fontId="35" fillId="0" borderId="18" xfId="39" applyNumberFormat="1" applyFont="1" applyBorder="1" applyAlignment="1" applyProtection="1">
      <alignment horizontal="center"/>
      <protection locked="0"/>
    </xf>
    <xf numFmtId="1" fontId="35" fillId="4" borderId="16" xfId="40" applyNumberFormat="1" applyFont="1" applyFill="1" applyBorder="1" applyAlignment="1" applyProtection="1">
      <alignment horizontal="center"/>
    </xf>
    <xf numFmtId="1" fontId="35" fillId="4" borderId="17" xfId="40" applyNumberFormat="1" applyFont="1" applyFill="1" applyBorder="1" applyAlignment="1" applyProtection="1">
      <alignment horizontal="center"/>
    </xf>
    <xf numFmtId="1" fontId="35" fillId="4" borderId="21" xfId="40" applyNumberFormat="1" applyFont="1" applyFill="1" applyBorder="1" applyAlignment="1" applyProtection="1">
      <alignment horizontal="center" vertical="center" shrinkToFit="1"/>
    </xf>
    <xf numFmtId="0" fontId="36" fillId="0" borderId="0" xfId="40" applyFont="1"/>
    <xf numFmtId="0" fontId="35" fillId="0" borderId="81" xfId="40" applyFont="1" applyFill="1" applyBorder="1" applyAlignment="1" applyProtection="1">
      <alignment horizontal="center" vertical="center"/>
      <protection locked="0"/>
    </xf>
    <xf numFmtId="0" fontId="35" fillId="25" borderId="79" xfId="40" applyFont="1" applyFill="1" applyBorder="1" applyAlignment="1" applyProtection="1">
      <alignment horizontal="center"/>
    </xf>
    <xf numFmtId="0" fontId="35" fillId="0" borderId="80" xfId="40" applyFont="1" applyFill="1" applyBorder="1" applyAlignment="1" applyProtection="1">
      <alignment horizontal="left"/>
      <protection locked="0"/>
    </xf>
    <xf numFmtId="0" fontId="35" fillId="0" borderId="166" xfId="40" applyFont="1" applyFill="1" applyBorder="1" applyAlignment="1" applyProtection="1">
      <protection locked="0"/>
    </xf>
    <xf numFmtId="0" fontId="35" fillId="0" borderId="17" xfId="40" applyFont="1" applyBorder="1" applyAlignment="1" applyProtection="1">
      <alignment horizontal="center"/>
      <protection locked="0"/>
    </xf>
    <xf numFmtId="0" fontId="35" fillId="0" borderId="19" xfId="40" applyFont="1" applyBorder="1" applyAlignment="1" applyProtection="1">
      <alignment horizontal="center"/>
      <protection locked="0"/>
    </xf>
    <xf numFmtId="0" fontId="35" fillId="0" borderId="22" xfId="40" applyFont="1" applyFill="1" applyBorder="1" applyAlignment="1" applyProtection="1">
      <alignment horizontal="center"/>
      <protection locked="0"/>
    </xf>
    <xf numFmtId="0" fontId="35" fillId="0" borderId="20" xfId="40" applyFont="1" applyFill="1" applyBorder="1" applyAlignment="1" applyProtection="1">
      <alignment horizontal="center"/>
      <protection locked="0"/>
    </xf>
    <xf numFmtId="0" fontId="35" fillId="0" borderId="19" xfId="40" applyFont="1" applyFill="1" applyBorder="1" applyAlignment="1" applyProtection="1">
      <alignment horizontal="center"/>
      <protection locked="0"/>
    </xf>
    <xf numFmtId="0" fontId="35" fillId="0" borderId="18" xfId="40" applyFont="1" applyFill="1" applyBorder="1" applyAlignment="1" applyProtection="1">
      <alignment horizontal="center"/>
      <protection locked="0"/>
    </xf>
    <xf numFmtId="0" fontId="35" fillId="0" borderId="20" xfId="40" applyFont="1" applyBorder="1" applyAlignment="1" applyProtection="1">
      <alignment horizontal="center"/>
      <protection locked="0"/>
    </xf>
    <xf numFmtId="0" fontId="35" fillId="0" borderId="61" xfId="40" applyFont="1" applyFill="1" applyBorder="1" applyAlignment="1" applyProtection="1">
      <alignment horizontal="center"/>
      <protection locked="0"/>
    </xf>
    <xf numFmtId="0" fontId="28" fillId="0" borderId="77" xfId="40" applyFont="1" applyBorder="1"/>
    <xf numFmtId="0" fontId="28" fillId="0" borderId="79" xfId="40" applyFont="1" applyBorder="1"/>
    <xf numFmtId="0" fontId="35" fillId="31" borderId="76" xfId="40" applyFont="1" applyFill="1" applyBorder="1" applyAlignment="1" applyProtection="1">
      <alignment horizontal="center" vertical="center"/>
      <protection locked="0"/>
    </xf>
    <xf numFmtId="0" fontId="35" fillId="31" borderId="79" xfId="0" applyFont="1" applyFill="1" applyBorder="1"/>
    <xf numFmtId="0" fontId="35" fillId="31" borderId="17" xfId="40" applyFont="1" applyFill="1" applyBorder="1" applyAlignment="1" applyProtection="1">
      <alignment horizontal="center"/>
      <protection locked="0"/>
    </xf>
    <xf numFmtId="1" fontId="35" fillId="32" borderId="19" xfId="40" applyNumberFormat="1" applyFont="1" applyFill="1" applyBorder="1" applyAlignment="1" applyProtection="1">
      <alignment horizontal="center"/>
    </xf>
    <xf numFmtId="0" fontId="35" fillId="31" borderId="19" xfId="40" applyFont="1" applyFill="1" applyBorder="1" applyAlignment="1" applyProtection="1">
      <alignment horizontal="center"/>
      <protection locked="0"/>
    </xf>
    <xf numFmtId="0" fontId="35" fillId="31" borderId="22" xfId="40" applyFont="1" applyFill="1" applyBorder="1" applyAlignment="1" applyProtection="1">
      <alignment horizontal="center"/>
      <protection locked="0"/>
    </xf>
    <xf numFmtId="0" fontId="35" fillId="31" borderId="20" xfId="40" applyFont="1" applyFill="1" applyBorder="1" applyAlignment="1" applyProtection="1">
      <alignment horizontal="center"/>
      <protection locked="0"/>
    </xf>
    <xf numFmtId="0" fontId="35" fillId="31" borderId="18" xfId="40" applyFont="1" applyFill="1" applyBorder="1" applyAlignment="1" applyProtection="1">
      <alignment horizontal="center"/>
      <protection locked="0"/>
    </xf>
    <xf numFmtId="0" fontId="35" fillId="31" borderId="61" xfId="40" applyFont="1" applyFill="1" applyBorder="1" applyAlignment="1" applyProtection="1">
      <alignment horizontal="center"/>
      <protection locked="0"/>
    </xf>
    <xf numFmtId="0" fontId="28" fillId="0" borderId="219" xfId="40" applyFont="1" applyBorder="1"/>
    <xf numFmtId="0" fontId="35" fillId="31" borderId="17" xfId="39" applyNumberFormat="1" applyFont="1" applyFill="1" applyBorder="1" applyAlignment="1" applyProtection="1">
      <alignment horizontal="center"/>
      <protection locked="0"/>
    </xf>
    <xf numFmtId="0" fontId="35" fillId="31" borderId="19" xfId="39" applyFont="1" applyFill="1" applyBorder="1" applyAlignment="1" applyProtection="1">
      <alignment horizontal="center"/>
      <protection locked="0"/>
    </xf>
    <xf numFmtId="0" fontId="35" fillId="31" borderId="20" xfId="39" applyNumberFormat="1" applyFont="1" applyFill="1" applyBorder="1" applyAlignment="1" applyProtection="1">
      <alignment horizontal="center"/>
      <protection locked="0"/>
    </xf>
    <xf numFmtId="0" fontId="35" fillId="31" borderId="19" xfId="39" applyNumberFormat="1" applyFont="1" applyFill="1" applyBorder="1" applyAlignment="1" applyProtection="1">
      <alignment horizontal="center"/>
      <protection locked="0"/>
    </xf>
    <xf numFmtId="0" fontId="35" fillId="33" borderId="80" xfId="40" applyFont="1" applyFill="1" applyBorder="1" applyAlignment="1" applyProtection="1">
      <protection locked="0"/>
    </xf>
    <xf numFmtId="0" fontId="35" fillId="33" borderId="17" xfId="39" applyNumberFormat="1" applyFont="1" applyFill="1" applyBorder="1" applyAlignment="1" applyProtection="1">
      <alignment horizontal="center"/>
      <protection locked="0"/>
    </xf>
    <xf numFmtId="1" fontId="35" fillId="34" borderId="19" xfId="40" applyNumberFormat="1" applyFont="1" applyFill="1" applyBorder="1" applyAlignment="1" applyProtection="1">
      <alignment horizontal="center"/>
    </xf>
    <xf numFmtId="0" fontId="35" fillId="33" borderId="18" xfId="39" applyNumberFormat="1" applyFont="1" applyFill="1" applyBorder="1" applyAlignment="1" applyProtection="1">
      <alignment horizontal="center"/>
      <protection locked="0"/>
    </xf>
    <xf numFmtId="0" fontId="37" fillId="33" borderId="17" xfId="39" applyNumberFormat="1" applyFont="1" applyFill="1" applyBorder="1" applyAlignment="1" applyProtection="1">
      <alignment horizontal="center"/>
      <protection locked="0"/>
    </xf>
    <xf numFmtId="1" fontId="37" fillId="34" borderId="19" xfId="40" applyNumberFormat="1" applyFont="1" applyFill="1" applyBorder="1" applyAlignment="1" applyProtection="1">
      <alignment horizontal="center"/>
    </xf>
    <xf numFmtId="0" fontId="37" fillId="33" borderId="18" xfId="39" applyNumberFormat="1" applyFont="1" applyFill="1" applyBorder="1" applyAlignment="1" applyProtection="1">
      <alignment horizontal="center"/>
      <protection locked="0"/>
    </xf>
    <xf numFmtId="0" fontId="35" fillId="33" borderId="51" xfId="39" applyNumberFormat="1" applyFont="1" applyFill="1" applyBorder="1" applyAlignment="1" applyProtection="1">
      <alignment horizontal="center"/>
      <protection locked="0"/>
    </xf>
    <xf numFmtId="0" fontId="35" fillId="33" borderId="76" xfId="40" applyFont="1" applyFill="1" applyBorder="1" applyAlignment="1" applyProtection="1">
      <alignment horizontal="center" vertical="center"/>
      <protection locked="0"/>
    </xf>
    <xf numFmtId="0" fontId="28" fillId="0" borderId="218" xfId="40" applyFont="1" applyBorder="1"/>
    <xf numFmtId="0" fontId="38" fillId="33" borderId="17" xfId="39" applyNumberFormat="1" applyFont="1" applyFill="1" applyBorder="1" applyAlignment="1" applyProtection="1">
      <alignment horizontal="center"/>
      <protection locked="0"/>
    </xf>
    <xf numFmtId="1" fontId="38" fillId="34" borderId="19" xfId="40" applyNumberFormat="1" applyFont="1" applyFill="1" applyBorder="1" applyAlignment="1" applyProtection="1">
      <alignment horizontal="center"/>
    </xf>
    <xf numFmtId="0" fontId="39" fillId="33" borderId="17" xfId="39" applyNumberFormat="1" applyFont="1" applyFill="1" applyBorder="1" applyAlignment="1" applyProtection="1">
      <alignment horizontal="center"/>
      <protection locked="0"/>
    </xf>
    <xf numFmtId="1" fontId="39" fillId="34" borderId="19" xfId="40" applyNumberFormat="1" applyFont="1" applyFill="1" applyBorder="1" applyAlignment="1" applyProtection="1">
      <alignment horizontal="center"/>
    </xf>
    <xf numFmtId="0" fontId="39" fillId="33" borderId="18" xfId="39" applyNumberFormat="1" applyFont="1" applyFill="1" applyBorder="1" applyAlignment="1" applyProtection="1">
      <alignment horizontal="center"/>
      <protection locked="0"/>
    </xf>
    <xf numFmtId="0" fontId="35" fillId="0" borderId="82" xfId="40" applyFont="1" applyFill="1" applyBorder="1" applyAlignment="1" applyProtection="1">
      <protection locked="0"/>
    </xf>
    <xf numFmtId="0" fontId="28" fillId="0" borderId="0" xfId="46" applyFont="1"/>
    <xf numFmtId="0" fontId="37" fillId="0" borderId="17" xfId="39" applyNumberFormat="1" applyFont="1" applyBorder="1" applyAlignment="1" applyProtection="1">
      <alignment horizontal="center"/>
      <protection locked="0"/>
    </xf>
    <xf numFmtId="1" fontId="37" fillId="4" borderId="19" xfId="40" applyNumberFormat="1" applyFont="1" applyFill="1" applyBorder="1" applyAlignment="1" applyProtection="1">
      <alignment horizontal="center"/>
    </xf>
    <xf numFmtId="0" fontId="37" fillId="0" borderId="18" xfId="39" applyNumberFormat="1" applyFont="1" applyBorder="1" applyAlignment="1" applyProtection="1">
      <alignment horizontal="center"/>
      <protection locked="0"/>
    </xf>
    <xf numFmtId="0" fontId="37" fillId="0" borderId="51" xfId="39" applyNumberFormat="1" applyFont="1" applyBorder="1" applyAlignment="1" applyProtection="1">
      <alignment horizontal="center"/>
      <protection locked="0"/>
    </xf>
    <xf numFmtId="0" fontId="35" fillId="39" borderId="79" xfId="40" applyFont="1" applyFill="1" applyBorder="1" applyAlignment="1" applyProtection="1">
      <alignment horizontal="center"/>
    </xf>
    <xf numFmtId="0" fontId="35" fillId="0" borderId="167" xfId="40" applyFont="1" applyBorder="1" applyProtection="1">
      <protection locked="0"/>
    </xf>
    <xf numFmtId="0" fontId="35" fillId="0" borderId="168" xfId="40" applyFont="1" applyBorder="1" applyProtection="1">
      <protection locked="0"/>
    </xf>
    <xf numFmtId="1" fontId="40" fillId="4" borderId="19" xfId="40" applyNumberFormat="1" applyFont="1" applyFill="1" applyBorder="1" applyAlignment="1" applyProtection="1">
      <alignment horizontal="center"/>
    </xf>
    <xf numFmtId="0" fontId="40" fillId="0" borderId="17" xfId="39" applyNumberFormat="1" applyFont="1" applyBorder="1" applyAlignment="1" applyProtection="1">
      <alignment horizontal="center"/>
      <protection locked="0"/>
    </xf>
    <xf numFmtId="0" fontId="40" fillId="0" borderId="18" xfId="39" applyNumberFormat="1" applyFont="1" applyBorder="1" applyAlignment="1" applyProtection="1">
      <alignment horizontal="center"/>
      <protection locked="0"/>
    </xf>
    <xf numFmtId="0" fontId="39" fillId="0" borderId="17" xfId="39" applyNumberFormat="1" applyFont="1" applyBorder="1" applyAlignment="1" applyProtection="1">
      <alignment horizontal="center"/>
      <protection locked="0"/>
    </xf>
    <xf numFmtId="1" fontId="39" fillId="4" borderId="19" xfId="40" applyNumberFormat="1" applyFont="1" applyFill="1" applyBorder="1" applyAlignment="1" applyProtection="1">
      <alignment horizontal="center"/>
    </xf>
    <xf numFmtId="1" fontId="35" fillId="4" borderId="159" xfId="40" applyNumberFormat="1" applyFont="1" applyFill="1" applyBorder="1" applyAlignment="1" applyProtection="1">
      <alignment horizontal="center" vertical="center" shrinkToFit="1"/>
    </xf>
    <xf numFmtId="0" fontId="34" fillId="4" borderId="23" xfId="40" applyFont="1" applyFill="1" applyBorder="1" applyAlignment="1" applyProtection="1">
      <alignment horizontal="left"/>
    </xf>
    <xf numFmtId="0" fontId="34" fillId="4" borderId="10" xfId="40" applyFont="1" applyFill="1" applyBorder="1" applyProtection="1"/>
    <xf numFmtId="0" fontId="31" fillId="4" borderId="155" xfId="40" applyFont="1" applyFill="1" applyBorder="1" applyAlignment="1" applyProtection="1">
      <alignment horizontal="center"/>
    </xf>
    <xf numFmtId="1" fontId="29" fillId="4" borderId="11" xfId="40" applyNumberFormat="1" applyFont="1" applyFill="1" applyBorder="1" applyAlignment="1" applyProtection="1">
      <alignment horizontal="center"/>
    </xf>
    <xf numFmtId="0" fontId="29" fillId="4" borderId="30" xfId="40" applyFont="1" applyFill="1" applyBorder="1" applyAlignment="1" applyProtection="1">
      <alignment horizontal="center"/>
    </xf>
    <xf numFmtId="1" fontId="29" fillId="4" borderId="160" xfId="40" applyNumberFormat="1" applyFont="1" applyFill="1" applyBorder="1" applyAlignment="1" applyProtection="1">
      <alignment horizontal="center"/>
    </xf>
    <xf numFmtId="0" fontId="28" fillId="0" borderId="0" xfId="40" applyFont="1" applyBorder="1"/>
    <xf numFmtId="0" fontId="29" fillId="4" borderId="25" xfId="40" applyFont="1" applyFill="1" applyBorder="1" applyAlignment="1" applyProtection="1">
      <alignment horizontal="center"/>
    </xf>
    <xf numFmtId="0" fontId="41" fillId="4" borderId="26" xfId="40" applyFont="1" applyFill="1" applyBorder="1" applyProtection="1"/>
    <xf numFmtId="0" fontId="29" fillId="4" borderId="0" xfId="40" applyFont="1" applyFill="1" applyBorder="1" applyAlignment="1" applyProtection="1">
      <alignment horizontal="center"/>
    </xf>
    <xf numFmtId="0" fontId="35" fillId="4" borderId="31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32" xfId="0" applyFont="1" applyFill="1" applyBorder="1" applyAlignment="1">
      <alignment horizontal="center" vertical="center" wrapText="1"/>
    </xf>
    <xf numFmtId="1" fontId="35" fillId="0" borderId="20" xfId="40" applyNumberFormat="1" applyFont="1" applyFill="1" applyBorder="1" applyAlignment="1" applyProtection="1">
      <alignment horizontal="center"/>
      <protection locked="0"/>
    </xf>
    <xf numFmtId="1" fontId="35" fillId="0" borderId="19" xfId="40" applyNumberFormat="1" applyFont="1" applyFill="1" applyBorder="1" applyAlignment="1" applyProtection="1">
      <alignment horizontal="center"/>
      <protection locked="0"/>
    </xf>
    <xf numFmtId="0" fontId="35" fillId="4" borderId="19" xfId="40" applyFont="1" applyFill="1" applyBorder="1" applyAlignment="1" applyProtection="1">
      <alignment horizontal="center"/>
    </xf>
    <xf numFmtId="1" fontId="35" fillId="0" borderId="18" xfId="40" applyNumberFormat="1" applyFont="1" applyFill="1" applyBorder="1" applyAlignment="1" applyProtection="1">
      <alignment horizontal="center"/>
      <protection locked="0"/>
    </xf>
    <xf numFmtId="1" fontId="35" fillId="0" borderId="21" xfId="40" applyNumberFormat="1" applyFont="1" applyFill="1" applyBorder="1" applyAlignment="1" applyProtection="1">
      <alignment horizontal="center"/>
      <protection locked="0"/>
    </xf>
    <xf numFmtId="0" fontId="35" fillId="0" borderId="81" xfId="46" applyFont="1" applyFill="1" applyBorder="1" applyAlignment="1" applyProtection="1">
      <alignment horizontal="center" vertical="center"/>
      <protection locked="0"/>
    </xf>
    <xf numFmtId="0" fontId="35" fillId="0" borderId="80" xfId="46" applyFont="1" applyBorder="1" applyProtection="1">
      <protection locked="0"/>
    </xf>
    <xf numFmtId="1" fontId="35" fillId="4" borderId="34" xfId="40" applyNumberFormat="1" applyFont="1" applyFill="1" applyBorder="1" applyAlignment="1" applyProtection="1">
      <alignment horizontal="center"/>
    </xf>
    <xf numFmtId="0" fontId="35" fillId="4" borderId="36" xfId="40" applyFont="1" applyFill="1" applyBorder="1" applyAlignment="1" applyProtection="1">
      <alignment horizontal="left" vertical="center" wrapText="1"/>
    </xf>
    <xf numFmtId="0" fontId="35" fillId="4" borderId="37" xfId="40" applyFont="1" applyFill="1" applyBorder="1" applyAlignment="1" applyProtection="1">
      <alignment horizontal="center"/>
    </xf>
    <xf numFmtId="0" fontId="29" fillId="4" borderId="38" xfId="40" applyFont="1" applyFill="1" applyBorder="1" applyAlignment="1" applyProtection="1">
      <alignment horizontal="center"/>
    </xf>
    <xf numFmtId="1" fontId="29" fillId="4" borderId="37" xfId="40" applyNumberFormat="1" applyFont="1" applyFill="1" applyBorder="1" applyAlignment="1" applyProtection="1">
      <alignment horizontal="center"/>
    </xf>
    <xf numFmtId="1" fontId="29" fillId="4" borderId="39" xfId="40" applyNumberFormat="1" applyFont="1" applyFill="1" applyBorder="1" applyAlignment="1" applyProtection="1">
      <alignment horizontal="center"/>
    </xf>
    <xf numFmtId="0" fontId="29" fillId="4" borderId="24" xfId="40" applyFont="1" applyFill="1" applyBorder="1" applyAlignment="1" applyProtection="1">
      <alignment horizontal="center"/>
    </xf>
    <xf numFmtId="1" fontId="29" fillId="4" borderId="40" xfId="40" applyNumberFormat="1" applyFont="1" applyFill="1" applyBorder="1" applyAlignment="1" applyProtection="1">
      <alignment horizontal="center"/>
    </xf>
    <xf numFmtId="1" fontId="29" fillId="4" borderId="36" xfId="40" applyNumberFormat="1" applyFont="1" applyFill="1" applyBorder="1" applyAlignment="1" applyProtection="1">
      <alignment horizontal="center"/>
    </xf>
    <xf numFmtId="1" fontId="35" fillId="4" borderId="37" xfId="40" applyNumberFormat="1" applyFont="1" applyFill="1" applyBorder="1" applyAlignment="1" applyProtection="1">
      <alignment horizontal="center"/>
    </xf>
    <xf numFmtId="1" fontId="29" fillId="4" borderId="60" xfId="40" applyNumberFormat="1" applyFont="1" applyFill="1" applyBorder="1" applyAlignment="1" applyProtection="1">
      <alignment horizontal="center"/>
    </xf>
    <xf numFmtId="0" fontId="42" fillId="0" borderId="0" xfId="40" applyFont="1"/>
    <xf numFmtId="0" fontId="35" fillId="0" borderId="80" xfId="40" applyFont="1" applyBorder="1" applyProtection="1">
      <protection locked="0"/>
    </xf>
    <xf numFmtId="0" fontId="29" fillId="0" borderId="17" xfId="39" applyNumberFormat="1" applyFont="1" applyBorder="1" applyAlignment="1" applyProtection="1">
      <alignment horizontal="center"/>
      <protection locked="0"/>
    </xf>
    <xf numFmtId="1" fontId="29" fillId="4" borderId="19" xfId="40" applyNumberFormat="1" applyFont="1" applyFill="1" applyBorder="1" applyAlignment="1" applyProtection="1">
      <alignment horizontal="center"/>
    </xf>
    <xf numFmtId="1" fontId="35" fillId="4" borderId="22" xfId="40" applyNumberFormat="1" applyFont="1" applyFill="1" applyBorder="1" applyAlignment="1" applyProtection="1">
      <alignment horizontal="center" vertical="center" shrinkToFit="1"/>
    </xf>
    <xf numFmtId="0" fontId="42" fillId="24" borderId="36" xfId="40" applyFont="1" applyFill="1" applyBorder="1" applyAlignment="1" applyProtection="1">
      <alignment horizontal="left" vertical="center" wrapText="1"/>
    </xf>
    <xf numFmtId="0" fontId="42" fillId="24" borderId="37" xfId="40" applyFont="1" applyFill="1" applyBorder="1" applyAlignment="1" applyProtection="1">
      <alignment horizontal="center"/>
    </xf>
    <xf numFmtId="0" fontId="31" fillId="29" borderId="39" xfId="40" applyFont="1" applyFill="1" applyBorder="1" applyAlignment="1" applyProtection="1">
      <alignment horizontal="center" vertical="center"/>
    </xf>
    <xf numFmtId="1" fontId="29" fillId="29" borderId="37" xfId="0" applyNumberFormat="1" applyFont="1" applyFill="1" applyBorder="1" applyAlignment="1">
      <alignment horizontal="center" vertical="center"/>
    </xf>
    <xf numFmtId="0" fontId="29" fillId="30" borderId="30" xfId="40" applyFont="1" applyFill="1" applyBorder="1" applyAlignment="1" applyProtection="1">
      <alignment horizontal="center" vertical="center"/>
    </xf>
    <xf numFmtId="1" fontId="29" fillId="29" borderId="60" xfId="0" applyNumberFormat="1" applyFont="1" applyFill="1" applyBorder="1" applyAlignment="1">
      <alignment horizontal="center" vertical="center"/>
    </xf>
    <xf numFmtId="0" fontId="29" fillId="4" borderId="36" xfId="40" applyFont="1" applyFill="1" applyBorder="1" applyAlignment="1" applyProtection="1">
      <alignment horizontal="center"/>
    </xf>
    <xf numFmtId="0" fontId="30" fillId="4" borderId="39" xfId="40" applyFont="1" applyFill="1" applyBorder="1" applyAlignment="1" applyProtection="1">
      <alignment horizontal="center"/>
    </xf>
    <xf numFmtId="0" fontId="30" fillId="4" borderId="0" xfId="40" applyFont="1" applyFill="1" applyBorder="1" applyAlignment="1" applyProtection="1">
      <alignment horizontal="center"/>
    </xf>
    <xf numFmtId="0" fontId="35" fillId="4" borderId="28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161" xfId="0" applyFont="1" applyFill="1" applyBorder="1" applyAlignment="1">
      <alignment horizontal="center" vertical="center" wrapText="1"/>
    </xf>
    <xf numFmtId="0" fontId="28" fillId="28" borderId="77" xfId="40" applyFont="1" applyFill="1" applyBorder="1"/>
    <xf numFmtId="0" fontId="28" fillId="28" borderId="79" xfId="40" applyFont="1" applyFill="1" applyBorder="1"/>
    <xf numFmtId="0" fontId="35" fillId="0" borderId="151" xfId="0" applyFont="1" applyBorder="1" applyAlignment="1">
      <alignment horizontal="center" vertical="center"/>
    </xf>
    <xf numFmtId="0" fontId="41" fillId="25" borderId="84" xfId="40" applyFont="1" applyFill="1" applyBorder="1" applyAlignment="1" applyProtection="1">
      <alignment horizontal="center"/>
    </xf>
    <xf numFmtId="0" fontId="35" fillId="0" borderId="169" xfId="0" applyFont="1" applyBorder="1" applyAlignment="1">
      <alignment horizontal="left" vertical="center"/>
    </xf>
    <xf numFmtId="1" fontId="35" fillId="0" borderId="170" xfId="40" applyNumberFormat="1" applyFont="1" applyFill="1" applyBorder="1" applyAlignment="1" applyProtection="1">
      <alignment horizontal="center"/>
      <protection locked="0"/>
    </xf>
    <xf numFmtId="1" fontId="35" fillId="4" borderId="13" xfId="40" applyNumberFormat="1" applyFont="1" applyFill="1" applyBorder="1" applyAlignment="1" applyProtection="1">
      <alignment horizontal="center"/>
    </xf>
    <xf numFmtId="1" fontId="35" fillId="0" borderId="13" xfId="40" applyNumberFormat="1" applyFont="1" applyFill="1" applyBorder="1" applyAlignment="1" applyProtection="1">
      <alignment horizontal="center"/>
      <protection locked="0"/>
    </xf>
    <xf numFmtId="1" fontId="35" fillId="0" borderId="171" xfId="40" applyNumberFormat="1" applyFont="1" applyFill="1" applyBorder="1" applyAlignment="1" applyProtection="1">
      <alignment horizontal="center"/>
      <protection locked="0"/>
    </xf>
    <xf numFmtId="1" fontId="35" fillId="0" borderId="172" xfId="40" applyNumberFormat="1" applyFont="1" applyFill="1" applyBorder="1" applyAlignment="1" applyProtection="1">
      <alignment horizontal="center"/>
      <protection locked="0"/>
    </xf>
    <xf numFmtId="1" fontId="35" fillId="0" borderId="173" xfId="40" applyNumberFormat="1" applyFont="1" applyFill="1" applyBorder="1" applyAlignment="1" applyProtection="1">
      <alignment horizontal="center"/>
      <protection locked="0"/>
    </xf>
    <xf numFmtId="1" fontId="35" fillId="0" borderId="174" xfId="40" applyNumberFormat="1" applyFont="1" applyFill="1" applyBorder="1" applyAlignment="1" applyProtection="1">
      <alignment horizontal="center"/>
      <protection locked="0"/>
    </xf>
    <xf numFmtId="1" fontId="35" fillId="4" borderId="175" xfId="40" applyNumberFormat="1" applyFont="1" applyFill="1" applyBorder="1" applyAlignment="1" applyProtection="1">
      <alignment horizontal="center"/>
    </xf>
    <xf numFmtId="1" fontId="35" fillId="0" borderId="175" xfId="40" applyNumberFormat="1" applyFont="1" applyFill="1" applyBorder="1" applyAlignment="1" applyProtection="1">
      <alignment horizontal="center"/>
      <protection locked="0"/>
    </xf>
    <xf numFmtId="1" fontId="35" fillId="0" borderId="176" xfId="40" applyNumberFormat="1" applyFont="1" applyFill="1" applyBorder="1" applyAlignment="1" applyProtection="1">
      <alignment horizontal="center"/>
      <protection locked="0"/>
    </xf>
    <xf numFmtId="0" fontId="35" fillId="0" borderId="76" xfId="0" applyFont="1" applyBorder="1" applyAlignment="1">
      <alignment horizontal="center" vertical="center"/>
    </xf>
    <xf numFmtId="0" fontId="41" fillId="25" borderId="79" xfId="40" applyFont="1" applyFill="1" applyBorder="1" applyAlignment="1" applyProtection="1">
      <alignment horizontal="center"/>
    </xf>
    <xf numFmtId="0" fontId="35" fillId="0" borderId="79" xfId="0" applyFont="1" applyBorder="1" applyAlignment="1">
      <alignment horizontal="left" vertical="center"/>
    </xf>
    <xf numFmtId="1" fontId="35" fillId="0" borderId="177" xfId="40" applyNumberFormat="1" applyFont="1" applyFill="1" applyBorder="1" applyAlignment="1" applyProtection="1">
      <alignment horizontal="center"/>
      <protection locked="0"/>
    </xf>
    <xf numFmtId="1" fontId="35" fillId="4" borderId="15" xfId="40" applyNumberFormat="1" applyFont="1" applyFill="1" applyBorder="1" applyAlignment="1" applyProtection="1">
      <alignment horizontal="center"/>
    </xf>
    <xf numFmtId="1" fontId="35" fillId="0" borderId="15" xfId="40" applyNumberFormat="1" applyFont="1" applyFill="1" applyBorder="1" applyAlignment="1" applyProtection="1">
      <alignment horizontal="center"/>
      <protection locked="0"/>
    </xf>
    <xf numFmtId="1" fontId="35" fillId="0" borderId="41" xfId="40" applyNumberFormat="1" applyFont="1" applyFill="1" applyBorder="1" applyAlignment="1" applyProtection="1">
      <alignment horizontal="center"/>
      <protection locked="0"/>
    </xf>
    <xf numFmtId="1" fontId="35" fillId="0" borderId="178" xfId="40" applyNumberFormat="1" applyFont="1" applyFill="1" applyBorder="1" applyAlignment="1" applyProtection="1">
      <alignment horizontal="center"/>
      <protection locked="0"/>
    </xf>
    <xf numFmtId="1" fontId="35" fillId="0" borderId="179" xfId="40" applyNumberFormat="1" applyFont="1" applyFill="1" applyBorder="1" applyAlignment="1" applyProtection="1">
      <alignment horizontal="center"/>
      <protection locked="0"/>
    </xf>
    <xf numFmtId="1" fontId="35" fillId="0" borderId="17" xfId="40" applyNumberFormat="1" applyFont="1" applyFill="1" applyBorder="1" applyAlignment="1" applyProtection="1">
      <alignment horizontal="center"/>
      <protection locked="0"/>
    </xf>
    <xf numFmtId="0" fontId="41" fillId="25" borderId="83" xfId="40" applyFont="1" applyFill="1" applyBorder="1" applyAlignment="1" applyProtection="1">
      <alignment horizontal="center"/>
    </xf>
    <xf numFmtId="0" fontId="35" fillId="0" borderId="112" xfId="0" applyFont="1" applyBorder="1" applyAlignment="1">
      <alignment horizontal="left" vertical="center"/>
    </xf>
    <xf numFmtId="1" fontId="35" fillId="0" borderId="180" xfId="40" applyNumberFormat="1" applyFont="1" applyFill="1" applyBorder="1" applyAlignment="1" applyProtection="1">
      <alignment horizontal="center"/>
      <protection locked="0"/>
    </xf>
    <xf numFmtId="1" fontId="35" fillId="0" borderId="181" xfId="40" applyNumberFormat="1" applyFont="1" applyFill="1" applyBorder="1" applyAlignment="1" applyProtection="1">
      <alignment horizontal="center"/>
      <protection locked="0"/>
    </xf>
    <xf numFmtId="1" fontId="35" fillId="0" borderId="164" xfId="40" applyNumberFormat="1" applyFont="1" applyFill="1" applyBorder="1" applyAlignment="1" applyProtection="1">
      <alignment horizontal="center"/>
      <protection locked="0"/>
    </xf>
    <xf numFmtId="1" fontId="35" fillId="0" borderId="182" xfId="40" applyNumberFormat="1" applyFont="1" applyFill="1" applyBorder="1" applyAlignment="1" applyProtection="1">
      <alignment horizontal="center"/>
      <protection locked="0"/>
    </xf>
    <xf numFmtId="0" fontId="41" fillId="25" borderId="79" xfId="40" applyFont="1" applyFill="1" applyBorder="1" applyAlignment="1" applyProtection="1">
      <alignment horizontal="center" vertical="center"/>
    </xf>
    <xf numFmtId="0" fontId="35" fillId="0" borderId="112" xfId="0" applyFont="1" applyBorder="1" applyAlignment="1">
      <alignment horizontal="left" vertical="center" wrapText="1"/>
    </xf>
    <xf numFmtId="1" fontId="35" fillId="0" borderId="164" xfId="40" applyNumberFormat="1" applyFont="1" applyFill="1" applyBorder="1" applyAlignment="1" applyProtection="1">
      <alignment horizontal="center" vertical="center"/>
      <protection locked="0"/>
    </xf>
    <xf numFmtId="1" fontId="35" fillId="4" borderId="19" xfId="40" applyNumberFormat="1" applyFont="1" applyFill="1" applyBorder="1" applyAlignment="1" applyProtection="1">
      <alignment horizontal="center" vertical="center"/>
    </xf>
    <xf numFmtId="1" fontId="35" fillId="0" borderId="19" xfId="40" applyNumberFormat="1" applyFont="1" applyFill="1" applyBorder="1" applyAlignment="1" applyProtection="1">
      <alignment horizontal="center" vertical="center"/>
      <protection locked="0"/>
    </xf>
    <xf numFmtId="1" fontId="35" fillId="0" borderId="182" xfId="40" applyNumberFormat="1" applyFont="1" applyFill="1" applyBorder="1" applyAlignment="1" applyProtection="1">
      <alignment horizontal="center" vertical="center"/>
      <protection locked="0"/>
    </xf>
    <xf numFmtId="0" fontId="41" fillId="25" borderId="79" xfId="46" applyFont="1" applyFill="1" applyBorder="1" applyAlignment="1" applyProtection="1">
      <alignment horizontal="center"/>
    </xf>
    <xf numFmtId="0" fontId="43" fillId="0" borderId="112" xfId="0" applyFont="1" applyBorder="1" applyAlignment="1">
      <alignment horizontal="justify" vertical="center"/>
    </xf>
    <xf numFmtId="0" fontId="35" fillId="0" borderId="112" xfId="0" applyFont="1" applyBorder="1" applyAlignment="1">
      <alignment horizontal="justify" vertical="center"/>
    </xf>
    <xf numFmtId="1" fontId="29" fillId="4" borderId="52" xfId="40" applyNumberFormat="1" applyFont="1" applyFill="1" applyBorder="1" applyAlignment="1" applyProtection="1">
      <alignment horizontal="center" vertical="center" shrinkToFit="1"/>
    </xf>
    <xf numFmtId="1" fontId="29" fillId="4" borderId="51" xfId="40" applyNumberFormat="1" applyFont="1" applyFill="1" applyBorder="1" applyAlignment="1" applyProtection="1">
      <alignment horizontal="center" vertical="center" shrinkToFit="1"/>
    </xf>
    <xf numFmtId="1" fontId="29" fillId="4" borderId="17" xfId="40" applyNumberFormat="1" applyFont="1" applyFill="1" applyBorder="1" applyAlignment="1" applyProtection="1">
      <alignment horizontal="center" vertical="center" shrinkToFit="1"/>
    </xf>
    <xf numFmtId="164" fontId="29" fillId="4" borderId="22" xfId="26" applyFont="1" applyFill="1" applyBorder="1" applyAlignment="1" applyProtection="1">
      <alignment horizontal="center" vertical="center"/>
    </xf>
    <xf numFmtId="164" fontId="29" fillId="4" borderId="162" xfId="26" applyFont="1" applyFill="1" applyBorder="1" applyAlignment="1" applyProtection="1">
      <alignment horizontal="center" vertical="center"/>
    </xf>
    <xf numFmtId="0" fontId="35" fillId="0" borderId="183" xfId="0" applyFont="1" applyBorder="1" applyAlignment="1">
      <alignment horizontal="center" vertical="center"/>
    </xf>
    <xf numFmtId="0" fontId="41" fillId="25" borderId="85" xfId="46" applyFont="1" applyFill="1" applyBorder="1" applyAlignment="1" applyProtection="1">
      <alignment horizontal="center"/>
    </xf>
    <xf numFmtId="0" fontId="35" fillId="0" borderId="184" xfId="0" applyFont="1" applyBorder="1" applyAlignment="1">
      <alignment horizontal="justify" vertical="center"/>
    </xf>
    <xf numFmtId="1" fontId="35" fillId="0" borderId="185" xfId="40" applyNumberFormat="1" applyFont="1" applyFill="1" applyBorder="1" applyAlignment="1" applyProtection="1">
      <alignment horizontal="center"/>
      <protection locked="0"/>
    </xf>
    <xf numFmtId="1" fontId="35" fillId="0" borderId="34" xfId="40" applyNumberFormat="1" applyFont="1" applyFill="1" applyBorder="1" applyAlignment="1" applyProtection="1">
      <alignment horizontal="center"/>
      <protection locked="0"/>
    </xf>
    <xf numFmtId="1" fontId="35" fillId="0" borderId="186" xfId="40" applyNumberFormat="1" applyFont="1" applyFill="1" applyBorder="1" applyAlignment="1" applyProtection="1">
      <alignment horizontal="center"/>
      <protection locked="0"/>
    </xf>
    <xf numFmtId="1" fontId="35" fillId="0" borderId="35" xfId="40" applyNumberFormat="1" applyFont="1" applyFill="1" applyBorder="1" applyAlignment="1" applyProtection="1">
      <alignment horizontal="center"/>
      <protection locked="0"/>
    </xf>
    <xf numFmtId="1" fontId="35" fillId="0" borderId="111" xfId="40" applyNumberFormat="1" applyFont="1" applyFill="1" applyBorder="1" applyAlignment="1" applyProtection="1">
      <alignment horizontal="center"/>
      <protection locked="0"/>
    </xf>
    <xf numFmtId="1" fontId="35" fillId="4" borderId="79" xfId="40" applyNumberFormat="1" applyFont="1" applyFill="1" applyBorder="1" applyAlignment="1" applyProtection="1">
      <alignment horizontal="center"/>
    </xf>
    <xf numFmtId="1" fontId="35" fillId="0" borderId="79" xfId="40" applyNumberFormat="1" applyFont="1" applyFill="1" applyBorder="1" applyAlignment="1" applyProtection="1">
      <alignment horizontal="center"/>
      <protection locked="0"/>
    </xf>
    <xf numFmtId="1" fontId="35" fillId="0" borderId="80" xfId="40" applyNumberFormat="1" applyFont="1" applyFill="1" applyBorder="1" applyAlignment="1" applyProtection="1">
      <alignment horizontal="center"/>
      <protection locked="0"/>
    </xf>
    <xf numFmtId="0" fontId="44" fillId="0" borderId="76" xfId="0" applyFont="1" applyBorder="1" applyAlignment="1">
      <alignment horizontal="center" vertical="center"/>
    </xf>
    <xf numFmtId="0" fontId="45" fillId="25" borderId="85" xfId="46" applyFont="1" applyFill="1" applyBorder="1" applyAlignment="1" applyProtection="1">
      <alignment horizontal="center"/>
    </xf>
    <xf numFmtId="0" fontId="44" fillId="0" borderId="112" xfId="0" applyFont="1" applyBorder="1" applyAlignment="1">
      <alignment horizontal="justify" vertical="center"/>
    </xf>
    <xf numFmtId="1" fontId="44" fillId="0" borderId="111" xfId="40" applyNumberFormat="1" applyFont="1" applyFill="1" applyBorder="1" applyAlignment="1" applyProtection="1">
      <alignment horizontal="center"/>
      <protection locked="0"/>
    </xf>
    <xf numFmtId="1" fontId="44" fillId="4" borderId="79" xfId="40" applyNumberFormat="1" applyFont="1" applyFill="1" applyBorder="1" applyAlignment="1" applyProtection="1">
      <alignment horizontal="center"/>
    </xf>
    <xf numFmtId="1" fontId="44" fillId="0" borderId="79" xfId="40" applyNumberFormat="1" applyFont="1" applyFill="1" applyBorder="1" applyAlignment="1" applyProtection="1">
      <alignment horizontal="center"/>
      <protection locked="0"/>
    </xf>
    <xf numFmtId="1" fontId="44" fillId="0" borderId="80" xfId="40" applyNumberFormat="1" applyFont="1" applyFill="1" applyBorder="1" applyAlignment="1" applyProtection="1">
      <alignment horizontal="center"/>
      <protection locked="0"/>
    </xf>
    <xf numFmtId="1" fontId="46" fillId="4" borderId="52" xfId="40" applyNumberFormat="1" applyFont="1" applyFill="1" applyBorder="1" applyAlignment="1" applyProtection="1">
      <alignment horizontal="center" vertical="center" shrinkToFit="1"/>
    </xf>
    <xf numFmtId="1" fontId="46" fillId="4" borderId="51" xfId="40" applyNumberFormat="1" applyFont="1" applyFill="1" applyBorder="1" applyAlignment="1" applyProtection="1">
      <alignment horizontal="center" vertical="center" shrinkToFit="1"/>
    </xf>
    <xf numFmtId="1" fontId="46" fillId="4" borderId="17" xfId="40" applyNumberFormat="1" applyFont="1" applyFill="1" applyBorder="1" applyAlignment="1" applyProtection="1">
      <alignment horizontal="center" vertical="center" shrinkToFit="1"/>
    </xf>
    <xf numFmtId="164" fontId="46" fillId="4" borderId="22" xfId="26" applyFont="1" applyFill="1" applyBorder="1" applyAlignment="1" applyProtection="1">
      <alignment horizontal="center" vertical="center"/>
    </xf>
    <xf numFmtId="164" fontId="46" fillId="4" borderId="162" xfId="26" applyFont="1" applyFill="1" applyBorder="1" applyAlignment="1" applyProtection="1">
      <alignment horizontal="center" vertical="center"/>
    </xf>
    <xf numFmtId="0" fontId="47" fillId="0" borderId="77" xfId="40" applyFont="1" applyBorder="1"/>
    <xf numFmtId="0" fontId="47" fillId="0" borderId="79" xfId="40" applyFont="1" applyBorder="1"/>
    <xf numFmtId="0" fontId="47" fillId="0" borderId="0" xfId="40" applyFont="1" applyBorder="1"/>
    <xf numFmtId="0" fontId="38" fillId="0" borderId="76" xfId="0" applyFont="1" applyFill="1" applyBorder="1" applyAlignment="1">
      <alignment horizontal="center" vertical="center"/>
    </xf>
    <xf numFmtId="0" fontId="36" fillId="0" borderId="77" xfId="40" applyFont="1" applyBorder="1"/>
    <xf numFmtId="0" fontId="36" fillId="0" borderId="79" xfId="40" applyFont="1" applyBorder="1"/>
    <xf numFmtId="1" fontId="35" fillId="0" borderId="187" xfId="40" applyNumberFormat="1" applyFont="1" applyFill="1" applyBorder="1" applyAlignment="1" applyProtection="1">
      <alignment horizontal="center"/>
      <protection locked="0"/>
    </xf>
    <xf numFmtId="1" fontId="35" fillId="4" borderId="85" xfId="40" applyNumberFormat="1" applyFont="1" applyFill="1" applyBorder="1" applyAlignment="1" applyProtection="1">
      <alignment horizontal="center"/>
    </xf>
    <xf numFmtId="1" fontId="35" fillId="0" borderId="85" xfId="40" applyNumberFormat="1" applyFont="1" applyFill="1" applyBorder="1" applyAlignment="1" applyProtection="1">
      <alignment horizontal="center"/>
      <protection locked="0"/>
    </xf>
    <xf numFmtId="1" fontId="35" fillId="0" borderId="188" xfId="40" applyNumberFormat="1" applyFont="1" applyFill="1" applyBorder="1" applyAlignment="1" applyProtection="1">
      <alignment horizontal="center"/>
      <protection locked="0"/>
    </xf>
    <xf numFmtId="0" fontId="35" fillId="0" borderId="189" xfId="0" applyFont="1" applyBorder="1" applyAlignment="1">
      <alignment horizontal="center" vertical="center"/>
    </xf>
    <xf numFmtId="0" fontId="41" fillId="25" borderId="190" xfId="46" applyFont="1" applyFill="1" applyBorder="1" applyAlignment="1" applyProtection="1">
      <alignment horizontal="center"/>
    </xf>
    <xf numFmtId="0" fontId="35" fillId="0" borderId="191" xfId="0" applyFont="1" applyBorder="1" applyAlignment="1">
      <alignment horizontal="justify" vertical="center"/>
    </xf>
    <xf numFmtId="1" fontId="35" fillId="0" borderId="192" xfId="40" applyNumberFormat="1" applyFont="1" applyFill="1" applyBorder="1" applyAlignment="1" applyProtection="1">
      <alignment horizontal="center"/>
      <protection locked="0"/>
    </xf>
    <xf numFmtId="1" fontId="35" fillId="4" borderId="190" xfId="40" applyNumberFormat="1" applyFont="1" applyFill="1" applyBorder="1" applyAlignment="1" applyProtection="1">
      <alignment horizontal="center"/>
    </xf>
    <xf numFmtId="1" fontId="35" fillId="0" borderId="190" xfId="40" applyNumberFormat="1" applyFont="1" applyFill="1" applyBorder="1" applyAlignment="1" applyProtection="1">
      <alignment horizontal="center"/>
      <protection locked="0"/>
    </xf>
    <xf numFmtId="1" fontId="35" fillId="0" borderId="193" xfId="40" applyNumberFormat="1" applyFont="1" applyFill="1" applyBorder="1" applyAlignment="1" applyProtection="1">
      <alignment horizontal="center"/>
      <protection locked="0"/>
    </xf>
    <xf numFmtId="0" fontId="39" fillId="0" borderId="183" xfId="0" applyFont="1" applyBorder="1" applyAlignment="1">
      <alignment horizontal="center" vertical="center"/>
    </xf>
    <xf numFmtId="0" fontId="48" fillId="25" borderId="85" xfId="46" applyFont="1" applyFill="1" applyBorder="1" applyAlignment="1" applyProtection="1">
      <alignment horizontal="center"/>
    </xf>
    <xf numFmtId="0" fontId="39" fillId="0" borderId="184" xfId="0" applyFont="1" applyBorder="1" applyAlignment="1">
      <alignment horizontal="justify" vertical="center"/>
    </xf>
    <xf numFmtId="1" fontId="37" fillId="4" borderId="85" xfId="40" applyNumberFormat="1" applyFont="1" applyFill="1" applyBorder="1" applyAlignment="1" applyProtection="1">
      <alignment horizontal="center"/>
    </xf>
    <xf numFmtId="1" fontId="37" fillId="0" borderId="85" xfId="40" applyNumberFormat="1" applyFont="1" applyFill="1" applyBorder="1" applyAlignment="1" applyProtection="1">
      <alignment horizontal="center"/>
      <protection locked="0"/>
    </xf>
    <xf numFmtId="1" fontId="37" fillId="0" borderId="188" xfId="40" applyNumberFormat="1" applyFont="1" applyFill="1" applyBorder="1" applyAlignment="1" applyProtection="1">
      <alignment horizontal="center"/>
      <protection locked="0"/>
    </xf>
    <xf numFmtId="1" fontId="37" fillId="0" borderId="187" xfId="40" applyNumberFormat="1" applyFont="1" applyFill="1" applyBorder="1" applyAlignment="1" applyProtection="1">
      <alignment horizontal="center"/>
      <protection locked="0"/>
    </xf>
    <xf numFmtId="1" fontId="39" fillId="4" borderId="85" xfId="40" applyNumberFormat="1" applyFont="1" applyFill="1" applyBorder="1" applyAlignment="1" applyProtection="1">
      <alignment horizontal="center"/>
    </xf>
    <xf numFmtId="1" fontId="39" fillId="0" borderId="85" xfId="40" applyNumberFormat="1" applyFont="1" applyFill="1" applyBorder="1" applyAlignment="1" applyProtection="1">
      <alignment horizontal="center"/>
      <protection locked="0"/>
    </xf>
    <xf numFmtId="1" fontId="39" fillId="0" borderId="188" xfId="40" applyNumberFormat="1" applyFont="1" applyFill="1" applyBorder="1" applyAlignment="1" applyProtection="1">
      <alignment horizontal="center"/>
      <protection locked="0"/>
    </xf>
    <xf numFmtId="1" fontId="39" fillId="0" borderId="187" xfId="40" applyNumberFormat="1" applyFont="1" applyFill="1" applyBorder="1" applyAlignment="1" applyProtection="1">
      <alignment horizontal="center"/>
      <protection locked="0"/>
    </xf>
    <xf numFmtId="1" fontId="35" fillId="0" borderId="52" xfId="40" applyNumberFormat="1" applyFont="1" applyFill="1" applyBorder="1" applyAlignment="1" applyProtection="1">
      <alignment horizontal="left" vertical="center" shrinkToFit="1"/>
    </xf>
    <xf numFmtId="0" fontId="39" fillId="0" borderId="79" xfId="0" applyFont="1" applyBorder="1" applyAlignment="1">
      <alignment horizontal="center" vertical="center"/>
    </xf>
    <xf numFmtId="0" fontId="48" fillId="25" borderId="79" xfId="46" applyFont="1" applyFill="1" applyBorder="1" applyAlignment="1" applyProtection="1">
      <alignment horizontal="center"/>
    </xf>
    <xf numFmtId="0" fontId="39" fillId="0" borderId="79" xfId="0" applyFont="1" applyBorder="1" applyAlignment="1">
      <alignment horizontal="justify" vertical="center"/>
    </xf>
    <xf numFmtId="1" fontId="35" fillId="0" borderId="196" xfId="40" applyNumberFormat="1" applyFont="1" applyFill="1" applyBorder="1" applyAlignment="1" applyProtection="1">
      <alignment horizontal="center"/>
      <protection locked="0"/>
    </xf>
    <xf numFmtId="0" fontId="35" fillId="0" borderId="79" xfId="0" applyFont="1" applyBorder="1" applyAlignment="1">
      <alignment horizontal="center" vertical="center"/>
    </xf>
    <xf numFmtId="0" fontId="35" fillId="0" borderId="79" xfId="0" applyFont="1" applyBorder="1" applyAlignment="1">
      <alignment horizontal="left" vertical="center" wrapText="1"/>
    </xf>
    <xf numFmtId="0" fontId="35" fillId="4" borderId="152" xfId="40" applyFont="1" applyFill="1" applyBorder="1" applyProtection="1"/>
    <xf numFmtId="0" fontId="35" fillId="4" borderId="153" xfId="40" applyFont="1" applyFill="1" applyBorder="1" applyProtection="1"/>
    <xf numFmtId="0" fontId="35" fillId="0" borderId="93" xfId="46" applyFont="1" applyFill="1" applyBorder="1" applyAlignment="1" applyProtection="1">
      <alignment horizontal="center" vertical="center"/>
      <protection locked="0"/>
    </xf>
    <xf numFmtId="0" fontId="35" fillId="4" borderId="15" xfId="0" applyFont="1" applyFill="1" applyBorder="1" applyAlignment="1" applyProtection="1">
      <alignment horizontal="center" vertical="center" wrapText="1"/>
    </xf>
    <xf numFmtId="0" fontId="35" fillId="4" borderId="15" xfId="40" applyFont="1" applyFill="1" applyBorder="1" applyProtection="1"/>
    <xf numFmtId="0" fontId="35" fillId="0" borderId="15" xfId="0" applyFont="1" applyFill="1" applyBorder="1" applyAlignment="1" applyProtection="1">
      <alignment horizontal="left" vertical="center" wrapText="1"/>
      <protection locked="0"/>
    </xf>
    <xf numFmtId="1" fontId="35" fillId="0" borderId="83" xfId="40" applyNumberFormat="1" applyFont="1" applyFill="1" applyBorder="1" applyAlignment="1" applyProtection="1">
      <alignment horizontal="center"/>
      <protection locked="0"/>
    </xf>
    <xf numFmtId="0" fontId="35" fillId="0" borderId="83" xfId="40" applyFont="1" applyFill="1" applyBorder="1" applyAlignment="1" applyProtection="1">
      <alignment horizontal="center"/>
      <protection locked="0"/>
    </xf>
    <xf numFmtId="0" fontId="35" fillId="0" borderId="41" xfId="0" applyFont="1" applyFill="1" applyBorder="1" applyAlignment="1" applyProtection="1">
      <alignment horizontal="left" vertical="center" wrapText="1"/>
      <protection locked="0"/>
    </xf>
    <xf numFmtId="0" fontId="35" fillId="4" borderId="44" xfId="40" applyFont="1" applyFill="1" applyBorder="1" applyProtection="1"/>
    <xf numFmtId="0" fontId="35" fillId="4" borderId="45" xfId="40" applyFont="1" applyFill="1" applyBorder="1" applyProtection="1"/>
    <xf numFmtId="0" fontId="35" fillId="4" borderId="46" xfId="40" applyFont="1" applyFill="1" applyBorder="1" applyProtection="1"/>
    <xf numFmtId="0" fontId="35" fillId="4" borderId="42" xfId="40" applyFont="1" applyFill="1" applyBorder="1" applyProtection="1"/>
    <xf numFmtId="0" fontId="35" fillId="4" borderId="43" xfId="40" applyFont="1" applyFill="1" applyBorder="1" applyProtection="1"/>
    <xf numFmtId="0" fontId="35" fillId="4" borderId="49" xfId="40" applyFont="1" applyFill="1" applyBorder="1" applyProtection="1"/>
    <xf numFmtId="0" fontId="35" fillId="4" borderId="50" xfId="40" applyFont="1" applyFill="1" applyBorder="1" applyProtection="1"/>
    <xf numFmtId="0" fontId="35" fillId="4" borderId="16" xfId="40" applyFont="1" applyFill="1" applyBorder="1" applyAlignment="1" applyProtection="1">
      <alignment horizontal="center"/>
    </xf>
    <xf numFmtId="0" fontId="41" fillId="4" borderId="19" xfId="40" applyFont="1" applyFill="1" applyBorder="1" applyAlignment="1" applyProtection="1">
      <alignment horizontal="center"/>
    </xf>
    <xf numFmtId="0" fontId="35" fillId="4" borderId="19" xfId="40" applyFont="1" applyFill="1" applyBorder="1" applyProtection="1"/>
    <xf numFmtId="1" fontId="35" fillId="4" borderId="22" xfId="40" applyNumberFormat="1" applyFont="1" applyFill="1" applyBorder="1" applyAlignment="1" applyProtection="1">
      <alignment horizontal="center"/>
    </xf>
    <xf numFmtId="1" fontId="35" fillId="4" borderId="51" xfId="40" applyNumberFormat="1" applyFont="1" applyFill="1" applyBorder="1" applyAlignment="1" applyProtection="1">
      <alignment horizontal="center"/>
    </xf>
    <xf numFmtId="1" fontId="35" fillId="4" borderId="18" xfId="40" applyNumberFormat="1" applyFont="1" applyFill="1" applyBorder="1" applyAlignment="1" applyProtection="1">
      <alignment horizontal="center"/>
    </xf>
    <xf numFmtId="1" fontId="35" fillId="4" borderId="52" xfId="40" applyNumberFormat="1" applyFont="1" applyFill="1" applyBorder="1" applyAlignment="1" applyProtection="1">
      <alignment horizontal="center"/>
    </xf>
    <xf numFmtId="0" fontId="35" fillId="4" borderId="16" xfId="40" applyFont="1" applyFill="1" applyBorder="1" applyAlignment="1" applyProtection="1">
      <alignment horizontal="left"/>
    </xf>
    <xf numFmtId="0" fontId="41" fillId="4" borderId="19" xfId="40" applyFont="1" applyFill="1" applyBorder="1" applyProtection="1"/>
    <xf numFmtId="0" fontId="35" fillId="4" borderId="22" xfId="40" applyFont="1" applyFill="1" applyBorder="1" applyProtection="1"/>
    <xf numFmtId="0" fontId="35" fillId="4" borderId="51" xfId="40" applyFont="1" applyFill="1" applyBorder="1" applyProtection="1"/>
    <xf numFmtId="0" fontId="35" fillId="4" borderId="17" xfId="40" applyFont="1" applyFill="1" applyBorder="1" applyProtection="1"/>
    <xf numFmtId="0" fontId="35" fillId="4" borderId="52" xfId="40" applyFont="1" applyFill="1" applyBorder="1" applyProtection="1"/>
    <xf numFmtId="0" fontId="35" fillId="4" borderId="33" xfId="40" applyFont="1" applyFill="1" applyBorder="1" applyAlignment="1" applyProtection="1">
      <alignment horizontal="left"/>
    </xf>
    <xf numFmtId="0" fontId="41" fillId="4" borderId="34" xfId="40" applyFont="1" applyFill="1" applyBorder="1" applyAlignment="1" applyProtection="1">
      <alignment horizontal="center"/>
    </xf>
    <xf numFmtId="0" fontId="35" fillId="4" borderId="34" xfId="40" applyFont="1" applyFill="1" applyBorder="1" applyProtection="1"/>
    <xf numFmtId="1" fontId="35" fillId="4" borderId="53" xfId="40" applyNumberFormat="1" applyFont="1" applyFill="1" applyBorder="1" applyAlignment="1" applyProtection="1">
      <alignment horizontal="center"/>
    </xf>
    <xf numFmtId="1" fontId="35" fillId="4" borderId="29" xfId="40" applyNumberFormat="1" applyFont="1" applyFill="1" applyBorder="1" applyAlignment="1" applyProtection="1">
      <alignment horizontal="center"/>
    </xf>
    <xf numFmtId="1" fontId="35" fillId="4" borderId="35" xfId="40" applyNumberFormat="1" applyFont="1" applyFill="1" applyBorder="1" applyAlignment="1" applyProtection="1">
      <alignment horizontal="center"/>
    </xf>
    <xf numFmtId="0" fontId="35" fillId="4" borderId="54" xfId="40" applyFont="1" applyFill="1" applyBorder="1" applyAlignment="1" applyProtection="1">
      <alignment horizontal="left"/>
    </xf>
    <xf numFmtId="0" fontId="41" fillId="4" borderId="47" xfId="40" applyFont="1" applyFill="1" applyBorder="1" applyAlignment="1" applyProtection="1">
      <alignment horizontal="center"/>
    </xf>
    <xf numFmtId="0" fontId="35" fillId="4" borderId="47" xfId="40" applyFont="1" applyFill="1" applyBorder="1" applyProtection="1"/>
    <xf numFmtId="1" fontId="35" fillId="4" borderId="48" xfId="40" applyNumberFormat="1" applyFont="1" applyFill="1" applyBorder="1" applyAlignment="1" applyProtection="1">
      <alignment horizontal="center"/>
    </xf>
    <xf numFmtId="1" fontId="35" fillId="4" borderId="55" xfId="40" applyNumberFormat="1" applyFont="1" applyFill="1" applyBorder="1" applyAlignment="1" applyProtection="1">
      <alignment horizontal="center"/>
    </xf>
    <xf numFmtId="1" fontId="35" fillId="4" borderId="56" xfId="40" applyNumberFormat="1" applyFont="1" applyFill="1" applyBorder="1" applyAlignment="1" applyProtection="1">
      <alignment horizontal="center"/>
    </xf>
    <xf numFmtId="1" fontId="35" fillId="4" borderId="57" xfId="40" applyNumberFormat="1" applyFont="1" applyFill="1" applyBorder="1" applyAlignment="1" applyProtection="1">
      <alignment horizontal="center"/>
    </xf>
    <xf numFmtId="1" fontId="35" fillId="4" borderId="58" xfId="40" applyNumberFormat="1" applyFont="1" applyFill="1" applyBorder="1" applyAlignment="1" applyProtection="1">
      <alignment horizontal="center"/>
    </xf>
    <xf numFmtId="0" fontId="35" fillId="0" borderId="0" xfId="40" applyFont="1" applyFill="1" applyAlignment="1">
      <alignment horizontal="left"/>
    </xf>
    <xf numFmtId="0" fontId="28" fillId="0" borderId="0" xfId="40" applyFont="1" applyFill="1"/>
    <xf numFmtId="0" fontId="35" fillId="0" borderId="0" xfId="40" applyFont="1"/>
    <xf numFmtId="0" fontId="35" fillId="0" borderId="0" xfId="40" applyFont="1" applyAlignment="1">
      <alignment horizontal="left"/>
    </xf>
    <xf numFmtId="0" fontId="49" fillId="4" borderId="72" xfId="40" applyFont="1" applyFill="1" applyBorder="1" applyAlignment="1" applyProtection="1">
      <alignment horizontal="center" vertical="center"/>
    </xf>
    <xf numFmtId="0" fontId="49" fillId="4" borderId="11" xfId="40" applyFont="1" applyFill="1" applyBorder="1" applyAlignment="1" applyProtection="1">
      <alignment horizontal="center" textRotation="90" wrapText="1"/>
    </xf>
    <xf numFmtId="0" fontId="49" fillId="4" borderId="10" xfId="40" applyFont="1" applyFill="1" applyBorder="1" applyAlignment="1" applyProtection="1">
      <alignment horizontal="center" textRotation="90"/>
    </xf>
    <xf numFmtId="0" fontId="49" fillId="4" borderId="10" xfId="40" applyFont="1" applyFill="1" applyBorder="1" applyAlignment="1" applyProtection="1">
      <alignment horizontal="center" textRotation="90" wrapText="1"/>
    </xf>
    <xf numFmtId="1" fontId="29" fillId="4" borderId="21" xfId="40" applyNumberFormat="1" applyFont="1" applyFill="1" applyBorder="1" applyProtection="1"/>
    <xf numFmtId="1" fontId="29" fillId="4" borderId="59" xfId="40" applyNumberFormat="1" applyFont="1" applyFill="1" applyBorder="1" applyProtection="1"/>
    <xf numFmtId="0" fontId="28" fillId="0" borderId="0" xfId="46" applyFont="1" applyFill="1" applyProtection="1">
      <protection locked="0"/>
    </xf>
    <xf numFmtId="0" fontId="49" fillId="25" borderId="116" xfId="46" applyFont="1" applyFill="1" applyBorder="1" applyAlignment="1" applyProtection="1">
      <alignment horizontal="center" textRotation="90" wrapText="1"/>
    </xf>
    <xf numFmtId="0" fontId="49" fillId="25" borderId="117" xfId="46" applyFont="1" applyFill="1" applyBorder="1" applyAlignment="1" applyProtection="1">
      <alignment horizontal="center" textRotation="90"/>
    </xf>
    <xf numFmtId="0" fontId="49" fillId="25" borderId="117" xfId="46" applyFont="1" applyFill="1" applyBorder="1" applyAlignment="1" applyProtection="1">
      <alignment horizontal="center" textRotation="90" wrapText="1"/>
    </xf>
    <xf numFmtId="0" fontId="49" fillId="25" borderId="119" xfId="46" applyFont="1" applyFill="1" applyBorder="1" applyAlignment="1" applyProtection="1">
      <alignment horizontal="center" textRotation="90" wrapText="1"/>
    </xf>
    <xf numFmtId="0" fontId="34" fillId="26" borderId="122" xfId="46" applyFont="1" applyFill="1" applyBorder="1" applyAlignment="1" applyProtection="1">
      <alignment horizontal="left"/>
    </xf>
    <xf numFmtId="0" fontId="34" fillId="26" borderId="123" xfId="46" applyFont="1" applyFill="1" applyBorder="1" applyProtection="1"/>
    <xf numFmtId="0" fontId="33" fillId="26" borderId="88" xfId="46" applyFont="1" applyFill="1" applyBorder="1" applyAlignment="1" applyProtection="1">
      <alignment horizontal="center"/>
    </xf>
    <xf numFmtId="1" fontId="33" fillId="26" borderId="124" xfId="46" applyNumberFormat="1" applyFont="1" applyFill="1" applyBorder="1" applyAlignment="1" applyProtection="1">
      <alignment horizontal="center"/>
    </xf>
    <xf numFmtId="0" fontId="34" fillId="0" borderId="79" xfId="40" applyFont="1" applyBorder="1"/>
    <xf numFmtId="0" fontId="34" fillId="0" borderId="0" xfId="46" applyFont="1"/>
    <xf numFmtId="0" fontId="33" fillId="25" borderId="93" xfId="46" applyFont="1" applyFill="1" applyBorder="1" applyAlignment="1" applyProtection="1">
      <alignment horizontal="center"/>
    </xf>
    <xf numFmtId="0" fontId="34" fillId="25" borderId="126" xfId="46" applyFont="1" applyFill="1" applyBorder="1" applyProtection="1"/>
    <xf numFmtId="0" fontId="33" fillId="25" borderId="127" xfId="46" applyFont="1" applyFill="1" applyBorder="1" applyAlignment="1" applyProtection="1">
      <alignment horizontal="center"/>
    </xf>
    <xf numFmtId="1" fontId="33" fillId="25" borderId="128" xfId="46" applyNumberFormat="1" applyFont="1" applyFill="1" applyBorder="1" applyAlignment="1" applyProtection="1">
      <alignment horizontal="center"/>
    </xf>
    <xf numFmtId="1" fontId="51" fillId="25" borderId="129" xfId="46" applyNumberFormat="1" applyFont="1" applyFill="1" applyBorder="1" applyAlignment="1" applyProtection="1">
      <alignment horizontal="center"/>
    </xf>
    <xf numFmtId="1" fontId="33" fillId="25" borderId="129" xfId="46" applyNumberFormat="1" applyFont="1" applyFill="1" applyBorder="1" applyAlignment="1" applyProtection="1">
      <alignment horizontal="center"/>
    </xf>
    <xf numFmtId="0" fontId="33" fillId="25" borderId="129" xfId="46" applyFont="1" applyFill="1" applyBorder="1" applyProtection="1"/>
    <xf numFmtId="0" fontId="33" fillId="25" borderId="130" xfId="46" applyFont="1" applyFill="1" applyBorder="1" applyProtection="1"/>
    <xf numFmtId="1" fontId="33" fillId="25" borderId="0" xfId="46" applyNumberFormat="1" applyFont="1" applyFill="1" applyBorder="1" applyAlignment="1" applyProtection="1">
      <alignment horizontal="center"/>
    </xf>
    <xf numFmtId="0" fontId="33" fillId="25" borderId="131" xfId="46" applyFont="1" applyFill="1" applyBorder="1" applyProtection="1"/>
    <xf numFmtId="1" fontId="35" fillId="0" borderId="111" xfId="46" applyNumberFormat="1" applyFont="1" applyFill="1" applyBorder="1" applyAlignment="1" applyProtection="1">
      <alignment horizontal="center"/>
      <protection locked="0"/>
    </xf>
    <xf numFmtId="1" fontId="35" fillId="25" borderId="79" xfId="46" applyNumberFormat="1" applyFont="1" applyFill="1" applyBorder="1" applyAlignment="1" applyProtection="1">
      <alignment horizontal="center"/>
    </xf>
    <xf numFmtId="1" fontId="35" fillId="0" borderId="79" xfId="46" applyNumberFormat="1" applyFont="1" applyFill="1" applyBorder="1" applyAlignment="1" applyProtection="1">
      <alignment horizontal="center"/>
      <protection locked="0"/>
    </xf>
    <xf numFmtId="0" fontId="41" fillId="0" borderId="79" xfId="46" applyFont="1" applyFill="1" applyBorder="1" applyAlignment="1" applyProtection="1">
      <alignment horizontal="center"/>
      <protection locked="0"/>
    </xf>
    <xf numFmtId="0" fontId="41" fillId="0" borderId="80" xfId="46" applyFont="1" applyFill="1" applyBorder="1" applyAlignment="1" applyProtection="1">
      <alignment horizontal="center"/>
      <protection locked="0"/>
    </xf>
    <xf numFmtId="0" fontId="35" fillId="0" borderId="80" xfId="46" applyFont="1" applyFill="1" applyBorder="1" applyAlignment="1" applyProtection="1">
      <alignment horizontal="left"/>
      <protection locked="0"/>
    </xf>
    <xf numFmtId="0" fontId="35" fillId="0" borderId="81" xfId="40" applyFont="1" applyBorder="1" applyAlignment="1" applyProtection="1">
      <alignment horizontal="center" vertical="center"/>
      <protection locked="0"/>
    </xf>
    <xf numFmtId="0" fontId="35" fillId="0" borderId="80" xfId="0" applyFont="1" applyFill="1" applyBorder="1" applyAlignment="1" applyProtection="1">
      <alignment vertical="center" shrinkToFit="1"/>
      <protection locked="0"/>
    </xf>
    <xf numFmtId="1" fontId="52" fillId="4" borderId="19" xfId="40" applyNumberFormat="1" applyFont="1" applyFill="1" applyBorder="1" applyAlignment="1" applyProtection="1">
      <alignment horizontal="center"/>
    </xf>
    <xf numFmtId="1" fontId="52" fillId="4" borderId="17" xfId="40" applyNumberFormat="1" applyFont="1" applyFill="1" applyBorder="1" applyAlignment="1" applyProtection="1">
      <alignment horizontal="center"/>
    </xf>
    <xf numFmtId="1" fontId="52" fillId="4" borderId="21" xfId="40" applyNumberFormat="1" applyFont="1" applyFill="1" applyBorder="1" applyAlignment="1" applyProtection="1">
      <alignment horizontal="center" vertical="center" shrinkToFit="1"/>
    </xf>
    <xf numFmtId="0" fontId="53" fillId="0" borderId="0" xfId="46" applyFont="1"/>
    <xf numFmtId="1" fontId="39" fillId="0" borderId="111" xfId="46" applyNumberFormat="1" applyFont="1" applyFill="1" applyBorder="1" applyAlignment="1" applyProtection="1">
      <alignment horizontal="center"/>
      <protection locked="0"/>
    </xf>
    <xf numFmtId="1" fontId="39" fillId="25" borderId="79" xfId="46" applyNumberFormat="1" applyFont="1" applyFill="1" applyBorder="1" applyAlignment="1" applyProtection="1">
      <alignment horizontal="center"/>
    </xf>
    <xf numFmtId="1" fontId="35" fillId="4" borderId="17" xfId="40" applyNumberFormat="1" applyFont="1" applyFill="1" applyBorder="1" applyAlignment="1" applyProtection="1">
      <alignment horizontal="center" vertical="center"/>
    </xf>
    <xf numFmtId="0" fontId="35" fillId="0" borderId="194" xfId="0" applyFont="1" applyFill="1" applyBorder="1" applyAlignment="1" applyProtection="1">
      <alignment vertical="center" shrinkToFit="1"/>
      <protection locked="0"/>
    </xf>
    <xf numFmtId="0" fontId="35" fillId="31" borderId="166" xfId="0" applyFont="1" applyFill="1" applyBorder="1" applyAlignment="1" applyProtection="1">
      <alignment vertical="center" shrinkToFit="1"/>
      <protection locked="0"/>
    </xf>
    <xf numFmtId="1" fontId="35" fillId="35" borderId="111" xfId="46" applyNumberFormat="1" applyFont="1" applyFill="1" applyBorder="1" applyAlignment="1" applyProtection="1">
      <alignment horizontal="center"/>
      <protection locked="0"/>
    </xf>
    <xf numFmtId="1" fontId="35" fillId="35" borderId="79" xfId="46" applyNumberFormat="1" applyFont="1" applyFill="1" applyBorder="1" applyAlignment="1" applyProtection="1">
      <alignment horizontal="center"/>
    </xf>
    <xf numFmtId="1" fontId="35" fillId="35" borderId="79" xfId="46" applyNumberFormat="1" applyFont="1" applyFill="1" applyBorder="1" applyAlignment="1" applyProtection="1">
      <alignment horizontal="center"/>
      <protection locked="0"/>
    </xf>
    <xf numFmtId="0" fontId="41" fillId="35" borderId="79" xfId="46" applyFont="1" applyFill="1" applyBorder="1" applyAlignment="1" applyProtection="1">
      <alignment horizontal="center"/>
      <protection locked="0"/>
    </xf>
    <xf numFmtId="0" fontId="41" fillId="35" borderId="80" xfId="46" applyFont="1" applyFill="1" applyBorder="1" applyAlignment="1" applyProtection="1">
      <alignment horizontal="center"/>
      <protection locked="0"/>
    </xf>
    <xf numFmtId="1" fontId="35" fillId="36" borderId="19" xfId="40" applyNumberFormat="1" applyFont="1" applyFill="1" applyBorder="1" applyAlignment="1" applyProtection="1">
      <alignment horizontal="center"/>
    </xf>
    <xf numFmtId="0" fontId="35" fillId="35" borderId="17" xfId="39" applyNumberFormat="1" applyFont="1" applyFill="1" applyBorder="1" applyAlignment="1" applyProtection="1">
      <alignment horizontal="center"/>
      <protection locked="0"/>
    </xf>
    <xf numFmtId="1" fontId="35" fillId="36" borderId="16" xfId="40" applyNumberFormat="1" applyFont="1" applyFill="1" applyBorder="1" applyAlignment="1" applyProtection="1">
      <alignment horizontal="center"/>
    </xf>
    <xf numFmtId="0" fontId="35" fillId="31" borderId="80" xfId="0" applyFont="1" applyFill="1" applyBorder="1" applyAlignment="1" applyProtection="1">
      <alignment vertical="center" shrinkToFit="1"/>
      <protection locked="0"/>
    </xf>
    <xf numFmtId="0" fontId="41" fillId="35" borderId="188" xfId="46" applyFont="1" applyFill="1" applyBorder="1" applyAlignment="1" applyProtection="1">
      <alignment horizontal="center"/>
      <protection locked="0"/>
    </xf>
    <xf numFmtId="1" fontId="35" fillId="35" borderId="187" xfId="46" applyNumberFormat="1" applyFont="1" applyFill="1" applyBorder="1" applyAlignment="1" applyProtection="1">
      <alignment horizontal="center"/>
      <protection locked="0"/>
    </xf>
    <xf numFmtId="1" fontId="35" fillId="35" borderId="85" xfId="46" applyNumberFormat="1" applyFont="1" applyFill="1" applyBorder="1" applyAlignment="1" applyProtection="1">
      <alignment horizontal="center"/>
    </xf>
    <xf numFmtId="1" fontId="35" fillId="35" borderId="85" xfId="46" applyNumberFormat="1" applyFont="1" applyFill="1" applyBorder="1" applyAlignment="1" applyProtection="1">
      <alignment horizontal="center"/>
      <protection locked="0"/>
    </xf>
    <xf numFmtId="0" fontId="41" fillId="35" borderId="85" xfId="46" applyFont="1" applyFill="1" applyBorder="1" applyAlignment="1" applyProtection="1">
      <alignment horizontal="center"/>
      <protection locked="0"/>
    </xf>
    <xf numFmtId="0" fontId="41" fillId="35" borderId="184" xfId="46" applyFont="1" applyFill="1" applyBorder="1" applyAlignment="1" applyProtection="1">
      <alignment horizontal="center"/>
      <protection locked="0"/>
    </xf>
    <xf numFmtId="1" fontId="35" fillId="35" borderId="102" xfId="46" applyNumberFormat="1" applyFont="1" applyFill="1" applyBorder="1" applyAlignment="1" applyProtection="1">
      <alignment horizontal="center"/>
      <protection locked="0"/>
    </xf>
    <xf numFmtId="1" fontId="35" fillId="35" borderId="133" xfId="46" applyNumberFormat="1" applyFont="1" applyFill="1" applyBorder="1" applyAlignment="1" applyProtection="1">
      <alignment horizontal="center"/>
    </xf>
    <xf numFmtId="1" fontId="35" fillId="35" borderId="133" xfId="46" applyNumberFormat="1" applyFont="1" applyFill="1" applyBorder="1" applyAlignment="1" applyProtection="1">
      <alignment horizontal="center"/>
      <protection locked="0"/>
    </xf>
    <xf numFmtId="0" fontId="41" fillId="35" borderId="133" xfId="46" applyFont="1" applyFill="1" applyBorder="1" applyAlignment="1" applyProtection="1">
      <alignment horizontal="center"/>
      <protection locked="0"/>
    </xf>
    <xf numFmtId="0" fontId="41" fillId="35" borderId="167" xfId="46" applyFont="1" applyFill="1" applyBorder="1" applyAlignment="1" applyProtection="1">
      <alignment horizontal="center"/>
      <protection locked="0"/>
    </xf>
    <xf numFmtId="1" fontId="35" fillId="36" borderId="33" xfId="40" applyNumberFormat="1" applyFont="1" applyFill="1" applyBorder="1" applyAlignment="1" applyProtection="1">
      <alignment horizontal="center"/>
    </xf>
    <xf numFmtId="0" fontId="35" fillId="31" borderId="80" xfId="0" applyFont="1" applyFill="1" applyBorder="1" applyAlignment="1" applyProtection="1">
      <alignment vertical="center" wrapText="1" shrinkToFit="1"/>
      <protection locked="0"/>
    </xf>
    <xf numFmtId="1" fontId="35" fillId="35" borderId="77" xfId="46" applyNumberFormat="1" applyFont="1" applyFill="1" applyBorder="1" applyAlignment="1" applyProtection="1">
      <alignment horizontal="center"/>
      <protection locked="0"/>
    </xf>
    <xf numFmtId="0" fontId="41" fillId="35" borderId="112" xfId="46" applyFont="1" applyFill="1" applyBorder="1" applyAlignment="1" applyProtection="1">
      <alignment horizontal="center"/>
      <protection locked="0"/>
    </xf>
    <xf numFmtId="1" fontId="35" fillId="36" borderId="79" xfId="40" applyNumberFormat="1" applyFont="1" applyFill="1" applyBorder="1" applyAlignment="1" applyProtection="1">
      <alignment horizontal="center"/>
    </xf>
    <xf numFmtId="0" fontId="41" fillId="35" borderId="89" xfId="46" applyFont="1" applyFill="1" applyBorder="1" applyAlignment="1" applyProtection="1">
      <alignment horizontal="center"/>
      <protection locked="0"/>
    </xf>
    <xf numFmtId="1" fontId="35" fillId="36" borderId="76" xfId="40" applyNumberFormat="1" applyFont="1" applyFill="1" applyBorder="1" applyAlignment="1" applyProtection="1">
      <alignment horizontal="center"/>
    </xf>
    <xf numFmtId="0" fontId="29" fillId="35" borderId="81" xfId="40" applyFont="1" applyFill="1" applyBorder="1" applyAlignment="1" applyProtection="1">
      <alignment horizontal="center" vertical="center"/>
      <protection locked="0"/>
    </xf>
    <xf numFmtId="0" fontId="35" fillId="31" borderId="188" xfId="0" applyFont="1" applyFill="1" applyBorder="1" applyAlignment="1" applyProtection="1">
      <alignment vertical="center" shrinkToFit="1"/>
      <protection locked="0"/>
    </xf>
    <xf numFmtId="1" fontId="35" fillId="36" borderId="34" xfId="40" applyNumberFormat="1" applyFont="1" applyFill="1" applyBorder="1" applyAlignment="1" applyProtection="1">
      <alignment horizontal="center"/>
    </xf>
    <xf numFmtId="0" fontId="35" fillId="31" borderId="112" xfId="0" applyFont="1" applyFill="1" applyBorder="1" applyAlignment="1" applyProtection="1">
      <alignment vertical="center" shrinkToFit="1"/>
      <protection locked="0"/>
    </xf>
    <xf numFmtId="0" fontId="35" fillId="31" borderId="184" xfId="0" applyFont="1" applyFill="1" applyBorder="1" applyAlignment="1" applyProtection="1">
      <alignment vertical="center" shrinkToFit="1"/>
      <protection locked="0"/>
    </xf>
    <xf numFmtId="1" fontId="35" fillId="36" borderId="85" xfId="40" applyNumberFormat="1" applyFont="1" applyFill="1" applyBorder="1" applyAlignment="1" applyProtection="1">
      <alignment horizontal="center"/>
    </xf>
    <xf numFmtId="0" fontId="41" fillId="35" borderId="195" xfId="46" applyFont="1" applyFill="1" applyBorder="1" applyAlignment="1" applyProtection="1">
      <alignment horizontal="center"/>
      <protection locked="0"/>
    </xf>
    <xf numFmtId="1" fontId="35" fillId="36" borderId="196" xfId="40" applyNumberFormat="1" applyFont="1" applyFill="1" applyBorder="1" applyAlignment="1" applyProtection="1">
      <alignment horizontal="center"/>
    </xf>
    <xf numFmtId="1" fontId="35" fillId="36" borderId="77" xfId="40" applyNumberFormat="1" applyFont="1" applyFill="1" applyBorder="1" applyAlignment="1" applyProtection="1">
      <alignment horizontal="center"/>
    </xf>
    <xf numFmtId="0" fontId="34" fillId="4" borderId="154" xfId="40" applyFont="1" applyFill="1" applyBorder="1" applyAlignment="1" applyProtection="1">
      <alignment horizontal="left"/>
    </xf>
    <xf numFmtId="0" fontId="33" fillId="4" borderId="29" xfId="40" applyFont="1" applyFill="1" applyBorder="1" applyAlignment="1" applyProtection="1">
      <alignment horizontal="center"/>
    </xf>
    <xf numFmtId="1" fontId="33" fillId="25" borderId="117" xfId="46" applyNumberFormat="1" applyFont="1" applyFill="1" applyBorder="1" applyAlignment="1" applyProtection="1">
      <alignment horizontal="center"/>
    </xf>
    <xf numFmtId="0" fontId="33" fillId="25" borderId="118" xfId="46" applyFont="1" applyFill="1" applyBorder="1" applyAlignment="1" applyProtection="1">
      <alignment horizontal="center"/>
    </xf>
    <xf numFmtId="1" fontId="33" fillId="25" borderId="85" xfId="46" applyNumberFormat="1" applyFont="1" applyFill="1" applyBorder="1" applyAlignment="1" applyProtection="1">
      <alignment horizontal="center"/>
    </xf>
    <xf numFmtId="0" fontId="34" fillId="25" borderId="122" xfId="46" applyFont="1" applyFill="1" applyBorder="1" applyAlignment="1" applyProtection="1">
      <alignment horizontal="left"/>
    </xf>
    <xf numFmtId="0" fontId="34" fillId="25" borderId="123" xfId="46" applyFont="1" applyFill="1" applyBorder="1" applyProtection="1"/>
    <xf numFmtId="0" fontId="33" fillId="26" borderId="125" xfId="46" applyFont="1" applyFill="1" applyBorder="1" applyAlignment="1" applyProtection="1">
      <alignment horizontal="center"/>
    </xf>
    <xf numFmtId="1" fontId="33" fillId="26" borderId="214" xfId="46" applyNumberFormat="1" applyFont="1" applyFill="1" applyBorder="1" applyAlignment="1" applyProtection="1">
      <alignment horizontal="center"/>
    </xf>
    <xf numFmtId="1" fontId="33" fillId="26" borderId="217" xfId="46" applyNumberFormat="1" applyFont="1" applyFill="1" applyBorder="1" applyAlignment="1" applyProtection="1">
      <alignment horizontal="center"/>
    </xf>
    <xf numFmtId="1" fontId="33" fillId="26" borderId="122" xfId="46" applyNumberFormat="1" applyFont="1" applyFill="1" applyBorder="1" applyAlignment="1" applyProtection="1">
      <alignment horizontal="center"/>
    </xf>
    <xf numFmtId="1" fontId="33" fillId="26" borderId="215" xfId="46" applyNumberFormat="1" applyFont="1" applyFill="1" applyBorder="1" applyAlignment="1" applyProtection="1">
      <alignment horizontal="center"/>
    </xf>
    <xf numFmtId="1" fontId="33" fillId="26" borderId="135" xfId="46" applyNumberFormat="1" applyFont="1" applyFill="1" applyBorder="1" applyAlignment="1" applyProtection="1">
      <alignment horizontal="center"/>
    </xf>
    <xf numFmtId="0" fontId="29" fillId="25" borderId="93" xfId="46" applyFont="1" applyFill="1" applyBorder="1" applyAlignment="1" applyProtection="1">
      <alignment horizontal="center"/>
    </xf>
    <xf numFmtId="0" fontId="41" fillId="25" borderId="133" xfId="46" applyFont="1" applyFill="1" applyBorder="1" applyProtection="1"/>
    <xf numFmtId="0" fontId="29" fillId="25" borderId="0" xfId="46" applyFont="1" applyFill="1" applyBorder="1" applyAlignment="1" applyProtection="1">
      <alignment horizontal="center"/>
    </xf>
    <xf numFmtId="0" fontId="28" fillId="28" borderId="79" xfId="46" applyFont="1" applyFill="1" applyBorder="1"/>
    <xf numFmtId="0" fontId="28" fillId="0" borderId="79" xfId="40" applyFont="1" applyFill="1" applyBorder="1"/>
    <xf numFmtId="0" fontId="35" fillId="25" borderId="122" xfId="46" applyFont="1" applyFill="1" applyBorder="1" applyAlignment="1" applyProtection="1">
      <alignment horizontal="left" vertical="center" wrapText="1"/>
    </xf>
    <xf numFmtId="0" fontId="35" fillId="25" borderId="123" xfId="46" applyFont="1" applyFill="1" applyBorder="1" applyAlignment="1" applyProtection="1">
      <alignment horizontal="center"/>
    </xf>
    <xf numFmtId="0" fontId="29" fillId="25" borderId="125" xfId="46" applyFont="1" applyFill="1" applyBorder="1" applyAlignment="1" applyProtection="1">
      <alignment horizontal="center"/>
    </xf>
    <xf numFmtId="1" fontId="30" fillId="25" borderId="124" xfId="46" applyNumberFormat="1" applyFont="1" applyFill="1" applyBorder="1" applyAlignment="1" applyProtection="1">
      <alignment horizontal="center"/>
    </xf>
    <xf numFmtId="1" fontId="51" fillId="25" borderId="123" xfId="46" applyNumberFormat="1" applyFont="1" applyFill="1" applyBorder="1" applyAlignment="1" applyProtection="1">
      <alignment horizontal="center"/>
    </xf>
    <xf numFmtId="1" fontId="30" fillId="25" borderId="123" xfId="46" applyNumberFormat="1" applyFont="1" applyFill="1" applyBorder="1" applyAlignment="1" applyProtection="1">
      <alignment horizontal="center"/>
    </xf>
    <xf numFmtId="1" fontId="41" fillId="25" borderId="123" xfId="46" applyNumberFormat="1" applyFont="1" applyFill="1" applyBorder="1" applyAlignment="1" applyProtection="1">
      <alignment horizontal="center"/>
    </xf>
    <xf numFmtId="0" fontId="41" fillId="25" borderId="125" xfId="46" applyFont="1" applyFill="1" applyBorder="1" applyAlignment="1" applyProtection="1">
      <alignment horizontal="center"/>
    </xf>
    <xf numFmtId="1" fontId="30" fillId="25" borderId="135" xfId="46" applyNumberFormat="1" applyFont="1" applyFill="1" applyBorder="1" applyAlignment="1" applyProtection="1">
      <alignment horizontal="center"/>
    </xf>
    <xf numFmtId="0" fontId="41" fillId="25" borderId="123" xfId="46" applyFont="1" applyFill="1" applyBorder="1" applyAlignment="1" applyProtection="1">
      <alignment horizontal="center"/>
    </xf>
    <xf numFmtId="1" fontId="35" fillId="25" borderId="122" xfId="46" applyNumberFormat="1" applyFont="1" applyFill="1" applyBorder="1" applyAlignment="1" applyProtection="1">
      <alignment horizontal="center"/>
    </xf>
    <xf numFmtId="1" fontId="35" fillId="25" borderId="123" xfId="46" applyNumberFormat="1" applyFont="1" applyFill="1" applyBorder="1" applyAlignment="1" applyProtection="1">
      <alignment horizontal="center"/>
    </xf>
    <xf numFmtId="1" fontId="35" fillId="25" borderId="135" xfId="46" applyNumberFormat="1" applyFont="1" applyFill="1" applyBorder="1" applyAlignment="1" applyProtection="1">
      <alignment horizontal="center"/>
    </xf>
    <xf numFmtId="0" fontId="35" fillId="25" borderId="132" xfId="46" applyFont="1" applyFill="1" applyBorder="1" applyAlignment="1" applyProtection="1">
      <alignment horizontal="center"/>
    </xf>
    <xf numFmtId="0" fontId="35" fillId="25" borderId="93" xfId="46" applyFont="1" applyFill="1" applyBorder="1" applyAlignment="1" applyProtection="1">
      <alignment horizontal="left" vertical="center" wrapText="1"/>
    </xf>
    <xf numFmtId="0" fontId="35" fillId="25" borderId="133" xfId="46" applyFont="1" applyFill="1" applyBorder="1" applyAlignment="1" applyProtection="1">
      <alignment horizontal="center"/>
    </xf>
    <xf numFmtId="0" fontId="30" fillId="25" borderId="136" xfId="46" applyFont="1" applyFill="1" applyBorder="1" applyAlignment="1" applyProtection="1">
      <alignment horizontal="center"/>
    </xf>
    <xf numFmtId="1" fontId="30" fillId="25" borderId="137" xfId="46" applyNumberFormat="1" applyFont="1" applyFill="1" applyBorder="1" applyAlignment="1" applyProtection="1">
      <alignment horizontal="center"/>
    </xf>
    <xf numFmtId="1" fontId="51" fillId="25" borderId="138" xfId="46" applyNumberFormat="1" applyFont="1" applyFill="1" applyBorder="1" applyAlignment="1" applyProtection="1">
      <alignment horizontal="center"/>
    </xf>
    <xf numFmtId="1" fontId="30" fillId="25" borderId="138" xfId="46" applyNumberFormat="1" applyFont="1" applyFill="1" applyBorder="1" applyAlignment="1" applyProtection="1">
      <alignment horizontal="center"/>
    </xf>
    <xf numFmtId="1" fontId="41" fillId="25" borderId="138" xfId="46" applyNumberFormat="1" applyFont="1" applyFill="1" applyBorder="1" applyAlignment="1" applyProtection="1">
      <alignment horizontal="center"/>
    </xf>
    <xf numFmtId="0" fontId="41" fillId="25" borderId="139" xfId="46" applyFont="1" applyFill="1" applyBorder="1" applyAlignment="1" applyProtection="1">
      <alignment horizontal="center"/>
    </xf>
    <xf numFmtId="1" fontId="30" fillId="25" borderId="140" xfId="46" applyNumberFormat="1" applyFont="1" applyFill="1" applyBorder="1" applyAlignment="1" applyProtection="1">
      <alignment horizontal="center"/>
    </xf>
    <xf numFmtId="0" fontId="41" fillId="25" borderId="138" xfId="46" applyFont="1" applyFill="1" applyBorder="1" applyAlignment="1" applyProtection="1">
      <alignment horizontal="center"/>
    </xf>
    <xf numFmtId="1" fontId="35" fillId="25" borderId="86" xfId="46" applyNumberFormat="1" applyFont="1" applyFill="1" applyBorder="1" applyAlignment="1" applyProtection="1">
      <alignment horizontal="center"/>
    </xf>
    <xf numFmtId="0" fontId="35" fillId="25" borderId="90" xfId="46" applyFont="1" applyFill="1" applyBorder="1" applyAlignment="1" applyProtection="1">
      <alignment horizontal="center"/>
    </xf>
    <xf numFmtId="0" fontId="29" fillId="25" borderId="141" xfId="46" applyFont="1" applyFill="1" applyBorder="1" applyAlignment="1" applyProtection="1">
      <alignment horizontal="center"/>
    </xf>
    <xf numFmtId="0" fontId="41" fillId="25" borderId="165" xfId="46" applyFont="1" applyFill="1" applyBorder="1" applyProtection="1"/>
    <xf numFmtId="0" fontId="30" fillId="25" borderId="142" xfId="46" applyFont="1" applyFill="1" applyBorder="1" applyAlignment="1" applyProtection="1">
      <alignment horizontal="center"/>
    </xf>
    <xf numFmtId="0" fontId="35" fillId="0" borderId="149" xfId="46" applyFont="1" applyFill="1" applyBorder="1" applyAlignment="1" applyProtection="1">
      <alignment horizontal="center" vertical="center"/>
      <protection locked="0"/>
    </xf>
    <xf numFmtId="0" fontId="35" fillId="4" borderId="41" xfId="40" applyFont="1" applyFill="1" applyBorder="1" applyProtection="1"/>
    <xf numFmtId="1" fontId="35" fillId="0" borderId="146" xfId="40" applyNumberFormat="1" applyFont="1" applyFill="1" applyBorder="1" applyAlignment="1" applyProtection="1">
      <alignment horizontal="center"/>
      <protection locked="0"/>
    </xf>
    <xf numFmtId="0" fontId="35" fillId="0" borderId="34" xfId="40" applyFont="1" applyFill="1" applyBorder="1" applyAlignment="1" applyProtection="1">
      <alignment horizontal="center"/>
      <protection locked="0"/>
    </xf>
    <xf numFmtId="0" fontId="35" fillId="0" borderId="148" xfId="40" applyFont="1" applyFill="1" applyBorder="1" applyAlignment="1" applyProtection="1">
      <alignment horizontal="center"/>
      <protection locked="0"/>
    </xf>
    <xf numFmtId="0" fontId="35" fillId="0" borderId="35" xfId="40" applyFont="1" applyFill="1" applyBorder="1" applyAlignment="1" applyProtection="1">
      <alignment horizontal="center"/>
      <protection locked="0"/>
    </xf>
    <xf numFmtId="0" fontId="35" fillId="0" borderId="80" xfId="40" applyFont="1" applyFill="1" applyBorder="1" applyAlignment="1" applyProtection="1">
      <alignment horizontal="center"/>
      <protection locked="0"/>
    </xf>
    <xf numFmtId="0" fontId="35" fillId="0" borderId="21" xfId="40" applyFont="1" applyFill="1" applyBorder="1" applyAlignment="1" applyProtection="1">
      <alignment horizontal="center"/>
      <protection locked="0"/>
    </xf>
    <xf numFmtId="0" fontId="28" fillId="25" borderId="108" xfId="46" applyFont="1" applyFill="1" applyBorder="1" applyProtection="1"/>
    <xf numFmtId="0" fontId="28" fillId="25" borderId="109" xfId="46" applyFont="1" applyFill="1" applyBorder="1" applyProtection="1"/>
    <xf numFmtId="0" fontId="28" fillId="0" borderId="79" xfId="46" applyFont="1" applyBorder="1"/>
    <xf numFmtId="0" fontId="28" fillId="0" borderId="0" xfId="46" applyFont="1" applyBorder="1"/>
    <xf numFmtId="0" fontId="35" fillId="0" borderId="86" xfId="46" applyFont="1" applyFill="1" applyBorder="1" applyAlignment="1" applyProtection="1">
      <alignment horizontal="center"/>
      <protection locked="0"/>
    </xf>
    <xf numFmtId="0" fontId="35" fillId="4" borderId="34" xfId="40" applyFont="1" applyFill="1" applyBorder="1" applyAlignment="1" applyProtection="1">
      <alignment horizontal="center"/>
    </xf>
    <xf numFmtId="0" fontId="35" fillId="4" borderId="53" xfId="40" applyFont="1" applyFill="1" applyBorder="1" applyProtection="1"/>
    <xf numFmtId="1" fontId="35" fillId="0" borderId="147" xfId="40" applyNumberFormat="1" applyFont="1" applyFill="1" applyBorder="1" applyAlignment="1" applyProtection="1">
      <alignment horizontal="center"/>
      <protection locked="0"/>
    </xf>
    <xf numFmtId="0" fontId="35" fillId="0" borderId="27" xfId="40" applyFont="1" applyFill="1" applyBorder="1" applyAlignment="1" applyProtection="1">
      <alignment horizontal="center"/>
      <protection locked="0"/>
    </xf>
    <xf numFmtId="0" fontId="35" fillId="0" borderId="150" xfId="40" applyFont="1" applyFill="1" applyBorder="1" applyAlignment="1" applyProtection="1">
      <alignment horizontal="center"/>
      <protection locked="0"/>
    </xf>
    <xf numFmtId="0" fontId="35" fillId="4" borderId="48" xfId="40" applyFont="1" applyFill="1" applyBorder="1" applyProtection="1"/>
    <xf numFmtId="1" fontId="35" fillId="0" borderId="198" xfId="40" applyNumberFormat="1" applyFont="1" applyFill="1" applyBorder="1" applyAlignment="1" applyProtection="1">
      <alignment horizontal="center"/>
      <protection locked="0"/>
    </xf>
    <xf numFmtId="1" fontId="35" fillId="0" borderId="47" xfId="40" applyNumberFormat="1" applyFont="1" applyFill="1" applyBorder="1" applyAlignment="1" applyProtection="1">
      <alignment horizontal="center"/>
      <protection locked="0"/>
    </xf>
    <xf numFmtId="0" fontId="35" fillId="0" borderId="47" xfId="40" applyFont="1" applyFill="1" applyBorder="1" applyAlignment="1" applyProtection="1">
      <alignment horizontal="center"/>
      <protection locked="0"/>
    </xf>
    <xf numFmtId="0" fontId="35" fillId="0" borderId="57" xfId="40" applyFont="1" applyFill="1" applyBorder="1" applyAlignment="1" applyProtection="1">
      <alignment horizontal="center"/>
      <protection locked="0"/>
    </xf>
    <xf numFmtId="0" fontId="35" fillId="0" borderId="56" xfId="40" applyFont="1" applyFill="1" applyBorder="1" applyAlignment="1" applyProtection="1">
      <alignment horizontal="center"/>
      <protection locked="0"/>
    </xf>
    <xf numFmtId="1" fontId="35" fillId="0" borderId="56" xfId="40" applyNumberFormat="1" applyFont="1" applyFill="1" applyBorder="1" applyAlignment="1" applyProtection="1">
      <alignment horizontal="center"/>
      <protection locked="0"/>
    </xf>
    <xf numFmtId="0" fontId="35" fillId="0" borderId="199" xfId="40" applyFont="1" applyFill="1" applyBorder="1" applyAlignment="1" applyProtection="1">
      <alignment horizontal="center"/>
      <protection locked="0"/>
    </xf>
    <xf numFmtId="1" fontId="35" fillId="0" borderId="200" xfId="40" applyNumberFormat="1" applyFont="1" applyFill="1" applyBorder="1" applyAlignment="1" applyProtection="1">
      <alignment horizontal="center"/>
      <protection locked="0"/>
    </xf>
    <xf numFmtId="0" fontId="35" fillId="0" borderId="201" xfId="40" applyFont="1" applyFill="1" applyBorder="1" applyAlignment="1" applyProtection="1">
      <alignment horizontal="center"/>
      <protection locked="0"/>
    </xf>
    <xf numFmtId="0" fontId="35" fillId="0" borderId="202" xfId="40" applyFont="1" applyFill="1" applyBorder="1" applyAlignment="1" applyProtection="1">
      <alignment horizontal="center"/>
      <protection locked="0"/>
    </xf>
    <xf numFmtId="0" fontId="28" fillId="25" borderId="78" xfId="49" applyFont="1" applyFill="1" applyBorder="1" applyAlignment="1" applyProtection="1">
      <alignment horizontal="left" vertical="center" wrapText="1"/>
    </xf>
    <xf numFmtId="0" fontId="28" fillId="25" borderId="109" xfId="49" applyFont="1" applyFill="1" applyBorder="1" applyAlignment="1" applyProtection="1">
      <alignment horizontal="left" vertical="center" wrapText="1"/>
    </xf>
    <xf numFmtId="0" fontId="28" fillId="25" borderId="81" xfId="46" applyFont="1" applyFill="1" applyBorder="1" applyProtection="1"/>
    <xf numFmtId="0" fontId="28" fillId="25" borderId="78" xfId="46" applyFont="1" applyFill="1" applyBorder="1" applyProtection="1"/>
    <xf numFmtId="0" fontId="28" fillId="25" borderId="134" xfId="46" applyFont="1" applyFill="1" applyBorder="1" applyProtection="1"/>
    <xf numFmtId="1" fontId="29" fillId="25" borderId="78" xfId="46" applyNumberFormat="1" applyFont="1" applyFill="1" applyBorder="1" applyAlignment="1" applyProtection="1">
      <alignment horizontal="center" vertical="center"/>
    </xf>
    <xf numFmtId="0" fontId="35" fillId="25" borderId="76" xfId="46" applyFont="1" applyFill="1" applyBorder="1" applyAlignment="1" applyProtection="1">
      <alignment horizontal="left"/>
    </xf>
    <xf numFmtId="0" fontId="35" fillId="25" borderId="79" xfId="46" applyFont="1" applyFill="1" applyBorder="1" applyProtection="1"/>
    <xf numFmtId="0" fontId="41" fillId="25" borderId="79" xfId="46" applyFont="1" applyFill="1" applyBorder="1" applyProtection="1"/>
    <xf numFmtId="0" fontId="35" fillId="0" borderId="0" xfId="46" applyFont="1" applyFill="1" applyBorder="1" applyAlignment="1">
      <alignment horizontal="left"/>
    </xf>
    <xf numFmtId="0" fontId="41" fillId="0" borderId="0" xfId="46" applyFont="1" applyFill="1" applyBorder="1"/>
    <xf numFmtId="1" fontId="28" fillId="0" borderId="0" xfId="46" applyNumberFormat="1" applyFont="1" applyBorder="1"/>
    <xf numFmtId="0" fontId="28" fillId="0" borderId="0" xfId="46" applyFont="1" applyFill="1" applyBorder="1"/>
    <xf numFmtId="0" fontId="35" fillId="0" borderId="0" xfId="46" applyFont="1" applyFill="1" applyAlignment="1">
      <alignment horizontal="left"/>
    </xf>
    <xf numFmtId="0" fontId="28" fillId="0" borderId="0" xfId="46" applyFont="1" applyFill="1"/>
    <xf numFmtId="0" fontId="35" fillId="0" borderId="0" xfId="46" applyFont="1" applyAlignment="1">
      <alignment horizontal="left"/>
    </xf>
    <xf numFmtId="0" fontId="39" fillId="0" borderId="18" xfId="39" applyNumberFormat="1" applyFont="1" applyBorder="1" applyAlignment="1" applyProtection="1">
      <alignment horizontal="center"/>
      <protection locked="0"/>
    </xf>
    <xf numFmtId="1" fontId="35" fillId="4" borderId="16" xfId="40" applyNumberFormat="1" applyFont="1" applyFill="1" applyBorder="1" applyAlignment="1" applyProtection="1">
      <alignment horizontal="center" vertical="center"/>
    </xf>
    <xf numFmtId="1" fontId="33" fillId="25" borderId="216" xfId="46" applyNumberFormat="1" applyFont="1" applyFill="1" applyBorder="1" applyAlignment="1" applyProtection="1">
      <alignment horizontal="center"/>
    </xf>
    <xf numFmtId="0" fontId="35" fillId="0" borderId="18" xfId="40" applyFont="1" applyFill="1" applyBorder="1" applyAlignment="1" applyProtection="1">
      <protection locked="0"/>
    </xf>
    <xf numFmtId="1" fontId="35" fillId="0" borderId="35" xfId="40" applyNumberFormat="1" applyFont="1" applyFill="1" applyBorder="1" applyAlignment="1" applyProtection="1">
      <alignment horizontal="center"/>
    </xf>
    <xf numFmtId="1" fontId="35" fillId="0" borderId="27" xfId="40" applyNumberFormat="1" applyFont="1" applyFill="1" applyBorder="1" applyAlignment="1" applyProtection="1">
      <alignment horizontal="center" vertical="center" shrinkToFit="1"/>
    </xf>
    <xf numFmtId="0" fontId="35" fillId="0" borderId="197" xfId="46" applyFont="1" applyFill="1" applyBorder="1" applyAlignment="1" applyProtection="1">
      <alignment horizontal="center"/>
      <protection locked="0"/>
    </xf>
    <xf numFmtId="0" fontId="35" fillId="4" borderId="47" xfId="40" applyFont="1" applyFill="1" applyBorder="1" applyAlignment="1" applyProtection="1">
      <alignment horizontal="center"/>
    </xf>
    <xf numFmtId="0" fontId="30" fillId="35" borderId="79" xfId="46" applyFont="1" applyFill="1" applyBorder="1" applyAlignment="1" applyProtection="1">
      <alignment horizontal="center"/>
      <protection locked="0"/>
    </xf>
    <xf numFmtId="1" fontId="39" fillId="35" borderId="111" xfId="46" applyNumberFormat="1" applyFont="1" applyFill="1" applyBorder="1" applyAlignment="1" applyProtection="1">
      <alignment horizontal="center"/>
      <protection locked="0"/>
    </xf>
    <xf numFmtId="1" fontId="39" fillId="35" borderId="79" xfId="46" applyNumberFormat="1" applyFont="1" applyFill="1" applyBorder="1" applyAlignment="1" applyProtection="1">
      <alignment horizontal="center"/>
    </xf>
    <xf numFmtId="1" fontId="39" fillId="35" borderId="79" xfId="46" applyNumberFormat="1" applyFont="1" applyFill="1" applyBorder="1" applyAlignment="1" applyProtection="1">
      <alignment horizontal="center"/>
      <protection locked="0"/>
    </xf>
    <xf numFmtId="0" fontId="48" fillId="35" borderId="79" xfId="46" applyFont="1" applyFill="1" applyBorder="1" applyAlignment="1" applyProtection="1">
      <alignment horizontal="center"/>
      <protection locked="0"/>
    </xf>
    <xf numFmtId="0" fontId="48" fillId="35" borderId="80" xfId="46" applyFont="1" applyFill="1" applyBorder="1" applyAlignment="1" applyProtection="1">
      <alignment horizontal="center"/>
      <protection locked="0"/>
    </xf>
    <xf numFmtId="0" fontId="35" fillId="35" borderId="76" xfId="40" applyFont="1" applyFill="1" applyBorder="1" applyAlignment="1" applyProtection="1">
      <alignment horizontal="center" vertical="center"/>
      <protection locked="0"/>
    </xf>
    <xf numFmtId="1" fontId="33" fillId="26" borderId="79" xfId="46" applyNumberFormat="1" applyFont="1" applyFill="1" applyBorder="1" applyAlignment="1" applyProtection="1">
      <alignment horizontal="center"/>
    </xf>
    <xf numFmtId="0" fontId="35" fillId="0" borderId="16" xfId="40" applyFont="1" applyFill="1" applyBorder="1" applyAlignment="1" applyProtection="1">
      <alignment horizontal="center"/>
      <protection locked="0"/>
    </xf>
    <xf numFmtId="0" fontId="36" fillId="0" borderId="0" xfId="46" applyFont="1" applyBorder="1"/>
    <xf numFmtId="0" fontId="54" fillId="0" borderId="0" xfId="46" applyFont="1" applyBorder="1"/>
    <xf numFmtId="1" fontId="32" fillId="4" borderId="19" xfId="40" applyNumberFormat="1" applyFont="1" applyFill="1" applyBorder="1" applyAlignment="1" applyProtection="1">
      <alignment horizontal="center"/>
    </xf>
    <xf numFmtId="1" fontId="35" fillId="35" borderId="0" xfId="46" applyNumberFormat="1" applyFont="1" applyFill="1" applyBorder="1" applyAlignment="1" applyProtection="1">
      <alignment horizontal="center"/>
    </xf>
    <xf numFmtId="0" fontId="35" fillId="35" borderId="79" xfId="46" applyFont="1" applyFill="1" applyBorder="1" applyAlignment="1" applyProtection="1">
      <alignment horizontal="center"/>
      <protection locked="0"/>
    </xf>
    <xf numFmtId="0" fontId="35" fillId="35" borderId="80" xfId="46" applyFont="1" applyFill="1" applyBorder="1" applyAlignment="1" applyProtection="1">
      <alignment horizontal="center"/>
      <protection locked="0"/>
    </xf>
    <xf numFmtId="1" fontId="35" fillId="35" borderId="196" xfId="46" applyNumberFormat="1" applyFont="1" applyFill="1" applyBorder="1" applyAlignment="1" applyProtection="1">
      <alignment horizontal="center"/>
      <protection locked="0"/>
    </xf>
    <xf numFmtId="0" fontId="35" fillId="0" borderId="218" xfId="46" applyFont="1" applyBorder="1" applyAlignment="1" applyProtection="1">
      <alignment horizontal="center" vertical="center"/>
      <protection locked="0"/>
    </xf>
    <xf numFmtId="0" fontId="35" fillId="0" borderId="79" xfId="40" applyFont="1" applyFill="1" applyBorder="1" applyAlignment="1" applyProtection="1">
      <alignment horizontal="center"/>
    </xf>
    <xf numFmtId="0" fontId="35" fillId="0" borderId="79" xfId="40" applyFont="1" applyFill="1" applyBorder="1" applyAlignment="1" applyProtection="1">
      <protection locked="0"/>
    </xf>
    <xf numFmtId="1" fontId="35" fillId="0" borderId="196" xfId="46" applyNumberFormat="1" applyFont="1" applyFill="1" applyBorder="1" applyAlignment="1" applyProtection="1">
      <alignment horizontal="center"/>
      <protection locked="0"/>
    </xf>
    <xf numFmtId="1" fontId="35" fillId="0" borderId="85" xfId="46" applyNumberFormat="1" applyFont="1" applyFill="1" applyBorder="1" applyAlignment="1" applyProtection="1">
      <alignment horizontal="center"/>
    </xf>
    <xf numFmtId="1" fontId="35" fillId="0" borderId="85" xfId="46" applyNumberFormat="1" applyFont="1" applyFill="1" applyBorder="1" applyAlignment="1" applyProtection="1">
      <alignment horizontal="center"/>
      <protection locked="0"/>
    </xf>
    <xf numFmtId="0" fontId="41" fillId="0" borderId="85" xfId="46" applyFont="1" applyFill="1" applyBorder="1" applyAlignment="1" applyProtection="1">
      <alignment horizontal="center"/>
      <protection locked="0"/>
    </xf>
    <xf numFmtId="0" fontId="41" fillId="0" borderId="188" xfId="46" applyFont="1" applyFill="1" applyBorder="1" applyAlignment="1" applyProtection="1">
      <alignment horizontal="center"/>
      <protection locked="0"/>
    </xf>
    <xf numFmtId="1" fontId="37" fillId="0" borderId="111" xfId="46" applyNumberFormat="1" applyFont="1" applyFill="1" applyBorder="1" applyAlignment="1" applyProtection="1">
      <alignment horizontal="center"/>
      <protection locked="0"/>
    </xf>
    <xf numFmtId="1" fontId="37" fillId="25" borderId="79" xfId="46" applyNumberFormat="1" applyFont="1" applyFill="1" applyBorder="1" applyAlignment="1" applyProtection="1">
      <alignment horizontal="center"/>
    </xf>
    <xf numFmtId="1" fontId="37" fillId="0" borderId="79" xfId="46" applyNumberFormat="1" applyFont="1" applyFill="1" applyBorder="1" applyAlignment="1" applyProtection="1">
      <alignment horizontal="center"/>
      <protection locked="0"/>
    </xf>
    <xf numFmtId="0" fontId="55" fillId="0" borderId="79" xfId="46" applyFont="1" applyFill="1" applyBorder="1" applyAlignment="1" applyProtection="1">
      <alignment horizontal="center"/>
      <protection locked="0"/>
    </xf>
    <xf numFmtId="0" fontId="55" fillId="0" borderId="80" xfId="46" applyFont="1" applyFill="1" applyBorder="1" applyAlignment="1" applyProtection="1">
      <alignment horizontal="center"/>
      <protection locked="0"/>
    </xf>
    <xf numFmtId="0" fontId="36" fillId="0" borderId="0" xfId="46" applyFont="1"/>
    <xf numFmtId="0" fontId="35" fillId="0" borderId="166" xfId="0" applyFont="1" applyFill="1" applyBorder="1" applyAlignment="1" applyProtection="1">
      <alignment vertical="center" shrinkToFit="1"/>
      <protection locked="0"/>
    </xf>
    <xf numFmtId="1" fontId="35" fillId="37" borderId="111" xfId="46" applyNumberFormat="1" applyFont="1" applyFill="1" applyBorder="1" applyAlignment="1" applyProtection="1">
      <alignment horizontal="center"/>
      <protection locked="0"/>
    </xf>
    <xf numFmtId="1" fontId="35" fillId="37" borderId="79" xfId="46" applyNumberFormat="1" applyFont="1" applyFill="1" applyBorder="1" applyAlignment="1" applyProtection="1">
      <alignment horizontal="center"/>
      <protection locked="0"/>
    </xf>
    <xf numFmtId="0" fontId="41" fillId="37" borderId="79" xfId="46" applyFont="1" applyFill="1" applyBorder="1" applyAlignment="1" applyProtection="1">
      <alignment horizontal="center"/>
      <protection locked="0"/>
    </xf>
    <xf numFmtId="0" fontId="41" fillId="37" borderId="80" xfId="46" applyFont="1" applyFill="1" applyBorder="1" applyAlignment="1" applyProtection="1">
      <alignment horizontal="center"/>
      <protection locked="0"/>
    </xf>
    <xf numFmtId="0" fontId="35" fillId="37" borderId="79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vertical="center" shrinkToFit="1"/>
      <protection locked="0"/>
    </xf>
    <xf numFmtId="0" fontId="37" fillId="25" borderId="79" xfId="40" applyFont="1" applyFill="1" applyBorder="1" applyAlignment="1" applyProtection="1">
      <alignment horizontal="center"/>
    </xf>
    <xf numFmtId="1" fontId="37" fillId="37" borderId="111" xfId="46" applyNumberFormat="1" applyFont="1" applyFill="1" applyBorder="1" applyAlignment="1" applyProtection="1">
      <alignment horizontal="center"/>
      <protection locked="0"/>
    </xf>
    <xf numFmtId="1" fontId="37" fillId="37" borderId="79" xfId="46" applyNumberFormat="1" applyFont="1" applyFill="1" applyBorder="1" applyAlignment="1" applyProtection="1">
      <alignment horizontal="center"/>
      <protection locked="0"/>
    </xf>
    <xf numFmtId="0" fontId="55" fillId="37" borderId="79" xfId="46" applyFont="1" applyFill="1" applyBorder="1" applyAlignment="1" applyProtection="1">
      <alignment horizontal="center"/>
      <protection locked="0"/>
    </xf>
    <xf numFmtId="0" fontId="55" fillId="37" borderId="80" xfId="46" applyFont="1" applyFill="1" applyBorder="1" applyAlignment="1" applyProtection="1">
      <alignment horizontal="center"/>
      <protection locked="0"/>
    </xf>
    <xf numFmtId="1" fontId="39" fillId="0" borderId="79" xfId="46" applyNumberFormat="1" applyFont="1" applyFill="1" applyBorder="1" applyAlignment="1" applyProtection="1">
      <alignment horizontal="center"/>
      <protection locked="0"/>
    </xf>
    <xf numFmtId="0" fontId="48" fillId="0" borderId="79" xfId="46" applyFont="1" applyFill="1" applyBorder="1" applyAlignment="1" applyProtection="1">
      <alignment horizontal="center"/>
      <protection locked="0"/>
    </xf>
    <xf numFmtId="0" fontId="48" fillId="0" borderId="80" xfId="46" applyFont="1" applyFill="1" applyBorder="1" applyAlignment="1" applyProtection="1">
      <alignment horizontal="center"/>
      <protection locked="0"/>
    </xf>
    <xf numFmtId="1" fontId="37" fillId="4" borderId="16" xfId="40" applyNumberFormat="1" applyFont="1" applyFill="1" applyBorder="1" applyAlignment="1" applyProtection="1">
      <alignment horizontal="center"/>
    </xf>
    <xf numFmtId="1" fontId="37" fillId="4" borderId="17" xfId="40" applyNumberFormat="1" applyFont="1" applyFill="1" applyBorder="1" applyAlignment="1" applyProtection="1">
      <alignment horizontal="center"/>
    </xf>
    <xf numFmtId="1" fontId="37" fillId="4" borderId="21" xfId="40" applyNumberFormat="1" applyFont="1" applyFill="1" applyBorder="1" applyAlignment="1" applyProtection="1">
      <alignment horizontal="center" vertical="center" shrinkToFit="1"/>
    </xf>
    <xf numFmtId="1" fontId="35" fillId="0" borderId="18" xfId="40" applyNumberFormat="1" applyFont="1" applyFill="1" applyBorder="1" applyAlignment="1" applyProtection="1">
      <alignment horizontal="center" vertical="center" shrinkToFit="1"/>
    </xf>
    <xf numFmtId="0" fontId="28" fillId="0" borderId="0" xfId="0" applyFont="1"/>
    <xf numFmtId="0" fontId="28" fillId="0" borderId="223" xfId="0" applyFont="1" applyBorder="1"/>
    <xf numFmtId="0" fontId="28" fillId="0" borderId="0" xfId="0" applyFont="1" applyAlignment="1">
      <alignment horizontal="center"/>
    </xf>
    <xf numFmtId="0" fontId="49" fillId="0" borderId="88" xfId="51" applyFont="1" applyFill="1" applyBorder="1" applyAlignment="1">
      <alignment horizontal="center"/>
    </xf>
    <xf numFmtId="0" fontId="49" fillId="0" borderId="211" xfId="51" applyFont="1" applyFill="1" applyBorder="1" applyAlignment="1">
      <alignment horizontal="center"/>
    </xf>
    <xf numFmtId="0" fontId="56" fillId="0" borderId="212" xfId="0" applyFont="1" applyBorder="1" applyAlignment="1">
      <alignment horizontal="center" vertical="top"/>
    </xf>
    <xf numFmtId="0" fontId="28" fillId="0" borderId="104" xfId="46" applyFont="1" applyFill="1" applyBorder="1" applyAlignment="1" applyProtection="1">
      <alignment horizontal="left" vertical="top"/>
      <protection locked="0"/>
    </xf>
    <xf numFmtId="0" fontId="28" fillId="0" borderId="218" xfId="46" applyFont="1" applyFill="1" applyBorder="1" applyAlignment="1" applyProtection="1">
      <alignment horizontal="center" vertical="top"/>
      <protection locked="0"/>
    </xf>
    <xf numFmtId="0" fontId="56" fillId="0" borderId="213" xfId="0" applyFont="1" applyFill="1" applyBorder="1" applyAlignment="1">
      <alignment horizontal="left" vertical="top" wrapText="1"/>
    </xf>
    <xf numFmtId="0" fontId="56" fillId="0" borderId="76" xfId="0" applyFont="1" applyBorder="1" applyAlignment="1">
      <alignment horizontal="center" vertical="top"/>
    </xf>
    <xf numFmtId="0" fontId="28" fillId="0" borderId="83" xfId="46" applyFont="1" applyFill="1" applyBorder="1" applyAlignment="1" applyProtection="1">
      <alignment horizontal="left" vertical="top"/>
      <protection locked="0"/>
    </xf>
    <xf numFmtId="0" fontId="28" fillId="0" borderId="83" xfId="46" applyFont="1" applyFill="1" applyBorder="1" applyAlignment="1" applyProtection="1">
      <alignment horizontal="center" vertical="top"/>
      <protection locked="0"/>
    </xf>
    <xf numFmtId="0" fontId="56" fillId="0" borderId="89" xfId="0" applyFont="1" applyFill="1" applyBorder="1" applyAlignment="1">
      <alignment horizontal="left" vertical="top" wrapText="1"/>
    </xf>
    <xf numFmtId="0" fontId="28" fillId="0" borderId="218" xfId="46" applyFont="1" applyFill="1" applyBorder="1" applyAlignment="1" applyProtection="1">
      <alignment horizontal="left" vertical="top"/>
      <protection locked="0"/>
    </xf>
    <xf numFmtId="0" fontId="28" fillId="0" borderId="76" xfId="46" applyFont="1" applyFill="1" applyBorder="1" applyAlignment="1" applyProtection="1">
      <alignment horizontal="center" vertical="top"/>
      <protection locked="0"/>
    </xf>
    <xf numFmtId="0" fontId="28" fillId="0" borderId="220" xfId="46" applyFont="1" applyFill="1" applyBorder="1" applyAlignment="1" applyProtection="1">
      <alignment horizontal="left" vertical="top"/>
      <protection locked="0"/>
    </xf>
    <xf numFmtId="0" fontId="28" fillId="0" borderId="89" xfId="46" applyFont="1" applyFill="1" applyBorder="1" applyAlignment="1" applyProtection="1">
      <alignment horizontal="left" vertical="top" wrapText="1"/>
      <protection locked="0"/>
    </xf>
    <xf numFmtId="0" fontId="56" fillId="0" borderId="218" xfId="0" applyFont="1" applyFill="1" applyBorder="1" applyAlignment="1">
      <alignment horizontal="center" vertical="top"/>
    </xf>
    <xf numFmtId="0" fontId="28" fillId="0" borderId="218" xfId="51" applyFont="1" applyFill="1" applyBorder="1" applyAlignment="1" applyProtection="1">
      <alignment horizontal="center" vertical="top"/>
      <protection locked="0"/>
    </xf>
    <xf numFmtId="0" fontId="28" fillId="0" borderId="89" xfId="0" applyFont="1" applyFill="1" applyBorder="1" applyAlignment="1">
      <alignment horizontal="left" vertical="top" wrapText="1"/>
    </xf>
    <xf numFmtId="0" fontId="28" fillId="0" borderId="218" xfId="51" applyFont="1" applyFill="1" applyBorder="1" applyAlignment="1" applyProtection="1">
      <alignment horizontal="center" vertical="top" wrapText="1"/>
      <protection locked="0"/>
    </xf>
    <xf numFmtId="0" fontId="28" fillId="0" borderId="76" xfId="40" applyFont="1" applyFill="1" applyBorder="1" applyAlignment="1" applyProtection="1">
      <alignment horizontal="center" vertical="top"/>
      <protection locked="0"/>
    </xf>
    <xf numFmtId="0" fontId="28" fillId="0" borderId="80" xfId="40" applyFont="1" applyFill="1" applyBorder="1" applyAlignment="1" applyProtection="1">
      <alignment horizontal="left" vertical="top" wrapText="1"/>
      <protection locked="0"/>
    </xf>
    <xf numFmtId="0" fontId="28" fillId="0" borderId="219" xfId="40" applyFont="1" applyFill="1" applyBorder="1" applyAlignment="1" applyProtection="1">
      <alignment horizontal="center" vertical="top"/>
      <protection locked="0"/>
    </xf>
    <xf numFmtId="0" fontId="28" fillId="0" borderId="218" xfId="51" applyFont="1" applyFill="1" applyBorder="1" applyAlignment="1" applyProtection="1">
      <alignment horizontal="left" vertical="top"/>
      <protection locked="0"/>
    </xf>
    <xf numFmtId="0" fontId="28" fillId="0" borderId="89" xfId="51" applyFont="1" applyFill="1" applyBorder="1" applyAlignment="1" applyProtection="1">
      <alignment horizontal="left" vertical="top" wrapText="1"/>
      <protection locked="0"/>
    </xf>
    <xf numFmtId="0" fontId="56" fillId="0" borderId="89" xfId="0" applyFont="1" applyFill="1" applyBorder="1" applyAlignment="1">
      <alignment horizontal="left" vertical="top"/>
    </xf>
    <xf numFmtId="0" fontId="28" fillId="0" borderId="219" xfId="51" applyFont="1" applyFill="1" applyBorder="1" applyAlignment="1" applyProtection="1">
      <alignment horizontal="center" vertical="top"/>
      <protection locked="0"/>
    </xf>
    <xf numFmtId="0" fontId="57" fillId="0" borderId="218" xfId="52" applyFont="1" applyFill="1" applyBorder="1" applyAlignment="1">
      <alignment horizontal="center" vertical="top"/>
    </xf>
    <xf numFmtId="0" fontId="28" fillId="0" borderId="220" xfId="51" applyFont="1" applyFill="1" applyBorder="1" applyAlignment="1" applyProtection="1">
      <alignment horizontal="left" vertical="top" wrapText="1"/>
      <protection locked="0"/>
    </xf>
    <xf numFmtId="0" fontId="56" fillId="0" borderId="220" xfId="52" applyFont="1" applyFill="1" applyBorder="1" applyAlignment="1">
      <alignment horizontal="left" vertical="top"/>
    </xf>
    <xf numFmtId="0" fontId="56" fillId="0" borderId="221" xfId="52" applyFont="1" applyFill="1" applyBorder="1" applyAlignment="1">
      <alignment horizontal="left" vertical="top"/>
    </xf>
    <xf numFmtId="0" fontId="56" fillId="0" borderId="218" xfId="52" applyFont="1" applyFill="1" applyBorder="1" applyAlignment="1">
      <alignment horizontal="left" vertical="top" wrapText="1"/>
    </xf>
    <xf numFmtId="0" fontId="28" fillId="0" borderId="81" xfId="40" applyFont="1" applyFill="1" applyBorder="1" applyAlignment="1" applyProtection="1">
      <alignment horizontal="center" vertical="top"/>
      <protection locked="0"/>
    </xf>
    <xf numFmtId="0" fontId="56" fillId="0" borderId="86" xfId="0" applyFont="1" applyBorder="1" applyAlignment="1">
      <alignment horizontal="center" vertical="top"/>
    </xf>
    <xf numFmtId="0" fontId="28" fillId="0" borderId="218" xfId="51" applyFont="1" applyFill="1" applyBorder="1" applyAlignment="1">
      <alignment horizontal="left" vertical="top"/>
    </xf>
    <xf numFmtId="0" fontId="28" fillId="0" borderId="218" xfId="51" applyFont="1" applyFill="1" applyBorder="1" applyAlignment="1">
      <alignment horizontal="center" vertical="top" wrapText="1"/>
    </xf>
    <xf numFmtId="0" fontId="28" fillId="0" borderId="218" xfId="51" applyFont="1" applyFill="1" applyBorder="1" applyAlignment="1">
      <alignment horizontal="center" vertical="top"/>
    </xf>
    <xf numFmtId="0" fontId="28" fillId="0" borderId="218" xfId="51" applyFont="1" applyFill="1" applyBorder="1" applyAlignment="1">
      <alignment horizontal="left" vertical="top" wrapText="1"/>
    </xf>
    <xf numFmtId="0" fontId="56" fillId="0" borderId="218" xfId="52" applyFont="1" applyFill="1" applyBorder="1" applyAlignment="1">
      <alignment horizontal="left" vertical="top"/>
    </xf>
    <xf numFmtId="0" fontId="28" fillId="0" borderId="220" xfId="51" applyFont="1" applyFill="1" applyBorder="1" applyAlignment="1">
      <alignment horizontal="left" vertical="top"/>
    </xf>
    <xf numFmtId="0" fontId="28" fillId="0" borderId="218" xfId="51" applyFont="1" applyBorder="1" applyAlignment="1">
      <alignment horizontal="center" vertical="top"/>
    </xf>
    <xf numFmtId="0" fontId="56" fillId="0" borderId="76" xfId="0" applyFont="1" applyBorder="1" applyAlignment="1">
      <alignment horizontal="center" vertical="top" wrapText="1"/>
    </xf>
    <xf numFmtId="0" fontId="28" fillId="0" borderId="220" xfId="51" applyFont="1" applyFill="1" applyBorder="1" applyAlignment="1">
      <alignment horizontal="left" vertical="top" wrapText="1"/>
    </xf>
    <xf numFmtId="0" fontId="56" fillId="0" borderId="230" xfId="0" applyFont="1" applyBorder="1" applyAlignment="1">
      <alignment horizontal="center" vertical="top"/>
    </xf>
    <xf numFmtId="0" fontId="28" fillId="0" borderId="230" xfId="51" applyFont="1" applyFill="1" applyBorder="1" applyAlignment="1">
      <alignment horizontal="left" vertical="top"/>
    </xf>
    <xf numFmtId="0" fontId="28" fillId="0" borderId="230" xfId="51" applyFont="1" applyFill="1" applyBorder="1" applyAlignment="1">
      <alignment horizontal="center" vertical="top"/>
    </xf>
    <xf numFmtId="0" fontId="56" fillId="0" borderId="230" xfId="52" applyFont="1" applyFill="1" applyBorder="1" applyAlignment="1">
      <alignment horizontal="left" vertical="top" wrapText="1"/>
    </xf>
    <xf numFmtId="0" fontId="28" fillId="0" borderId="230" xfId="40" applyFont="1" applyFill="1" applyBorder="1" applyAlignment="1" applyProtection="1">
      <alignment horizontal="center" vertical="top"/>
      <protection locked="0"/>
    </xf>
    <xf numFmtId="0" fontId="28" fillId="0" borderId="230" xfId="51" applyFont="1" applyFill="1" applyBorder="1" applyAlignment="1">
      <alignment horizontal="center" vertical="top" wrapText="1"/>
    </xf>
    <xf numFmtId="0" fontId="56" fillId="0" borderId="230" xfId="52" applyFont="1" applyFill="1" applyBorder="1" applyAlignment="1">
      <alignment horizontal="left" vertical="top"/>
    </xf>
    <xf numFmtId="0" fontId="56" fillId="0" borderId="189" xfId="0" applyFont="1" applyBorder="1" applyAlignment="1">
      <alignment horizontal="center" vertical="top"/>
    </xf>
    <xf numFmtId="0" fontId="28" fillId="0" borderId="191" xfId="51" applyFont="1" applyFill="1" applyBorder="1" applyAlignment="1">
      <alignment horizontal="left" vertical="top"/>
    </xf>
    <xf numFmtId="0" fontId="56" fillId="0" borderId="190" xfId="0" applyFont="1" applyFill="1" applyBorder="1" applyAlignment="1">
      <alignment horizontal="center" vertical="top"/>
    </xf>
    <xf numFmtId="0" fontId="56" fillId="0" borderId="234" xfId="0" applyFont="1" applyFill="1" applyBorder="1" applyAlignment="1">
      <alignment horizontal="left" vertical="top" wrapText="1"/>
    </xf>
    <xf numFmtId="0" fontId="58" fillId="0" borderId="218" xfId="0" applyFont="1" applyFill="1" applyBorder="1" applyAlignment="1">
      <alignment horizontal="center"/>
    </xf>
    <xf numFmtId="0" fontId="28" fillId="25" borderId="79" xfId="40" applyFont="1" applyFill="1" applyBorder="1" applyAlignment="1" applyProtection="1">
      <alignment horizontal="center"/>
    </xf>
    <xf numFmtId="0" fontId="28" fillId="0" borderId="218" xfId="0" applyFont="1" applyBorder="1"/>
    <xf numFmtId="0" fontId="36" fillId="0" borderId="17" xfId="39" applyNumberFormat="1" applyFont="1" applyBorder="1" applyAlignment="1" applyProtection="1">
      <alignment horizontal="center"/>
      <protection locked="0"/>
    </xf>
    <xf numFmtId="1" fontId="36" fillId="4" borderId="19" xfId="40" applyNumberFormat="1" applyFont="1" applyFill="1" applyBorder="1" applyAlignment="1" applyProtection="1">
      <alignment horizontal="center"/>
    </xf>
    <xf numFmtId="0" fontId="36" fillId="0" borderId="18" xfId="39" applyNumberFormat="1" applyFont="1" applyBorder="1" applyAlignment="1" applyProtection="1">
      <alignment horizontal="center"/>
      <protection locked="0"/>
    </xf>
    <xf numFmtId="0" fontId="28" fillId="0" borderId="224" xfId="39" applyNumberFormat="1" applyFont="1" applyBorder="1" applyAlignment="1" applyProtection="1">
      <alignment horizontal="center"/>
      <protection locked="0"/>
    </xf>
    <xf numFmtId="1" fontId="28" fillId="4" borderId="225" xfId="40" applyNumberFormat="1" applyFont="1" applyFill="1" applyBorder="1" applyAlignment="1" applyProtection="1">
      <alignment horizontal="center"/>
    </xf>
    <xf numFmtId="0" fontId="28" fillId="0" borderId="226" xfId="39" applyNumberFormat="1" applyFont="1" applyBorder="1" applyAlignment="1" applyProtection="1">
      <alignment horizontal="center"/>
      <protection locked="0"/>
    </xf>
    <xf numFmtId="0" fontId="28" fillId="0" borderId="227" xfId="39" applyNumberFormat="1" applyFont="1" applyBorder="1" applyAlignment="1" applyProtection="1">
      <alignment horizontal="center"/>
      <protection locked="0"/>
    </xf>
    <xf numFmtId="0" fontId="28" fillId="0" borderId="17" xfId="39" applyNumberFormat="1" applyFont="1" applyBorder="1" applyAlignment="1" applyProtection="1">
      <alignment horizontal="center"/>
      <protection locked="0"/>
    </xf>
    <xf numFmtId="1" fontId="28" fillId="4" borderId="19" xfId="40" applyNumberFormat="1" applyFont="1" applyFill="1" applyBorder="1" applyAlignment="1" applyProtection="1">
      <alignment horizontal="center"/>
    </xf>
    <xf numFmtId="0" fontId="28" fillId="0" borderId="19" xfId="39" applyNumberFormat="1" applyFont="1" applyBorder="1" applyAlignment="1" applyProtection="1">
      <alignment horizontal="center"/>
      <protection locked="0"/>
    </xf>
    <xf numFmtId="0" fontId="28" fillId="0" borderId="18" xfId="39" applyNumberFormat="1" applyFont="1" applyBorder="1" applyAlignment="1" applyProtection="1">
      <alignment horizontal="center"/>
      <protection locked="0"/>
    </xf>
    <xf numFmtId="1" fontId="28" fillId="4" borderId="16" xfId="40" applyNumberFormat="1" applyFont="1" applyFill="1" applyBorder="1" applyAlignment="1" applyProtection="1">
      <alignment horizontal="center"/>
    </xf>
    <xf numFmtId="1" fontId="28" fillId="4" borderId="34" xfId="40" applyNumberFormat="1" applyFont="1" applyFill="1" applyBorder="1" applyAlignment="1" applyProtection="1">
      <alignment horizontal="center"/>
    </xf>
    <xf numFmtId="1" fontId="28" fillId="4" borderId="17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Alignment="1" applyProtection="1">
      <alignment horizontal="center"/>
    </xf>
    <xf numFmtId="1" fontId="28" fillId="4" borderId="21" xfId="40" applyNumberFormat="1" applyFont="1" applyFill="1" applyBorder="1" applyAlignment="1" applyProtection="1">
      <alignment horizontal="center" vertical="center" shrinkToFit="1"/>
    </xf>
    <xf numFmtId="0" fontId="28" fillId="0" borderId="218" xfId="0" applyFont="1" applyBorder="1" applyAlignment="1">
      <alignment horizontal="center"/>
    </xf>
    <xf numFmtId="0" fontId="28" fillId="0" borderId="228" xfId="39" applyNumberFormat="1" applyFont="1" applyBorder="1" applyAlignment="1" applyProtection="1">
      <alignment horizontal="center"/>
      <protection locked="0"/>
    </xf>
    <xf numFmtId="0" fontId="28" fillId="0" borderId="17" xfId="39" applyNumberFormat="1" applyFont="1" applyFill="1" applyBorder="1" applyAlignment="1" applyProtection="1">
      <alignment horizontal="center"/>
      <protection locked="0"/>
    </xf>
    <xf numFmtId="0" fontId="28" fillId="0" borderId="51" xfId="39" applyNumberFormat="1" applyFont="1" applyFill="1" applyBorder="1" applyAlignment="1" applyProtection="1">
      <alignment horizontal="center"/>
      <protection locked="0"/>
    </xf>
    <xf numFmtId="0" fontId="28" fillId="0" borderId="20" xfId="39" applyNumberFormat="1" applyFont="1" applyBorder="1" applyAlignment="1" applyProtection="1">
      <alignment horizontal="center"/>
      <protection locked="0"/>
    </xf>
    <xf numFmtId="0" fontId="28" fillId="0" borderId="61" xfId="39" applyNumberFormat="1" applyFont="1" applyBorder="1" applyAlignment="1" applyProtection="1">
      <alignment horizontal="center"/>
      <protection locked="0"/>
    </xf>
    <xf numFmtId="0" fontId="28" fillId="0" borderId="51" xfId="39" applyNumberFormat="1" applyFont="1" applyBorder="1" applyAlignment="1" applyProtection="1">
      <alignment horizontal="center"/>
      <protection locked="0"/>
    </xf>
    <xf numFmtId="0" fontId="28" fillId="0" borderId="81" xfId="46" applyFont="1" applyFill="1" applyBorder="1" applyAlignment="1" applyProtection="1">
      <alignment horizontal="center" vertical="center"/>
      <protection locked="0"/>
    </xf>
    <xf numFmtId="0" fontId="28" fillId="38" borderId="83" xfId="40" applyFont="1" applyFill="1" applyBorder="1" applyAlignment="1" applyProtection="1">
      <alignment horizontal="center"/>
    </xf>
    <xf numFmtId="0" fontId="28" fillId="0" borderId="230" xfId="0" applyFont="1" applyFill="1" applyBorder="1" applyAlignment="1">
      <alignment wrapText="1"/>
    </xf>
    <xf numFmtId="0" fontId="28" fillId="0" borderId="226" xfId="39" applyNumberFormat="1" applyFont="1" applyFill="1" applyBorder="1" applyAlignment="1" applyProtection="1">
      <alignment horizontal="center"/>
      <protection locked="0"/>
    </xf>
    <xf numFmtId="0" fontId="28" fillId="0" borderId="228" xfId="39" applyNumberFormat="1" applyFont="1" applyFill="1" applyBorder="1" applyAlignment="1" applyProtection="1">
      <alignment horizontal="center"/>
      <protection locked="0"/>
    </xf>
    <xf numFmtId="1" fontId="28" fillId="4" borderId="231" xfId="40" applyNumberFormat="1" applyFont="1" applyFill="1" applyBorder="1" applyAlignment="1" applyProtection="1">
      <alignment horizontal="center"/>
    </xf>
    <xf numFmtId="1" fontId="28" fillId="4" borderId="232" xfId="40" applyNumberFormat="1" applyFont="1" applyFill="1" applyBorder="1" applyAlignment="1" applyProtection="1">
      <alignment horizontal="center"/>
    </xf>
    <xf numFmtId="1" fontId="28" fillId="4" borderId="226" xfId="40" applyNumberFormat="1" applyFont="1" applyFill="1" applyBorder="1" applyAlignment="1" applyProtection="1">
      <alignment horizontal="center"/>
    </xf>
    <xf numFmtId="0" fontId="28" fillId="4" borderId="225" xfId="40" applyFont="1" applyFill="1" applyBorder="1" applyAlignment="1" applyProtection="1">
      <alignment horizontal="center"/>
    </xf>
    <xf numFmtId="1" fontId="28" fillId="4" borderId="233" xfId="40" applyNumberFormat="1" applyFont="1" applyFill="1" applyBorder="1" applyAlignment="1" applyProtection="1">
      <alignment horizontal="center" vertical="center" shrinkToFit="1"/>
    </xf>
    <xf numFmtId="0" fontId="28" fillId="0" borderId="230" xfId="0" applyFont="1" applyBorder="1"/>
    <xf numFmtId="1" fontId="28" fillId="4" borderId="22" xfId="40" applyNumberFormat="1" applyFont="1" applyFill="1" applyBorder="1" applyAlignment="1" applyProtection="1">
      <alignment horizontal="center" vertical="center" shrinkToFit="1"/>
    </xf>
    <xf numFmtId="0" fontId="28" fillId="0" borderId="225" xfId="39" applyNumberFormat="1" applyFont="1" applyBorder="1" applyAlignment="1" applyProtection="1">
      <alignment horizontal="center"/>
      <protection locked="0"/>
    </xf>
    <xf numFmtId="0" fontId="28" fillId="0" borderId="229" xfId="39" applyNumberFormat="1" applyFont="1" applyBorder="1" applyAlignment="1" applyProtection="1">
      <alignment horizontal="center"/>
      <protection locked="0"/>
    </xf>
    <xf numFmtId="0" fontId="49" fillId="0" borderId="17" xfId="39" applyNumberFormat="1" applyFont="1" applyBorder="1" applyAlignment="1" applyProtection="1">
      <alignment horizontal="center"/>
      <protection locked="0"/>
    </xf>
    <xf numFmtId="1" fontId="49" fillId="4" borderId="19" xfId="40" applyNumberFormat="1" applyFont="1" applyFill="1" applyBorder="1" applyAlignment="1" applyProtection="1">
      <alignment horizontal="center"/>
    </xf>
    <xf numFmtId="0" fontId="28" fillId="0" borderId="218" xfId="0" applyFont="1" applyFill="1" applyBorder="1" applyAlignment="1">
      <alignment horizontal="center"/>
    </xf>
    <xf numFmtId="0" fontId="28" fillId="0" borderId="218" xfId="0" applyFont="1" applyFill="1" applyBorder="1"/>
    <xf numFmtId="0" fontId="28" fillId="0" borderId="218" xfId="0" applyFont="1" applyBorder="1" applyAlignment="1">
      <alignment horizontal="left"/>
    </xf>
    <xf numFmtId="0" fontId="28" fillId="0" borderId="237" xfId="39" applyNumberFormat="1" applyFont="1" applyFill="1" applyBorder="1" applyAlignment="1" applyProtection="1">
      <alignment horizontal="center"/>
      <protection locked="0"/>
    </xf>
    <xf numFmtId="0" fontId="28" fillId="0" borderId="235" xfId="0" applyFont="1" applyBorder="1" applyAlignment="1">
      <alignment horizontal="center"/>
    </xf>
    <xf numFmtId="0" fontId="28" fillId="25" borderId="230" xfId="40" applyFont="1" applyFill="1" applyBorder="1" applyAlignment="1" applyProtection="1">
      <alignment horizontal="center"/>
    </xf>
    <xf numFmtId="0" fontId="36" fillId="0" borderId="226" xfId="39" applyNumberFormat="1" applyFont="1" applyBorder="1" applyAlignment="1" applyProtection="1">
      <alignment horizontal="center"/>
      <protection locked="0"/>
    </xf>
    <xf numFmtId="1" fontId="36" fillId="4" borderId="225" xfId="40" applyNumberFormat="1" applyFont="1" applyFill="1" applyBorder="1" applyAlignment="1" applyProtection="1">
      <alignment horizontal="center"/>
    </xf>
    <xf numFmtId="0" fontId="36" fillId="0" borderId="237" xfId="39" applyNumberFormat="1" applyFont="1" applyBorder="1" applyAlignment="1" applyProtection="1">
      <alignment horizontal="center"/>
      <protection locked="0"/>
    </xf>
    <xf numFmtId="0" fontId="36" fillId="0" borderId="227" xfId="39" applyNumberFormat="1" applyFont="1" applyBorder="1" applyAlignment="1" applyProtection="1">
      <alignment horizontal="center"/>
      <protection locked="0"/>
    </xf>
    <xf numFmtId="0" fontId="28" fillId="0" borderId="237" xfId="39" applyNumberFormat="1" applyFont="1" applyBorder="1" applyAlignment="1" applyProtection="1">
      <alignment horizontal="center"/>
      <protection locked="0"/>
    </xf>
    <xf numFmtId="0" fontId="28" fillId="0" borderId="236" xfId="0" applyFont="1" applyBorder="1"/>
    <xf numFmtId="0" fontId="28" fillId="0" borderId="222" xfId="0" applyFont="1" applyBorder="1" applyAlignment="1">
      <alignment horizontal="center"/>
    </xf>
    <xf numFmtId="0" fontId="28" fillId="0" borderId="221" xfId="0" applyFont="1" applyBorder="1"/>
    <xf numFmtId="0" fontId="28" fillId="0" borderId="219" xfId="0" applyFont="1" applyBorder="1"/>
    <xf numFmtId="0" fontId="28" fillId="0" borderId="218" xfId="46" applyFont="1" applyFill="1" applyBorder="1" applyAlignment="1" applyProtection="1">
      <alignment horizontal="center" vertical="center"/>
      <protection locked="0"/>
    </xf>
    <xf numFmtId="0" fontId="28" fillId="0" borderId="220" xfId="46" applyFont="1" applyBorder="1" applyProtection="1">
      <protection locked="0"/>
    </xf>
    <xf numFmtId="0" fontId="28" fillId="0" borderId="218" xfId="46" applyFont="1" applyFill="1" applyBorder="1" applyAlignment="1" applyProtection="1">
      <alignment wrapText="1"/>
      <protection locked="0"/>
    </xf>
    <xf numFmtId="0" fontId="28" fillId="0" borderId="220" xfId="46" applyFont="1" applyBorder="1" applyAlignment="1" applyProtection="1">
      <protection locked="0"/>
    </xf>
    <xf numFmtId="0" fontId="28" fillId="0" borderId="0" xfId="40" applyFont="1" applyAlignment="1"/>
    <xf numFmtId="0" fontId="28" fillId="0" borderId="218" xfId="46" applyFont="1" applyFill="1" applyBorder="1" applyAlignment="1" applyProtection="1">
      <alignment shrinkToFit="1"/>
      <protection locked="0"/>
    </xf>
    <xf numFmtId="0" fontId="28" fillId="35" borderId="218" xfId="0" applyFont="1" applyFill="1" applyBorder="1" applyAlignment="1">
      <alignment horizontal="center"/>
    </xf>
    <xf numFmtId="0" fontId="28" fillId="35" borderId="218" xfId="0" applyFont="1" applyFill="1" applyBorder="1"/>
    <xf numFmtId="1" fontId="28" fillId="4" borderId="238" xfId="40" applyNumberFormat="1" applyFont="1" applyFill="1" applyBorder="1" applyAlignment="1" applyProtection="1">
      <alignment horizontal="center"/>
    </xf>
    <xf numFmtId="0" fontId="28" fillId="25" borderId="79" xfId="40" applyFont="1" applyFill="1" applyBorder="1" applyAlignment="1" applyProtection="1">
      <alignment horizontal="center" vertical="top"/>
    </xf>
    <xf numFmtId="0" fontId="28" fillId="0" borderId="17" xfId="39" applyNumberFormat="1" applyFont="1" applyFill="1" applyBorder="1" applyAlignment="1" applyProtection="1">
      <alignment horizontal="center" vertical="top"/>
      <protection locked="0"/>
    </xf>
    <xf numFmtId="1" fontId="28" fillId="4" borderId="19" xfId="40" applyNumberFormat="1" applyFont="1" applyFill="1" applyBorder="1" applyAlignment="1" applyProtection="1">
      <alignment horizontal="center" vertical="top"/>
    </xf>
    <xf numFmtId="0" fontId="28" fillId="0" borderId="51" xfId="39" applyNumberFormat="1" applyFont="1" applyFill="1" applyBorder="1" applyAlignment="1" applyProtection="1">
      <alignment horizontal="center" vertical="top"/>
      <protection locked="0"/>
    </xf>
    <xf numFmtId="0" fontId="28" fillId="0" borderId="20" xfId="39" applyNumberFormat="1" applyFont="1" applyBorder="1" applyAlignment="1" applyProtection="1">
      <alignment horizontal="center" vertical="top"/>
      <protection locked="0"/>
    </xf>
    <xf numFmtId="0" fontId="28" fillId="0" borderId="17" xfId="39" applyNumberFormat="1" applyFont="1" applyBorder="1" applyAlignment="1" applyProtection="1">
      <alignment horizontal="center" vertical="top"/>
      <protection locked="0"/>
    </xf>
    <xf numFmtId="0" fontId="28" fillId="0" borderId="61" xfId="39" applyNumberFormat="1" applyFont="1" applyBorder="1" applyAlignment="1" applyProtection="1">
      <alignment horizontal="center" vertical="top"/>
      <protection locked="0"/>
    </xf>
    <xf numFmtId="0" fontId="28" fillId="0" borderId="51" xfId="39" applyNumberFormat="1" applyFont="1" applyBorder="1" applyAlignment="1" applyProtection="1">
      <alignment horizontal="center" vertical="top"/>
      <protection locked="0"/>
    </xf>
    <xf numFmtId="0" fontId="28" fillId="0" borderId="19" xfId="39" applyNumberFormat="1" applyFont="1" applyBorder="1" applyAlignment="1" applyProtection="1">
      <alignment horizontal="center" vertical="top"/>
      <protection locked="0"/>
    </xf>
    <xf numFmtId="0" fontId="28" fillId="0" borderId="18" xfId="39" applyNumberFormat="1" applyFont="1" applyBorder="1" applyAlignment="1" applyProtection="1">
      <alignment horizontal="center" vertical="top"/>
      <protection locked="0"/>
    </xf>
    <xf numFmtId="1" fontId="28" fillId="4" borderId="16" xfId="40" applyNumberFormat="1" applyFont="1" applyFill="1" applyBorder="1" applyAlignment="1" applyProtection="1">
      <alignment horizontal="center" vertical="top"/>
    </xf>
    <xf numFmtId="1" fontId="28" fillId="4" borderId="34" xfId="40" applyNumberFormat="1" applyFont="1" applyFill="1" applyBorder="1" applyAlignment="1" applyProtection="1">
      <alignment horizontal="center" vertical="top"/>
    </xf>
    <xf numFmtId="1" fontId="28" fillId="4" borderId="17" xfId="40" applyNumberFormat="1" applyFont="1" applyFill="1" applyBorder="1" applyAlignment="1" applyProtection="1">
      <alignment horizontal="center" vertical="top"/>
    </xf>
    <xf numFmtId="0" fontId="28" fillId="4" borderId="19" xfId="40" applyFont="1" applyFill="1" applyBorder="1" applyAlignment="1" applyProtection="1">
      <alignment horizontal="center" vertical="top"/>
    </xf>
    <xf numFmtId="1" fontId="28" fillId="4" borderId="21" xfId="40" applyNumberFormat="1" applyFont="1" applyFill="1" applyBorder="1" applyAlignment="1" applyProtection="1">
      <alignment horizontal="center" vertical="top" shrinkToFit="1"/>
    </xf>
    <xf numFmtId="0" fontId="28" fillId="0" borderId="0" xfId="40" applyFont="1" applyAlignment="1">
      <alignment vertical="top"/>
    </xf>
    <xf numFmtId="0" fontId="29" fillId="35" borderId="80" xfId="0" applyFont="1" applyFill="1" applyBorder="1" applyAlignment="1" applyProtection="1">
      <alignment vertical="center" shrinkToFit="1"/>
      <protection locked="0"/>
    </xf>
    <xf numFmtId="0" fontId="49" fillId="35" borderId="79" xfId="40" applyFont="1" applyFill="1" applyBorder="1"/>
    <xf numFmtId="0" fontId="36" fillId="0" borderId="240" xfId="39" applyNumberFormat="1" applyFont="1" applyBorder="1" applyAlignment="1" applyProtection="1">
      <alignment horizontal="center"/>
      <protection locked="0"/>
    </xf>
    <xf numFmtId="1" fontId="36" fillId="4" borderId="241" xfId="40" applyNumberFormat="1" applyFont="1" applyFill="1" applyBorder="1" applyAlignment="1" applyProtection="1">
      <alignment horizontal="center"/>
    </xf>
    <xf numFmtId="0" fontId="36" fillId="0" borderId="242" xfId="39" applyNumberFormat="1" applyFont="1" applyBorder="1" applyAlignment="1" applyProtection="1">
      <alignment horizontal="center"/>
      <protection locked="0"/>
    </xf>
    <xf numFmtId="0" fontId="28" fillId="0" borderId="240" xfId="39" applyNumberFormat="1" applyFont="1" applyBorder="1" applyAlignment="1" applyProtection="1">
      <alignment horizontal="center"/>
      <protection locked="0"/>
    </xf>
    <xf numFmtId="1" fontId="28" fillId="4" borderId="241" xfId="40" applyNumberFormat="1" applyFont="1" applyFill="1" applyBorder="1" applyAlignment="1" applyProtection="1">
      <alignment horizontal="center"/>
    </xf>
    <xf numFmtId="0" fontId="49" fillId="0" borderId="240" xfId="39" applyNumberFormat="1" applyFont="1" applyBorder="1" applyAlignment="1" applyProtection="1">
      <alignment horizontal="center"/>
      <protection locked="0"/>
    </xf>
    <xf numFmtId="1" fontId="49" fillId="4" borderId="241" xfId="40" applyNumberFormat="1" applyFont="1" applyFill="1" applyBorder="1" applyAlignment="1" applyProtection="1">
      <alignment horizontal="center"/>
    </xf>
    <xf numFmtId="0" fontId="28" fillId="0" borderId="242" xfId="39" applyNumberFormat="1" applyFont="1" applyBorder="1" applyAlignment="1" applyProtection="1">
      <alignment horizontal="center"/>
      <protection locked="0"/>
    </xf>
    <xf numFmtId="0" fontId="28" fillId="0" borderId="241" xfId="39" applyNumberFormat="1" applyFont="1" applyBorder="1" applyAlignment="1" applyProtection="1">
      <alignment horizontal="center"/>
      <protection locked="0"/>
    </xf>
    <xf numFmtId="1" fontId="28" fillId="4" borderId="243" xfId="40" applyNumberFormat="1" applyFont="1" applyFill="1" applyBorder="1" applyAlignment="1" applyProtection="1">
      <alignment horizontal="center"/>
    </xf>
    <xf numFmtId="1" fontId="28" fillId="4" borderId="244" xfId="40" applyNumberFormat="1" applyFont="1" applyFill="1" applyBorder="1" applyAlignment="1" applyProtection="1">
      <alignment horizontal="center"/>
    </xf>
    <xf numFmtId="1" fontId="28" fillId="4" borderId="240" xfId="40" applyNumberFormat="1" applyFont="1" applyFill="1" applyBorder="1" applyAlignment="1" applyProtection="1">
      <alignment horizontal="center"/>
    </xf>
    <xf numFmtId="0" fontId="28" fillId="4" borderId="241" xfId="40" applyFont="1" applyFill="1" applyBorder="1" applyAlignment="1" applyProtection="1">
      <alignment horizontal="center"/>
    </xf>
    <xf numFmtId="1" fontId="28" fillId="4" borderId="245" xfId="40" applyNumberFormat="1" applyFont="1" applyFill="1" applyBorder="1" applyAlignment="1" applyProtection="1">
      <alignment horizontal="center" vertical="center" shrinkToFit="1"/>
    </xf>
    <xf numFmtId="0" fontId="28" fillId="35" borderId="230" xfId="40" applyFont="1" applyFill="1" applyBorder="1" applyAlignment="1" applyProtection="1">
      <alignment horizontal="center"/>
    </xf>
    <xf numFmtId="0" fontId="28" fillId="35" borderId="246" xfId="46" applyFont="1" applyFill="1" applyBorder="1" applyAlignment="1" applyProtection="1">
      <alignment wrapText="1"/>
      <protection locked="0"/>
    </xf>
    <xf numFmtId="0" fontId="28" fillId="0" borderId="77" xfId="40" applyFont="1" applyFill="1" applyBorder="1"/>
    <xf numFmtId="0" fontId="28" fillId="0" borderId="219" xfId="0" applyFont="1" applyFill="1" applyBorder="1" applyAlignment="1">
      <alignment vertical="top"/>
    </xf>
    <xf numFmtId="0" fontId="28" fillId="0" borderId="218" xfId="0" applyFont="1" applyFill="1" applyBorder="1" applyAlignment="1">
      <alignment vertical="top"/>
    </xf>
    <xf numFmtId="0" fontId="28" fillId="0" borderId="219" xfId="0" applyFont="1" applyFill="1" applyBorder="1"/>
    <xf numFmtId="0" fontId="28" fillId="40" borderId="79" xfId="40" applyFont="1" applyFill="1" applyBorder="1" applyAlignment="1" applyProtection="1">
      <alignment horizontal="center"/>
    </xf>
    <xf numFmtId="0" fontId="28" fillId="0" borderId="230" xfId="0" applyFont="1" applyFill="1" applyBorder="1" applyAlignment="1">
      <alignment vertical="top" wrapText="1"/>
    </xf>
    <xf numFmtId="0" fontId="28" fillId="0" borderId="117" xfId="0" applyFont="1" applyFill="1" applyBorder="1" applyAlignment="1">
      <alignment wrapText="1"/>
    </xf>
    <xf numFmtId="0" fontId="28" fillId="0" borderId="81" xfId="46" applyFont="1" applyFill="1" applyBorder="1" applyAlignment="1" applyProtection="1">
      <alignment horizontal="center" vertical="top"/>
      <protection locked="0"/>
    </xf>
    <xf numFmtId="0" fontId="28" fillId="0" borderId="0" xfId="46" applyFont="1" applyFill="1" applyBorder="1" applyAlignment="1" applyProtection="1">
      <alignment horizontal="center" vertical="center"/>
      <protection locked="0"/>
    </xf>
    <xf numFmtId="0" fontId="28" fillId="0" borderId="239" xfId="46" applyFont="1" applyFill="1" applyBorder="1" applyProtection="1">
      <protection locked="0"/>
    </xf>
    <xf numFmtId="0" fontId="28" fillId="0" borderId="230" xfId="46" applyFont="1" applyFill="1" applyBorder="1" applyAlignment="1" applyProtection="1">
      <alignment horizontal="center" vertical="center"/>
      <protection locked="0"/>
    </xf>
    <xf numFmtId="0" fontId="35" fillId="35" borderId="79" xfId="0" applyFont="1" applyFill="1" applyBorder="1"/>
    <xf numFmtId="0" fontId="28" fillId="25" borderId="246" xfId="40" applyFont="1" applyFill="1" applyBorder="1" applyAlignment="1" applyProtection="1">
      <alignment horizontal="center"/>
    </xf>
    <xf numFmtId="0" fontId="28" fillId="0" borderId="246" xfId="0" applyFont="1" applyBorder="1"/>
    <xf numFmtId="0" fontId="28" fillId="0" borderId="240" xfId="39" applyNumberFormat="1" applyFont="1" applyFill="1" applyBorder="1" applyAlignment="1" applyProtection="1">
      <alignment horizontal="center"/>
      <protection locked="0"/>
    </xf>
    <xf numFmtId="0" fontId="28" fillId="0" borderId="245" xfId="39" applyNumberFormat="1" applyFont="1" applyFill="1" applyBorder="1" applyAlignment="1" applyProtection="1">
      <alignment horizontal="center"/>
      <protection locked="0"/>
    </xf>
    <xf numFmtId="0" fontId="28" fillId="35" borderId="246" xfId="0" applyFont="1" applyFill="1" applyBorder="1" applyAlignment="1">
      <alignment horizontal="center"/>
    </xf>
    <xf numFmtId="0" fontId="28" fillId="35" borderId="246" xfId="0" applyFont="1" applyFill="1" applyBorder="1"/>
    <xf numFmtId="0" fontId="28" fillId="0" borderId="240" xfId="39" applyNumberFormat="1" applyFont="1" applyFill="1" applyBorder="1" applyAlignment="1" applyProtection="1">
      <alignment horizontal="center" vertical="top"/>
      <protection locked="0"/>
    </xf>
    <xf numFmtId="1" fontId="28" fillId="4" borderId="241" xfId="40" applyNumberFormat="1" applyFont="1" applyFill="1" applyBorder="1" applyAlignment="1" applyProtection="1">
      <alignment horizontal="center" vertical="top"/>
    </xf>
    <xf numFmtId="0" fontId="28" fillId="0" borderId="228" xfId="39" applyNumberFormat="1" applyFont="1" applyFill="1" applyBorder="1" applyAlignment="1" applyProtection="1">
      <alignment horizontal="center" vertical="top"/>
      <protection locked="0"/>
    </xf>
    <xf numFmtId="0" fontId="28" fillId="0" borderId="224" xfId="39" applyNumberFormat="1" applyFont="1" applyBorder="1" applyAlignment="1" applyProtection="1">
      <alignment horizontal="center" vertical="top"/>
      <protection locked="0"/>
    </xf>
    <xf numFmtId="0" fontId="28" fillId="0" borderId="240" xfId="39" applyNumberFormat="1" applyFont="1" applyBorder="1" applyAlignment="1" applyProtection="1">
      <alignment horizontal="center" vertical="top"/>
      <protection locked="0"/>
    </xf>
    <xf numFmtId="0" fontId="28" fillId="0" borderId="227" xfId="39" applyNumberFormat="1" applyFont="1" applyBorder="1" applyAlignment="1" applyProtection="1">
      <alignment horizontal="center" vertical="top"/>
      <protection locked="0"/>
    </xf>
    <xf numFmtId="0" fontId="28" fillId="0" borderId="228" xfId="39" applyNumberFormat="1" applyFont="1" applyBorder="1" applyAlignment="1" applyProtection="1">
      <alignment horizontal="center" vertical="top"/>
      <protection locked="0"/>
    </xf>
    <xf numFmtId="0" fontId="28" fillId="0" borderId="241" xfId="39" applyNumberFormat="1" applyFont="1" applyBorder="1" applyAlignment="1" applyProtection="1">
      <alignment horizontal="center" vertical="top"/>
      <protection locked="0"/>
    </xf>
    <xf numFmtId="0" fontId="28" fillId="0" borderId="242" xfId="39" applyNumberFormat="1" applyFont="1" applyBorder="1" applyAlignment="1" applyProtection="1">
      <alignment horizontal="center" vertical="top"/>
      <protection locked="0"/>
    </xf>
    <xf numFmtId="1" fontId="28" fillId="4" borderId="243" xfId="40" applyNumberFormat="1" applyFont="1" applyFill="1" applyBorder="1" applyAlignment="1" applyProtection="1">
      <alignment horizontal="center" vertical="top"/>
    </xf>
    <xf numFmtId="1" fontId="28" fillId="4" borderId="244" xfId="40" applyNumberFormat="1" applyFont="1" applyFill="1" applyBorder="1" applyAlignment="1" applyProtection="1">
      <alignment horizontal="center" vertical="top"/>
    </xf>
    <xf numFmtId="1" fontId="28" fillId="4" borderId="240" xfId="40" applyNumberFormat="1" applyFont="1" applyFill="1" applyBorder="1" applyAlignment="1" applyProtection="1">
      <alignment horizontal="center" vertical="top"/>
    </xf>
    <xf numFmtId="0" fontId="28" fillId="4" borderId="241" xfId="40" applyFont="1" applyFill="1" applyBorder="1" applyAlignment="1" applyProtection="1">
      <alignment horizontal="center" vertical="top"/>
    </xf>
    <xf numFmtId="1" fontId="28" fillId="4" borderId="233" xfId="40" applyNumberFormat="1" applyFont="1" applyFill="1" applyBorder="1" applyAlignment="1" applyProtection="1">
      <alignment horizontal="center" vertical="top" shrinkToFit="1"/>
    </xf>
    <xf numFmtId="0" fontId="28" fillId="35" borderId="219" xfId="0" applyFont="1" applyFill="1" applyBorder="1"/>
    <xf numFmtId="0" fontId="28" fillId="35" borderId="218" xfId="0" applyFont="1" applyFill="1" applyBorder="1" applyAlignment="1">
      <alignment vertical="top"/>
    </xf>
    <xf numFmtId="0" fontId="28" fillId="35" borderId="0" xfId="46" applyFont="1" applyFill="1" applyBorder="1" applyAlignment="1" applyProtection="1">
      <alignment horizontal="center" vertical="top"/>
      <protection locked="0"/>
    </xf>
    <xf numFmtId="0" fontId="28" fillId="35" borderId="246" xfId="40" applyFont="1" applyFill="1" applyBorder="1" applyAlignment="1" applyProtection="1">
      <alignment horizontal="center" vertical="top"/>
    </xf>
    <xf numFmtId="0" fontId="28" fillId="35" borderId="235" xfId="0" applyFont="1" applyFill="1" applyBorder="1" applyAlignment="1">
      <alignment vertical="top" wrapText="1"/>
    </xf>
    <xf numFmtId="0" fontId="28" fillId="35" borderId="218" xfId="51" applyFont="1" applyFill="1" applyBorder="1" applyAlignment="1">
      <alignment horizontal="center" vertical="top" wrapText="1"/>
    </xf>
    <xf numFmtId="0" fontId="56" fillId="35" borderId="76" xfId="0" applyFont="1" applyFill="1" applyBorder="1" applyAlignment="1">
      <alignment horizontal="center" vertical="top"/>
    </xf>
    <xf numFmtId="0" fontId="29" fillId="0" borderId="81" xfId="40" applyFont="1" applyFill="1" applyBorder="1" applyAlignment="1" applyProtection="1">
      <alignment horizontal="center" vertical="center"/>
      <protection locked="0"/>
    </xf>
    <xf numFmtId="0" fontId="35" fillId="0" borderId="79" xfId="40" applyFont="1" applyFill="1" applyBorder="1" applyAlignment="1" applyProtection="1">
      <alignment horizontal="center" vertical="center"/>
      <protection locked="0"/>
    </xf>
    <xf numFmtId="0" fontId="29" fillId="0" borderId="79" xfId="40" applyFont="1" applyFill="1" applyBorder="1" applyAlignment="1" applyProtection="1">
      <alignment horizontal="center" vertical="center"/>
      <protection locked="0"/>
    </xf>
    <xf numFmtId="0" fontId="35" fillId="40" borderId="79" xfId="40" applyFont="1" applyFill="1" applyBorder="1" applyAlignment="1" applyProtection="1">
      <alignment horizontal="center"/>
    </xf>
    <xf numFmtId="0" fontId="35" fillId="40" borderId="85" xfId="40" applyFont="1" applyFill="1" applyBorder="1" applyAlignment="1" applyProtection="1">
      <alignment horizontal="center"/>
    </xf>
    <xf numFmtId="0" fontId="35" fillId="0" borderId="80" xfId="0" applyFont="1" applyFill="1" applyBorder="1" applyAlignment="1" applyProtection="1">
      <alignment vertical="center" wrapText="1" shrinkToFit="1"/>
      <protection locked="0"/>
    </xf>
    <xf numFmtId="0" fontId="35" fillId="0" borderId="14" xfId="0" applyFont="1" applyFill="1" applyBorder="1" applyAlignment="1" applyProtection="1">
      <alignment vertical="center" shrinkToFit="1"/>
      <protection locked="0"/>
    </xf>
    <xf numFmtId="0" fontId="35" fillId="0" borderId="0" xfId="40" applyFont="1" applyFill="1" applyBorder="1" applyAlignment="1" applyProtection="1">
      <alignment horizontal="center" vertical="center"/>
      <protection locked="0"/>
    </xf>
    <xf numFmtId="0" fontId="35" fillId="0" borderId="188" xfId="46" applyFont="1" applyFill="1" applyBorder="1" applyAlignment="1" applyProtection="1">
      <alignment horizontal="left"/>
      <protection locked="0"/>
    </xf>
    <xf numFmtId="0" fontId="35" fillId="0" borderId="78" xfId="0" applyFont="1" applyFill="1" applyBorder="1" applyAlignment="1" applyProtection="1">
      <alignment vertical="center" shrinkToFit="1"/>
      <protection locked="0"/>
    </xf>
    <xf numFmtId="0" fontId="35" fillId="0" borderId="203" xfId="0" applyFont="1" applyFill="1" applyBorder="1" applyAlignment="1" applyProtection="1">
      <alignment vertical="center" shrinkToFit="1"/>
      <protection locked="0"/>
    </xf>
    <xf numFmtId="0" fontId="35" fillId="0" borderId="204" xfId="0" applyFont="1" applyFill="1" applyBorder="1" applyAlignment="1" applyProtection="1">
      <alignment vertical="center" shrinkToFit="1"/>
      <protection locked="0"/>
    </xf>
    <xf numFmtId="0" fontId="34" fillId="0" borderId="0" xfId="46" applyFont="1" applyFill="1"/>
    <xf numFmtId="0" fontId="49" fillId="27" borderId="77" xfId="40" applyFont="1" applyFill="1" applyBorder="1" applyAlignment="1">
      <alignment horizontal="center" vertical="center" wrapText="1"/>
    </xf>
    <xf numFmtId="0" fontId="49" fillId="27" borderId="77" xfId="0" applyFont="1" applyFill="1" applyBorder="1" applyAlignment="1">
      <alignment vertical="center"/>
    </xf>
    <xf numFmtId="0" fontId="49" fillId="27" borderId="79" xfId="40" applyFont="1" applyFill="1" applyBorder="1" applyAlignment="1">
      <alignment horizontal="center" vertical="center" wrapText="1"/>
    </xf>
    <xf numFmtId="0" fontId="49" fillId="27" borderId="79" xfId="0" applyFont="1" applyFill="1" applyBorder="1" applyAlignment="1">
      <alignment horizontal="center" vertical="center" wrapText="1"/>
    </xf>
    <xf numFmtId="1" fontId="28" fillId="4" borderId="16" xfId="40" applyNumberFormat="1" applyFont="1" applyFill="1" applyBorder="1" applyAlignment="1" applyProtection="1">
      <alignment horizontal="left" vertical="center" shrinkToFit="1"/>
    </xf>
    <xf numFmtId="164" fontId="29" fillId="4" borderId="21" xfId="26" applyFont="1" applyFill="1" applyBorder="1" applyAlignment="1" applyProtection="1">
      <alignment horizontal="center" vertical="center"/>
    </xf>
    <xf numFmtId="0" fontId="35" fillId="4" borderId="91" xfId="40" applyFont="1" applyFill="1" applyBorder="1" applyAlignment="1" applyProtection="1">
      <alignment horizontal="center" vertical="center"/>
    </xf>
    <xf numFmtId="0" fontId="35" fillId="4" borderId="38" xfId="40" applyFont="1" applyFill="1" applyBorder="1" applyAlignment="1" applyProtection="1">
      <alignment horizontal="center" vertical="center"/>
    </xf>
    <xf numFmtId="0" fontId="35" fillId="4" borderId="92" xfId="40" applyFont="1" applyFill="1" applyBorder="1" applyAlignment="1" applyProtection="1">
      <alignment horizontal="center" vertical="center"/>
    </xf>
    <xf numFmtId="164" fontId="29" fillId="4" borderId="22" xfId="26" applyFont="1" applyFill="1" applyBorder="1" applyAlignment="1" applyProtection="1">
      <alignment horizontal="center" vertical="center"/>
    </xf>
    <xf numFmtId="164" fontId="29" fillId="4" borderId="162" xfId="26" applyFont="1" applyFill="1" applyBorder="1" applyAlignment="1" applyProtection="1">
      <alignment horizontal="center" vertical="center"/>
    </xf>
    <xf numFmtId="1" fontId="29" fillId="4" borderId="52" xfId="40" applyNumberFormat="1" applyFont="1" applyFill="1" applyBorder="1" applyAlignment="1" applyProtection="1">
      <alignment horizontal="left" vertical="center" shrinkToFit="1"/>
    </xf>
    <xf numFmtId="1" fontId="29" fillId="4" borderId="51" xfId="40" applyNumberFormat="1" applyFont="1" applyFill="1" applyBorder="1" applyAlignment="1" applyProtection="1">
      <alignment horizontal="left" vertical="center" shrinkToFit="1"/>
    </xf>
    <xf numFmtId="1" fontId="29" fillId="4" borderId="17" xfId="40" applyNumberFormat="1" applyFont="1" applyFill="1" applyBorder="1" applyAlignment="1" applyProtection="1">
      <alignment horizontal="left" vertical="center" shrinkToFit="1"/>
    </xf>
    <xf numFmtId="0" fontId="49" fillId="4" borderId="10" xfId="40" applyFont="1" applyFill="1" applyBorder="1" applyAlignment="1" applyProtection="1">
      <alignment horizontal="center" textRotation="90"/>
    </xf>
    <xf numFmtId="0" fontId="49" fillId="4" borderId="20" xfId="40" applyFont="1" applyFill="1" applyBorder="1" applyAlignment="1" applyProtection="1">
      <alignment horizontal="center" vertical="center"/>
    </xf>
    <xf numFmtId="0" fontId="49" fillId="4" borderId="62" xfId="40" applyFont="1" applyFill="1" applyBorder="1" applyAlignment="1" applyProtection="1">
      <alignment horizontal="center" textRotation="90" wrapText="1"/>
    </xf>
    <xf numFmtId="0" fontId="49" fillId="4" borderId="27" xfId="40" applyFont="1" applyFill="1" applyBorder="1" applyAlignment="1" applyProtection="1">
      <alignment horizontal="center" textRotation="90" wrapText="1"/>
    </xf>
    <xf numFmtId="0" fontId="49" fillId="4" borderId="156" xfId="40" applyFont="1" applyFill="1" applyBorder="1" applyAlignment="1" applyProtection="1">
      <alignment horizontal="center" textRotation="90" wrapText="1"/>
    </xf>
    <xf numFmtId="0" fontId="49" fillId="4" borderId="19" xfId="40" applyFont="1" applyFill="1" applyBorder="1" applyAlignment="1" applyProtection="1">
      <alignment horizontal="center" vertical="center"/>
    </xf>
    <xf numFmtId="0" fontId="49" fillId="4" borderId="63" xfId="40" applyFont="1" applyFill="1" applyBorder="1" applyAlignment="1" applyProtection="1">
      <alignment horizontal="center"/>
    </xf>
    <xf numFmtId="0" fontId="35" fillId="4" borderId="0" xfId="40" applyFont="1" applyFill="1" applyBorder="1" applyAlignment="1">
      <alignment horizontal="center" vertical="center"/>
    </xf>
    <xf numFmtId="0" fontId="35" fillId="4" borderId="68" xfId="40" applyFont="1" applyFill="1" applyBorder="1" applyAlignment="1">
      <alignment horizontal="center" vertical="center"/>
    </xf>
    <xf numFmtId="0" fontId="35" fillId="4" borderId="14" xfId="40" applyFont="1" applyFill="1" applyBorder="1" applyAlignment="1">
      <alignment horizontal="center" vertical="center"/>
    </xf>
    <xf numFmtId="1" fontId="28" fillId="4" borderId="66" xfId="40" applyNumberFormat="1" applyFont="1" applyFill="1" applyBorder="1" applyAlignment="1" applyProtection="1">
      <alignment horizontal="left" vertical="center"/>
    </xf>
    <xf numFmtId="165" fontId="29" fillId="4" borderId="67" xfId="26" applyNumberFormat="1" applyFont="1" applyFill="1" applyBorder="1" applyAlignment="1" applyProtection="1">
      <alignment horizontal="center" vertical="center"/>
    </xf>
    <xf numFmtId="9" fontId="29" fillId="4" borderId="22" xfId="45" applyFont="1" applyFill="1" applyBorder="1" applyAlignment="1" applyProtection="1">
      <alignment horizontal="center" vertical="center"/>
    </xf>
    <xf numFmtId="9" fontId="29" fillId="4" borderId="162" xfId="45" applyFont="1" applyFill="1" applyBorder="1" applyAlignment="1" applyProtection="1">
      <alignment horizontal="center" vertical="center"/>
    </xf>
    <xf numFmtId="1" fontId="28" fillId="4" borderId="52" xfId="40" applyNumberFormat="1" applyFont="1" applyFill="1" applyBorder="1" applyAlignment="1" applyProtection="1">
      <alignment horizontal="left" vertical="center"/>
    </xf>
    <xf numFmtId="1" fontId="28" fillId="4" borderId="51" xfId="40" applyNumberFormat="1" applyFont="1" applyFill="1" applyBorder="1" applyAlignment="1" applyProtection="1">
      <alignment horizontal="left" vertical="center"/>
    </xf>
    <xf numFmtId="1" fontId="28" fillId="4" borderId="17" xfId="40" applyNumberFormat="1" applyFont="1" applyFill="1" applyBorder="1" applyAlignment="1" applyProtection="1">
      <alignment horizontal="left" vertical="center"/>
    </xf>
    <xf numFmtId="165" fontId="29" fillId="4" borderId="22" xfId="26" applyNumberFormat="1" applyFont="1" applyFill="1" applyBorder="1" applyAlignment="1" applyProtection="1">
      <alignment horizontal="center" vertical="center"/>
    </xf>
    <xf numFmtId="165" fontId="29" fillId="4" borderId="162" xfId="26" applyNumberFormat="1" applyFont="1" applyFill="1" applyBorder="1" applyAlignment="1" applyProtection="1">
      <alignment horizontal="center" vertical="center"/>
    </xf>
    <xf numFmtId="1" fontId="29" fillId="4" borderId="64" xfId="40" applyNumberFormat="1" applyFont="1" applyFill="1" applyBorder="1" applyAlignment="1" applyProtection="1">
      <alignment horizontal="center" vertical="center"/>
    </xf>
    <xf numFmtId="1" fontId="29" fillId="4" borderId="49" xfId="40" applyNumberFormat="1" applyFont="1" applyFill="1" applyBorder="1" applyAlignment="1" applyProtection="1">
      <alignment horizontal="center" vertical="center"/>
    </xf>
    <xf numFmtId="1" fontId="29" fillId="4" borderId="52" xfId="40" applyNumberFormat="1" applyFont="1" applyFill="1" applyBorder="1" applyAlignment="1" applyProtection="1">
      <alignment horizontal="center" vertical="center" shrinkToFit="1"/>
    </xf>
    <xf numFmtId="1" fontId="29" fillId="4" borderId="51" xfId="40" applyNumberFormat="1" applyFont="1" applyFill="1" applyBorder="1" applyAlignment="1" applyProtection="1">
      <alignment horizontal="center" vertical="center" shrinkToFit="1"/>
    </xf>
    <xf numFmtId="1" fontId="29" fillId="4" borderId="17" xfId="40" applyNumberFormat="1" applyFont="1" applyFill="1" applyBorder="1" applyAlignment="1" applyProtection="1">
      <alignment horizontal="center" vertical="center" shrinkToFit="1"/>
    </xf>
    <xf numFmtId="0" fontId="35" fillId="4" borderId="87" xfId="40" applyFont="1" applyFill="1" applyBorder="1" applyAlignment="1" applyProtection="1">
      <alignment horizontal="left" vertical="center" wrapText="1"/>
    </xf>
    <xf numFmtId="0" fontId="35" fillId="4" borderId="65" xfId="40" applyFont="1" applyFill="1" applyBorder="1" applyAlignment="1" applyProtection="1">
      <alignment horizontal="left" vertical="center" wrapText="1"/>
    </xf>
    <xf numFmtId="0" fontId="35" fillId="4" borderId="42" xfId="40" applyFont="1" applyFill="1" applyBorder="1" applyAlignment="1" applyProtection="1">
      <alignment horizontal="left" vertical="center" wrapText="1"/>
    </xf>
    <xf numFmtId="0" fontId="49" fillId="4" borderId="69" xfId="40" applyFont="1" applyFill="1" applyBorder="1" applyAlignment="1" applyProtection="1">
      <alignment horizontal="center"/>
    </xf>
    <xf numFmtId="0" fontId="27" fillId="0" borderId="0" xfId="40" applyFont="1" applyFill="1" applyBorder="1" applyAlignment="1" applyProtection="1">
      <alignment horizontal="center" vertical="center"/>
    </xf>
    <xf numFmtId="0" fontId="27" fillId="0" borderId="0" xfId="40" applyFont="1" applyFill="1" applyBorder="1" applyAlignment="1" applyProtection="1">
      <alignment horizontal="center" vertical="center"/>
      <protection locked="0"/>
    </xf>
    <xf numFmtId="0" fontId="49" fillId="4" borderId="70" xfId="40" applyFont="1" applyFill="1" applyBorder="1" applyAlignment="1" applyProtection="1">
      <alignment horizontal="center" vertical="center" textRotation="90"/>
    </xf>
    <xf numFmtId="0" fontId="49" fillId="4" borderId="71" xfId="40" applyFont="1" applyFill="1" applyBorder="1" applyAlignment="1" applyProtection="1">
      <alignment horizontal="center" vertical="center" textRotation="90"/>
    </xf>
    <xf numFmtId="0" fontId="49" fillId="4" borderId="72" xfId="40" applyFont="1" applyFill="1" applyBorder="1" applyAlignment="1" applyProtection="1">
      <alignment horizontal="center" vertical="center"/>
    </xf>
    <xf numFmtId="0" fontId="49" fillId="4" borderId="75" xfId="40" applyFont="1" applyFill="1" applyBorder="1" applyAlignment="1" applyProtection="1">
      <alignment horizontal="center"/>
    </xf>
    <xf numFmtId="0" fontId="49" fillId="4" borderId="73" xfId="40" applyFont="1" applyFill="1" applyBorder="1" applyAlignment="1" applyProtection="1">
      <alignment horizontal="center" vertical="center" wrapText="1"/>
    </xf>
    <xf numFmtId="0" fontId="28" fillId="25" borderId="223" xfId="40" applyFont="1" applyFill="1" applyBorder="1" applyAlignment="1" applyProtection="1">
      <alignment horizontal="left"/>
    </xf>
    <xf numFmtId="0" fontId="28" fillId="25" borderId="0" xfId="40" applyFont="1" applyFill="1" applyBorder="1" applyAlignment="1" applyProtection="1">
      <alignment horizontal="left"/>
    </xf>
    <xf numFmtId="0" fontId="50" fillId="4" borderId="163" xfId="40" applyFont="1" applyFill="1" applyBorder="1" applyAlignment="1" applyProtection="1">
      <alignment horizontal="center" textRotation="90" wrapText="1"/>
    </xf>
    <xf numFmtId="0" fontId="49" fillId="4" borderId="74" xfId="40" applyFont="1" applyFill="1" applyBorder="1" applyAlignment="1" applyProtection="1">
      <alignment horizontal="center" vertical="center"/>
    </xf>
    <xf numFmtId="0" fontId="41" fillId="25" borderId="109" xfId="46" applyFont="1" applyFill="1" applyBorder="1" applyAlignment="1">
      <alignment horizontal="center" vertical="center"/>
    </xf>
    <xf numFmtId="0" fontId="28" fillId="25" borderId="109" xfId="49" applyFont="1" applyFill="1" applyBorder="1" applyAlignment="1">
      <alignment horizontal="center" vertical="center"/>
    </xf>
    <xf numFmtId="0" fontId="41" fillId="25" borderId="143" xfId="46" applyFont="1" applyFill="1" applyBorder="1" applyAlignment="1">
      <alignment horizontal="center" vertical="center"/>
    </xf>
    <xf numFmtId="0" fontId="28" fillId="25" borderId="143" xfId="49" applyFont="1" applyFill="1" applyBorder="1" applyAlignment="1">
      <alignment horizontal="center" vertical="center"/>
    </xf>
    <xf numFmtId="0" fontId="35" fillId="25" borderId="86" xfId="46" applyFont="1" applyFill="1" applyBorder="1" applyAlignment="1" applyProtection="1">
      <alignment horizontal="left" vertical="center" wrapText="1"/>
    </xf>
    <xf numFmtId="0" fontId="28" fillId="25" borderId="79" xfId="49" applyFont="1" applyFill="1" applyBorder="1" applyAlignment="1" applyProtection="1">
      <alignment horizontal="left" vertical="center" wrapText="1"/>
    </xf>
    <xf numFmtId="1" fontId="29" fillId="25" borderId="81" xfId="46" applyNumberFormat="1" applyFont="1" applyFill="1" applyBorder="1" applyAlignment="1" applyProtection="1">
      <alignment horizontal="center" vertical="center"/>
    </xf>
    <xf numFmtId="1" fontId="29" fillId="25" borderId="78" xfId="46" applyNumberFormat="1" applyFont="1" applyFill="1" applyBorder="1" applyAlignment="1" applyProtection="1">
      <alignment horizontal="center" vertical="center"/>
    </xf>
    <xf numFmtId="0" fontId="49" fillId="25" borderId="79" xfId="46" applyFont="1" applyFill="1" applyBorder="1" applyAlignment="1" applyProtection="1">
      <alignment horizontal="center" vertical="center"/>
    </xf>
    <xf numFmtId="0" fontId="28" fillId="25" borderId="79" xfId="49" applyFont="1" applyFill="1" applyBorder="1" applyAlignment="1" applyProtection="1">
      <alignment horizontal="center" vertical="center"/>
    </xf>
    <xf numFmtId="0" fontId="49" fillId="25" borderId="79" xfId="46" applyFont="1" applyFill="1" applyBorder="1" applyAlignment="1" applyProtection="1">
      <alignment horizontal="center" textRotation="90"/>
    </xf>
    <xf numFmtId="0" fontId="28" fillId="25" borderId="117" xfId="49" applyFont="1" applyFill="1" applyBorder="1" applyAlignment="1" applyProtection="1">
      <alignment horizontal="center"/>
    </xf>
    <xf numFmtId="0" fontId="50" fillId="4" borderId="144" xfId="40" applyFont="1" applyFill="1" applyBorder="1" applyAlignment="1" applyProtection="1">
      <alignment horizontal="center" vertical="center" textRotation="90" wrapText="1"/>
    </xf>
    <xf numFmtId="0" fontId="50" fillId="4" borderId="145" xfId="40" applyFont="1" applyFill="1" applyBorder="1" applyAlignment="1" applyProtection="1">
      <alignment horizontal="center" vertical="center" textRotation="90" wrapText="1"/>
    </xf>
    <xf numFmtId="0" fontId="28" fillId="25" borderId="14" xfId="49" applyFont="1" applyFill="1" applyBorder="1" applyAlignment="1">
      <alignment horizontal="center" vertical="center"/>
    </xf>
    <xf numFmtId="0" fontId="49" fillId="25" borderId="80" xfId="46" applyFont="1" applyFill="1" applyBorder="1" applyAlignment="1" applyProtection="1">
      <alignment horizontal="center" textRotation="90"/>
    </xf>
    <xf numFmtId="0" fontId="28" fillId="25" borderId="118" xfId="49" applyFont="1" applyFill="1" applyBorder="1" applyAlignment="1" applyProtection="1">
      <alignment horizontal="center"/>
    </xf>
    <xf numFmtId="0" fontId="49" fillId="25" borderId="77" xfId="46" applyFont="1" applyFill="1" applyBorder="1" applyAlignment="1" applyProtection="1">
      <alignment horizontal="center" vertical="center"/>
    </xf>
    <xf numFmtId="0" fontId="49" fillId="25" borderId="89" xfId="46" applyFont="1" applyFill="1" applyBorder="1" applyAlignment="1" applyProtection="1">
      <alignment horizontal="center" textRotation="90"/>
    </xf>
    <xf numFmtId="0" fontId="28" fillId="25" borderId="121" xfId="49" applyFont="1" applyFill="1" applyBorder="1" applyAlignment="1" applyProtection="1">
      <alignment horizontal="center"/>
    </xf>
    <xf numFmtId="0" fontId="49" fillId="25" borderId="112" xfId="46" applyFont="1" applyFill="1" applyBorder="1" applyAlignment="1" applyProtection="1">
      <alignment horizontal="center" textRotation="90"/>
    </xf>
    <xf numFmtId="0" fontId="28" fillId="25" borderId="120" xfId="49" applyFont="1" applyFill="1" applyBorder="1" applyAlignment="1" applyProtection="1">
      <alignment horizontal="center"/>
    </xf>
    <xf numFmtId="0" fontId="49" fillId="25" borderId="111" xfId="46" applyFont="1" applyFill="1" applyBorder="1" applyAlignment="1" applyProtection="1">
      <alignment horizontal="center" vertical="center"/>
    </xf>
    <xf numFmtId="0" fontId="29" fillId="25" borderId="99" xfId="46" applyFont="1" applyFill="1" applyBorder="1" applyAlignment="1" applyProtection="1">
      <alignment horizontal="center" vertical="center"/>
    </xf>
    <xf numFmtId="0" fontId="35" fillId="0" borderId="96" xfId="49" applyFont="1" applyBorder="1" applyAlignment="1">
      <alignment horizontal="center" vertical="center"/>
    </xf>
    <xf numFmtId="0" fontId="35" fillId="0" borderId="100" xfId="49" applyFont="1" applyBorder="1" applyAlignment="1">
      <alignment horizontal="center" vertical="center"/>
    </xf>
    <xf numFmtId="0" fontId="35" fillId="0" borderId="108" xfId="49" applyFont="1" applyBorder="1" applyAlignment="1">
      <alignment horizontal="center" vertical="center"/>
    </xf>
    <xf numFmtId="0" fontId="35" fillId="0" borderId="109" xfId="49" applyFont="1" applyBorder="1" applyAlignment="1">
      <alignment horizontal="center" vertical="center"/>
    </xf>
    <xf numFmtId="0" fontId="35" fillId="0" borderId="110" xfId="49" applyFont="1" applyBorder="1" applyAlignment="1">
      <alignment horizontal="center" vertical="center"/>
    </xf>
    <xf numFmtId="0" fontId="49" fillId="27" borderId="79" xfId="0" applyFont="1" applyFill="1" applyBorder="1" applyAlignment="1">
      <alignment vertical="center"/>
    </xf>
    <xf numFmtId="0" fontId="49" fillId="25" borderId="103" xfId="46" applyFont="1" applyFill="1" applyBorder="1" applyAlignment="1" applyProtection="1">
      <alignment horizontal="center"/>
    </xf>
    <xf numFmtId="0" fontId="49" fillId="25" borderId="104" xfId="46" applyFont="1" applyFill="1" applyBorder="1" applyAlignment="1" applyProtection="1">
      <alignment horizontal="center"/>
    </xf>
    <xf numFmtId="0" fontId="49" fillId="25" borderId="105" xfId="46" applyFont="1" applyFill="1" applyBorder="1" applyAlignment="1" applyProtection="1">
      <alignment horizontal="center"/>
    </xf>
    <xf numFmtId="0" fontId="49" fillId="25" borderId="106" xfId="46" applyFont="1" applyFill="1" applyBorder="1" applyAlignment="1" applyProtection="1">
      <alignment horizontal="center"/>
    </xf>
    <xf numFmtId="0" fontId="49" fillId="25" borderId="107" xfId="46" applyFont="1" applyFill="1" applyBorder="1" applyAlignment="1" applyProtection="1">
      <alignment horizontal="center"/>
    </xf>
    <xf numFmtId="0" fontId="27" fillId="0" borderId="0" xfId="46" applyFont="1" applyFill="1" applyAlignment="1" applyProtection="1">
      <alignment horizontal="center" vertical="center"/>
    </xf>
    <xf numFmtId="0" fontId="27" fillId="0" borderId="0" xfId="46" applyFont="1" applyFill="1" applyBorder="1" applyAlignment="1" applyProtection="1">
      <alignment horizontal="center" vertical="center"/>
      <protection locked="0"/>
    </xf>
    <xf numFmtId="0" fontId="29" fillId="25" borderId="94" xfId="46" applyFont="1" applyFill="1" applyBorder="1" applyAlignment="1" applyProtection="1">
      <alignment horizontal="center" vertical="center" textRotation="90"/>
    </xf>
    <xf numFmtId="0" fontId="29" fillId="25" borderId="101" xfId="46" applyFont="1" applyFill="1" applyBorder="1" applyAlignment="1" applyProtection="1">
      <alignment horizontal="center" vertical="center" textRotation="90"/>
    </xf>
    <xf numFmtId="0" fontId="29" fillId="25" borderId="113" xfId="46" applyFont="1" applyFill="1" applyBorder="1" applyAlignment="1" applyProtection="1">
      <alignment horizontal="center" vertical="center" textRotation="90"/>
    </xf>
    <xf numFmtId="0" fontId="30" fillId="25" borderId="95" xfId="46" applyFont="1" applyFill="1" applyBorder="1" applyAlignment="1" applyProtection="1">
      <alignment horizontal="center" vertical="center" textRotation="90"/>
    </xf>
    <xf numFmtId="0" fontId="30" fillId="25" borderId="102" xfId="46" applyFont="1" applyFill="1" applyBorder="1" applyAlignment="1" applyProtection="1">
      <alignment horizontal="center" vertical="center" textRotation="90"/>
    </xf>
    <xf numFmtId="0" fontId="30" fillId="25" borderId="114" xfId="46" applyFont="1" applyFill="1" applyBorder="1" applyAlignment="1" applyProtection="1">
      <alignment horizontal="center" vertical="center" textRotation="90"/>
    </xf>
    <xf numFmtId="0" fontId="31" fillId="25" borderId="96" xfId="46" applyFont="1" applyFill="1" applyBorder="1" applyAlignment="1" applyProtection="1">
      <alignment horizontal="center" vertical="center"/>
    </xf>
    <xf numFmtId="0" fontId="31" fillId="25" borderId="0" xfId="46" applyFont="1" applyFill="1" applyBorder="1" applyAlignment="1" applyProtection="1">
      <alignment horizontal="center" vertical="center"/>
    </xf>
    <xf numFmtId="0" fontId="28" fillId="25" borderId="115" xfId="49" applyFont="1" applyFill="1" applyBorder="1" applyAlignment="1" applyProtection="1">
      <alignment horizontal="center" vertical="center"/>
    </xf>
    <xf numFmtId="0" fontId="29" fillId="25" borderId="97" xfId="46" applyFont="1" applyFill="1" applyBorder="1" applyAlignment="1" applyProtection="1">
      <alignment horizontal="center" vertical="center" wrapText="1"/>
    </xf>
    <xf numFmtId="0" fontId="28" fillId="25" borderId="98" xfId="49" applyFont="1" applyFill="1" applyBorder="1" applyAlignment="1" applyProtection="1">
      <alignment horizontal="center" vertical="center" wrapText="1"/>
    </xf>
    <xf numFmtId="0" fontId="49" fillId="25" borderId="94" xfId="46" applyFont="1" applyFill="1" applyBorder="1" applyAlignment="1" applyProtection="1">
      <alignment horizontal="center" vertical="center" textRotation="90"/>
    </xf>
    <xf numFmtId="0" fontId="49" fillId="25" borderId="101" xfId="46" applyFont="1" applyFill="1" applyBorder="1" applyAlignment="1" applyProtection="1">
      <alignment horizontal="center" vertical="center" textRotation="90"/>
    </xf>
    <xf numFmtId="0" fontId="49" fillId="25" borderId="113" xfId="46" applyFont="1" applyFill="1" applyBorder="1" applyAlignment="1" applyProtection="1">
      <alignment horizontal="center" vertical="center" textRotation="90"/>
    </xf>
    <xf numFmtId="0" fontId="49" fillId="25" borderId="95" xfId="46" applyFont="1" applyFill="1" applyBorder="1" applyAlignment="1" applyProtection="1">
      <alignment horizontal="center" vertical="center" textRotation="90"/>
    </xf>
    <xf numFmtId="0" fontId="49" fillId="25" borderId="102" xfId="46" applyFont="1" applyFill="1" applyBorder="1" applyAlignment="1" applyProtection="1">
      <alignment horizontal="center" vertical="center" textRotation="90"/>
    </xf>
    <xf numFmtId="0" fontId="49" fillId="25" borderId="114" xfId="46" applyFont="1" applyFill="1" applyBorder="1" applyAlignment="1" applyProtection="1">
      <alignment horizontal="center" vertical="center" textRotation="90"/>
    </xf>
    <xf numFmtId="0" fontId="49" fillId="25" borderId="96" xfId="46" applyFont="1" applyFill="1" applyBorder="1" applyAlignment="1" applyProtection="1">
      <alignment horizontal="center" vertical="center"/>
    </xf>
    <xf numFmtId="0" fontId="49" fillId="25" borderId="0" xfId="46" applyFont="1" applyFill="1" applyBorder="1" applyAlignment="1" applyProtection="1">
      <alignment horizontal="center" vertical="center"/>
    </xf>
    <xf numFmtId="0" fontId="49" fillId="25" borderId="97" xfId="46" applyFont="1" applyFill="1" applyBorder="1" applyAlignment="1" applyProtection="1">
      <alignment horizontal="center" vertical="center" wrapText="1"/>
    </xf>
    <xf numFmtId="0" fontId="49" fillId="25" borderId="99" xfId="46" applyFont="1" applyFill="1" applyBorder="1" applyAlignment="1" applyProtection="1">
      <alignment horizontal="center" vertical="center"/>
    </xf>
    <xf numFmtId="0" fontId="28" fillId="0" borderId="96" xfId="49" applyFont="1" applyBorder="1" applyAlignment="1">
      <alignment horizontal="center" vertical="center"/>
    </xf>
    <xf numFmtId="0" fontId="28" fillId="0" borderId="100" xfId="49" applyFont="1" applyBorder="1" applyAlignment="1">
      <alignment horizontal="center" vertical="center"/>
    </xf>
    <xf numFmtId="0" fontId="28" fillId="0" borderId="108" xfId="49" applyFont="1" applyBorder="1" applyAlignment="1">
      <alignment horizontal="center" vertical="center"/>
    </xf>
    <xf numFmtId="0" fontId="28" fillId="0" borderId="109" xfId="49" applyFont="1" applyBorder="1" applyAlignment="1">
      <alignment horizontal="center" vertical="center"/>
    </xf>
    <xf numFmtId="0" fontId="28" fillId="0" borderId="110" xfId="49" applyFont="1" applyBorder="1" applyAlignment="1">
      <alignment horizontal="center" vertical="center"/>
    </xf>
    <xf numFmtId="0" fontId="35" fillId="25" borderId="81" xfId="46" applyFont="1" applyFill="1" applyBorder="1" applyAlignment="1" applyProtection="1">
      <alignment horizontal="left" vertical="center" wrapText="1"/>
    </xf>
    <xf numFmtId="0" fontId="35" fillId="25" borderId="78" xfId="46" applyFont="1" applyFill="1" applyBorder="1" applyAlignment="1" applyProtection="1">
      <alignment horizontal="left" vertical="center" wrapText="1"/>
    </xf>
    <xf numFmtId="0" fontId="35" fillId="25" borderId="77" xfId="46" applyFont="1" applyFill="1" applyBorder="1" applyAlignment="1" applyProtection="1">
      <alignment horizontal="left" vertical="center" wrapText="1"/>
    </xf>
    <xf numFmtId="0" fontId="49" fillId="0" borderId="0" xfId="51" applyFont="1" applyAlignment="1" applyProtection="1">
      <alignment horizontal="center" vertical="center"/>
      <protection locked="0"/>
    </xf>
    <xf numFmtId="0" fontId="49" fillId="0" borderId="87" xfId="51" applyFont="1" applyFill="1" applyBorder="1" applyAlignment="1" applyProtection="1">
      <alignment horizontal="center" vertical="center"/>
    </xf>
    <xf numFmtId="0" fontId="49" fillId="0" borderId="205" xfId="51" applyFont="1" applyFill="1" applyBorder="1" applyAlignment="1">
      <alignment horizontal="center" vertical="center"/>
    </xf>
    <xf numFmtId="0" fontId="49" fillId="0" borderId="209" xfId="51" applyFont="1" applyFill="1" applyBorder="1" applyAlignment="1">
      <alignment horizontal="center" vertical="center"/>
    </xf>
    <xf numFmtId="0" fontId="49" fillId="0" borderId="206" xfId="51" applyFont="1" applyFill="1" applyBorder="1" applyAlignment="1">
      <alignment horizontal="center" vertical="center"/>
    </xf>
    <xf numFmtId="0" fontId="49" fillId="0" borderId="210" xfId="51" applyFont="1" applyFill="1" applyBorder="1" applyAlignment="1">
      <alignment horizontal="center" vertical="center"/>
    </xf>
    <xf numFmtId="0" fontId="49" fillId="0" borderId="207" xfId="51" applyFont="1" applyFill="1" applyBorder="1" applyAlignment="1">
      <alignment horizontal="center" vertical="center"/>
    </xf>
    <xf numFmtId="0" fontId="49" fillId="0" borderId="208" xfId="51" applyFont="1" applyFill="1" applyBorder="1" applyAlignment="1">
      <alignment horizontal="center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 2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NKE\AZ%20EL&#336;TERJESZT&#201;SEK\El&#337;terjeszt&#233;s_%20Tanterv\K&#201;SZ%20TANTERVEK\ALAP\Rend&#233;szeti%20igazgat&#225;si%20alap\Rend&#233;szeti%20Igazgat&#225;s%20BA_TAN&#211;RA_KREDIT%20&#233;s%20VIZSGATERV_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Biztonsági"/>
      <sheetName val="BV"/>
      <sheetName val="Határ"/>
      <sheetName val="Igrend"/>
      <sheetName val="Közlekedés"/>
      <sheetName val="Közrendvédelmi "/>
      <sheetName val="Migráció"/>
      <sheetName val="Vám"/>
      <sheetName val="Előtanulmányi rend"/>
    </sheetNames>
    <sheetDataSet>
      <sheetData sheetId="0">
        <row r="16">
          <cell r="C16" t="str">
            <v>Anthologia Historica</v>
          </cell>
        </row>
        <row r="17">
          <cell r="C17" t="str">
            <v>Anthologia Hungarica</v>
          </cell>
        </row>
        <row r="21">
          <cell r="A21" t="str">
            <v>HNBTTB03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BG321"/>
  <sheetViews>
    <sheetView topLeftCell="A37" zoomScale="86" zoomScaleNormal="86" zoomScaleSheetLayoutView="75" zoomScalePageLayoutView="90" workbookViewId="0">
      <selection activeCell="C34" sqref="C34"/>
    </sheetView>
  </sheetViews>
  <sheetFormatPr defaultColWidth="10.6640625" defaultRowHeight="15" x14ac:dyDescent="0.2"/>
  <cols>
    <col min="1" max="1" width="21.33203125" style="283" customWidth="1"/>
    <col min="2" max="2" width="7.1640625" style="1" customWidth="1"/>
    <col min="3" max="3" width="72.1640625" style="1" bestFit="1" customWidth="1"/>
    <col min="4" max="4" width="6.83203125" style="282" customWidth="1"/>
    <col min="5" max="5" width="7.5" style="282" customWidth="1"/>
    <col min="6" max="6" width="4.5" style="282" customWidth="1"/>
    <col min="7" max="7" width="7.5" style="282" customWidth="1"/>
    <col min="8" max="8" width="6" style="282" customWidth="1"/>
    <col min="9" max="9" width="6.33203125" style="282" customWidth="1"/>
    <col min="10" max="10" width="4.5" style="282" customWidth="1"/>
    <col min="11" max="11" width="7.5" style="282" customWidth="1"/>
    <col min="12" max="12" width="4.5" style="282" customWidth="1"/>
    <col min="13" max="13" width="7.5" style="282" customWidth="1"/>
    <col min="14" max="15" width="6" style="282" customWidth="1"/>
    <col min="16" max="16" width="4.5" style="282" customWidth="1"/>
    <col min="17" max="17" width="7.5" style="282" customWidth="1"/>
    <col min="18" max="18" width="4.5" style="282" customWidth="1"/>
    <col min="19" max="19" width="7.5" style="282" customWidth="1"/>
    <col min="20" max="21" width="6" style="282" customWidth="1"/>
    <col min="22" max="22" width="4.5" style="282" customWidth="1"/>
    <col min="23" max="23" width="7.5" style="282" customWidth="1"/>
    <col min="24" max="24" width="4.5" style="282" customWidth="1"/>
    <col min="25" max="25" width="7.5" style="282" customWidth="1"/>
    <col min="26" max="27" width="6" style="282" customWidth="1"/>
    <col min="28" max="28" width="4.5" style="282" customWidth="1"/>
    <col min="29" max="29" width="7.5" style="282" customWidth="1"/>
    <col min="30" max="30" width="4.5" style="282" customWidth="1"/>
    <col min="31" max="31" width="7.5" style="282" customWidth="1"/>
    <col min="32" max="33" width="6" style="282" customWidth="1"/>
    <col min="34" max="34" width="5.6640625" style="282" customWidth="1"/>
    <col min="35" max="35" width="7.5" style="282" customWidth="1"/>
    <col min="36" max="36" width="5.83203125" style="282" customWidth="1"/>
    <col min="37" max="37" width="8.1640625" style="282" bestFit="1" customWidth="1"/>
    <col min="38" max="40" width="5.83203125" style="282" customWidth="1"/>
    <col min="41" max="41" width="8.1640625" style="282" bestFit="1" customWidth="1"/>
    <col min="42" max="42" width="6.5" style="282" customWidth="1"/>
    <col min="43" max="43" width="8.1640625" style="282" bestFit="1" customWidth="1"/>
    <col min="44" max="46" width="5.83203125" style="282" customWidth="1"/>
    <col min="47" max="47" width="8.1640625" style="282" bestFit="1" customWidth="1"/>
    <col min="48" max="48" width="5.83203125" style="282" customWidth="1"/>
    <col min="49" max="49" width="8.1640625" style="282" bestFit="1" customWidth="1"/>
    <col min="50" max="52" width="6.5" style="282" bestFit="1" customWidth="1"/>
    <col min="53" max="53" width="8.1640625" style="282" bestFit="1" customWidth="1"/>
    <col min="54" max="54" width="6.5" style="282" bestFit="1" customWidth="1"/>
    <col min="55" max="55" width="8.1640625" style="282" bestFit="1" customWidth="1"/>
    <col min="56" max="56" width="6.5" style="282" bestFit="1" customWidth="1"/>
    <col min="57" max="57" width="10.33203125" style="282" customWidth="1"/>
    <col min="58" max="58" width="62.83203125" style="1" bestFit="1" customWidth="1"/>
    <col min="59" max="59" width="42.33203125" style="1" bestFit="1" customWidth="1"/>
    <col min="60" max="69" width="1.83203125" style="1" customWidth="1"/>
    <col min="70" max="70" width="2.33203125" style="1" customWidth="1"/>
    <col min="71" max="16384" width="10.6640625" style="1"/>
  </cols>
  <sheetData>
    <row r="1" spans="1:59" ht="23.25" x14ac:dyDescent="0.2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</row>
    <row r="2" spans="1:59" ht="23.25" x14ac:dyDescent="0.2">
      <c r="A2" s="763" t="s">
        <v>276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</row>
    <row r="3" spans="1:59" ht="21.95" customHeight="1" x14ac:dyDescent="0.2">
      <c r="A3" s="763" t="s">
        <v>1155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</row>
    <row r="4" spans="1:59" ht="21.95" customHeight="1" thickBot="1" x14ac:dyDescent="0.25">
      <c r="A4" s="762" t="s">
        <v>462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</row>
    <row r="5" spans="1:59" ht="15.75" customHeight="1" thickTop="1" thickBot="1" x14ac:dyDescent="0.25">
      <c r="A5" s="764" t="s">
        <v>1</v>
      </c>
      <c r="B5" s="765" t="s">
        <v>2</v>
      </c>
      <c r="C5" s="766" t="s">
        <v>3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768" t="s">
        <v>4</v>
      </c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768"/>
      <c r="AY5" s="768"/>
      <c r="AZ5" s="772" t="s">
        <v>5</v>
      </c>
      <c r="BA5" s="772"/>
      <c r="BB5" s="772"/>
      <c r="BC5" s="772"/>
      <c r="BD5" s="772"/>
      <c r="BE5" s="772"/>
      <c r="BF5" s="720" t="s">
        <v>51</v>
      </c>
      <c r="BG5" s="722" t="s">
        <v>52</v>
      </c>
    </row>
    <row r="6" spans="1:59" ht="15.75" customHeight="1" thickTop="1" thickBot="1" x14ac:dyDescent="0.25">
      <c r="A6" s="764"/>
      <c r="B6" s="765"/>
      <c r="C6" s="766"/>
      <c r="D6" s="761" t="s">
        <v>6</v>
      </c>
      <c r="E6" s="761"/>
      <c r="F6" s="761"/>
      <c r="G6" s="761"/>
      <c r="H6" s="761"/>
      <c r="I6" s="761"/>
      <c r="J6" s="740" t="s">
        <v>7</v>
      </c>
      <c r="K6" s="740"/>
      <c r="L6" s="740"/>
      <c r="M6" s="740"/>
      <c r="N6" s="740"/>
      <c r="O6" s="740"/>
      <c r="P6" s="761" t="s">
        <v>8</v>
      </c>
      <c r="Q6" s="761"/>
      <c r="R6" s="761"/>
      <c r="S6" s="761"/>
      <c r="T6" s="761"/>
      <c r="U6" s="761"/>
      <c r="V6" s="740" t="s">
        <v>9</v>
      </c>
      <c r="W6" s="740"/>
      <c r="X6" s="740"/>
      <c r="Y6" s="740"/>
      <c r="Z6" s="740"/>
      <c r="AA6" s="740"/>
      <c r="AB6" s="761" t="s">
        <v>10</v>
      </c>
      <c r="AC6" s="761"/>
      <c r="AD6" s="761"/>
      <c r="AE6" s="761"/>
      <c r="AF6" s="761"/>
      <c r="AG6" s="761"/>
      <c r="AH6" s="767" t="s">
        <v>11</v>
      </c>
      <c r="AI6" s="767"/>
      <c r="AJ6" s="767"/>
      <c r="AK6" s="767"/>
      <c r="AL6" s="767"/>
      <c r="AM6" s="767"/>
      <c r="AN6" s="761" t="s">
        <v>37</v>
      </c>
      <c r="AO6" s="761"/>
      <c r="AP6" s="761"/>
      <c r="AQ6" s="761"/>
      <c r="AR6" s="761"/>
      <c r="AS6" s="761"/>
      <c r="AT6" s="740" t="s">
        <v>38</v>
      </c>
      <c r="AU6" s="740"/>
      <c r="AV6" s="740"/>
      <c r="AW6" s="740"/>
      <c r="AX6" s="740"/>
      <c r="AY6" s="740"/>
      <c r="AZ6" s="772"/>
      <c r="BA6" s="772"/>
      <c r="BB6" s="772"/>
      <c r="BC6" s="772"/>
      <c r="BD6" s="772"/>
      <c r="BE6" s="772"/>
      <c r="BF6" s="721"/>
      <c r="BG6" s="723"/>
    </row>
    <row r="7" spans="1:59" ht="15.75" customHeight="1" thickTop="1" thickBot="1" x14ac:dyDescent="0.25">
      <c r="A7" s="764"/>
      <c r="B7" s="765"/>
      <c r="C7" s="766"/>
      <c r="D7" s="735" t="s">
        <v>12</v>
      </c>
      <c r="E7" s="735"/>
      <c r="F7" s="739" t="s">
        <v>13</v>
      </c>
      <c r="G7" s="739"/>
      <c r="H7" s="734" t="s">
        <v>14</v>
      </c>
      <c r="I7" s="736" t="s">
        <v>49</v>
      </c>
      <c r="J7" s="735" t="s">
        <v>12</v>
      </c>
      <c r="K7" s="735"/>
      <c r="L7" s="739" t="s">
        <v>13</v>
      </c>
      <c r="M7" s="739"/>
      <c r="N7" s="734" t="s">
        <v>14</v>
      </c>
      <c r="O7" s="737" t="s">
        <v>50</v>
      </c>
      <c r="P7" s="735" t="s">
        <v>12</v>
      </c>
      <c r="Q7" s="735"/>
      <c r="R7" s="739" t="s">
        <v>13</v>
      </c>
      <c r="S7" s="739"/>
      <c r="T7" s="734" t="s">
        <v>14</v>
      </c>
      <c r="U7" s="737" t="s">
        <v>50</v>
      </c>
      <c r="V7" s="735" t="s">
        <v>12</v>
      </c>
      <c r="W7" s="735"/>
      <c r="X7" s="739" t="s">
        <v>13</v>
      </c>
      <c r="Y7" s="739"/>
      <c r="Z7" s="734" t="s">
        <v>14</v>
      </c>
      <c r="AA7" s="736" t="s">
        <v>50</v>
      </c>
      <c r="AB7" s="735" t="s">
        <v>12</v>
      </c>
      <c r="AC7" s="735"/>
      <c r="AD7" s="739" t="s">
        <v>13</v>
      </c>
      <c r="AE7" s="739"/>
      <c r="AF7" s="734" t="s">
        <v>14</v>
      </c>
      <c r="AG7" s="736" t="s">
        <v>50</v>
      </c>
      <c r="AH7" s="735" t="s">
        <v>12</v>
      </c>
      <c r="AI7" s="735"/>
      <c r="AJ7" s="739" t="s">
        <v>13</v>
      </c>
      <c r="AK7" s="739"/>
      <c r="AL7" s="734" t="s">
        <v>14</v>
      </c>
      <c r="AM7" s="736" t="s">
        <v>50</v>
      </c>
      <c r="AN7" s="735" t="s">
        <v>12</v>
      </c>
      <c r="AO7" s="735"/>
      <c r="AP7" s="739" t="s">
        <v>13</v>
      </c>
      <c r="AQ7" s="739"/>
      <c r="AR7" s="734" t="s">
        <v>14</v>
      </c>
      <c r="AS7" s="736" t="s">
        <v>50</v>
      </c>
      <c r="AT7" s="735" t="s">
        <v>12</v>
      </c>
      <c r="AU7" s="735"/>
      <c r="AV7" s="739" t="s">
        <v>13</v>
      </c>
      <c r="AW7" s="739"/>
      <c r="AX7" s="734" t="s">
        <v>14</v>
      </c>
      <c r="AY7" s="736" t="s">
        <v>49</v>
      </c>
      <c r="AZ7" s="735" t="s">
        <v>12</v>
      </c>
      <c r="BA7" s="735"/>
      <c r="BB7" s="739" t="s">
        <v>13</v>
      </c>
      <c r="BC7" s="739"/>
      <c r="BD7" s="734" t="s">
        <v>14</v>
      </c>
      <c r="BE7" s="771" t="s">
        <v>47</v>
      </c>
      <c r="BF7" s="721"/>
      <c r="BG7" s="723"/>
    </row>
    <row r="8" spans="1:59" ht="80.099999999999994" customHeight="1" thickTop="1" thickBot="1" x14ac:dyDescent="0.25">
      <c r="A8" s="764"/>
      <c r="B8" s="765"/>
      <c r="C8" s="766"/>
      <c r="D8" s="285" t="s">
        <v>27</v>
      </c>
      <c r="E8" s="286" t="s">
        <v>28</v>
      </c>
      <c r="F8" s="287" t="s">
        <v>27</v>
      </c>
      <c r="G8" s="286" t="s">
        <v>28</v>
      </c>
      <c r="H8" s="734"/>
      <c r="I8" s="736"/>
      <c r="J8" s="285" t="s">
        <v>27</v>
      </c>
      <c r="K8" s="286" t="s">
        <v>28</v>
      </c>
      <c r="L8" s="287" t="s">
        <v>27</v>
      </c>
      <c r="M8" s="286" t="s">
        <v>28</v>
      </c>
      <c r="N8" s="734"/>
      <c r="O8" s="738"/>
      <c r="P8" s="285" t="s">
        <v>27</v>
      </c>
      <c r="Q8" s="286" t="s">
        <v>28</v>
      </c>
      <c r="R8" s="287" t="s">
        <v>27</v>
      </c>
      <c r="S8" s="286" t="s">
        <v>28</v>
      </c>
      <c r="T8" s="734"/>
      <c r="U8" s="738"/>
      <c r="V8" s="285" t="s">
        <v>27</v>
      </c>
      <c r="W8" s="286" t="s">
        <v>28</v>
      </c>
      <c r="X8" s="287" t="s">
        <v>27</v>
      </c>
      <c r="Y8" s="286" t="s">
        <v>28</v>
      </c>
      <c r="Z8" s="734"/>
      <c r="AA8" s="736"/>
      <c r="AB8" s="285" t="s">
        <v>27</v>
      </c>
      <c r="AC8" s="286" t="s">
        <v>28</v>
      </c>
      <c r="AD8" s="287" t="s">
        <v>27</v>
      </c>
      <c r="AE8" s="286" t="s">
        <v>28</v>
      </c>
      <c r="AF8" s="734"/>
      <c r="AG8" s="736"/>
      <c r="AH8" s="285" t="s">
        <v>27</v>
      </c>
      <c r="AI8" s="286" t="s">
        <v>28</v>
      </c>
      <c r="AJ8" s="287" t="s">
        <v>27</v>
      </c>
      <c r="AK8" s="286" t="s">
        <v>28</v>
      </c>
      <c r="AL8" s="734"/>
      <c r="AM8" s="736"/>
      <c r="AN8" s="285" t="s">
        <v>27</v>
      </c>
      <c r="AO8" s="286" t="s">
        <v>28</v>
      </c>
      <c r="AP8" s="287" t="s">
        <v>27</v>
      </c>
      <c r="AQ8" s="286" t="s">
        <v>28</v>
      </c>
      <c r="AR8" s="734"/>
      <c r="AS8" s="736"/>
      <c r="AT8" s="285" t="s">
        <v>27</v>
      </c>
      <c r="AU8" s="286" t="s">
        <v>28</v>
      </c>
      <c r="AV8" s="287" t="s">
        <v>27</v>
      </c>
      <c r="AW8" s="286" t="s">
        <v>28</v>
      </c>
      <c r="AX8" s="734"/>
      <c r="AY8" s="736"/>
      <c r="AZ8" s="285" t="s">
        <v>27</v>
      </c>
      <c r="BA8" s="286" t="s">
        <v>28</v>
      </c>
      <c r="BB8" s="287" t="s">
        <v>27</v>
      </c>
      <c r="BC8" s="286" t="s">
        <v>28</v>
      </c>
      <c r="BD8" s="734"/>
      <c r="BE8" s="771"/>
      <c r="BF8" s="721"/>
      <c r="BG8" s="723"/>
    </row>
    <row r="9" spans="1:59" s="11" customFormat="1" ht="15.75" customHeight="1" x14ac:dyDescent="0.25">
      <c r="A9" s="2"/>
      <c r="B9" s="3"/>
      <c r="C9" s="4" t="s">
        <v>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  <c r="AN9" s="742"/>
      <c r="AO9" s="742"/>
      <c r="AP9" s="742"/>
      <c r="AQ9" s="742"/>
      <c r="AR9" s="742"/>
      <c r="AS9" s="742"/>
      <c r="AT9" s="742"/>
      <c r="AU9" s="742"/>
      <c r="AV9" s="742"/>
      <c r="AW9" s="742"/>
      <c r="AX9" s="742"/>
      <c r="AY9" s="742"/>
      <c r="AZ9" s="6"/>
      <c r="BA9" s="7" t="str">
        <f>IF(AZ9=0,"",AZ9)</f>
        <v/>
      </c>
      <c r="BB9" s="7"/>
      <c r="BC9" s="7"/>
      <c r="BD9" s="7"/>
      <c r="BE9" s="8"/>
      <c r="BF9" s="9"/>
      <c r="BG9" s="10"/>
    </row>
    <row r="10" spans="1:59" s="27" customFormat="1" ht="15.75" customHeight="1" x14ac:dyDescent="0.2">
      <c r="A10" s="12" t="s">
        <v>68</v>
      </c>
      <c r="B10" s="13" t="s">
        <v>15</v>
      </c>
      <c r="C10" s="14" t="s">
        <v>69</v>
      </c>
      <c r="D10" s="15">
        <v>2</v>
      </c>
      <c r="E10" s="16">
        <v>36</v>
      </c>
      <c r="F10" s="15">
        <v>2</v>
      </c>
      <c r="G10" s="16">
        <v>24</v>
      </c>
      <c r="H10" s="15">
        <v>2</v>
      </c>
      <c r="I10" s="17" t="s">
        <v>468</v>
      </c>
      <c r="J10" s="18"/>
      <c r="K10" s="16" t="str">
        <f t="shared" ref="K10:K16" si="0">IF(J10*15=0,"",J10*15)</f>
        <v/>
      </c>
      <c r="L10" s="19"/>
      <c r="M10" s="16" t="str">
        <f t="shared" ref="M10:M15" si="1">IF(L10*15=0,"",L10*15)</f>
        <v/>
      </c>
      <c r="N10" s="19"/>
      <c r="O10" s="20"/>
      <c r="P10" s="19"/>
      <c r="Q10" s="16"/>
      <c r="R10" s="19"/>
      <c r="S10" s="16"/>
      <c r="T10" s="19"/>
      <c r="U10" s="21"/>
      <c r="V10" s="18"/>
      <c r="W10" s="16" t="str">
        <f t="shared" ref="W10:W16" si="2">IF(V10*15=0,"",V10*15)</f>
        <v/>
      </c>
      <c r="X10" s="19"/>
      <c r="Y10" s="16" t="str">
        <f t="shared" ref="Y10:Y16" si="3">IF(X10*15=0,"",X10*15)</f>
        <v/>
      </c>
      <c r="Z10" s="19"/>
      <c r="AA10" s="20"/>
      <c r="AB10" s="19"/>
      <c r="AC10" s="16" t="str">
        <f t="shared" ref="AC10:AC16" si="4">IF(AB10*15=0,"",AB10*15)</f>
        <v/>
      </c>
      <c r="AD10" s="19"/>
      <c r="AE10" s="16" t="str">
        <f t="shared" ref="AE10:AE16" si="5">IF(AD10*15=0,"",AD10*15)</f>
        <v/>
      </c>
      <c r="AF10" s="19"/>
      <c r="AG10" s="21"/>
      <c r="AH10" s="18"/>
      <c r="AI10" s="16" t="str">
        <f t="shared" ref="AI10:AI16" si="6">IF(AH10*15=0,"",AH10*15)</f>
        <v/>
      </c>
      <c r="AJ10" s="19"/>
      <c r="AK10" s="16" t="str">
        <f t="shared" ref="AK10:AK16" si="7">IF(AJ10*15=0,"",AJ10*15)</f>
        <v/>
      </c>
      <c r="AL10" s="19"/>
      <c r="AM10" s="20"/>
      <c r="AN10" s="18"/>
      <c r="AO10" s="16" t="str">
        <f t="shared" ref="AO10:AO16" si="8">IF(AN10*15=0,"",AN10*15)</f>
        <v/>
      </c>
      <c r="AP10" s="22"/>
      <c r="AQ10" s="16" t="str">
        <f t="shared" ref="AQ10:AQ16" si="9">IF(AP10*15=0,"",AP10*15)</f>
        <v/>
      </c>
      <c r="AR10" s="22"/>
      <c r="AS10" s="23"/>
      <c r="AT10" s="19"/>
      <c r="AU10" s="16" t="str">
        <f t="shared" ref="AU10:AU16" si="10">IF(AT10*15=0,"",AT10*15)</f>
        <v/>
      </c>
      <c r="AV10" s="19"/>
      <c r="AW10" s="16" t="str">
        <f t="shared" ref="AW10:AW16" si="11">IF(AV10*15=0,"",AV10*15)</f>
        <v/>
      </c>
      <c r="AX10" s="19"/>
      <c r="AY10" s="19"/>
      <c r="AZ10" s="24">
        <f t="shared" ref="AZ10:AZ21" si="12">IF(D10+J10+P10+V10+AB10+AH10+AN10+AT10=0,"",D10+J10+P10+V10+AB10+AH10+AN10+AT10)</f>
        <v>2</v>
      </c>
      <c r="BA10" s="16">
        <v>36</v>
      </c>
      <c r="BB10" s="25">
        <f t="shared" ref="BB10:BB21" si="13">IF(F10+L10+R10+X10+AD10+AJ10+AP10+AV10=0,"",F10+L10+R10+X10+AD10+AJ10+AP10+AV10)</f>
        <v>2</v>
      </c>
      <c r="BC10" s="16">
        <v>24</v>
      </c>
      <c r="BD10" s="25">
        <f t="shared" ref="BD10:BD21" si="14">IF(N10+H10+T10+Z10+AF10+AL10+AR10+AX10=0,"",N10+H10+T10+Z10+AF10+AL10+AR10+AX10)</f>
        <v>2</v>
      </c>
      <c r="BE10" s="26">
        <f t="shared" ref="BE10:BE21" si="15">IF(D10+F10+L10+J10+P10+R10+V10+X10+AB10+AD10+AH10+AJ10+AN10+AP10+AT10+AV10=0,"",D10+F10+L10+J10+P10+R10+V10+X10+AB10+AD10+AH10+AJ10+AN10+AP10+AT10+AV10)</f>
        <v>4</v>
      </c>
      <c r="BF10" s="40" t="s">
        <v>626</v>
      </c>
      <c r="BG10" s="41" t="s">
        <v>622</v>
      </c>
    </row>
    <row r="11" spans="1:59" s="27" customFormat="1" ht="15.75" customHeight="1" x14ac:dyDescent="0.2">
      <c r="A11" s="12" t="s">
        <v>70</v>
      </c>
      <c r="B11" s="13" t="s">
        <v>15</v>
      </c>
      <c r="C11" s="14" t="s">
        <v>71</v>
      </c>
      <c r="D11" s="15">
        <v>1</v>
      </c>
      <c r="E11" s="16">
        <v>16</v>
      </c>
      <c r="F11" s="15">
        <v>2</v>
      </c>
      <c r="G11" s="16">
        <v>36</v>
      </c>
      <c r="H11" s="15">
        <v>2</v>
      </c>
      <c r="I11" s="17" t="s">
        <v>469</v>
      </c>
      <c r="J11" s="18"/>
      <c r="K11" s="16" t="str">
        <f t="shared" si="0"/>
        <v/>
      </c>
      <c r="L11" s="19"/>
      <c r="M11" s="16" t="str">
        <f t="shared" si="1"/>
        <v/>
      </c>
      <c r="N11" s="19"/>
      <c r="O11" s="20"/>
      <c r="P11" s="19"/>
      <c r="Q11" s="16"/>
      <c r="R11" s="19"/>
      <c r="S11" s="16"/>
      <c r="T11" s="19"/>
      <c r="U11" s="21"/>
      <c r="V11" s="18"/>
      <c r="W11" s="16" t="str">
        <f t="shared" si="2"/>
        <v/>
      </c>
      <c r="X11" s="19"/>
      <c r="Y11" s="16" t="str">
        <f t="shared" si="3"/>
        <v/>
      </c>
      <c r="Z11" s="19"/>
      <c r="AA11" s="20"/>
      <c r="AB11" s="19"/>
      <c r="AC11" s="16" t="str">
        <f t="shared" si="4"/>
        <v/>
      </c>
      <c r="AD11" s="19"/>
      <c r="AE11" s="16" t="str">
        <f t="shared" si="5"/>
        <v/>
      </c>
      <c r="AF11" s="19"/>
      <c r="AG11" s="21"/>
      <c r="AH11" s="18"/>
      <c r="AI11" s="16" t="str">
        <f t="shared" si="6"/>
        <v/>
      </c>
      <c r="AJ11" s="19"/>
      <c r="AK11" s="16" t="str">
        <f t="shared" si="7"/>
        <v/>
      </c>
      <c r="AL11" s="19"/>
      <c r="AM11" s="20"/>
      <c r="AN11" s="18"/>
      <c r="AO11" s="16" t="str">
        <f t="shared" si="8"/>
        <v/>
      </c>
      <c r="AP11" s="22"/>
      <c r="AQ11" s="16" t="str">
        <f t="shared" si="9"/>
        <v/>
      </c>
      <c r="AR11" s="22"/>
      <c r="AS11" s="23"/>
      <c r="AT11" s="19"/>
      <c r="AU11" s="16" t="str">
        <f t="shared" si="10"/>
        <v/>
      </c>
      <c r="AV11" s="19"/>
      <c r="AW11" s="16" t="str">
        <f t="shared" si="11"/>
        <v/>
      </c>
      <c r="AX11" s="19"/>
      <c r="AY11" s="19"/>
      <c r="AZ11" s="24">
        <f t="shared" si="12"/>
        <v>1</v>
      </c>
      <c r="BA11" s="16">
        <v>16</v>
      </c>
      <c r="BB11" s="25">
        <f t="shared" si="13"/>
        <v>2</v>
      </c>
      <c r="BC11" s="16">
        <v>36</v>
      </c>
      <c r="BD11" s="25">
        <f t="shared" si="14"/>
        <v>2</v>
      </c>
      <c r="BE11" s="26">
        <f t="shared" si="15"/>
        <v>3</v>
      </c>
      <c r="BF11" s="40" t="s">
        <v>626</v>
      </c>
      <c r="BG11" s="41" t="s">
        <v>623</v>
      </c>
    </row>
    <row r="12" spans="1:59" s="27" customFormat="1" ht="15.75" customHeight="1" x14ac:dyDescent="0.2">
      <c r="A12" s="12" t="s">
        <v>72</v>
      </c>
      <c r="B12" s="13" t="s">
        <v>15</v>
      </c>
      <c r="C12" s="14" t="s">
        <v>73</v>
      </c>
      <c r="D12" s="15"/>
      <c r="E12" s="16" t="str">
        <f t="shared" ref="E12:E18" si="16">IF(D12*15=0,"",D12*15)</f>
        <v/>
      </c>
      <c r="F12" s="15">
        <v>4</v>
      </c>
      <c r="G12" s="16">
        <v>54</v>
      </c>
      <c r="H12" s="15">
        <v>2</v>
      </c>
      <c r="I12" s="17" t="s">
        <v>469</v>
      </c>
      <c r="J12" s="18"/>
      <c r="K12" s="16" t="str">
        <f t="shared" si="0"/>
        <v/>
      </c>
      <c r="L12" s="19"/>
      <c r="M12" s="16" t="str">
        <f t="shared" si="1"/>
        <v/>
      </c>
      <c r="N12" s="19"/>
      <c r="O12" s="20"/>
      <c r="P12" s="19"/>
      <c r="Q12" s="16"/>
      <c r="R12" s="19"/>
      <c r="S12" s="16"/>
      <c r="T12" s="19"/>
      <c r="U12" s="21"/>
      <c r="V12" s="18"/>
      <c r="W12" s="16" t="str">
        <f t="shared" si="2"/>
        <v/>
      </c>
      <c r="X12" s="19"/>
      <c r="Y12" s="16" t="str">
        <f t="shared" si="3"/>
        <v/>
      </c>
      <c r="Z12" s="19"/>
      <c r="AA12" s="20"/>
      <c r="AB12" s="19"/>
      <c r="AC12" s="16" t="str">
        <f t="shared" si="4"/>
        <v/>
      </c>
      <c r="AD12" s="19"/>
      <c r="AE12" s="16" t="str">
        <f t="shared" si="5"/>
        <v/>
      </c>
      <c r="AF12" s="19"/>
      <c r="AG12" s="21"/>
      <c r="AH12" s="18"/>
      <c r="AI12" s="16" t="str">
        <f t="shared" si="6"/>
        <v/>
      </c>
      <c r="AJ12" s="19"/>
      <c r="AK12" s="16" t="str">
        <f t="shared" si="7"/>
        <v/>
      </c>
      <c r="AL12" s="19"/>
      <c r="AM12" s="20"/>
      <c r="AN12" s="18"/>
      <c r="AO12" s="16" t="str">
        <f t="shared" si="8"/>
        <v/>
      </c>
      <c r="AP12" s="22"/>
      <c r="AQ12" s="16" t="str">
        <f t="shared" si="9"/>
        <v/>
      </c>
      <c r="AR12" s="22"/>
      <c r="AS12" s="23"/>
      <c r="AT12" s="19"/>
      <c r="AU12" s="16" t="str">
        <f t="shared" si="10"/>
        <v/>
      </c>
      <c r="AV12" s="19"/>
      <c r="AW12" s="16" t="str">
        <f t="shared" si="11"/>
        <v/>
      </c>
      <c r="AX12" s="19"/>
      <c r="AY12" s="19"/>
      <c r="AZ12" s="24" t="str">
        <f t="shared" si="12"/>
        <v/>
      </c>
      <c r="BA12" s="16" t="str">
        <f t="shared" ref="BA12:BA21" si="17">IF((D12+J12+P12+V12+AB12+AH12+AN12+AT12)*14=0,"",(D12+J12+P12+V12+AB12+AH12+AN12+AT12)*14)</f>
        <v/>
      </c>
      <c r="BB12" s="25">
        <f t="shared" si="13"/>
        <v>4</v>
      </c>
      <c r="BC12" s="16">
        <v>54</v>
      </c>
      <c r="BD12" s="25">
        <f t="shared" si="14"/>
        <v>2</v>
      </c>
      <c r="BE12" s="26">
        <f t="shared" si="15"/>
        <v>4</v>
      </c>
      <c r="BF12" s="40" t="s">
        <v>625</v>
      </c>
      <c r="BG12" s="41" t="s">
        <v>624</v>
      </c>
    </row>
    <row r="13" spans="1:59" s="27" customFormat="1" ht="15.75" customHeight="1" x14ac:dyDescent="0.2">
      <c r="A13" s="12" t="s">
        <v>74</v>
      </c>
      <c r="B13" s="13" t="s">
        <v>15</v>
      </c>
      <c r="C13" s="14" t="s">
        <v>75</v>
      </c>
      <c r="D13" s="15">
        <v>3</v>
      </c>
      <c r="E13" s="16">
        <v>30</v>
      </c>
      <c r="F13" s="15">
        <v>1</v>
      </c>
      <c r="G13" s="16">
        <v>10</v>
      </c>
      <c r="H13" s="15">
        <v>2</v>
      </c>
      <c r="I13" s="17" t="s">
        <v>15</v>
      </c>
      <c r="J13" s="18"/>
      <c r="K13" s="16" t="str">
        <f t="shared" si="0"/>
        <v/>
      </c>
      <c r="L13" s="19"/>
      <c r="M13" s="16" t="str">
        <f t="shared" si="1"/>
        <v/>
      </c>
      <c r="N13" s="19"/>
      <c r="O13" s="20"/>
      <c r="P13" s="19"/>
      <c r="Q13" s="16"/>
      <c r="R13" s="19"/>
      <c r="S13" s="16"/>
      <c r="T13" s="19"/>
      <c r="U13" s="21"/>
      <c r="V13" s="18"/>
      <c r="W13" s="16" t="str">
        <f t="shared" si="2"/>
        <v/>
      </c>
      <c r="X13" s="19"/>
      <c r="Y13" s="16" t="str">
        <f t="shared" si="3"/>
        <v/>
      </c>
      <c r="Z13" s="19"/>
      <c r="AA13" s="20"/>
      <c r="AB13" s="18"/>
      <c r="AC13" s="16" t="str">
        <f t="shared" si="4"/>
        <v/>
      </c>
      <c r="AD13" s="19"/>
      <c r="AE13" s="16" t="str">
        <f t="shared" si="5"/>
        <v/>
      </c>
      <c r="AF13" s="19"/>
      <c r="AG13" s="20"/>
      <c r="AH13" s="18"/>
      <c r="AI13" s="16" t="str">
        <f t="shared" si="6"/>
        <v/>
      </c>
      <c r="AJ13" s="19"/>
      <c r="AK13" s="16" t="str">
        <f t="shared" si="7"/>
        <v/>
      </c>
      <c r="AL13" s="19"/>
      <c r="AM13" s="20"/>
      <c r="AN13" s="18"/>
      <c r="AO13" s="16" t="str">
        <f t="shared" si="8"/>
        <v/>
      </c>
      <c r="AP13" s="19"/>
      <c r="AQ13" s="16" t="str">
        <f t="shared" si="9"/>
        <v/>
      </c>
      <c r="AR13" s="19"/>
      <c r="AS13" s="20"/>
      <c r="AT13" s="19"/>
      <c r="AU13" s="16" t="str">
        <f t="shared" si="10"/>
        <v/>
      </c>
      <c r="AV13" s="19"/>
      <c r="AW13" s="16" t="str">
        <f t="shared" si="11"/>
        <v/>
      </c>
      <c r="AX13" s="19"/>
      <c r="AY13" s="19"/>
      <c r="AZ13" s="24">
        <f t="shared" si="12"/>
        <v>3</v>
      </c>
      <c r="BA13" s="16">
        <v>30</v>
      </c>
      <c r="BB13" s="25">
        <f t="shared" si="13"/>
        <v>1</v>
      </c>
      <c r="BC13" s="16">
        <v>10</v>
      </c>
      <c r="BD13" s="25">
        <f t="shared" si="14"/>
        <v>2</v>
      </c>
      <c r="BE13" s="26">
        <f t="shared" si="15"/>
        <v>4</v>
      </c>
      <c r="BF13" s="40" t="s">
        <v>1141</v>
      </c>
      <c r="BG13" s="41" t="s">
        <v>849</v>
      </c>
    </row>
    <row r="14" spans="1:59" ht="15.75" customHeight="1" x14ac:dyDescent="0.2">
      <c r="A14" s="12" t="s">
        <v>76</v>
      </c>
      <c r="B14" s="13" t="s">
        <v>15</v>
      </c>
      <c r="C14" s="14" t="s">
        <v>77</v>
      </c>
      <c r="D14" s="15"/>
      <c r="E14" s="16"/>
      <c r="F14" s="15">
        <v>6</v>
      </c>
      <c r="G14" s="16">
        <v>60</v>
      </c>
      <c r="H14" s="15">
        <v>3</v>
      </c>
      <c r="I14" s="17" t="s">
        <v>468</v>
      </c>
      <c r="J14" s="18"/>
      <c r="K14" s="16" t="str">
        <f t="shared" si="0"/>
        <v/>
      </c>
      <c r="L14" s="19"/>
      <c r="M14" s="16" t="str">
        <f t="shared" si="1"/>
        <v/>
      </c>
      <c r="N14" s="19"/>
      <c r="O14" s="20"/>
      <c r="P14" s="19"/>
      <c r="Q14" s="16"/>
      <c r="R14" s="19"/>
      <c r="S14" s="16"/>
      <c r="T14" s="19"/>
      <c r="U14" s="21"/>
      <c r="V14" s="18"/>
      <c r="W14" s="16" t="str">
        <f t="shared" si="2"/>
        <v/>
      </c>
      <c r="X14" s="19"/>
      <c r="Y14" s="16" t="str">
        <f t="shared" si="3"/>
        <v/>
      </c>
      <c r="Z14" s="19"/>
      <c r="AA14" s="20"/>
      <c r="AB14" s="18"/>
      <c r="AC14" s="16" t="str">
        <f t="shared" si="4"/>
        <v/>
      </c>
      <c r="AD14" s="19"/>
      <c r="AE14" s="16" t="str">
        <f t="shared" si="5"/>
        <v/>
      </c>
      <c r="AF14" s="19"/>
      <c r="AG14" s="20"/>
      <c r="AH14" s="18"/>
      <c r="AI14" s="16" t="str">
        <f t="shared" si="6"/>
        <v/>
      </c>
      <c r="AJ14" s="19"/>
      <c r="AK14" s="16" t="str">
        <f t="shared" si="7"/>
        <v/>
      </c>
      <c r="AL14" s="19"/>
      <c r="AM14" s="20"/>
      <c r="AN14" s="18"/>
      <c r="AO14" s="16" t="str">
        <f t="shared" si="8"/>
        <v/>
      </c>
      <c r="AP14" s="19"/>
      <c r="AQ14" s="16" t="str">
        <f t="shared" si="9"/>
        <v/>
      </c>
      <c r="AR14" s="19"/>
      <c r="AS14" s="20"/>
      <c r="AT14" s="19"/>
      <c r="AU14" s="16" t="str">
        <f t="shared" si="10"/>
        <v/>
      </c>
      <c r="AV14" s="19"/>
      <c r="AW14" s="16" t="str">
        <f t="shared" si="11"/>
        <v/>
      </c>
      <c r="AX14" s="19"/>
      <c r="AY14" s="19"/>
      <c r="AZ14" s="24" t="str">
        <f t="shared" si="12"/>
        <v/>
      </c>
      <c r="BA14" s="16"/>
      <c r="BB14" s="25">
        <f t="shared" si="13"/>
        <v>6</v>
      </c>
      <c r="BC14" s="16">
        <v>60</v>
      </c>
      <c r="BD14" s="25">
        <f t="shared" si="14"/>
        <v>3</v>
      </c>
      <c r="BE14" s="26">
        <f t="shared" si="15"/>
        <v>6</v>
      </c>
      <c r="BF14" s="40" t="s">
        <v>629</v>
      </c>
      <c r="BG14" s="41" t="s">
        <v>628</v>
      </c>
    </row>
    <row r="15" spans="1:59" s="27" customFormat="1" ht="15.75" customHeight="1" x14ac:dyDescent="0.2">
      <c r="A15" s="12" t="s">
        <v>78</v>
      </c>
      <c r="B15" s="13" t="s">
        <v>15</v>
      </c>
      <c r="C15" s="14" t="s">
        <v>79</v>
      </c>
      <c r="D15" s="15"/>
      <c r="E15" s="16" t="str">
        <f t="shared" si="16"/>
        <v/>
      </c>
      <c r="F15" s="15">
        <v>2</v>
      </c>
      <c r="G15" s="16">
        <v>20</v>
      </c>
      <c r="H15" s="15">
        <v>2</v>
      </c>
      <c r="I15" s="17" t="s">
        <v>469</v>
      </c>
      <c r="J15" s="18"/>
      <c r="K15" s="16" t="str">
        <f t="shared" si="0"/>
        <v/>
      </c>
      <c r="L15" s="19"/>
      <c r="M15" s="16" t="str">
        <f t="shared" si="1"/>
        <v/>
      </c>
      <c r="N15" s="19"/>
      <c r="O15" s="20"/>
      <c r="P15" s="19"/>
      <c r="Q15" s="16"/>
      <c r="R15" s="19"/>
      <c r="S15" s="16"/>
      <c r="T15" s="19"/>
      <c r="U15" s="21"/>
      <c r="V15" s="18"/>
      <c r="W15" s="16" t="str">
        <f t="shared" si="2"/>
        <v/>
      </c>
      <c r="X15" s="19"/>
      <c r="Y15" s="16" t="str">
        <f t="shared" si="3"/>
        <v/>
      </c>
      <c r="Z15" s="19"/>
      <c r="AA15" s="20"/>
      <c r="AB15" s="18"/>
      <c r="AC15" s="16" t="str">
        <f t="shared" si="4"/>
        <v/>
      </c>
      <c r="AD15" s="19"/>
      <c r="AE15" s="16" t="str">
        <f t="shared" si="5"/>
        <v/>
      </c>
      <c r="AF15" s="19"/>
      <c r="AG15" s="20"/>
      <c r="AH15" s="18"/>
      <c r="AI15" s="16" t="str">
        <f t="shared" si="6"/>
        <v/>
      </c>
      <c r="AJ15" s="19"/>
      <c r="AK15" s="16" t="str">
        <f t="shared" si="7"/>
        <v/>
      </c>
      <c r="AL15" s="19"/>
      <c r="AM15" s="20"/>
      <c r="AN15" s="18"/>
      <c r="AO15" s="16" t="str">
        <f t="shared" si="8"/>
        <v/>
      </c>
      <c r="AP15" s="19"/>
      <c r="AQ15" s="16" t="str">
        <f t="shared" si="9"/>
        <v/>
      </c>
      <c r="AR15" s="19"/>
      <c r="AS15" s="20"/>
      <c r="AT15" s="19"/>
      <c r="AU15" s="16" t="str">
        <f t="shared" si="10"/>
        <v/>
      </c>
      <c r="AV15" s="19"/>
      <c r="AW15" s="16" t="str">
        <f t="shared" si="11"/>
        <v/>
      </c>
      <c r="AX15" s="19"/>
      <c r="AY15" s="19"/>
      <c r="AZ15" s="24" t="str">
        <f t="shared" si="12"/>
        <v/>
      </c>
      <c r="BA15" s="16" t="str">
        <f t="shared" si="17"/>
        <v/>
      </c>
      <c r="BB15" s="25">
        <f t="shared" si="13"/>
        <v>2</v>
      </c>
      <c r="BC15" s="16">
        <v>20</v>
      </c>
      <c r="BD15" s="25">
        <f t="shared" si="14"/>
        <v>2</v>
      </c>
      <c r="BE15" s="26">
        <f t="shared" si="15"/>
        <v>2</v>
      </c>
      <c r="BF15" s="40" t="s">
        <v>626</v>
      </c>
      <c r="BG15" s="41" t="s">
        <v>630</v>
      </c>
    </row>
    <row r="16" spans="1:59" s="27" customFormat="1" ht="15.75" customHeight="1" x14ac:dyDescent="0.2">
      <c r="A16" s="12" t="s">
        <v>80</v>
      </c>
      <c r="B16" s="13" t="s">
        <v>15</v>
      </c>
      <c r="C16" s="14" t="s">
        <v>81</v>
      </c>
      <c r="D16" s="15"/>
      <c r="E16" s="16" t="str">
        <f t="shared" si="16"/>
        <v/>
      </c>
      <c r="F16" s="15">
        <v>3</v>
      </c>
      <c r="G16" s="16">
        <v>30</v>
      </c>
      <c r="H16" s="15">
        <v>2</v>
      </c>
      <c r="I16" s="17" t="s">
        <v>469</v>
      </c>
      <c r="J16" s="18"/>
      <c r="K16" s="16" t="str">
        <f t="shared" si="0"/>
        <v/>
      </c>
      <c r="L16" s="19"/>
      <c r="M16" s="16"/>
      <c r="N16" s="19"/>
      <c r="O16" s="20"/>
      <c r="P16" s="19"/>
      <c r="Q16" s="16"/>
      <c r="R16" s="19"/>
      <c r="S16" s="16"/>
      <c r="T16" s="19"/>
      <c r="U16" s="21"/>
      <c r="V16" s="18"/>
      <c r="W16" s="16" t="str">
        <f t="shared" si="2"/>
        <v/>
      </c>
      <c r="X16" s="19"/>
      <c r="Y16" s="16" t="str">
        <f t="shared" si="3"/>
        <v/>
      </c>
      <c r="Z16" s="19"/>
      <c r="AA16" s="20"/>
      <c r="AB16" s="18"/>
      <c r="AC16" s="16" t="str">
        <f t="shared" si="4"/>
        <v/>
      </c>
      <c r="AD16" s="19"/>
      <c r="AE16" s="16" t="str">
        <f t="shared" si="5"/>
        <v/>
      </c>
      <c r="AF16" s="19"/>
      <c r="AG16" s="20"/>
      <c r="AH16" s="18"/>
      <c r="AI16" s="16" t="str">
        <f t="shared" si="6"/>
        <v/>
      </c>
      <c r="AJ16" s="19"/>
      <c r="AK16" s="16" t="str">
        <f t="shared" si="7"/>
        <v/>
      </c>
      <c r="AL16" s="19"/>
      <c r="AM16" s="20"/>
      <c r="AN16" s="18"/>
      <c r="AO16" s="16" t="str">
        <f t="shared" si="8"/>
        <v/>
      </c>
      <c r="AP16" s="19"/>
      <c r="AQ16" s="16" t="str">
        <f t="shared" si="9"/>
        <v/>
      </c>
      <c r="AR16" s="19"/>
      <c r="AS16" s="20"/>
      <c r="AT16" s="19"/>
      <c r="AU16" s="16" t="str">
        <f t="shared" si="10"/>
        <v/>
      </c>
      <c r="AV16" s="19"/>
      <c r="AW16" s="16" t="str">
        <f t="shared" si="11"/>
        <v/>
      </c>
      <c r="AX16" s="19"/>
      <c r="AY16" s="19"/>
      <c r="AZ16" s="24" t="str">
        <f t="shared" si="12"/>
        <v/>
      </c>
      <c r="BA16" s="16" t="str">
        <f t="shared" si="17"/>
        <v/>
      </c>
      <c r="BB16" s="25">
        <f t="shared" si="13"/>
        <v>3</v>
      </c>
      <c r="BC16" s="16">
        <v>30</v>
      </c>
      <c r="BD16" s="25">
        <f t="shared" si="14"/>
        <v>2</v>
      </c>
      <c r="BE16" s="26">
        <f t="shared" si="15"/>
        <v>3</v>
      </c>
      <c r="BF16" s="40" t="s">
        <v>625</v>
      </c>
      <c r="BG16" s="41" t="s">
        <v>624</v>
      </c>
    </row>
    <row r="17" spans="1:59" s="27" customFormat="1" ht="15.75" customHeight="1" x14ac:dyDescent="0.2">
      <c r="A17" s="12" t="s">
        <v>82</v>
      </c>
      <c r="B17" s="13" t="s">
        <v>15</v>
      </c>
      <c r="C17" s="14" t="s">
        <v>83</v>
      </c>
      <c r="D17" s="15">
        <v>2</v>
      </c>
      <c r="E17" s="16">
        <v>20</v>
      </c>
      <c r="F17" s="15">
        <v>1</v>
      </c>
      <c r="G17" s="16">
        <v>10</v>
      </c>
      <c r="H17" s="15">
        <v>2</v>
      </c>
      <c r="I17" s="17" t="s">
        <v>468</v>
      </c>
      <c r="J17" s="18"/>
      <c r="K17" s="16"/>
      <c r="L17" s="19"/>
      <c r="M17" s="16"/>
      <c r="N17" s="19"/>
      <c r="O17" s="20"/>
      <c r="P17" s="19"/>
      <c r="Q17" s="16"/>
      <c r="R17" s="19"/>
      <c r="S17" s="16"/>
      <c r="T17" s="19"/>
      <c r="U17" s="21"/>
      <c r="V17" s="18"/>
      <c r="W17" s="16"/>
      <c r="X17" s="19"/>
      <c r="Y17" s="16"/>
      <c r="Z17" s="19"/>
      <c r="AA17" s="20"/>
      <c r="AB17" s="19"/>
      <c r="AC17" s="16"/>
      <c r="AD17" s="19"/>
      <c r="AE17" s="16"/>
      <c r="AF17" s="19"/>
      <c r="AG17" s="21"/>
      <c r="AH17" s="18"/>
      <c r="AI17" s="16"/>
      <c r="AJ17" s="19"/>
      <c r="AK17" s="16"/>
      <c r="AL17" s="19"/>
      <c r="AM17" s="20"/>
      <c r="AN17" s="18"/>
      <c r="AO17" s="16"/>
      <c r="AP17" s="19"/>
      <c r="AQ17" s="16"/>
      <c r="AR17" s="19"/>
      <c r="AS17" s="20"/>
      <c r="AT17" s="19"/>
      <c r="AU17" s="16"/>
      <c r="AV17" s="19"/>
      <c r="AW17" s="16"/>
      <c r="AX17" s="19"/>
      <c r="AY17" s="19"/>
      <c r="AZ17" s="24">
        <v>2</v>
      </c>
      <c r="BA17" s="16">
        <v>20</v>
      </c>
      <c r="BB17" s="25">
        <f t="shared" si="13"/>
        <v>1</v>
      </c>
      <c r="BC17" s="16">
        <v>10</v>
      </c>
      <c r="BD17" s="25">
        <f t="shared" si="14"/>
        <v>2</v>
      </c>
      <c r="BE17" s="26">
        <f t="shared" si="15"/>
        <v>3</v>
      </c>
      <c r="BF17" s="40" t="s">
        <v>1142</v>
      </c>
      <c r="BG17" s="41" t="s">
        <v>622</v>
      </c>
    </row>
    <row r="18" spans="1:59" s="27" customFormat="1" ht="15.75" customHeight="1" x14ac:dyDescent="0.2">
      <c r="A18" s="28" t="s">
        <v>84</v>
      </c>
      <c r="B18" s="29" t="s">
        <v>15</v>
      </c>
      <c r="C18" s="30" t="s">
        <v>85</v>
      </c>
      <c r="D18" s="15"/>
      <c r="E18" s="16" t="str">
        <f t="shared" si="16"/>
        <v/>
      </c>
      <c r="F18" s="15">
        <v>4</v>
      </c>
      <c r="G18" s="16">
        <v>40</v>
      </c>
      <c r="H18" s="15">
        <v>3</v>
      </c>
      <c r="I18" s="17" t="s">
        <v>469</v>
      </c>
      <c r="J18" s="18"/>
      <c r="K18" s="16"/>
      <c r="L18" s="19"/>
      <c r="M18" s="16"/>
      <c r="N18" s="19"/>
      <c r="O18" s="20"/>
      <c r="P18" s="19"/>
      <c r="Q18" s="16"/>
      <c r="R18" s="19"/>
      <c r="S18" s="16"/>
      <c r="T18" s="19"/>
      <c r="U18" s="21"/>
      <c r="V18" s="18"/>
      <c r="W18" s="16"/>
      <c r="X18" s="19"/>
      <c r="Y18" s="16"/>
      <c r="Z18" s="19"/>
      <c r="AA18" s="20"/>
      <c r="AB18" s="19"/>
      <c r="AC18" s="16"/>
      <c r="AD18" s="19"/>
      <c r="AE18" s="16"/>
      <c r="AF18" s="19"/>
      <c r="AG18" s="21"/>
      <c r="AH18" s="18"/>
      <c r="AI18" s="16"/>
      <c r="AJ18" s="19"/>
      <c r="AK18" s="16"/>
      <c r="AL18" s="19"/>
      <c r="AM18" s="20"/>
      <c r="AN18" s="18"/>
      <c r="AO18" s="16"/>
      <c r="AP18" s="19"/>
      <c r="AQ18" s="16"/>
      <c r="AR18" s="19"/>
      <c r="AS18" s="20"/>
      <c r="AT18" s="19"/>
      <c r="AU18" s="16"/>
      <c r="AV18" s="19"/>
      <c r="AW18" s="16"/>
      <c r="AX18" s="19"/>
      <c r="AY18" s="19"/>
      <c r="AZ18" s="24" t="str">
        <f t="shared" si="12"/>
        <v/>
      </c>
      <c r="BA18" s="16" t="str">
        <f t="shared" si="17"/>
        <v/>
      </c>
      <c r="BB18" s="25">
        <f t="shared" si="13"/>
        <v>4</v>
      </c>
      <c r="BC18" s="16">
        <v>40</v>
      </c>
      <c r="BD18" s="25">
        <f t="shared" si="14"/>
        <v>3</v>
      </c>
      <c r="BE18" s="26">
        <f t="shared" si="15"/>
        <v>4</v>
      </c>
      <c r="BF18" s="40" t="s">
        <v>929</v>
      </c>
      <c r="BG18" s="41" t="s">
        <v>1108</v>
      </c>
    </row>
    <row r="19" spans="1:59" ht="15.75" customHeight="1" x14ac:dyDescent="0.2">
      <c r="A19" s="12" t="s">
        <v>86</v>
      </c>
      <c r="B19" s="13" t="s">
        <v>15</v>
      </c>
      <c r="C19" s="31" t="s">
        <v>87</v>
      </c>
      <c r="D19" s="32">
        <v>1</v>
      </c>
      <c r="E19" s="16">
        <v>10</v>
      </c>
      <c r="F19" s="32"/>
      <c r="G19" s="16" t="str">
        <f t="shared" ref="G19" si="18">IF(F19*15=0,"",F19*15)</f>
        <v/>
      </c>
      <c r="H19" s="33">
        <v>2</v>
      </c>
      <c r="I19" s="34" t="s">
        <v>88</v>
      </c>
      <c r="J19" s="35"/>
      <c r="K19" s="16" t="str">
        <f t="shared" ref="K19" si="19">IF(J19*15=0,"",J19*15)</f>
        <v/>
      </c>
      <c r="L19" s="36"/>
      <c r="M19" s="16" t="str">
        <f t="shared" ref="M19" si="20">IF(L19*15=0,"",L19*15)</f>
        <v/>
      </c>
      <c r="N19" s="36"/>
      <c r="O19" s="37"/>
      <c r="P19" s="32"/>
      <c r="Q19" s="16" t="str">
        <f t="shared" ref="Q19" si="21">IF(P19*15=0,"",P19*15)</f>
        <v/>
      </c>
      <c r="R19" s="32"/>
      <c r="S19" s="16" t="str">
        <f t="shared" ref="S19" si="22">IF(R19*15=0,"",R19*15)</f>
        <v/>
      </c>
      <c r="T19" s="33"/>
      <c r="U19" s="34"/>
      <c r="V19" s="38"/>
      <c r="W19" s="16" t="str">
        <f t="shared" ref="W19" si="23">IF(V19*15=0,"",V19*15)</f>
        <v/>
      </c>
      <c r="X19" s="33"/>
      <c r="Y19" s="16" t="str">
        <f t="shared" ref="Y19" si="24">IF(X19*15=0,"",X19*15)</f>
        <v/>
      </c>
      <c r="Z19" s="33"/>
      <c r="AA19" s="37"/>
      <c r="AB19" s="32"/>
      <c r="AC19" s="16" t="str">
        <f t="shared" ref="AC19" si="25">IF(AB19*15=0,"",AB19*15)</f>
        <v/>
      </c>
      <c r="AD19" s="32"/>
      <c r="AE19" s="16" t="str">
        <f t="shared" ref="AE19" si="26">IF(AD19*15=0,"",AD19*15)</f>
        <v/>
      </c>
      <c r="AF19" s="33"/>
      <c r="AG19" s="34"/>
      <c r="AH19" s="38"/>
      <c r="AI19" s="16" t="str">
        <f t="shared" ref="AI19" si="27">IF(AH19*15=0,"",AH19*15)</f>
        <v/>
      </c>
      <c r="AJ19" s="32"/>
      <c r="AK19" s="16" t="str">
        <f t="shared" ref="AK19" si="28">IF(AJ19*15=0,"",AJ19*15)</f>
        <v/>
      </c>
      <c r="AL19" s="33"/>
      <c r="AM19" s="39"/>
      <c r="AN19" s="38"/>
      <c r="AO19" s="16" t="str">
        <f t="shared" ref="AO19" si="29">IF(AN19*15=0,"",AN19*15)</f>
        <v/>
      </c>
      <c r="AP19" s="33"/>
      <c r="AQ19" s="16" t="str">
        <f t="shared" ref="AQ19" si="30">IF(AP19*15=0,"",AP19*15)</f>
        <v/>
      </c>
      <c r="AR19" s="33"/>
      <c r="AS19" s="37"/>
      <c r="AT19" s="32"/>
      <c r="AU19" s="16" t="str">
        <f t="shared" ref="AU19" si="31">IF(AT19*15=0,"",AT19*15)</f>
        <v/>
      </c>
      <c r="AV19" s="32"/>
      <c r="AW19" s="16" t="str">
        <f t="shared" ref="AW19" si="32">IF(AV19*15=0,"",AV19*15)</f>
        <v/>
      </c>
      <c r="AX19" s="33"/>
      <c r="AY19" s="36"/>
      <c r="AZ19" s="24">
        <f t="shared" si="12"/>
        <v>1</v>
      </c>
      <c r="BA19" s="16">
        <v>10</v>
      </c>
      <c r="BB19" s="25" t="str">
        <f t="shared" si="13"/>
        <v/>
      </c>
      <c r="BC19" s="16" t="str">
        <f t="shared" ref="BC19" si="33">IF((L19+F19+R19+X19+AD19+AJ19+AP19+AV19)*14=0,"",(L19+F19+R19+X19+AD19+AJ19+AP19+AV19)*14)</f>
        <v/>
      </c>
      <c r="BD19" s="25">
        <f t="shared" si="14"/>
        <v>2</v>
      </c>
      <c r="BE19" s="26">
        <f t="shared" si="15"/>
        <v>1</v>
      </c>
      <c r="BF19" s="40" t="s">
        <v>646</v>
      </c>
      <c r="BG19" s="41" t="s">
        <v>647</v>
      </c>
    </row>
    <row r="20" spans="1:59" ht="15.75" customHeight="1" x14ac:dyDescent="0.2">
      <c r="A20" s="42" t="s">
        <v>634</v>
      </c>
      <c r="B20" s="13" t="s">
        <v>15</v>
      </c>
      <c r="C20" s="43" t="s">
        <v>1106</v>
      </c>
      <c r="D20" s="44"/>
      <c r="E20" s="45"/>
      <c r="F20" s="44"/>
      <c r="G20" s="45"/>
      <c r="H20" s="46"/>
      <c r="I20" s="47"/>
      <c r="J20" s="48"/>
      <c r="K20" s="45"/>
      <c r="L20" s="46">
        <v>2</v>
      </c>
      <c r="M20" s="45">
        <v>30</v>
      </c>
      <c r="N20" s="46">
        <v>2</v>
      </c>
      <c r="O20" s="49" t="s">
        <v>469</v>
      </c>
      <c r="P20" s="44"/>
      <c r="Q20" s="45"/>
      <c r="R20" s="44"/>
      <c r="S20" s="45"/>
      <c r="T20" s="46"/>
      <c r="U20" s="47"/>
      <c r="V20" s="48"/>
      <c r="W20" s="45"/>
      <c r="X20" s="46"/>
      <c r="Y20" s="45"/>
      <c r="Z20" s="46"/>
      <c r="AA20" s="49"/>
      <c r="AB20" s="44"/>
      <c r="AC20" s="45"/>
      <c r="AD20" s="44"/>
      <c r="AE20" s="45"/>
      <c r="AF20" s="46"/>
      <c r="AG20" s="47"/>
      <c r="AH20" s="48"/>
      <c r="AI20" s="45"/>
      <c r="AJ20" s="44"/>
      <c r="AK20" s="45"/>
      <c r="AL20" s="46"/>
      <c r="AM20" s="50"/>
      <c r="AN20" s="48"/>
      <c r="AO20" s="45"/>
      <c r="AP20" s="46"/>
      <c r="AQ20" s="45"/>
      <c r="AR20" s="46"/>
      <c r="AS20" s="49"/>
      <c r="AT20" s="44"/>
      <c r="AU20" s="45"/>
      <c r="AV20" s="44"/>
      <c r="AW20" s="45"/>
      <c r="AX20" s="46"/>
      <c r="AY20" s="46"/>
      <c r="AZ20" s="24" t="str">
        <f t="shared" si="12"/>
        <v/>
      </c>
      <c r="BA20" s="16" t="str">
        <f t="shared" si="17"/>
        <v/>
      </c>
      <c r="BB20" s="25">
        <f t="shared" si="13"/>
        <v>2</v>
      </c>
      <c r="BC20" s="16">
        <v>30</v>
      </c>
      <c r="BD20" s="25">
        <f t="shared" si="14"/>
        <v>2</v>
      </c>
      <c r="BE20" s="26">
        <f t="shared" si="15"/>
        <v>2</v>
      </c>
      <c r="BF20" s="51" t="s">
        <v>850</v>
      </c>
      <c r="BG20" s="1" t="s">
        <v>1136</v>
      </c>
    </row>
    <row r="21" spans="1:59" ht="15.75" customHeight="1" x14ac:dyDescent="0.2">
      <c r="A21" s="42" t="s">
        <v>635</v>
      </c>
      <c r="B21" s="29" t="s">
        <v>15</v>
      </c>
      <c r="C21" s="43" t="str">
        <f>[1]SZAK!$C$16</f>
        <v>Anthologia Historica</v>
      </c>
      <c r="D21" s="52"/>
      <c r="E21" s="45"/>
      <c r="F21" s="52"/>
      <c r="G21" s="45"/>
      <c r="H21" s="53"/>
      <c r="I21" s="47"/>
      <c r="J21" s="54"/>
      <c r="K21" s="45"/>
      <c r="L21" s="55"/>
      <c r="M21" s="45"/>
      <c r="N21" s="53"/>
      <c r="O21" s="49"/>
      <c r="P21" s="52"/>
      <c r="Q21" s="45"/>
      <c r="R21" s="52"/>
      <c r="S21" s="45"/>
      <c r="T21" s="53"/>
      <c r="U21" s="47"/>
      <c r="V21" s="54"/>
      <c r="W21" s="45"/>
      <c r="X21" s="55">
        <v>2</v>
      </c>
      <c r="Y21" s="45">
        <v>30</v>
      </c>
      <c r="Z21" s="53">
        <v>2</v>
      </c>
      <c r="AA21" s="49" t="s">
        <v>469</v>
      </c>
      <c r="AB21" s="52"/>
      <c r="AC21" s="45"/>
      <c r="AD21" s="52"/>
      <c r="AE21" s="45"/>
      <c r="AF21" s="53"/>
      <c r="AG21" s="47"/>
      <c r="AH21" s="54"/>
      <c r="AI21" s="45"/>
      <c r="AJ21" s="52"/>
      <c r="AK21" s="45"/>
      <c r="AL21" s="53"/>
      <c r="AM21" s="50"/>
      <c r="AN21" s="54"/>
      <c r="AO21" s="45"/>
      <c r="AP21" s="55"/>
      <c r="AQ21" s="45"/>
      <c r="AR21" s="53"/>
      <c r="AS21" s="49"/>
      <c r="AT21" s="52"/>
      <c r="AU21" s="45"/>
      <c r="AV21" s="52"/>
      <c r="AW21" s="45"/>
      <c r="AX21" s="53"/>
      <c r="AY21" s="46"/>
      <c r="AZ21" s="24" t="str">
        <f t="shared" si="12"/>
        <v/>
      </c>
      <c r="BA21" s="16" t="str">
        <f t="shared" si="17"/>
        <v/>
      </c>
      <c r="BB21" s="25">
        <f t="shared" si="13"/>
        <v>2</v>
      </c>
      <c r="BC21" s="16">
        <v>30</v>
      </c>
      <c r="BD21" s="25">
        <f t="shared" si="14"/>
        <v>2</v>
      </c>
      <c r="BE21" s="26">
        <f t="shared" si="15"/>
        <v>2</v>
      </c>
      <c r="BF21" s="51" t="s">
        <v>851</v>
      </c>
      <c r="BG21" s="41" t="s">
        <v>1135</v>
      </c>
    </row>
    <row r="22" spans="1:59" ht="15.75" customHeight="1" x14ac:dyDescent="0.2">
      <c r="A22" s="42" t="s">
        <v>1105</v>
      </c>
      <c r="B22" s="13" t="s">
        <v>15</v>
      </c>
      <c r="C22" s="43" t="str">
        <f>[1]SZAK!$C$17</f>
        <v>Anthologia Hungarica</v>
      </c>
      <c r="D22" s="52"/>
      <c r="E22" s="45"/>
      <c r="F22" s="52"/>
      <c r="G22" s="45"/>
      <c r="H22" s="53"/>
      <c r="I22" s="47"/>
      <c r="J22" s="54"/>
      <c r="K22" s="45"/>
      <c r="L22" s="55"/>
      <c r="M22" s="45"/>
      <c r="N22" s="53"/>
      <c r="O22" s="49"/>
      <c r="P22" s="52"/>
      <c r="Q22" s="45"/>
      <c r="R22" s="52"/>
      <c r="S22" s="45"/>
      <c r="T22" s="53"/>
      <c r="U22" s="47"/>
      <c r="V22" s="54"/>
      <c r="W22" s="45"/>
      <c r="X22" s="55"/>
      <c r="Y22" s="45"/>
      <c r="Z22" s="53"/>
      <c r="AA22" s="49"/>
      <c r="AB22" s="52"/>
      <c r="AC22" s="45"/>
      <c r="AD22" s="52"/>
      <c r="AE22" s="45"/>
      <c r="AF22" s="53"/>
      <c r="AG22" s="47"/>
      <c r="AH22" s="54"/>
      <c r="AI22" s="45"/>
      <c r="AJ22" s="52">
        <v>2</v>
      </c>
      <c r="AK22" s="45">
        <v>30</v>
      </c>
      <c r="AL22" s="53">
        <v>2</v>
      </c>
      <c r="AM22" s="50" t="s">
        <v>469</v>
      </c>
      <c r="AN22" s="54"/>
      <c r="AO22" s="45"/>
      <c r="AP22" s="55"/>
      <c r="AQ22" s="45"/>
      <c r="AR22" s="53"/>
      <c r="AS22" s="49"/>
      <c r="AT22" s="52"/>
      <c r="AU22" s="45"/>
      <c r="AV22" s="52"/>
      <c r="AW22" s="45"/>
      <c r="AX22" s="53"/>
      <c r="AY22" s="46"/>
      <c r="AZ22" s="24" t="str">
        <f t="shared" ref="AZ22" si="34">IF(D22+J22+P22+V22+AB22+AH22+AN22+AT22=0,"",D22+J22+P22+V22+AB22+AH22+AN22+AT22)</f>
        <v/>
      </c>
      <c r="BA22" s="16" t="str">
        <f t="shared" ref="BA22" si="35">IF((D22+J22+P22+V22+AB22+AH22+AN22+AT22)*14=0,"",(D22+J22+P22+V22+AB22+AH22+AN22+AT22)*14)</f>
        <v/>
      </c>
      <c r="BB22" s="25">
        <f t="shared" ref="BB22" si="36">IF(F22+L22+R22+X22+AD22+AJ22+AP22+AV22=0,"",F22+L22+R22+X22+AD22+AJ22+AP22+AV22)</f>
        <v>2</v>
      </c>
      <c r="BC22" s="16">
        <v>30</v>
      </c>
      <c r="BD22" s="25">
        <f t="shared" ref="BD22" si="37">IF(N22+H22+T22+Z22+AF22+AL22+AR22+AX22=0,"",N22+H22+T22+Z22+AF22+AL22+AR22+AX22)</f>
        <v>2</v>
      </c>
      <c r="BE22" s="26">
        <f t="shared" ref="BE22" si="38">IF(D22+F22+L22+J22+P22+R22+V22+X22+AB22+AD22+AH22+AJ22+AN22+AP22+AT22+AV22=0,"",D22+F22+L22+J22+P22+R22+V22+X22+AB22+AD22+AH22+AJ22+AN22+AP22+AT22+AV22)</f>
        <v>2</v>
      </c>
      <c r="BF22" s="51" t="s">
        <v>852</v>
      </c>
      <c r="BG22" s="41" t="s">
        <v>1137</v>
      </c>
    </row>
    <row r="23" spans="1:59" ht="15.75" customHeight="1" x14ac:dyDescent="0.2">
      <c r="A23" s="42" t="s">
        <v>636</v>
      </c>
      <c r="B23" s="13" t="s">
        <v>15</v>
      </c>
      <c r="C23" s="43" t="s">
        <v>89</v>
      </c>
      <c r="D23" s="52"/>
      <c r="E23" s="45"/>
      <c r="F23" s="52"/>
      <c r="G23" s="45"/>
      <c r="H23" s="53"/>
      <c r="I23" s="47"/>
      <c r="J23" s="54">
        <v>2</v>
      </c>
      <c r="K23" s="45">
        <v>28</v>
      </c>
      <c r="L23" s="55"/>
      <c r="M23" s="45"/>
      <c r="N23" s="53">
        <v>2</v>
      </c>
      <c r="O23" s="49" t="s">
        <v>15</v>
      </c>
      <c r="P23" s="52"/>
      <c r="Q23" s="45"/>
      <c r="R23" s="52"/>
      <c r="S23" s="45"/>
      <c r="T23" s="53"/>
      <c r="U23" s="47"/>
      <c r="V23" s="54"/>
      <c r="W23" s="45"/>
      <c r="X23" s="55"/>
      <c r="Y23" s="45"/>
      <c r="Z23" s="53"/>
      <c r="AA23" s="49"/>
      <c r="AB23" s="52"/>
      <c r="AC23" s="45"/>
      <c r="AD23" s="52"/>
      <c r="AE23" s="45"/>
      <c r="AF23" s="53"/>
      <c r="AG23" s="47"/>
      <c r="AH23" s="54"/>
      <c r="AI23" s="45"/>
      <c r="AJ23" s="52"/>
      <c r="AK23" s="45"/>
      <c r="AL23" s="53"/>
      <c r="AM23" s="50"/>
      <c r="AN23" s="54"/>
      <c r="AO23" s="45"/>
      <c r="AP23" s="55"/>
      <c r="AQ23" s="45"/>
      <c r="AR23" s="53"/>
      <c r="AS23" s="49"/>
      <c r="AT23" s="52"/>
      <c r="AU23" s="45"/>
      <c r="AV23" s="52"/>
      <c r="AW23" s="45"/>
      <c r="AX23" s="53"/>
      <c r="AY23" s="46"/>
      <c r="AZ23" s="24">
        <f t="shared" ref="AZ23:AZ84" si="39">IF(D23+J23+P23+V23+AB23+AH23+AN23+AT23=0,"",D23+J23+P23+V23+AB23+AH23+AN23+AT23)</f>
        <v>2</v>
      </c>
      <c r="BA23" s="16">
        <f t="shared" ref="BA23:BA83" si="40">IF((D23+J23+P23+V23+AB23+AH23+AN23+AT23)*14=0,"",(D23+J23+P23+V23+AB23+AH23+AN23+AT23)*14)</f>
        <v>28</v>
      </c>
      <c r="BB23" s="25" t="str">
        <f t="shared" ref="BB23:BB84" si="41">IF(F23+L23+R23+X23+AD23+AJ23+AP23+AV23=0,"",F23+L23+R23+X23+AD23+AJ23+AP23+AV23)</f>
        <v/>
      </c>
      <c r="BC23" s="16" t="str">
        <f t="shared" ref="BC23:BC83" si="42">IF((L23+F23+R23+X23+AD23+AJ23+AP23+AV23)*14=0,"",(L23+F23+R23+X23+AD23+AJ23+AP23+AV23)*14)</f>
        <v/>
      </c>
      <c r="BD23" s="25">
        <f t="shared" ref="BD23:BD84" si="43">IF(N23+H23+T23+Z23+AF23+AL23+AR23+AX23=0,"",N23+H23+T23+Z23+AF23+AL23+AR23+AX23)</f>
        <v>2</v>
      </c>
      <c r="BE23" s="26">
        <f t="shared" ref="BE23:BE84" si="44">IF(D23+F23+L23+J23+P23+R23+V23+X23+AB23+AD23+AH23+AJ23+AN23+AP23+AT23+AV23=0,"",D23+F23+L23+J23+P23+R23+V23+X23+AB23+AD23+AH23+AJ23+AN23+AP23+AT23+AV23)</f>
        <v>2</v>
      </c>
      <c r="BF23" s="51" t="s">
        <v>853</v>
      </c>
      <c r="BG23" s="41" t="s">
        <v>648</v>
      </c>
    </row>
    <row r="24" spans="1:59" ht="15.75" customHeight="1" x14ac:dyDescent="0.2">
      <c r="A24" s="42" t="s">
        <v>637</v>
      </c>
      <c r="B24" s="29" t="s">
        <v>15</v>
      </c>
      <c r="C24" s="43" t="s">
        <v>90</v>
      </c>
      <c r="D24" s="52"/>
      <c r="E24" s="45"/>
      <c r="F24" s="52"/>
      <c r="G24" s="45"/>
      <c r="H24" s="53"/>
      <c r="I24" s="47"/>
      <c r="J24" s="54"/>
      <c r="K24" s="45"/>
      <c r="L24" s="55"/>
      <c r="M24" s="45"/>
      <c r="N24" s="53"/>
      <c r="O24" s="49"/>
      <c r="P24" s="52"/>
      <c r="Q24" s="45"/>
      <c r="R24" s="52"/>
      <c r="S24" s="45"/>
      <c r="T24" s="53"/>
      <c r="U24" s="47"/>
      <c r="V24" s="54"/>
      <c r="W24" s="45"/>
      <c r="X24" s="55"/>
      <c r="Y24" s="45"/>
      <c r="Z24" s="53"/>
      <c r="AA24" s="49"/>
      <c r="AB24" s="52"/>
      <c r="AC24" s="45"/>
      <c r="AD24" s="52"/>
      <c r="AE24" s="45"/>
      <c r="AF24" s="53"/>
      <c r="AG24" s="47"/>
      <c r="AH24" s="54"/>
      <c r="AI24" s="45"/>
      <c r="AJ24" s="52"/>
      <c r="AK24" s="45"/>
      <c r="AL24" s="53"/>
      <c r="AM24" s="50"/>
      <c r="AN24" s="54">
        <v>2</v>
      </c>
      <c r="AO24" s="45">
        <v>28</v>
      </c>
      <c r="AP24" s="55"/>
      <c r="AQ24" s="45"/>
      <c r="AR24" s="53">
        <v>2</v>
      </c>
      <c r="AS24" s="49" t="s">
        <v>469</v>
      </c>
      <c r="AT24" s="52"/>
      <c r="AU24" s="45"/>
      <c r="AV24" s="52"/>
      <c r="AW24" s="45"/>
      <c r="AX24" s="53"/>
      <c r="AY24" s="46"/>
      <c r="AZ24" s="24">
        <f t="shared" si="39"/>
        <v>2</v>
      </c>
      <c r="BA24" s="16">
        <f t="shared" si="40"/>
        <v>28</v>
      </c>
      <c r="BB24" s="25" t="str">
        <f t="shared" si="41"/>
        <v/>
      </c>
      <c r="BC24" s="16" t="str">
        <f t="shared" si="42"/>
        <v/>
      </c>
      <c r="BD24" s="25">
        <f t="shared" si="43"/>
        <v>2</v>
      </c>
      <c r="BE24" s="26">
        <f t="shared" si="44"/>
        <v>2</v>
      </c>
      <c r="BF24" s="51" t="s">
        <v>854</v>
      </c>
      <c r="BG24" s="41" t="s">
        <v>1144</v>
      </c>
    </row>
    <row r="25" spans="1:59" ht="15.75" customHeight="1" x14ac:dyDescent="0.2">
      <c r="A25" s="42" t="s">
        <v>638</v>
      </c>
      <c r="B25" s="13" t="s">
        <v>15</v>
      </c>
      <c r="C25" s="43" t="s">
        <v>91</v>
      </c>
      <c r="D25" s="52"/>
      <c r="E25" s="45"/>
      <c r="F25" s="52"/>
      <c r="G25" s="45"/>
      <c r="H25" s="53"/>
      <c r="I25" s="47"/>
      <c r="J25" s="54"/>
      <c r="K25" s="45"/>
      <c r="L25" s="55"/>
      <c r="M25" s="45"/>
      <c r="N25" s="53"/>
      <c r="O25" s="49"/>
      <c r="P25" s="52">
        <v>2</v>
      </c>
      <c r="Q25" s="45">
        <v>28</v>
      </c>
      <c r="R25" s="52"/>
      <c r="S25" s="45"/>
      <c r="T25" s="53">
        <v>2</v>
      </c>
      <c r="U25" s="47" t="s">
        <v>15</v>
      </c>
      <c r="V25" s="54"/>
      <c r="W25" s="45"/>
      <c r="X25" s="55"/>
      <c r="Y25" s="45"/>
      <c r="Z25" s="53"/>
      <c r="AA25" s="49"/>
      <c r="AB25" s="52"/>
      <c r="AC25" s="45"/>
      <c r="AD25" s="52"/>
      <c r="AE25" s="45"/>
      <c r="AF25" s="53"/>
      <c r="AG25" s="47"/>
      <c r="AH25" s="54"/>
      <c r="AI25" s="45"/>
      <c r="AJ25" s="52"/>
      <c r="AK25" s="45"/>
      <c r="AL25" s="53"/>
      <c r="AM25" s="50"/>
      <c r="AN25" s="54"/>
      <c r="AO25" s="45"/>
      <c r="AP25" s="55"/>
      <c r="AQ25" s="45"/>
      <c r="AR25" s="53"/>
      <c r="AS25" s="49"/>
      <c r="AT25" s="52"/>
      <c r="AU25" s="45"/>
      <c r="AV25" s="52"/>
      <c r="AW25" s="45"/>
      <c r="AX25" s="53"/>
      <c r="AY25" s="49"/>
      <c r="AZ25" s="24">
        <f t="shared" si="39"/>
        <v>2</v>
      </c>
      <c r="BA25" s="16">
        <f t="shared" si="40"/>
        <v>28</v>
      </c>
      <c r="BB25" s="25" t="str">
        <f t="shared" si="41"/>
        <v/>
      </c>
      <c r="BC25" s="16" t="str">
        <f t="shared" si="42"/>
        <v/>
      </c>
      <c r="BD25" s="25">
        <f t="shared" si="43"/>
        <v>2</v>
      </c>
      <c r="BE25" s="26">
        <f t="shared" si="44"/>
        <v>2</v>
      </c>
      <c r="BF25" s="51" t="s">
        <v>855</v>
      </c>
      <c r="BG25" s="41" t="s">
        <v>649</v>
      </c>
    </row>
    <row r="26" spans="1:59" ht="15.75" customHeight="1" x14ac:dyDescent="0.2">
      <c r="A26" s="42" t="str">
        <f>[1]SZAK!$A$21</f>
        <v>HNBTTB03</v>
      </c>
      <c r="B26" s="13" t="s">
        <v>15</v>
      </c>
      <c r="C26" s="43" t="s">
        <v>92</v>
      </c>
      <c r="D26" s="52"/>
      <c r="E26" s="45"/>
      <c r="F26" s="52"/>
      <c r="G26" s="45"/>
      <c r="H26" s="53"/>
      <c r="I26" s="47"/>
      <c r="J26" s="54"/>
      <c r="K26" s="45"/>
      <c r="L26" s="55"/>
      <c r="M26" s="45"/>
      <c r="N26" s="53"/>
      <c r="O26" s="49"/>
      <c r="P26" s="52">
        <v>2</v>
      </c>
      <c r="Q26" s="45">
        <v>28</v>
      </c>
      <c r="R26" s="52"/>
      <c r="S26" s="45"/>
      <c r="T26" s="53">
        <v>2</v>
      </c>
      <c r="U26" s="47" t="s">
        <v>15</v>
      </c>
      <c r="V26" s="54"/>
      <c r="W26" s="45"/>
      <c r="X26" s="55"/>
      <c r="Y26" s="45"/>
      <c r="Z26" s="53"/>
      <c r="AA26" s="49"/>
      <c r="AB26" s="52"/>
      <c r="AC26" s="45"/>
      <c r="AD26" s="52"/>
      <c r="AE26" s="45"/>
      <c r="AF26" s="53"/>
      <c r="AG26" s="47"/>
      <c r="AH26" s="54"/>
      <c r="AI26" s="45"/>
      <c r="AJ26" s="52"/>
      <c r="AK26" s="45"/>
      <c r="AL26" s="53"/>
      <c r="AM26" s="50"/>
      <c r="AN26" s="54"/>
      <c r="AO26" s="45"/>
      <c r="AP26" s="55"/>
      <c r="AQ26" s="45"/>
      <c r="AR26" s="53"/>
      <c r="AS26" s="49"/>
      <c r="AT26" s="52"/>
      <c r="AU26" s="45"/>
      <c r="AV26" s="52"/>
      <c r="AW26" s="45"/>
      <c r="AX26" s="53"/>
      <c r="AY26" s="49"/>
      <c r="AZ26" s="24">
        <f t="shared" si="39"/>
        <v>2</v>
      </c>
      <c r="BA26" s="16">
        <f t="shared" si="40"/>
        <v>28</v>
      </c>
      <c r="BB26" s="25" t="str">
        <f t="shared" si="41"/>
        <v/>
      </c>
      <c r="BC26" s="16" t="str">
        <f t="shared" si="42"/>
        <v/>
      </c>
      <c r="BD26" s="25">
        <f t="shared" si="43"/>
        <v>2</v>
      </c>
      <c r="BE26" s="26">
        <f t="shared" si="44"/>
        <v>2</v>
      </c>
      <c r="BF26" s="51" t="s">
        <v>856</v>
      </c>
      <c r="BG26" s="41" t="s">
        <v>862</v>
      </c>
    </row>
    <row r="27" spans="1:59" ht="14.25" customHeight="1" x14ac:dyDescent="0.2">
      <c r="A27" s="42" t="s">
        <v>639</v>
      </c>
      <c r="B27" s="29" t="s">
        <v>15</v>
      </c>
      <c r="C27" s="43" t="s">
        <v>93</v>
      </c>
      <c r="D27" s="52"/>
      <c r="E27" s="45"/>
      <c r="F27" s="52"/>
      <c r="G27" s="45"/>
      <c r="H27" s="53"/>
      <c r="I27" s="47"/>
      <c r="J27" s="54"/>
      <c r="K27" s="45"/>
      <c r="L27" s="55"/>
      <c r="M27" s="45"/>
      <c r="N27" s="53"/>
      <c r="O27" s="49"/>
      <c r="P27" s="52"/>
      <c r="Q27" s="45"/>
      <c r="R27" s="52"/>
      <c r="S27" s="45"/>
      <c r="T27" s="53"/>
      <c r="U27" s="47"/>
      <c r="V27" s="54"/>
      <c r="W27" s="45"/>
      <c r="X27" s="55"/>
      <c r="Y27" s="45"/>
      <c r="Z27" s="53"/>
      <c r="AA27" s="49"/>
      <c r="AB27" s="52"/>
      <c r="AC27" s="45"/>
      <c r="AD27" s="52"/>
      <c r="AE27" s="45"/>
      <c r="AF27" s="53"/>
      <c r="AG27" s="47"/>
      <c r="AH27" s="54"/>
      <c r="AI27" s="45"/>
      <c r="AJ27" s="52"/>
      <c r="AK27" s="45"/>
      <c r="AL27" s="53"/>
      <c r="AM27" s="50"/>
      <c r="AN27" s="54">
        <v>2</v>
      </c>
      <c r="AO27" s="45">
        <v>28</v>
      </c>
      <c r="AP27" s="55"/>
      <c r="AQ27" s="45"/>
      <c r="AR27" s="53">
        <v>2</v>
      </c>
      <c r="AS27" s="49" t="s">
        <v>15</v>
      </c>
      <c r="AT27" s="52"/>
      <c r="AU27" s="45"/>
      <c r="AV27" s="52"/>
      <c r="AW27" s="45"/>
      <c r="AX27" s="53"/>
      <c r="AY27" s="49"/>
      <c r="AZ27" s="24">
        <f t="shared" si="39"/>
        <v>2</v>
      </c>
      <c r="BA27" s="16">
        <f t="shared" si="40"/>
        <v>28</v>
      </c>
      <c r="BB27" s="25" t="str">
        <f t="shared" si="41"/>
        <v/>
      </c>
      <c r="BC27" s="16" t="str">
        <f t="shared" si="42"/>
        <v/>
      </c>
      <c r="BD27" s="25">
        <f t="shared" si="43"/>
        <v>2</v>
      </c>
      <c r="BE27" s="26">
        <f t="shared" si="44"/>
        <v>2</v>
      </c>
      <c r="BF27" s="51" t="s">
        <v>857</v>
      </c>
      <c r="BG27" s="41" t="s">
        <v>650</v>
      </c>
    </row>
    <row r="28" spans="1:59" ht="15.75" customHeight="1" x14ac:dyDescent="0.2">
      <c r="A28" s="470" t="s">
        <v>640</v>
      </c>
      <c r="B28" s="13" t="s">
        <v>15</v>
      </c>
      <c r="C28" s="679" t="s">
        <v>94</v>
      </c>
      <c r="D28" s="52"/>
      <c r="E28" s="45"/>
      <c r="F28" s="52"/>
      <c r="G28" s="45"/>
      <c r="H28" s="53"/>
      <c r="I28" s="47"/>
      <c r="J28" s="54">
        <v>2</v>
      </c>
      <c r="K28" s="45">
        <v>28</v>
      </c>
      <c r="L28" s="55"/>
      <c r="M28" s="45"/>
      <c r="N28" s="53">
        <v>2</v>
      </c>
      <c r="O28" s="49" t="s">
        <v>15</v>
      </c>
      <c r="P28" s="52"/>
      <c r="Q28" s="45"/>
      <c r="R28" s="52"/>
      <c r="S28" s="45"/>
      <c r="T28" s="53"/>
      <c r="U28" s="47"/>
      <c r="V28" s="54"/>
      <c r="W28" s="45"/>
      <c r="X28" s="55"/>
      <c r="Y28" s="45"/>
      <c r="Z28" s="53"/>
      <c r="AA28" s="49"/>
      <c r="AB28" s="52"/>
      <c r="AC28" s="45"/>
      <c r="AD28" s="52"/>
      <c r="AE28" s="45"/>
      <c r="AF28" s="53"/>
      <c r="AG28" s="47"/>
      <c r="AH28" s="54"/>
      <c r="AI28" s="45"/>
      <c r="AJ28" s="52"/>
      <c r="AK28" s="45"/>
      <c r="AL28" s="53"/>
      <c r="AM28" s="50"/>
      <c r="AN28" s="54"/>
      <c r="AO28" s="45"/>
      <c r="AP28" s="55"/>
      <c r="AQ28" s="45"/>
      <c r="AR28" s="53"/>
      <c r="AS28" s="49"/>
      <c r="AT28" s="52"/>
      <c r="AU28" s="45"/>
      <c r="AV28" s="52"/>
      <c r="AW28" s="45"/>
      <c r="AX28" s="53"/>
      <c r="AY28" s="49"/>
      <c r="AZ28" s="24">
        <f t="shared" si="39"/>
        <v>2</v>
      </c>
      <c r="BA28" s="16">
        <f t="shared" si="40"/>
        <v>28</v>
      </c>
      <c r="BB28" s="25" t="str">
        <f t="shared" si="41"/>
        <v/>
      </c>
      <c r="BC28" s="16" t="str">
        <f t="shared" si="42"/>
        <v/>
      </c>
      <c r="BD28" s="25">
        <f t="shared" si="43"/>
        <v>2</v>
      </c>
      <c r="BE28" s="26">
        <f t="shared" si="44"/>
        <v>2</v>
      </c>
      <c r="BF28" s="51" t="s">
        <v>858</v>
      </c>
      <c r="BG28" s="651" t="s">
        <v>1166</v>
      </c>
    </row>
    <row r="29" spans="1:59" ht="15.75" customHeight="1" x14ac:dyDescent="0.2">
      <c r="A29" s="42" t="s">
        <v>641</v>
      </c>
      <c r="B29" s="13" t="s">
        <v>15</v>
      </c>
      <c r="C29" s="43" t="s">
        <v>557</v>
      </c>
      <c r="D29" s="52"/>
      <c r="E29" s="45"/>
      <c r="F29" s="52"/>
      <c r="G29" s="45"/>
      <c r="H29" s="53"/>
      <c r="I29" s="47"/>
      <c r="J29" s="54"/>
      <c r="K29" s="45"/>
      <c r="L29" s="55"/>
      <c r="M29" s="45"/>
      <c r="N29" s="53"/>
      <c r="O29" s="49"/>
      <c r="P29" s="52"/>
      <c r="Q29" s="45"/>
      <c r="R29" s="52"/>
      <c r="S29" s="45"/>
      <c r="T29" s="53"/>
      <c r="U29" s="47"/>
      <c r="V29" s="54"/>
      <c r="W29" s="45"/>
      <c r="X29" s="55"/>
      <c r="Y29" s="45"/>
      <c r="Z29" s="53"/>
      <c r="AA29" s="49"/>
      <c r="AB29" s="52"/>
      <c r="AC29" s="45"/>
      <c r="AD29" s="52"/>
      <c r="AE29" s="45"/>
      <c r="AF29" s="53"/>
      <c r="AG29" s="47"/>
      <c r="AH29" s="54"/>
      <c r="AI29" s="45"/>
      <c r="AJ29" s="52"/>
      <c r="AK29" s="45"/>
      <c r="AL29" s="53"/>
      <c r="AM29" s="50"/>
      <c r="AN29" s="54"/>
      <c r="AO29" s="45"/>
      <c r="AP29" s="55"/>
      <c r="AQ29" s="45"/>
      <c r="AR29" s="53"/>
      <c r="AS29" s="49"/>
      <c r="AT29" s="52">
        <v>1</v>
      </c>
      <c r="AU29" s="45">
        <v>10</v>
      </c>
      <c r="AV29" s="52">
        <v>2</v>
      </c>
      <c r="AW29" s="45">
        <v>20</v>
      </c>
      <c r="AX29" s="53">
        <v>2</v>
      </c>
      <c r="AY29" s="49" t="s">
        <v>469</v>
      </c>
      <c r="AZ29" s="24">
        <f t="shared" si="39"/>
        <v>1</v>
      </c>
      <c r="BA29" s="16">
        <v>10</v>
      </c>
      <c r="BB29" s="25">
        <f t="shared" si="41"/>
        <v>2</v>
      </c>
      <c r="BC29" s="16">
        <v>20</v>
      </c>
      <c r="BD29" s="25">
        <f t="shared" si="43"/>
        <v>2</v>
      </c>
      <c r="BE29" s="26">
        <f t="shared" si="44"/>
        <v>3</v>
      </c>
      <c r="BF29" s="51" t="s">
        <v>651</v>
      </c>
      <c r="BG29" s="41" t="s">
        <v>652</v>
      </c>
    </row>
    <row r="30" spans="1:59" ht="15.75" customHeight="1" x14ac:dyDescent="0.2">
      <c r="A30" s="64" t="s">
        <v>783</v>
      </c>
      <c r="B30" s="13" t="s">
        <v>15</v>
      </c>
      <c r="C30" s="56" t="s">
        <v>96</v>
      </c>
      <c r="D30" s="57"/>
      <c r="E30" s="58"/>
      <c r="F30" s="57"/>
      <c r="G30" s="58"/>
      <c r="H30" s="57"/>
      <c r="I30" s="59"/>
      <c r="J30" s="57">
        <v>1</v>
      </c>
      <c r="K30" s="58">
        <v>14</v>
      </c>
      <c r="L30" s="57">
        <v>1</v>
      </c>
      <c r="M30" s="58">
        <v>14</v>
      </c>
      <c r="N30" s="57">
        <v>2</v>
      </c>
      <c r="O30" s="59" t="s">
        <v>15</v>
      </c>
      <c r="P30" s="60"/>
      <c r="Q30" s="61"/>
      <c r="R30" s="60"/>
      <c r="S30" s="61"/>
      <c r="T30" s="60"/>
      <c r="U30" s="62"/>
      <c r="V30" s="57"/>
      <c r="W30" s="58"/>
      <c r="X30" s="57"/>
      <c r="Y30" s="58"/>
      <c r="Z30" s="57"/>
      <c r="AA30" s="59"/>
      <c r="AB30" s="57"/>
      <c r="AC30" s="58"/>
      <c r="AD30" s="57"/>
      <c r="AE30" s="58"/>
      <c r="AF30" s="57"/>
      <c r="AG30" s="59"/>
      <c r="AH30" s="57"/>
      <c r="AI30" s="58"/>
      <c r="AJ30" s="57"/>
      <c r="AK30" s="58"/>
      <c r="AL30" s="57"/>
      <c r="AM30" s="59"/>
      <c r="AN30" s="57"/>
      <c r="AO30" s="58"/>
      <c r="AP30" s="57"/>
      <c r="AQ30" s="58"/>
      <c r="AR30" s="57"/>
      <c r="AS30" s="59"/>
      <c r="AT30" s="57"/>
      <c r="AU30" s="58"/>
      <c r="AV30" s="57"/>
      <c r="AW30" s="58"/>
      <c r="AX30" s="57"/>
      <c r="AY30" s="63"/>
      <c r="AZ30" s="24">
        <f t="shared" si="39"/>
        <v>1</v>
      </c>
      <c r="BA30" s="16">
        <f t="shared" si="40"/>
        <v>14</v>
      </c>
      <c r="BB30" s="25">
        <f t="shared" si="41"/>
        <v>1</v>
      </c>
      <c r="BC30" s="16">
        <f t="shared" si="42"/>
        <v>14</v>
      </c>
      <c r="BD30" s="25">
        <f t="shared" si="43"/>
        <v>2</v>
      </c>
      <c r="BE30" s="26">
        <f t="shared" si="44"/>
        <v>2</v>
      </c>
      <c r="BF30" s="40" t="s">
        <v>1141</v>
      </c>
      <c r="BG30" s="41" t="s">
        <v>653</v>
      </c>
    </row>
    <row r="31" spans="1:59" ht="15.75" customHeight="1" x14ac:dyDescent="0.2">
      <c r="A31" s="64" t="s">
        <v>838</v>
      </c>
      <c r="B31" s="29" t="s">
        <v>15</v>
      </c>
      <c r="C31" s="56" t="s">
        <v>97</v>
      </c>
      <c r="D31" s="57"/>
      <c r="E31" s="58"/>
      <c r="F31" s="57"/>
      <c r="G31" s="58"/>
      <c r="H31" s="57"/>
      <c r="I31" s="59"/>
      <c r="J31" s="57"/>
      <c r="K31" s="58"/>
      <c r="L31" s="57"/>
      <c r="M31" s="58"/>
      <c r="N31" s="57"/>
      <c r="O31" s="59"/>
      <c r="P31" s="60"/>
      <c r="Q31" s="61"/>
      <c r="R31" s="60"/>
      <c r="S31" s="61"/>
      <c r="T31" s="60"/>
      <c r="U31" s="62"/>
      <c r="V31" s="57"/>
      <c r="W31" s="58"/>
      <c r="X31" s="57"/>
      <c r="Y31" s="58"/>
      <c r="Z31" s="57"/>
      <c r="AA31" s="59"/>
      <c r="AB31" s="57"/>
      <c r="AC31" s="58"/>
      <c r="AD31" s="57"/>
      <c r="AE31" s="58"/>
      <c r="AF31" s="57"/>
      <c r="AG31" s="59"/>
      <c r="AH31" s="57"/>
      <c r="AI31" s="58"/>
      <c r="AJ31" s="57"/>
      <c r="AK31" s="58"/>
      <c r="AL31" s="57"/>
      <c r="AM31" s="59"/>
      <c r="AN31" s="57"/>
      <c r="AO31" s="58"/>
      <c r="AP31" s="57"/>
      <c r="AQ31" s="58"/>
      <c r="AR31" s="57"/>
      <c r="AS31" s="59"/>
      <c r="AT31" s="57">
        <v>1</v>
      </c>
      <c r="AU31" s="58">
        <v>10</v>
      </c>
      <c r="AV31" s="57"/>
      <c r="AW31" s="58"/>
      <c r="AX31" s="57">
        <v>1</v>
      </c>
      <c r="AY31" s="63" t="s">
        <v>15</v>
      </c>
      <c r="AZ31" s="24">
        <f t="shared" si="39"/>
        <v>1</v>
      </c>
      <c r="BA31" s="16">
        <v>10</v>
      </c>
      <c r="BB31" s="25" t="str">
        <f t="shared" si="41"/>
        <v/>
      </c>
      <c r="BC31" s="16" t="str">
        <f t="shared" si="42"/>
        <v/>
      </c>
      <c r="BD31" s="25">
        <f t="shared" si="43"/>
        <v>1</v>
      </c>
      <c r="BE31" s="26">
        <f t="shared" si="44"/>
        <v>1</v>
      </c>
      <c r="BF31" s="51" t="s">
        <v>828</v>
      </c>
      <c r="BG31" s="65" t="s">
        <v>839</v>
      </c>
    </row>
    <row r="32" spans="1:59" ht="15.75" customHeight="1" x14ac:dyDescent="0.2">
      <c r="A32" s="64" t="s">
        <v>835</v>
      </c>
      <c r="B32" s="13" t="s">
        <v>15</v>
      </c>
      <c r="C32" s="56" t="s">
        <v>98</v>
      </c>
      <c r="D32" s="57"/>
      <c r="E32" s="58"/>
      <c r="F32" s="57"/>
      <c r="G32" s="58"/>
      <c r="H32" s="57"/>
      <c r="I32" s="59"/>
      <c r="J32" s="57"/>
      <c r="K32" s="58"/>
      <c r="L32" s="57"/>
      <c r="M32" s="58"/>
      <c r="N32" s="57"/>
      <c r="O32" s="59"/>
      <c r="P32" s="60"/>
      <c r="Q32" s="61"/>
      <c r="R32" s="60"/>
      <c r="S32" s="61"/>
      <c r="T32" s="60"/>
      <c r="U32" s="62"/>
      <c r="V32" s="57"/>
      <c r="W32" s="58"/>
      <c r="X32" s="57"/>
      <c r="Y32" s="58"/>
      <c r="Z32" s="57"/>
      <c r="AA32" s="59"/>
      <c r="AB32" s="57"/>
      <c r="AC32" s="58"/>
      <c r="AD32" s="57"/>
      <c r="AE32" s="58"/>
      <c r="AF32" s="57"/>
      <c r="AG32" s="59"/>
      <c r="AH32" s="57"/>
      <c r="AI32" s="58"/>
      <c r="AJ32" s="57"/>
      <c r="AK32" s="58"/>
      <c r="AL32" s="57"/>
      <c r="AM32" s="59"/>
      <c r="AN32" s="57"/>
      <c r="AO32" s="58"/>
      <c r="AP32" s="57"/>
      <c r="AQ32" s="58"/>
      <c r="AR32" s="57"/>
      <c r="AS32" s="59"/>
      <c r="AT32" s="57">
        <v>1</v>
      </c>
      <c r="AU32" s="58">
        <v>10</v>
      </c>
      <c r="AV32" s="57"/>
      <c r="AW32" s="58"/>
      <c r="AX32" s="57">
        <v>1</v>
      </c>
      <c r="AY32" s="63" t="s">
        <v>88</v>
      </c>
      <c r="AZ32" s="24">
        <f t="shared" si="39"/>
        <v>1</v>
      </c>
      <c r="BA32" s="16">
        <v>10</v>
      </c>
      <c r="BB32" s="25" t="str">
        <f t="shared" si="41"/>
        <v/>
      </c>
      <c r="BC32" s="16" t="str">
        <f t="shared" si="42"/>
        <v/>
      </c>
      <c r="BD32" s="25">
        <f t="shared" si="43"/>
        <v>1</v>
      </c>
      <c r="BE32" s="26">
        <f t="shared" si="44"/>
        <v>1</v>
      </c>
      <c r="BF32" s="51" t="s">
        <v>829</v>
      </c>
      <c r="BG32" s="65" t="s">
        <v>836</v>
      </c>
    </row>
    <row r="33" spans="1:59" ht="15.75" customHeight="1" x14ac:dyDescent="0.2">
      <c r="A33" s="64" t="s">
        <v>837</v>
      </c>
      <c r="B33" s="13" t="s">
        <v>15</v>
      </c>
      <c r="C33" s="56" t="s">
        <v>99</v>
      </c>
      <c r="D33" s="57"/>
      <c r="E33" s="58"/>
      <c r="F33" s="57"/>
      <c r="G33" s="58"/>
      <c r="H33" s="57"/>
      <c r="I33" s="59"/>
      <c r="J33" s="57">
        <v>2</v>
      </c>
      <c r="K33" s="58">
        <v>28</v>
      </c>
      <c r="L33" s="57"/>
      <c r="M33" s="58"/>
      <c r="N33" s="57">
        <v>2</v>
      </c>
      <c r="O33" s="59" t="s">
        <v>15</v>
      </c>
      <c r="P33" s="57"/>
      <c r="Q33" s="58"/>
      <c r="R33" s="57"/>
      <c r="S33" s="58"/>
      <c r="T33" s="57"/>
      <c r="U33" s="62"/>
      <c r="V33" s="57"/>
      <c r="W33" s="58"/>
      <c r="X33" s="57"/>
      <c r="Y33" s="58"/>
      <c r="Z33" s="57"/>
      <c r="AA33" s="59"/>
      <c r="AB33" s="57"/>
      <c r="AC33" s="58"/>
      <c r="AD33" s="57"/>
      <c r="AE33" s="58"/>
      <c r="AF33" s="57"/>
      <c r="AG33" s="59"/>
      <c r="AH33" s="57"/>
      <c r="AI33" s="58"/>
      <c r="AJ33" s="57"/>
      <c r="AK33" s="58"/>
      <c r="AL33" s="57"/>
      <c r="AM33" s="59"/>
      <c r="AN33" s="57"/>
      <c r="AO33" s="58"/>
      <c r="AP33" s="57"/>
      <c r="AQ33" s="58"/>
      <c r="AR33" s="57"/>
      <c r="AS33" s="59"/>
      <c r="AT33" s="57"/>
      <c r="AU33" s="58"/>
      <c r="AV33" s="57"/>
      <c r="AW33" s="58"/>
      <c r="AX33" s="57"/>
      <c r="AY33" s="63"/>
      <c r="AZ33" s="24">
        <f t="shared" si="39"/>
        <v>2</v>
      </c>
      <c r="BA33" s="16">
        <f t="shared" si="40"/>
        <v>28</v>
      </c>
      <c r="BB33" s="25" t="str">
        <f t="shared" si="41"/>
        <v/>
      </c>
      <c r="BC33" s="16" t="str">
        <f t="shared" si="42"/>
        <v/>
      </c>
      <c r="BD33" s="25">
        <f t="shared" si="43"/>
        <v>2</v>
      </c>
      <c r="BE33" s="26">
        <f t="shared" si="44"/>
        <v>2</v>
      </c>
      <c r="BF33" s="51" t="s">
        <v>646</v>
      </c>
      <c r="BG33" s="65" t="s">
        <v>647</v>
      </c>
    </row>
    <row r="34" spans="1:59" ht="15.75" customHeight="1" x14ac:dyDescent="0.2">
      <c r="A34" s="64" t="s">
        <v>823</v>
      </c>
      <c r="B34" s="29" t="s">
        <v>15</v>
      </c>
      <c r="C34" s="56" t="s">
        <v>100</v>
      </c>
      <c r="D34" s="57"/>
      <c r="E34" s="58"/>
      <c r="F34" s="57"/>
      <c r="G34" s="58"/>
      <c r="H34" s="57"/>
      <c r="I34" s="59"/>
      <c r="J34" s="57"/>
      <c r="K34" s="58"/>
      <c r="L34" s="57"/>
      <c r="M34" s="58"/>
      <c r="N34" s="57"/>
      <c r="O34" s="59"/>
      <c r="P34" s="66">
        <v>2</v>
      </c>
      <c r="Q34" s="67">
        <v>28</v>
      </c>
      <c r="R34" s="66"/>
      <c r="S34" s="67"/>
      <c r="T34" s="66">
        <v>2</v>
      </c>
      <c r="U34" s="59" t="s">
        <v>15</v>
      </c>
      <c r="V34" s="57"/>
      <c r="W34" s="58"/>
      <c r="X34" s="57"/>
      <c r="Y34" s="58"/>
      <c r="Z34" s="57"/>
      <c r="AA34" s="59"/>
      <c r="AB34" s="57"/>
      <c r="AC34" s="58"/>
      <c r="AD34" s="57"/>
      <c r="AE34" s="58"/>
      <c r="AF34" s="57"/>
      <c r="AG34" s="59"/>
      <c r="AH34" s="57"/>
      <c r="AI34" s="58"/>
      <c r="AJ34" s="57"/>
      <c r="AK34" s="58"/>
      <c r="AL34" s="57"/>
      <c r="AM34" s="59"/>
      <c r="AN34" s="57"/>
      <c r="AO34" s="58"/>
      <c r="AP34" s="57"/>
      <c r="AQ34" s="58"/>
      <c r="AR34" s="57"/>
      <c r="AS34" s="59"/>
      <c r="AT34" s="57"/>
      <c r="AU34" s="58"/>
      <c r="AV34" s="57"/>
      <c r="AW34" s="58"/>
      <c r="AX34" s="57"/>
      <c r="AY34" s="63"/>
      <c r="AZ34" s="24">
        <f t="shared" si="39"/>
        <v>2</v>
      </c>
      <c r="BA34" s="16">
        <f t="shared" si="40"/>
        <v>28</v>
      </c>
      <c r="BB34" s="25" t="str">
        <f t="shared" si="41"/>
        <v/>
      </c>
      <c r="BC34" s="16" t="str">
        <f t="shared" si="42"/>
        <v/>
      </c>
      <c r="BD34" s="25">
        <f t="shared" si="43"/>
        <v>2</v>
      </c>
      <c r="BE34" s="26">
        <f t="shared" si="44"/>
        <v>2</v>
      </c>
      <c r="BF34" s="51" t="s">
        <v>830</v>
      </c>
      <c r="BG34" s="65" t="s">
        <v>831</v>
      </c>
    </row>
    <row r="35" spans="1:59" ht="15.75" customHeight="1" x14ac:dyDescent="0.25">
      <c r="A35" s="12" t="s">
        <v>784</v>
      </c>
      <c r="B35" s="13" t="s">
        <v>15</v>
      </c>
      <c r="C35" s="14" t="s">
        <v>101</v>
      </c>
      <c r="D35" s="57"/>
      <c r="E35" s="58"/>
      <c r="F35" s="57"/>
      <c r="G35" s="58"/>
      <c r="H35" s="57"/>
      <c r="I35" s="59"/>
      <c r="J35" s="57"/>
      <c r="K35" s="58"/>
      <c r="L35" s="57"/>
      <c r="M35" s="58"/>
      <c r="N35" s="57"/>
      <c r="O35" s="59"/>
      <c r="P35" s="57">
        <v>1</v>
      </c>
      <c r="Q35" s="58">
        <v>14</v>
      </c>
      <c r="R35" s="57">
        <v>1</v>
      </c>
      <c r="S35" s="58">
        <v>14</v>
      </c>
      <c r="T35" s="57">
        <v>2</v>
      </c>
      <c r="U35" s="59" t="s">
        <v>15</v>
      </c>
      <c r="V35" s="68"/>
      <c r="W35" s="69"/>
      <c r="X35" s="68"/>
      <c r="Y35" s="69"/>
      <c r="Z35" s="68"/>
      <c r="AA35" s="70"/>
      <c r="AB35" s="57"/>
      <c r="AC35" s="58"/>
      <c r="AD35" s="57"/>
      <c r="AE35" s="58"/>
      <c r="AF35" s="57"/>
      <c r="AG35" s="59"/>
      <c r="AH35" s="57"/>
      <c r="AI35" s="58"/>
      <c r="AJ35" s="57"/>
      <c r="AK35" s="58"/>
      <c r="AL35" s="57"/>
      <c r="AM35" s="59"/>
      <c r="AN35" s="57"/>
      <c r="AO35" s="58"/>
      <c r="AP35" s="57"/>
      <c r="AQ35" s="58"/>
      <c r="AR35" s="57"/>
      <c r="AS35" s="59"/>
      <c r="AT35" s="57"/>
      <c r="AU35" s="58"/>
      <c r="AV35" s="57"/>
      <c r="AW35" s="58"/>
      <c r="AX35" s="57"/>
      <c r="AY35" s="63"/>
      <c r="AZ35" s="24">
        <f t="shared" si="39"/>
        <v>1</v>
      </c>
      <c r="BA35" s="16">
        <f t="shared" si="40"/>
        <v>14</v>
      </c>
      <c r="BB35" s="25">
        <f t="shared" si="41"/>
        <v>1</v>
      </c>
      <c r="BC35" s="16">
        <f t="shared" si="42"/>
        <v>14</v>
      </c>
      <c r="BD35" s="25">
        <f t="shared" si="43"/>
        <v>2</v>
      </c>
      <c r="BE35" s="26">
        <f t="shared" si="44"/>
        <v>2</v>
      </c>
      <c r="BF35" s="668" t="s">
        <v>1141</v>
      </c>
      <c r="BG35" s="381" t="s">
        <v>798</v>
      </c>
    </row>
    <row r="36" spans="1:59" s="72" customFormat="1" ht="15.75" customHeight="1" x14ac:dyDescent="0.2">
      <c r="A36" s="12" t="s">
        <v>553</v>
      </c>
      <c r="B36" s="29" t="s">
        <v>15</v>
      </c>
      <c r="C36" s="71" t="s">
        <v>555</v>
      </c>
      <c r="D36" s="19"/>
      <c r="E36" s="16" t="str">
        <f t="shared" ref="E36:E37" si="45">IF(D36*15=0,"",D36*15)</f>
        <v/>
      </c>
      <c r="F36" s="19"/>
      <c r="G36" s="16" t="str">
        <f t="shared" ref="G36:G37" si="46">IF(F36*15=0,"",F36*15)</f>
        <v/>
      </c>
      <c r="H36" s="19"/>
      <c r="I36" s="23"/>
      <c r="J36" s="19">
        <v>1</v>
      </c>
      <c r="K36" s="16">
        <v>14</v>
      </c>
      <c r="L36" s="19">
        <v>1</v>
      </c>
      <c r="M36" s="16">
        <v>14</v>
      </c>
      <c r="N36" s="19">
        <v>2</v>
      </c>
      <c r="O36" s="23" t="s">
        <v>15</v>
      </c>
      <c r="P36" s="19"/>
      <c r="Q36" s="16" t="str">
        <f t="shared" ref="Q36" si="47">IF(P36*15=0,"",P36*15)</f>
        <v/>
      </c>
      <c r="R36" s="19"/>
      <c r="S36" s="16" t="str">
        <f t="shared" ref="S36" si="48">IF(R36*15=0,"",R36*15)</f>
        <v/>
      </c>
      <c r="T36" s="19"/>
      <c r="U36" s="23"/>
      <c r="V36" s="19"/>
      <c r="W36" s="16" t="str">
        <f t="shared" ref="W36:W37" si="49">IF(V36*15=0,"",V36*15)</f>
        <v/>
      </c>
      <c r="X36" s="19"/>
      <c r="Y36" s="16" t="str">
        <f t="shared" ref="Y36:Y37" si="50">IF(X36*15=0,"",X36*15)</f>
        <v/>
      </c>
      <c r="Z36" s="19"/>
      <c r="AA36" s="23"/>
      <c r="AB36" s="19"/>
      <c r="AC36" s="16" t="str">
        <f t="shared" ref="AC36:AC37" si="51">IF(AB36*15=0,"",AB36*15)</f>
        <v/>
      </c>
      <c r="AD36" s="19"/>
      <c r="AE36" s="16" t="str">
        <f t="shared" ref="AE36:AE37" si="52">IF(AD36*15=0,"",AD36*15)</f>
        <v/>
      </c>
      <c r="AF36" s="19"/>
      <c r="AG36" s="23"/>
      <c r="AH36" s="19"/>
      <c r="AI36" s="16" t="str">
        <f t="shared" ref="AI36:AI37" si="53">IF(AH36*15=0,"",AH36*15)</f>
        <v/>
      </c>
      <c r="AJ36" s="19"/>
      <c r="AK36" s="16" t="str">
        <f t="shared" ref="AK36:AK37" si="54">IF(AJ36*15=0,"",AJ36*15)</f>
        <v/>
      </c>
      <c r="AL36" s="19"/>
      <c r="AM36" s="23"/>
      <c r="AN36" s="19"/>
      <c r="AO36" s="16" t="str">
        <f t="shared" ref="AO36:AO37" si="55">IF(AN36*15=0,"",AN36*15)</f>
        <v/>
      </c>
      <c r="AP36" s="19"/>
      <c r="AQ36" s="16" t="str">
        <f t="shared" ref="AQ36:AQ37" si="56">IF(AP36*15=0,"",AP36*15)</f>
        <v/>
      </c>
      <c r="AR36" s="19"/>
      <c r="AS36" s="23"/>
      <c r="AT36" s="19"/>
      <c r="AU36" s="16" t="str">
        <f t="shared" ref="AU36:AU37" si="57">IF(AT36*15=0,"",AT36*15)</f>
        <v/>
      </c>
      <c r="AV36" s="19"/>
      <c r="AW36" s="16" t="str">
        <f t="shared" ref="AW36:AW37" si="58">IF(AV36*15=0,"",AV36*15)</f>
        <v/>
      </c>
      <c r="AX36" s="19"/>
      <c r="AY36" s="21"/>
      <c r="AZ36" s="24">
        <f t="shared" si="39"/>
        <v>1</v>
      </c>
      <c r="BA36" s="16">
        <f t="shared" si="40"/>
        <v>14</v>
      </c>
      <c r="BB36" s="25">
        <f t="shared" si="41"/>
        <v>1</v>
      </c>
      <c r="BC36" s="16">
        <f t="shared" si="42"/>
        <v>14</v>
      </c>
      <c r="BD36" s="25">
        <f t="shared" si="43"/>
        <v>2</v>
      </c>
      <c r="BE36" s="26">
        <f t="shared" si="44"/>
        <v>2</v>
      </c>
      <c r="BF36" s="40" t="s">
        <v>654</v>
      </c>
      <c r="BG36" s="41" t="s">
        <v>655</v>
      </c>
    </row>
    <row r="37" spans="1:59" s="72" customFormat="1" ht="15.75" customHeight="1" x14ac:dyDescent="0.2">
      <c r="A37" s="12" t="s">
        <v>554</v>
      </c>
      <c r="B37" s="29" t="s">
        <v>15</v>
      </c>
      <c r="C37" s="71" t="s">
        <v>556</v>
      </c>
      <c r="D37" s="19"/>
      <c r="E37" s="16" t="str">
        <f t="shared" si="45"/>
        <v/>
      </c>
      <c r="F37" s="19"/>
      <c r="G37" s="16" t="str">
        <f t="shared" si="46"/>
        <v/>
      </c>
      <c r="H37" s="19"/>
      <c r="I37" s="23"/>
      <c r="J37" s="19"/>
      <c r="K37" s="16" t="str">
        <f t="shared" ref="K37" si="59">IF(J37*15=0,"",J37*15)</f>
        <v/>
      </c>
      <c r="L37" s="19"/>
      <c r="M37" s="16" t="str">
        <f t="shared" ref="M37" si="60">IF(L37*15=0,"",L37*15)</f>
        <v/>
      </c>
      <c r="N37" s="19"/>
      <c r="O37" s="23"/>
      <c r="P37" s="19">
        <v>1</v>
      </c>
      <c r="Q37" s="16">
        <v>14</v>
      </c>
      <c r="R37" s="19">
        <v>1</v>
      </c>
      <c r="S37" s="16">
        <v>14</v>
      </c>
      <c r="T37" s="19">
        <v>2</v>
      </c>
      <c r="U37" s="23" t="s">
        <v>15</v>
      </c>
      <c r="V37" s="19"/>
      <c r="W37" s="16" t="str">
        <f t="shared" si="49"/>
        <v/>
      </c>
      <c r="X37" s="19"/>
      <c r="Y37" s="16" t="str">
        <f t="shared" si="50"/>
        <v/>
      </c>
      <c r="Z37" s="19"/>
      <c r="AA37" s="23"/>
      <c r="AB37" s="19"/>
      <c r="AC37" s="16" t="str">
        <f t="shared" si="51"/>
        <v/>
      </c>
      <c r="AD37" s="19"/>
      <c r="AE37" s="16" t="str">
        <f t="shared" si="52"/>
        <v/>
      </c>
      <c r="AF37" s="19"/>
      <c r="AG37" s="23"/>
      <c r="AH37" s="19"/>
      <c r="AI37" s="16" t="str">
        <f t="shared" si="53"/>
        <v/>
      </c>
      <c r="AJ37" s="19"/>
      <c r="AK37" s="16" t="str">
        <f t="shared" si="54"/>
        <v/>
      </c>
      <c r="AL37" s="19"/>
      <c r="AM37" s="23"/>
      <c r="AN37" s="19"/>
      <c r="AO37" s="16" t="str">
        <f t="shared" si="55"/>
        <v/>
      </c>
      <c r="AP37" s="19"/>
      <c r="AQ37" s="16" t="str">
        <f t="shared" si="56"/>
        <v/>
      </c>
      <c r="AR37" s="19"/>
      <c r="AS37" s="23"/>
      <c r="AT37" s="19"/>
      <c r="AU37" s="16" t="str">
        <f t="shared" si="57"/>
        <v/>
      </c>
      <c r="AV37" s="19"/>
      <c r="AW37" s="16" t="str">
        <f t="shared" si="58"/>
        <v/>
      </c>
      <c r="AX37" s="19"/>
      <c r="AY37" s="21"/>
      <c r="AZ37" s="24">
        <f t="shared" si="39"/>
        <v>1</v>
      </c>
      <c r="BA37" s="16">
        <f t="shared" si="40"/>
        <v>14</v>
      </c>
      <c r="BB37" s="25">
        <f t="shared" si="41"/>
        <v>1</v>
      </c>
      <c r="BC37" s="16">
        <f t="shared" si="42"/>
        <v>14</v>
      </c>
      <c r="BD37" s="25">
        <f t="shared" si="43"/>
        <v>2</v>
      </c>
      <c r="BE37" s="26">
        <f t="shared" si="44"/>
        <v>2</v>
      </c>
      <c r="BF37" s="40" t="s">
        <v>654</v>
      </c>
      <c r="BG37" s="41" t="s">
        <v>655</v>
      </c>
    </row>
    <row r="38" spans="1:59" ht="15.75" customHeight="1" x14ac:dyDescent="0.2">
      <c r="A38" s="12" t="s">
        <v>102</v>
      </c>
      <c r="B38" s="29" t="s">
        <v>15</v>
      </c>
      <c r="C38" s="14" t="s">
        <v>103</v>
      </c>
      <c r="D38" s="19"/>
      <c r="E38" s="16" t="s">
        <v>95</v>
      </c>
      <c r="F38" s="19"/>
      <c r="G38" s="16" t="s">
        <v>95</v>
      </c>
      <c r="H38" s="19"/>
      <c r="I38" s="23"/>
      <c r="J38" s="19"/>
      <c r="K38" s="16" t="s">
        <v>95</v>
      </c>
      <c r="L38" s="19"/>
      <c r="M38" s="16" t="s">
        <v>95</v>
      </c>
      <c r="N38" s="19"/>
      <c r="O38" s="23"/>
      <c r="P38" s="19">
        <v>2</v>
      </c>
      <c r="Q38" s="16">
        <v>28</v>
      </c>
      <c r="R38" s="19">
        <v>1</v>
      </c>
      <c r="S38" s="16">
        <v>14</v>
      </c>
      <c r="T38" s="19">
        <v>3</v>
      </c>
      <c r="U38" s="23" t="s">
        <v>104</v>
      </c>
      <c r="V38" s="19"/>
      <c r="W38" s="16"/>
      <c r="X38" s="19"/>
      <c r="Y38" s="16"/>
      <c r="Z38" s="19"/>
      <c r="AA38" s="23"/>
      <c r="AB38" s="19"/>
      <c r="AC38" s="16" t="s">
        <v>95</v>
      </c>
      <c r="AD38" s="19"/>
      <c r="AE38" s="16" t="s">
        <v>95</v>
      </c>
      <c r="AF38" s="19"/>
      <c r="AG38" s="23"/>
      <c r="AH38" s="19"/>
      <c r="AI38" s="16" t="s">
        <v>95</v>
      </c>
      <c r="AJ38" s="19"/>
      <c r="AK38" s="16" t="s">
        <v>95</v>
      </c>
      <c r="AL38" s="19"/>
      <c r="AM38" s="23"/>
      <c r="AN38" s="19"/>
      <c r="AO38" s="16" t="s">
        <v>95</v>
      </c>
      <c r="AP38" s="19"/>
      <c r="AQ38" s="16" t="s">
        <v>95</v>
      </c>
      <c r="AR38" s="19"/>
      <c r="AS38" s="23"/>
      <c r="AT38" s="19"/>
      <c r="AU38" s="16" t="s">
        <v>95</v>
      </c>
      <c r="AV38" s="19"/>
      <c r="AW38" s="16" t="s">
        <v>95</v>
      </c>
      <c r="AX38" s="19"/>
      <c r="AY38" s="21"/>
      <c r="AZ38" s="24">
        <f t="shared" si="39"/>
        <v>2</v>
      </c>
      <c r="BA38" s="16">
        <f t="shared" si="40"/>
        <v>28</v>
      </c>
      <c r="BB38" s="25">
        <f t="shared" si="41"/>
        <v>1</v>
      </c>
      <c r="BC38" s="16">
        <f t="shared" si="42"/>
        <v>14</v>
      </c>
      <c r="BD38" s="25">
        <f t="shared" si="43"/>
        <v>3</v>
      </c>
      <c r="BE38" s="26">
        <f t="shared" si="44"/>
        <v>3</v>
      </c>
      <c r="BF38" s="40" t="s">
        <v>642</v>
      </c>
      <c r="BG38" s="41" t="s">
        <v>643</v>
      </c>
    </row>
    <row r="39" spans="1:59" ht="15.75" customHeight="1" x14ac:dyDescent="0.2">
      <c r="A39" s="12" t="s">
        <v>105</v>
      </c>
      <c r="B39" s="29" t="s">
        <v>15</v>
      </c>
      <c r="C39" s="14" t="s">
        <v>106</v>
      </c>
      <c r="D39" s="19"/>
      <c r="E39" s="16" t="str">
        <f t="shared" ref="E39:E44" si="61">IF(D39*15=0,"",D39*15)</f>
        <v/>
      </c>
      <c r="F39" s="19"/>
      <c r="G39" s="16" t="str">
        <f t="shared" ref="G39:G44" si="62">IF(F39*15=0,"",F39*15)</f>
        <v/>
      </c>
      <c r="H39" s="19"/>
      <c r="I39" s="23"/>
      <c r="J39" s="19"/>
      <c r="K39" s="16" t="str">
        <f t="shared" ref="K39:K44" si="63">IF(J39*15=0,"",J39*15)</f>
        <v/>
      </c>
      <c r="L39" s="19"/>
      <c r="M39" s="16" t="str">
        <f t="shared" ref="M39:M44" si="64">IF(L39*15=0,"",L39*15)</f>
        <v/>
      </c>
      <c r="N39" s="19"/>
      <c r="O39" s="23"/>
      <c r="P39" s="19"/>
      <c r="Q39" s="16" t="str">
        <f t="shared" ref="Q39:Q44" si="65">IF(P39*15=0,"",P39*15)</f>
        <v/>
      </c>
      <c r="R39" s="19"/>
      <c r="S39" s="16" t="str">
        <f t="shared" ref="S39:S44" si="66">IF(R39*15=0,"",R39*15)</f>
        <v/>
      </c>
      <c r="T39" s="19"/>
      <c r="U39" s="23"/>
      <c r="V39" s="19">
        <v>1</v>
      </c>
      <c r="W39" s="16">
        <v>14</v>
      </c>
      <c r="X39" s="19">
        <v>2</v>
      </c>
      <c r="Y39" s="16">
        <v>28</v>
      </c>
      <c r="Z39" s="19">
        <v>3</v>
      </c>
      <c r="AA39" s="23" t="s">
        <v>104</v>
      </c>
      <c r="AB39" s="19"/>
      <c r="AC39" s="16"/>
      <c r="AD39" s="19"/>
      <c r="AE39" s="16"/>
      <c r="AF39" s="19"/>
      <c r="AG39" s="23"/>
      <c r="AH39" s="19"/>
      <c r="AI39" s="16" t="str">
        <f t="shared" ref="AI39:AI44" si="67">IF(AH39*15=0,"",AH39*15)</f>
        <v/>
      </c>
      <c r="AJ39" s="19"/>
      <c r="AK39" s="16" t="str">
        <f t="shared" ref="AK39:AK43" si="68">IF(AJ39*15=0,"",AJ39*15)</f>
        <v/>
      </c>
      <c r="AL39" s="19"/>
      <c r="AM39" s="23"/>
      <c r="AN39" s="19"/>
      <c r="AO39" s="16" t="str">
        <f t="shared" ref="AO39:AO44" si="69">IF(AN39*15=0,"",AN39*15)</f>
        <v/>
      </c>
      <c r="AP39" s="19"/>
      <c r="AQ39" s="16" t="str">
        <f t="shared" ref="AQ39:AQ44" si="70">IF(AP39*15=0,"",AP39*15)</f>
        <v/>
      </c>
      <c r="AR39" s="19"/>
      <c r="AS39" s="23"/>
      <c r="AT39" s="19"/>
      <c r="AU39" s="16" t="str">
        <f t="shared" ref="AU39:AU80" si="71">IF(AT39*15=0,"",AT39*15)</f>
        <v/>
      </c>
      <c r="AV39" s="19"/>
      <c r="AW39" s="16" t="str">
        <f t="shared" ref="AW39:AW44" si="72">IF(AV39*15=0,"",AV39*15)</f>
        <v/>
      </c>
      <c r="AX39" s="19"/>
      <c r="AY39" s="21"/>
      <c r="AZ39" s="24">
        <f t="shared" si="39"/>
        <v>1</v>
      </c>
      <c r="BA39" s="16">
        <f t="shared" si="40"/>
        <v>14</v>
      </c>
      <c r="BB39" s="25">
        <f t="shared" si="41"/>
        <v>2</v>
      </c>
      <c r="BC39" s="16">
        <f t="shared" si="42"/>
        <v>28</v>
      </c>
      <c r="BD39" s="25">
        <f t="shared" si="43"/>
        <v>3</v>
      </c>
      <c r="BE39" s="26">
        <f t="shared" si="44"/>
        <v>3</v>
      </c>
      <c r="BF39" s="40" t="s">
        <v>642</v>
      </c>
      <c r="BG39" s="41" t="s">
        <v>643</v>
      </c>
    </row>
    <row r="40" spans="1:59" ht="15.75" customHeight="1" x14ac:dyDescent="0.2">
      <c r="A40" s="12" t="s">
        <v>107</v>
      </c>
      <c r="B40" s="29" t="s">
        <v>15</v>
      </c>
      <c r="C40" s="14" t="s">
        <v>108</v>
      </c>
      <c r="D40" s="19"/>
      <c r="E40" s="16" t="str">
        <f t="shared" si="61"/>
        <v/>
      </c>
      <c r="F40" s="19"/>
      <c r="G40" s="16" t="str">
        <f t="shared" si="62"/>
        <v/>
      </c>
      <c r="H40" s="19"/>
      <c r="I40" s="23"/>
      <c r="J40" s="19"/>
      <c r="K40" s="16" t="str">
        <f t="shared" si="63"/>
        <v/>
      </c>
      <c r="L40" s="19"/>
      <c r="M40" s="16" t="str">
        <f t="shared" si="64"/>
        <v/>
      </c>
      <c r="N40" s="19"/>
      <c r="O40" s="23"/>
      <c r="P40" s="19"/>
      <c r="Q40" s="16" t="str">
        <f t="shared" si="65"/>
        <v/>
      </c>
      <c r="R40" s="19"/>
      <c r="S40" s="16" t="str">
        <f t="shared" si="66"/>
        <v/>
      </c>
      <c r="T40" s="19"/>
      <c r="U40" s="23"/>
      <c r="V40" s="19"/>
      <c r="W40" s="16" t="str">
        <f t="shared" ref="W40:W44" si="73">IF(V40*15=0,"",V40*15)</f>
        <v/>
      </c>
      <c r="X40" s="19"/>
      <c r="Y40" s="16" t="str">
        <f t="shared" ref="Y40:Y44" si="74">IF(X40*15=0,"",X40*15)</f>
        <v/>
      </c>
      <c r="Z40" s="19"/>
      <c r="AA40" s="23"/>
      <c r="AB40" s="19">
        <v>1</v>
      </c>
      <c r="AC40" s="16">
        <v>14</v>
      </c>
      <c r="AD40" s="19">
        <v>1</v>
      </c>
      <c r="AE40" s="16">
        <v>14</v>
      </c>
      <c r="AF40" s="19">
        <v>3</v>
      </c>
      <c r="AG40" s="23" t="s">
        <v>104</v>
      </c>
      <c r="AH40" s="19"/>
      <c r="AI40" s="16"/>
      <c r="AJ40" s="19"/>
      <c r="AK40" s="16"/>
      <c r="AL40" s="19"/>
      <c r="AM40" s="23"/>
      <c r="AN40" s="19"/>
      <c r="AO40" s="16" t="str">
        <f t="shared" si="69"/>
        <v/>
      </c>
      <c r="AP40" s="19"/>
      <c r="AQ40" s="16" t="str">
        <f t="shared" si="70"/>
        <v/>
      </c>
      <c r="AR40" s="19"/>
      <c r="AS40" s="23"/>
      <c r="AT40" s="19"/>
      <c r="AU40" s="16" t="str">
        <f t="shared" si="71"/>
        <v/>
      </c>
      <c r="AV40" s="19"/>
      <c r="AW40" s="16" t="str">
        <f t="shared" si="72"/>
        <v/>
      </c>
      <c r="AX40" s="19"/>
      <c r="AY40" s="21"/>
      <c r="AZ40" s="24">
        <f t="shared" si="39"/>
        <v>1</v>
      </c>
      <c r="BA40" s="16">
        <f t="shared" si="40"/>
        <v>14</v>
      </c>
      <c r="BB40" s="25">
        <f t="shared" si="41"/>
        <v>1</v>
      </c>
      <c r="BC40" s="16">
        <f t="shared" si="42"/>
        <v>14</v>
      </c>
      <c r="BD40" s="25">
        <f t="shared" si="43"/>
        <v>3</v>
      </c>
      <c r="BE40" s="26">
        <f t="shared" si="44"/>
        <v>2</v>
      </c>
      <c r="BF40" s="40" t="s">
        <v>642</v>
      </c>
      <c r="BG40" s="41" t="s">
        <v>643</v>
      </c>
    </row>
    <row r="41" spans="1:59" s="27" customFormat="1" ht="15.75" customHeight="1" x14ac:dyDescent="0.2">
      <c r="A41" s="12" t="s">
        <v>109</v>
      </c>
      <c r="B41" s="29" t="s">
        <v>15</v>
      </c>
      <c r="C41" s="14" t="s">
        <v>110</v>
      </c>
      <c r="D41" s="19"/>
      <c r="E41" s="16" t="str">
        <f t="shared" si="61"/>
        <v/>
      </c>
      <c r="F41" s="19"/>
      <c r="G41" s="16" t="str">
        <f t="shared" si="62"/>
        <v/>
      </c>
      <c r="H41" s="19"/>
      <c r="I41" s="23"/>
      <c r="J41" s="19"/>
      <c r="K41" s="16" t="str">
        <f t="shared" si="63"/>
        <v/>
      </c>
      <c r="L41" s="19"/>
      <c r="M41" s="16" t="str">
        <f t="shared" si="64"/>
        <v/>
      </c>
      <c r="N41" s="19"/>
      <c r="O41" s="23"/>
      <c r="P41" s="19"/>
      <c r="Q41" s="16" t="str">
        <f t="shared" si="65"/>
        <v/>
      </c>
      <c r="R41" s="19"/>
      <c r="S41" s="16" t="str">
        <f t="shared" si="66"/>
        <v/>
      </c>
      <c r="T41" s="19"/>
      <c r="U41" s="23"/>
      <c r="V41" s="19"/>
      <c r="W41" s="16" t="str">
        <f t="shared" si="73"/>
        <v/>
      </c>
      <c r="X41" s="19"/>
      <c r="Y41" s="16" t="str">
        <f t="shared" si="74"/>
        <v/>
      </c>
      <c r="Z41" s="19"/>
      <c r="AA41" s="23"/>
      <c r="AB41" s="19"/>
      <c r="AC41" s="16" t="str">
        <f t="shared" ref="AC41:AC44" si="75">IF(AB41*15=0,"",AB41*15)</f>
        <v/>
      </c>
      <c r="AD41" s="19"/>
      <c r="AE41" s="16" t="str">
        <f t="shared" ref="AE41:AE44" si="76">IF(AD41*15=0,"",AD41*15)</f>
        <v/>
      </c>
      <c r="AF41" s="19"/>
      <c r="AG41" s="23"/>
      <c r="AH41" s="19">
        <v>1</v>
      </c>
      <c r="AI41" s="16">
        <v>14</v>
      </c>
      <c r="AJ41" s="19">
        <v>1</v>
      </c>
      <c r="AK41" s="16">
        <v>14</v>
      </c>
      <c r="AL41" s="19">
        <v>3</v>
      </c>
      <c r="AM41" s="23" t="s">
        <v>104</v>
      </c>
      <c r="AN41" s="19"/>
      <c r="AO41" s="16"/>
      <c r="AP41" s="19"/>
      <c r="AQ41" s="16"/>
      <c r="AR41" s="19"/>
      <c r="AS41" s="23"/>
      <c r="AT41" s="19"/>
      <c r="AU41" s="16" t="str">
        <f t="shared" si="71"/>
        <v/>
      </c>
      <c r="AV41" s="19"/>
      <c r="AW41" s="16" t="str">
        <f t="shared" si="72"/>
        <v/>
      </c>
      <c r="AX41" s="19"/>
      <c r="AY41" s="21"/>
      <c r="AZ41" s="24">
        <f t="shared" si="39"/>
        <v>1</v>
      </c>
      <c r="BA41" s="16">
        <f t="shared" si="40"/>
        <v>14</v>
      </c>
      <c r="BB41" s="25">
        <f t="shared" si="41"/>
        <v>1</v>
      </c>
      <c r="BC41" s="16">
        <f t="shared" si="42"/>
        <v>14</v>
      </c>
      <c r="BD41" s="25">
        <f t="shared" si="43"/>
        <v>3</v>
      </c>
      <c r="BE41" s="26">
        <f t="shared" si="44"/>
        <v>2</v>
      </c>
      <c r="BF41" s="40" t="s">
        <v>642</v>
      </c>
      <c r="BG41" s="41" t="s">
        <v>643</v>
      </c>
    </row>
    <row r="42" spans="1:59" ht="15.75" customHeight="1" x14ac:dyDescent="0.2">
      <c r="A42" s="12" t="s">
        <v>111</v>
      </c>
      <c r="B42" s="29" t="s">
        <v>15</v>
      </c>
      <c r="C42" s="14" t="s">
        <v>112</v>
      </c>
      <c r="D42" s="19"/>
      <c r="E42" s="16" t="str">
        <f t="shared" si="61"/>
        <v/>
      </c>
      <c r="F42" s="19"/>
      <c r="G42" s="16" t="str">
        <f t="shared" si="62"/>
        <v/>
      </c>
      <c r="H42" s="19"/>
      <c r="I42" s="23"/>
      <c r="J42" s="19"/>
      <c r="K42" s="16" t="str">
        <f t="shared" si="63"/>
        <v/>
      </c>
      <c r="L42" s="19"/>
      <c r="M42" s="16" t="str">
        <f t="shared" si="64"/>
        <v/>
      </c>
      <c r="N42" s="19"/>
      <c r="O42" s="23"/>
      <c r="P42" s="19"/>
      <c r="Q42" s="16" t="str">
        <f t="shared" si="65"/>
        <v/>
      </c>
      <c r="R42" s="19"/>
      <c r="S42" s="16" t="str">
        <f t="shared" si="66"/>
        <v/>
      </c>
      <c r="T42" s="19"/>
      <c r="U42" s="23"/>
      <c r="V42" s="19"/>
      <c r="W42" s="16" t="str">
        <f t="shared" si="73"/>
        <v/>
      </c>
      <c r="X42" s="19"/>
      <c r="Y42" s="16" t="str">
        <f t="shared" si="74"/>
        <v/>
      </c>
      <c r="Z42" s="19"/>
      <c r="AA42" s="23"/>
      <c r="AB42" s="19"/>
      <c r="AC42" s="16" t="str">
        <f t="shared" si="75"/>
        <v/>
      </c>
      <c r="AD42" s="19"/>
      <c r="AE42" s="16" t="str">
        <f t="shared" si="76"/>
        <v/>
      </c>
      <c r="AF42" s="19"/>
      <c r="AG42" s="23"/>
      <c r="AH42" s="19"/>
      <c r="AI42" s="16" t="str">
        <f t="shared" si="67"/>
        <v/>
      </c>
      <c r="AJ42" s="19"/>
      <c r="AK42" s="16" t="str">
        <f t="shared" si="68"/>
        <v/>
      </c>
      <c r="AL42" s="19"/>
      <c r="AM42" s="23"/>
      <c r="AN42" s="19"/>
      <c r="AO42" s="16" t="str">
        <f t="shared" si="69"/>
        <v/>
      </c>
      <c r="AP42" s="19">
        <v>1</v>
      </c>
      <c r="AQ42" s="16">
        <v>14</v>
      </c>
      <c r="AR42" s="19">
        <v>1</v>
      </c>
      <c r="AS42" s="23" t="s">
        <v>470</v>
      </c>
      <c r="AT42" s="19"/>
      <c r="AU42" s="16" t="str">
        <f t="shared" si="71"/>
        <v/>
      </c>
      <c r="AV42" s="19"/>
      <c r="AW42" s="16"/>
      <c r="AX42" s="19"/>
      <c r="AY42" s="21"/>
      <c r="AZ42" s="24" t="str">
        <f t="shared" si="39"/>
        <v/>
      </c>
      <c r="BA42" s="16" t="str">
        <f t="shared" si="40"/>
        <v/>
      </c>
      <c r="BB42" s="25">
        <f t="shared" si="41"/>
        <v>1</v>
      </c>
      <c r="BC42" s="16">
        <f t="shared" si="42"/>
        <v>14</v>
      </c>
      <c r="BD42" s="25">
        <f t="shared" si="43"/>
        <v>1</v>
      </c>
      <c r="BE42" s="26">
        <f t="shared" si="44"/>
        <v>1</v>
      </c>
      <c r="BF42" s="40" t="s">
        <v>642</v>
      </c>
      <c r="BG42" s="41" t="s">
        <v>644</v>
      </c>
    </row>
    <row r="43" spans="1:59" s="27" customFormat="1" ht="15.75" customHeight="1" x14ac:dyDescent="0.2">
      <c r="A43" s="12" t="s">
        <v>113</v>
      </c>
      <c r="B43" s="29" t="s">
        <v>15</v>
      </c>
      <c r="C43" s="14" t="s">
        <v>114</v>
      </c>
      <c r="D43" s="73"/>
      <c r="E43" s="74" t="str">
        <f t="shared" si="61"/>
        <v/>
      </c>
      <c r="F43" s="73"/>
      <c r="G43" s="74" t="str">
        <f t="shared" si="62"/>
        <v/>
      </c>
      <c r="H43" s="73"/>
      <c r="I43" s="75"/>
      <c r="J43" s="73"/>
      <c r="K43" s="74" t="str">
        <f t="shared" si="63"/>
        <v/>
      </c>
      <c r="L43" s="73"/>
      <c r="M43" s="74" t="str">
        <f t="shared" si="64"/>
        <v/>
      </c>
      <c r="N43" s="73"/>
      <c r="O43" s="75"/>
      <c r="P43" s="73"/>
      <c r="Q43" s="74" t="str">
        <f t="shared" si="65"/>
        <v/>
      </c>
      <c r="R43" s="73"/>
      <c r="S43" s="74" t="str">
        <f t="shared" si="66"/>
        <v/>
      </c>
      <c r="T43" s="73"/>
      <c r="U43" s="75"/>
      <c r="V43" s="19"/>
      <c r="W43" s="16"/>
      <c r="X43" s="19"/>
      <c r="Y43" s="16"/>
      <c r="Z43" s="19"/>
      <c r="AA43" s="23"/>
      <c r="AB43" s="19"/>
      <c r="AC43" s="16" t="str">
        <f t="shared" si="75"/>
        <v/>
      </c>
      <c r="AD43" s="19">
        <v>2</v>
      </c>
      <c r="AE43" s="16">
        <v>28</v>
      </c>
      <c r="AF43" s="19">
        <v>1</v>
      </c>
      <c r="AG43" s="23" t="s">
        <v>470</v>
      </c>
      <c r="AH43" s="73"/>
      <c r="AI43" s="74" t="str">
        <f t="shared" si="67"/>
        <v/>
      </c>
      <c r="AJ43" s="73"/>
      <c r="AK43" s="74" t="str">
        <f t="shared" si="68"/>
        <v/>
      </c>
      <c r="AL43" s="73"/>
      <c r="AM43" s="75"/>
      <c r="AN43" s="73"/>
      <c r="AO43" s="74" t="str">
        <f t="shared" si="69"/>
        <v/>
      </c>
      <c r="AP43" s="73"/>
      <c r="AQ43" s="74" t="str">
        <f t="shared" si="70"/>
        <v/>
      </c>
      <c r="AR43" s="73"/>
      <c r="AS43" s="75"/>
      <c r="AT43" s="19"/>
      <c r="AU43" s="16" t="str">
        <f t="shared" si="71"/>
        <v/>
      </c>
      <c r="AV43" s="19"/>
      <c r="AW43" s="16" t="str">
        <f t="shared" si="72"/>
        <v/>
      </c>
      <c r="AX43" s="19"/>
      <c r="AY43" s="21"/>
      <c r="AZ43" s="24" t="str">
        <f t="shared" si="39"/>
        <v/>
      </c>
      <c r="BA43" s="16" t="str">
        <f t="shared" si="40"/>
        <v/>
      </c>
      <c r="BB43" s="25">
        <f t="shared" si="41"/>
        <v>2</v>
      </c>
      <c r="BC43" s="16">
        <f t="shared" si="42"/>
        <v>28</v>
      </c>
      <c r="BD43" s="25">
        <f t="shared" si="43"/>
        <v>1</v>
      </c>
      <c r="BE43" s="26">
        <f t="shared" si="44"/>
        <v>2</v>
      </c>
      <c r="BF43" s="40" t="s">
        <v>642</v>
      </c>
      <c r="BG43" s="41" t="s">
        <v>644</v>
      </c>
    </row>
    <row r="44" spans="1:59" ht="15.75" customHeight="1" x14ac:dyDescent="0.2">
      <c r="A44" s="12" t="s">
        <v>115</v>
      </c>
      <c r="B44" s="29" t="s">
        <v>15</v>
      </c>
      <c r="C44" s="14" t="s">
        <v>116</v>
      </c>
      <c r="D44" s="73"/>
      <c r="E44" s="74" t="str">
        <f t="shared" si="61"/>
        <v/>
      </c>
      <c r="F44" s="73"/>
      <c r="G44" s="74" t="str">
        <f t="shared" si="62"/>
        <v/>
      </c>
      <c r="H44" s="73"/>
      <c r="I44" s="75"/>
      <c r="J44" s="73"/>
      <c r="K44" s="74" t="str">
        <f t="shared" si="63"/>
        <v/>
      </c>
      <c r="L44" s="73"/>
      <c r="M44" s="74" t="str">
        <f t="shared" si="64"/>
        <v/>
      </c>
      <c r="N44" s="73"/>
      <c r="O44" s="75"/>
      <c r="P44" s="73"/>
      <c r="Q44" s="74" t="str">
        <f t="shared" si="65"/>
        <v/>
      </c>
      <c r="R44" s="73"/>
      <c r="S44" s="74" t="str">
        <f t="shared" si="66"/>
        <v/>
      </c>
      <c r="T44" s="73"/>
      <c r="U44" s="75"/>
      <c r="V44" s="73"/>
      <c r="W44" s="74" t="str">
        <f t="shared" si="73"/>
        <v/>
      </c>
      <c r="X44" s="73"/>
      <c r="Y44" s="74" t="str">
        <f t="shared" si="74"/>
        <v/>
      </c>
      <c r="Z44" s="73"/>
      <c r="AA44" s="75"/>
      <c r="AB44" s="73"/>
      <c r="AC44" s="74" t="str">
        <f t="shared" si="75"/>
        <v/>
      </c>
      <c r="AD44" s="19"/>
      <c r="AE44" s="16" t="str">
        <f t="shared" si="76"/>
        <v/>
      </c>
      <c r="AF44" s="19"/>
      <c r="AG44" s="23"/>
      <c r="AH44" s="19"/>
      <c r="AI44" s="16" t="str">
        <f t="shared" si="67"/>
        <v/>
      </c>
      <c r="AJ44" s="19">
        <v>2</v>
      </c>
      <c r="AK44" s="16">
        <v>28</v>
      </c>
      <c r="AL44" s="19">
        <v>1</v>
      </c>
      <c r="AM44" s="23" t="s">
        <v>470</v>
      </c>
      <c r="AN44" s="73"/>
      <c r="AO44" s="74" t="str">
        <f t="shared" si="69"/>
        <v/>
      </c>
      <c r="AP44" s="19"/>
      <c r="AQ44" s="16" t="str">
        <f t="shared" si="70"/>
        <v/>
      </c>
      <c r="AR44" s="19"/>
      <c r="AS44" s="23"/>
      <c r="AT44" s="19"/>
      <c r="AU44" s="16" t="str">
        <f t="shared" si="71"/>
        <v/>
      </c>
      <c r="AV44" s="19"/>
      <c r="AW44" s="16" t="str">
        <f t="shared" si="72"/>
        <v/>
      </c>
      <c r="AX44" s="19"/>
      <c r="AY44" s="21"/>
      <c r="AZ44" s="24" t="str">
        <f t="shared" si="39"/>
        <v/>
      </c>
      <c r="BA44" s="16" t="str">
        <f t="shared" si="40"/>
        <v/>
      </c>
      <c r="BB44" s="25">
        <f t="shared" si="41"/>
        <v>2</v>
      </c>
      <c r="BC44" s="16">
        <f t="shared" si="42"/>
        <v>28</v>
      </c>
      <c r="BD44" s="25">
        <f t="shared" si="43"/>
        <v>1</v>
      </c>
      <c r="BE44" s="26">
        <f t="shared" si="44"/>
        <v>2</v>
      </c>
      <c r="BF44" s="40" t="s">
        <v>642</v>
      </c>
      <c r="BG44" s="41" t="s">
        <v>644</v>
      </c>
    </row>
    <row r="45" spans="1:59" ht="15.75" customHeight="1" x14ac:dyDescent="0.2">
      <c r="A45" s="12" t="s">
        <v>117</v>
      </c>
      <c r="B45" s="29" t="s">
        <v>15</v>
      </c>
      <c r="C45" s="14" t="s">
        <v>118</v>
      </c>
      <c r="D45" s="19"/>
      <c r="E45" s="16" t="str">
        <f>IF(D45*15=0,"",D45*15)</f>
        <v/>
      </c>
      <c r="F45" s="19"/>
      <c r="G45" s="16" t="str">
        <f>IF(F45*15=0,"",F45*15)</f>
        <v/>
      </c>
      <c r="H45" s="19"/>
      <c r="I45" s="23"/>
      <c r="J45" s="19"/>
      <c r="K45" s="16" t="str">
        <f>IF(J45*15=0,"",J45*15)</f>
        <v/>
      </c>
      <c r="L45" s="19"/>
      <c r="M45" s="16" t="str">
        <f>IF(L45*15=0,"",L45*15)</f>
        <v/>
      </c>
      <c r="N45" s="19"/>
      <c r="O45" s="23"/>
      <c r="P45" s="19"/>
      <c r="Q45" s="16"/>
      <c r="R45" s="19"/>
      <c r="S45" s="16" t="str">
        <f>IF(R45*15=0,"",R45*15)</f>
        <v/>
      </c>
      <c r="T45" s="19"/>
      <c r="U45" s="23"/>
      <c r="V45" s="19">
        <v>1</v>
      </c>
      <c r="W45" s="16">
        <v>14</v>
      </c>
      <c r="X45" s="19">
        <v>2</v>
      </c>
      <c r="Y45" s="16">
        <v>28</v>
      </c>
      <c r="Z45" s="19">
        <v>3</v>
      </c>
      <c r="AA45" s="23" t="s">
        <v>15</v>
      </c>
      <c r="AB45" s="19"/>
      <c r="AC45" s="16" t="str">
        <f>IF(AB45*15=0,"",AB45*15)</f>
        <v/>
      </c>
      <c r="AD45" s="19"/>
      <c r="AE45" s="16" t="str">
        <f>IF(AD45*15=0,"",AD45*15)</f>
        <v/>
      </c>
      <c r="AF45" s="19"/>
      <c r="AG45" s="23"/>
      <c r="AH45" s="19"/>
      <c r="AI45" s="16" t="str">
        <f>IF(AH45*15=0,"",AH45*15)</f>
        <v/>
      </c>
      <c r="AJ45" s="19"/>
      <c r="AK45" s="16" t="str">
        <f>IF(AJ45*15=0,"",AJ45*15)</f>
        <v/>
      </c>
      <c r="AL45" s="19"/>
      <c r="AM45" s="23"/>
      <c r="AN45" s="19"/>
      <c r="AO45" s="16" t="str">
        <f>IF(AN45*15=0,"",AN45*15)</f>
        <v/>
      </c>
      <c r="AP45" s="19"/>
      <c r="AQ45" s="16" t="str">
        <f>IF(AP45*15=0,"",AP45*15)</f>
        <v/>
      </c>
      <c r="AR45" s="19"/>
      <c r="AS45" s="23"/>
      <c r="AT45" s="19"/>
      <c r="AU45" s="16" t="str">
        <f t="shared" si="71"/>
        <v/>
      </c>
      <c r="AV45" s="19"/>
      <c r="AW45" s="16" t="str">
        <f>IF(AV45*15=0,"",AV45*15)</f>
        <v/>
      </c>
      <c r="AX45" s="19"/>
      <c r="AY45" s="21"/>
      <c r="AZ45" s="24">
        <f t="shared" si="39"/>
        <v>1</v>
      </c>
      <c r="BA45" s="16">
        <f t="shared" si="40"/>
        <v>14</v>
      </c>
      <c r="BB45" s="25">
        <f t="shared" si="41"/>
        <v>2</v>
      </c>
      <c r="BC45" s="16">
        <f t="shared" si="42"/>
        <v>28</v>
      </c>
      <c r="BD45" s="25">
        <f t="shared" si="43"/>
        <v>3</v>
      </c>
      <c r="BE45" s="26">
        <f t="shared" si="44"/>
        <v>3</v>
      </c>
      <c r="BF45" s="40" t="s">
        <v>656</v>
      </c>
      <c r="BG45" s="41" t="s">
        <v>657</v>
      </c>
    </row>
    <row r="46" spans="1:59" s="27" customFormat="1" ht="15.75" customHeight="1" x14ac:dyDescent="0.2">
      <c r="A46" s="12" t="s">
        <v>119</v>
      </c>
      <c r="B46" s="29" t="s">
        <v>15</v>
      </c>
      <c r="C46" s="14" t="s">
        <v>120</v>
      </c>
      <c r="D46" s="73"/>
      <c r="E46" s="74" t="str">
        <f>IF(D46*15=0,"",D46*15)</f>
        <v/>
      </c>
      <c r="F46" s="73"/>
      <c r="G46" s="74" t="str">
        <f>IF(F46*15=0,"",F46*15)</f>
        <v/>
      </c>
      <c r="H46" s="73"/>
      <c r="I46" s="75"/>
      <c r="J46" s="73"/>
      <c r="K46" s="74" t="str">
        <f>IF(J46*15=0,"",J46*15)</f>
        <v/>
      </c>
      <c r="L46" s="73"/>
      <c r="M46" s="74" t="str">
        <f>IF(L46*15=0,"",L46*15)</f>
        <v/>
      </c>
      <c r="N46" s="73"/>
      <c r="O46" s="75"/>
      <c r="P46" s="73"/>
      <c r="Q46" s="74" t="str">
        <f>IF(P46*15=0,"",P46*15)</f>
        <v/>
      </c>
      <c r="R46" s="73"/>
      <c r="S46" s="74" t="str">
        <f>IF(R46*15=0,"",R46*15)</f>
        <v/>
      </c>
      <c r="T46" s="73"/>
      <c r="U46" s="75"/>
      <c r="V46" s="73"/>
      <c r="W46" s="74" t="str">
        <f>IF(V46*15=0,"",V46*15)</f>
        <v/>
      </c>
      <c r="X46" s="73"/>
      <c r="Y46" s="74"/>
      <c r="Z46" s="73"/>
      <c r="AA46" s="75"/>
      <c r="AB46" s="19">
        <v>1</v>
      </c>
      <c r="AC46" s="16">
        <v>14</v>
      </c>
      <c r="AD46" s="19">
        <v>2</v>
      </c>
      <c r="AE46" s="16">
        <v>28</v>
      </c>
      <c r="AF46" s="19">
        <v>2</v>
      </c>
      <c r="AG46" s="23" t="s">
        <v>15</v>
      </c>
      <c r="AH46" s="73"/>
      <c r="AI46" s="74" t="str">
        <f>IF(AH46*15=0,"",AH46*15)</f>
        <v/>
      </c>
      <c r="AJ46" s="73"/>
      <c r="AK46" s="74" t="str">
        <f>IF(AJ46*15=0,"",AJ46*15)</f>
        <v/>
      </c>
      <c r="AL46" s="73"/>
      <c r="AM46" s="75"/>
      <c r="AN46" s="73"/>
      <c r="AO46" s="74" t="str">
        <f>IF(AN46*15=0,"",AN46*15)</f>
        <v/>
      </c>
      <c r="AP46" s="73"/>
      <c r="AQ46" s="74" t="str">
        <f>IF(AP46*15=0,"",AP46*15)</f>
        <v/>
      </c>
      <c r="AR46" s="73"/>
      <c r="AS46" s="75"/>
      <c r="AT46" s="73"/>
      <c r="AU46" s="74" t="str">
        <f t="shared" si="71"/>
        <v/>
      </c>
      <c r="AV46" s="73"/>
      <c r="AW46" s="74" t="str">
        <f>IF(AV46*15=0,"",AV46*15)</f>
        <v/>
      </c>
      <c r="AX46" s="73"/>
      <c r="AY46" s="76"/>
      <c r="AZ46" s="24">
        <f t="shared" si="39"/>
        <v>1</v>
      </c>
      <c r="BA46" s="16">
        <f t="shared" si="40"/>
        <v>14</v>
      </c>
      <c r="BB46" s="25">
        <f t="shared" si="41"/>
        <v>2</v>
      </c>
      <c r="BC46" s="16">
        <f t="shared" si="42"/>
        <v>28</v>
      </c>
      <c r="BD46" s="25">
        <f t="shared" si="43"/>
        <v>2</v>
      </c>
      <c r="BE46" s="26">
        <f t="shared" si="44"/>
        <v>3</v>
      </c>
      <c r="BF46" s="40" t="s">
        <v>656</v>
      </c>
      <c r="BG46" s="41" t="s">
        <v>657</v>
      </c>
    </row>
    <row r="47" spans="1:59" ht="15.75" customHeight="1" x14ac:dyDescent="0.2">
      <c r="A47" s="12" t="s">
        <v>121</v>
      </c>
      <c r="B47" s="29" t="s">
        <v>15</v>
      </c>
      <c r="C47" s="14" t="s">
        <v>122</v>
      </c>
      <c r="D47" s="19"/>
      <c r="E47" s="16" t="str">
        <f>IF(D47*15=0,"",D47*15)</f>
        <v/>
      </c>
      <c r="F47" s="19"/>
      <c r="G47" s="16" t="str">
        <f>IF(F47*15=0,"",F47*15)</f>
        <v/>
      </c>
      <c r="H47" s="19"/>
      <c r="I47" s="23"/>
      <c r="J47" s="19"/>
      <c r="K47" s="16" t="str">
        <f>IF(J47*15=0,"",J47*15)</f>
        <v/>
      </c>
      <c r="L47" s="19"/>
      <c r="M47" s="16" t="str">
        <f>IF(L47*15=0,"",L47*15)</f>
        <v/>
      </c>
      <c r="N47" s="19"/>
      <c r="O47" s="23"/>
      <c r="P47" s="19"/>
      <c r="Q47" s="16" t="str">
        <f>IF(P47*15=0,"",P47*15)</f>
        <v/>
      </c>
      <c r="R47" s="19"/>
      <c r="S47" s="16" t="str">
        <f>IF(R47*15=0,"",R47*15)</f>
        <v/>
      </c>
      <c r="T47" s="19"/>
      <c r="U47" s="23"/>
      <c r="V47" s="19"/>
      <c r="W47" s="16" t="str">
        <f>IF(V47*15=0,"",V47*15)</f>
        <v/>
      </c>
      <c r="X47" s="19"/>
      <c r="Y47" s="16" t="str">
        <f>IF(X47*15=0,"",X47*15)</f>
        <v/>
      </c>
      <c r="Z47" s="19"/>
      <c r="AA47" s="23"/>
      <c r="AB47" s="19"/>
      <c r="AC47" s="16" t="str">
        <f>IF(AB47*15=0,"",AB47*15)</f>
        <v/>
      </c>
      <c r="AD47" s="19"/>
      <c r="AE47" s="16"/>
      <c r="AF47" s="19"/>
      <c r="AG47" s="23"/>
      <c r="AH47" s="19"/>
      <c r="AI47" s="16" t="str">
        <f>IF(AH47*15=0,"",AH47*15)</f>
        <v/>
      </c>
      <c r="AJ47" s="19">
        <v>1</v>
      </c>
      <c r="AK47" s="16">
        <v>14</v>
      </c>
      <c r="AL47" s="19">
        <v>1</v>
      </c>
      <c r="AM47" s="23" t="s">
        <v>469</v>
      </c>
      <c r="AN47" s="19"/>
      <c r="AO47" s="16" t="str">
        <f>IF(AN47*15=0,"",AN47*15)</f>
        <v/>
      </c>
      <c r="AP47" s="19"/>
      <c r="AQ47" s="16" t="str">
        <f>IF(AP47*15=0,"",AP47*15)</f>
        <v/>
      </c>
      <c r="AR47" s="19"/>
      <c r="AS47" s="23"/>
      <c r="AT47" s="19"/>
      <c r="AU47" s="16" t="str">
        <f t="shared" si="71"/>
        <v/>
      </c>
      <c r="AV47" s="19"/>
      <c r="AW47" s="16" t="str">
        <f>IF(AV47*15=0,"",AV47*15)</f>
        <v/>
      </c>
      <c r="AX47" s="19"/>
      <c r="AY47" s="21"/>
      <c r="AZ47" s="24" t="str">
        <f t="shared" si="39"/>
        <v/>
      </c>
      <c r="BA47" s="16" t="str">
        <f t="shared" si="40"/>
        <v/>
      </c>
      <c r="BB47" s="25">
        <f t="shared" si="41"/>
        <v>1</v>
      </c>
      <c r="BC47" s="16">
        <f t="shared" si="42"/>
        <v>14</v>
      </c>
      <c r="BD47" s="25">
        <f t="shared" si="43"/>
        <v>1</v>
      </c>
      <c r="BE47" s="26">
        <f t="shared" si="44"/>
        <v>1</v>
      </c>
      <c r="BF47" s="40" t="s">
        <v>656</v>
      </c>
      <c r="BG47" s="41" t="s">
        <v>657</v>
      </c>
    </row>
    <row r="48" spans="1:59" s="27" customFormat="1" ht="15.75" customHeight="1" x14ac:dyDescent="0.2">
      <c r="A48" s="28" t="s">
        <v>123</v>
      </c>
      <c r="B48" s="29" t="s">
        <v>34</v>
      </c>
      <c r="C48" s="30" t="s">
        <v>124</v>
      </c>
      <c r="D48" s="19"/>
      <c r="E48" s="16" t="str">
        <f t="shared" ref="E48:E80" si="77">IF(D48*15=0,"",D48*15)</f>
        <v/>
      </c>
      <c r="F48" s="19"/>
      <c r="G48" s="16" t="str">
        <f t="shared" ref="G48:G80" si="78">IF(F48*15=0,"",F48*15)</f>
        <v/>
      </c>
      <c r="H48" s="19"/>
      <c r="I48" s="23"/>
      <c r="J48" s="19"/>
      <c r="K48" s="16">
        <v>4</v>
      </c>
      <c r="L48" s="19">
        <v>2</v>
      </c>
      <c r="M48" s="16">
        <v>24</v>
      </c>
      <c r="N48" s="19">
        <v>1</v>
      </c>
      <c r="O48" s="23" t="s">
        <v>469</v>
      </c>
      <c r="P48" s="19"/>
      <c r="Q48" s="16" t="str">
        <f t="shared" ref="Q48:Q80" si="79">IF(P48*15=0,"",P48*15)</f>
        <v/>
      </c>
      <c r="R48" s="19"/>
      <c r="S48" s="16" t="str">
        <f t="shared" ref="S48:S80" si="80">IF(R48*15=0,"",R48*15)</f>
        <v/>
      </c>
      <c r="T48" s="19"/>
      <c r="U48" s="23"/>
      <c r="V48" s="19"/>
      <c r="W48" s="16" t="str">
        <f t="shared" ref="W48:W80" si="81">IF(V48*15=0,"",V48*15)</f>
        <v/>
      </c>
      <c r="X48" s="19"/>
      <c r="Y48" s="16" t="str">
        <f t="shared" ref="Y48:Y80" si="82">IF(X48*15=0,"",X48*15)</f>
        <v/>
      </c>
      <c r="Z48" s="19"/>
      <c r="AA48" s="23"/>
      <c r="AB48" s="19"/>
      <c r="AC48" s="16" t="str">
        <f t="shared" ref="AC48:AC80" si="83">IF(AB48*15=0,"",AB48*15)</f>
        <v/>
      </c>
      <c r="AD48" s="19"/>
      <c r="AE48" s="16" t="str">
        <f t="shared" ref="AE48:AE80" si="84">IF(AD48*15=0,"",AD48*15)</f>
        <v/>
      </c>
      <c r="AF48" s="19"/>
      <c r="AG48" s="23"/>
      <c r="AH48" s="19"/>
      <c r="AI48" s="16" t="str">
        <f t="shared" ref="AI48:AI51" si="85">IF(AH48*15=0,"",AH48*15)</f>
        <v/>
      </c>
      <c r="AJ48" s="19"/>
      <c r="AK48" s="16" t="str">
        <f t="shared" ref="AK48:AK51" si="86">IF(AJ48*15=0,"",AJ48*15)</f>
        <v/>
      </c>
      <c r="AL48" s="19"/>
      <c r="AM48" s="23"/>
      <c r="AN48" s="19"/>
      <c r="AO48" s="16" t="str">
        <f t="shared" ref="AO48:AO80" si="87">IF(AN48*15=0,"",AN48*15)</f>
        <v/>
      </c>
      <c r="AP48" s="19"/>
      <c r="AQ48" s="16" t="str">
        <f t="shared" ref="AQ48:AQ80" si="88">IF(AP48*15=0,"",AP48*15)</f>
        <v/>
      </c>
      <c r="AR48" s="19"/>
      <c r="AS48" s="23"/>
      <c r="AT48" s="19"/>
      <c r="AU48" s="16" t="str">
        <f t="shared" si="71"/>
        <v/>
      </c>
      <c r="AV48" s="19"/>
      <c r="AW48" s="16" t="str">
        <f t="shared" ref="AW48:AW53" si="89">IF(AV48*15=0,"",AV48*15)</f>
        <v/>
      </c>
      <c r="AX48" s="19"/>
      <c r="AY48" s="21"/>
      <c r="AZ48" s="24" t="str">
        <f t="shared" si="39"/>
        <v/>
      </c>
      <c r="BA48" s="16">
        <v>4</v>
      </c>
      <c r="BB48" s="25">
        <f t="shared" si="41"/>
        <v>2</v>
      </c>
      <c r="BC48" s="16">
        <v>24</v>
      </c>
      <c r="BD48" s="25">
        <f t="shared" si="43"/>
        <v>1</v>
      </c>
      <c r="BE48" s="26">
        <f t="shared" si="44"/>
        <v>2</v>
      </c>
      <c r="BF48" s="40" t="s">
        <v>597</v>
      </c>
      <c r="BG48" s="41" t="s">
        <v>658</v>
      </c>
    </row>
    <row r="49" spans="1:59" ht="15.75" customHeight="1" x14ac:dyDescent="0.2">
      <c r="A49" s="28" t="s">
        <v>125</v>
      </c>
      <c r="B49" s="29" t="s">
        <v>34</v>
      </c>
      <c r="C49" s="30" t="s">
        <v>126</v>
      </c>
      <c r="D49" s="19"/>
      <c r="E49" s="16" t="str">
        <f t="shared" si="77"/>
        <v/>
      </c>
      <c r="F49" s="19"/>
      <c r="G49" s="16" t="str">
        <f t="shared" si="78"/>
        <v/>
      </c>
      <c r="H49" s="19"/>
      <c r="I49" s="23"/>
      <c r="J49" s="19"/>
      <c r="K49" s="16" t="str">
        <f t="shared" ref="K49:K54" si="90">IF(J49*15=0,"",J49*15)</f>
        <v/>
      </c>
      <c r="L49" s="19"/>
      <c r="M49" s="16" t="str">
        <f t="shared" ref="M49:M54" si="91">IF(L49*15=0,"",L49*15)</f>
        <v/>
      </c>
      <c r="N49" s="19"/>
      <c r="O49" s="23"/>
      <c r="P49" s="19"/>
      <c r="Q49" s="16">
        <v>4</v>
      </c>
      <c r="R49" s="19">
        <v>2</v>
      </c>
      <c r="S49" s="16">
        <v>24</v>
      </c>
      <c r="T49" s="19">
        <v>1</v>
      </c>
      <c r="U49" s="23" t="s">
        <v>469</v>
      </c>
      <c r="V49" s="19"/>
      <c r="W49" s="16" t="str">
        <f t="shared" si="81"/>
        <v/>
      </c>
      <c r="X49" s="19"/>
      <c r="Y49" s="16" t="str">
        <f t="shared" si="82"/>
        <v/>
      </c>
      <c r="Z49" s="19"/>
      <c r="AA49" s="23"/>
      <c r="AB49" s="19"/>
      <c r="AC49" s="16" t="str">
        <f t="shared" si="83"/>
        <v/>
      </c>
      <c r="AD49" s="19"/>
      <c r="AE49" s="16" t="str">
        <f t="shared" si="84"/>
        <v/>
      </c>
      <c r="AF49" s="19"/>
      <c r="AG49" s="23"/>
      <c r="AH49" s="19"/>
      <c r="AI49" s="16" t="str">
        <f t="shared" si="85"/>
        <v/>
      </c>
      <c r="AJ49" s="19"/>
      <c r="AK49" s="16" t="str">
        <f t="shared" si="86"/>
        <v/>
      </c>
      <c r="AL49" s="19"/>
      <c r="AM49" s="23"/>
      <c r="AN49" s="19"/>
      <c r="AO49" s="16" t="str">
        <f t="shared" si="87"/>
        <v/>
      </c>
      <c r="AP49" s="19"/>
      <c r="AQ49" s="16" t="str">
        <f t="shared" si="88"/>
        <v/>
      </c>
      <c r="AR49" s="19"/>
      <c r="AS49" s="23"/>
      <c r="AT49" s="19"/>
      <c r="AU49" s="16" t="str">
        <f t="shared" si="71"/>
        <v/>
      </c>
      <c r="AV49" s="19"/>
      <c r="AW49" s="16" t="str">
        <f t="shared" si="89"/>
        <v/>
      </c>
      <c r="AX49" s="19"/>
      <c r="AY49" s="21"/>
      <c r="AZ49" s="24" t="str">
        <f t="shared" si="39"/>
        <v/>
      </c>
      <c r="BA49" s="16">
        <v>4</v>
      </c>
      <c r="BB49" s="25">
        <f t="shared" si="41"/>
        <v>2</v>
      </c>
      <c r="BC49" s="16">
        <v>24</v>
      </c>
      <c r="BD49" s="25">
        <f t="shared" si="43"/>
        <v>1</v>
      </c>
      <c r="BE49" s="26">
        <f t="shared" si="44"/>
        <v>2</v>
      </c>
      <c r="BF49" s="40" t="s">
        <v>597</v>
      </c>
      <c r="BG49" s="41" t="s">
        <v>658</v>
      </c>
    </row>
    <row r="50" spans="1:59" ht="15.75" customHeight="1" x14ac:dyDescent="0.2">
      <c r="A50" s="28" t="s">
        <v>127</v>
      </c>
      <c r="B50" s="29" t="s">
        <v>34</v>
      </c>
      <c r="C50" s="30" t="s">
        <v>128</v>
      </c>
      <c r="D50" s="19"/>
      <c r="E50" s="16" t="str">
        <f t="shared" si="77"/>
        <v/>
      </c>
      <c r="F50" s="19"/>
      <c r="G50" s="16" t="str">
        <f t="shared" si="78"/>
        <v/>
      </c>
      <c r="H50" s="19"/>
      <c r="I50" s="23"/>
      <c r="J50" s="19"/>
      <c r="K50" s="16" t="str">
        <f t="shared" si="90"/>
        <v/>
      </c>
      <c r="L50" s="19"/>
      <c r="M50" s="16" t="str">
        <f t="shared" si="91"/>
        <v/>
      </c>
      <c r="N50" s="19"/>
      <c r="O50" s="23"/>
      <c r="P50" s="19"/>
      <c r="Q50" s="16" t="str">
        <f t="shared" si="79"/>
        <v/>
      </c>
      <c r="R50" s="19"/>
      <c r="S50" s="16" t="str">
        <f t="shared" si="80"/>
        <v/>
      </c>
      <c r="T50" s="19"/>
      <c r="U50" s="23"/>
      <c r="V50" s="19"/>
      <c r="W50" s="16">
        <v>4</v>
      </c>
      <c r="X50" s="19">
        <v>2</v>
      </c>
      <c r="Y50" s="16">
        <v>24</v>
      </c>
      <c r="Z50" s="19">
        <v>1</v>
      </c>
      <c r="AA50" s="23" t="s">
        <v>469</v>
      </c>
      <c r="AB50" s="19"/>
      <c r="AC50" s="16" t="str">
        <f t="shared" si="83"/>
        <v/>
      </c>
      <c r="AD50" s="19"/>
      <c r="AE50" s="16" t="str">
        <f t="shared" si="84"/>
        <v/>
      </c>
      <c r="AF50" s="19"/>
      <c r="AG50" s="23"/>
      <c r="AH50" s="19"/>
      <c r="AI50" s="16" t="str">
        <f t="shared" si="85"/>
        <v/>
      </c>
      <c r="AJ50" s="19"/>
      <c r="AK50" s="16" t="str">
        <f t="shared" si="86"/>
        <v/>
      </c>
      <c r="AL50" s="19"/>
      <c r="AM50" s="23"/>
      <c r="AN50" s="19"/>
      <c r="AO50" s="16" t="str">
        <f t="shared" si="87"/>
        <v/>
      </c>
      <c r="AP50" s="19"/>
      <c r="AQ50" s="16" t="str">
        <f t="shared" si="88"/>
        <v/>
      </c>
      <c r="AR50" s="19"/>
      <c r="AS50" s="23"/>
      <c r="AT50" s="19"/>
      <c r="AU50" s="16" t="str">
        <f t="shared" si="71"/>
        <v/>
      </c>
      <c r="AV50" s="19"/>
      <c r="AW50" s="16" t="str">
        <f t="shared" si="89"/>
        <v/>
      </c>
      <c r="AX50" s="19"/>
      <c r="AY50" s="21"/>
      <c r="AZ50" s="24" t="str">
        <f t="shared" si="39"/>
        <v/>
      </c>
      <c r="BA50" s="16">
        <v>4</v>
      </c>
      <c r="BB50" s="25">
        <f t="shared" si="41"/>
        <v>2</v>
      </c>
      <c r="BC50" s="16">
        <v>24</v>
      </c>
      <c r="BD50" s="25">
        <f t="shared" si="43"/>
        <v>1</v>
      </c>
      <c r="BE50" s="26">
        <f t="shared" si="44"/>
        <v>2</v>
      </c>
      <c r="BF50" s="40" t="s">
        <v>597</v>
      </c>
      <c r="BG50" s="41" t="s">
        <v>658</v>
      </c>
    </row>
    <row r="51" spans="1:59" ht="15.75" customHeight="1" x14ac:dyDescent="0.2">
      <c r="A51" s="28" t="s">
        <v>129</v>
      </c>
      <c r="B51" s="29" t="s">
        <v>34</v>
      </c>
      <c r="C51" s="30" t="s">
        <v>130</v>
      </c>
      <c r="D51" s="19"/>
      <c r="E51" s="16" t="str">
        <f t="shared" si="77"/>
        <v/>
      </c>
      <c r="F51" s="19"/>
      <c r="G51" s="16" t="str">
        <f t="shared" si="78"/>
        <v/>
      </c>
      <c r="H51" s="19"/>
      <c r="I51" s="23"/>
      <c r="J51" s="19"/>
      <c r="K51" s="16" t="str">
        <f t="shared" si="90"/>
        <v/>
      </c>
      <c r="L51" s="19"/>
      <c r="M51" s="16" t="str">
        <f t="shared" si="91"/>
        <v/>
      </c>
      <c r="N51" s="19"/>
      <c r="O51" s="23"/>
      <c r="P51" s="19"/>
      <c r="Q51" s="16" t="str">
        <f t="shared" si="79"/>
        <v/>
      </c>
      <c r="R51" s="19"/>
      <c r="S51" s="16" t="str">
        <f t="shared" si="80"/>
        <v/>
      </c>
      <c r="T51" s="19"/>
      <c r="U51" s="23"/>
      <c r="V51" s="19"/>
      <c r="W51" s="16" t="str">
        <f t="shared" si="81"/>
        <v/>
      </c>
      <c r="X51" s="19"/>
      <c r="Y51" s="16" t="str">
        <f t="shared" si="82"/>
        <v/>
      </c>
      <c r="Z51" s="19"/>
      <c r="AA51" s="23"/>
      <c r="AB51" s="19"/>
      <c r="AC51" s="16">
        <v>4</v>
      </c>
      <c r="AD51" s="19">
        <v>2</v>
      </c>
      <c r="AE51" s="16">
        <v>24</v>
      </c>
      <c r="AF51" s="19">
        <v>1</v>
      </c>
      <c r="AG51" s="23" t="s">
        <v>469</v>
      </c>
      <c r="AH51" s="19"/>
      <c r="AI51" s="16" t="str">
        <f t="shared" si="85"/>
        <v/>
      </c>
      <c r="AJ51" s="19"/>
      <c r="AK51" s="16" t="str">
        <f t="shared" si="86"/>
        <v/>
      </c>
      <c r="AL51" s="19"/>
      <c r="AM51" s="23"/>
      <c r="AN51" s="19"/>
      <c r="AO51" s="16" t="str">
        <f t="shared" si="87"/>
        <v/>
      </c>
      <c r="AP51" s="19"/>
      <c r="AQ51" s="16" t="str">
        <f t="shared" si="88"/>
        <v/>
      </c>
      <c r="AR51" s="19"/>
      <c r="AS51" s="23"/>
      <c r="AT51" s="19"/>
      <c r="AU51" s="16" t="str">
        <f t="shared" si="71"/>
        <v/>
      </c>
      <c r="AV51" s="19"/>
      <c r="AW51" s="16" t="str">
        <f t="shared" si="89"/>
        <v/>
      </c>
      <c r="AX51" s="19"/>
      <c r="AY51" s="21"/>
      <c r="AZ51" s="24" t="str">
        <f t="shared" si="39"/>
        <v/>
      </c>
      <c r="BA51" s="16">
        <v>4</v>
      </c>
      <c r="BB51" s="25">
        <f t="shared" si="41"/>
        <v>2</v>
      </c>
      <c r="BC51" s="16">
        <v>24</v>
      </c>
      <c r="BD51" s="25">
        <f t="shared" si="43"/>
        <v>1</v>
      </c>
      <c r="BE51" s="26">
        <f t="shared" si="44"/>
        <v>2</v>
      </c>
      <c r="BF51" s="40" t="s">
        <v>597</v>
      </c>
      <c r="BG51" s="41" t="s">
        <v>658</v>
      </c>
    </row>
    <row r="52" spans="1:59" ht="15.75" customHeight="1" x14ac:dyDescent="0.2">
      <c r="A52" s="28" t="s">
        <v>131</v>
      </c>
      <c r="B52" s="77" t="s">
        <v>34</v>
      </c>
      <c r="C52" s="30" t="s">
        <v>132</v>
      </c>
      <c r="D52" s="19"/>
      <c r="E52" s="16" t="str">
        <f t="shared" si="77"/>
        <v/>
      </c>
      <c r="F52" s="19"/>
      <c r="G52" s="16" t="str">
        <f t="shared" si="78"/>
        <v/>
      </c>
      <c r="H52" s="19"/>
      <c r="I52" s="23"/>
      <c r="J52" s="19"/>
      <c r="K52" s="16" t="str">
        <f t="shared" si="90"/>
        <v/>
      </c>
      <c r="L52" s="19"/>
      <c r="M52" s="16" t="str">
        <f t="shared" si="91"/>
        <v/>
      </c>
      <c r="N52" s="19"/>
      <c r="O52" s="23"/>
      <c r="P52" s="19"/>
      <c r="Q52" s="16" t="str">
        <f t="shared" si="79"/>
        <v/>
      </c>
      <c r="R52" s="19"/>
      <c r="S52" s="16" t="str">
        <f t="shared" si="80"/>
        <v/>
      </c>
      <c r="T52" s="19"/>
      <c r="U52" s="23"/>
      <c r="V52" s="19"/>
      <c r="W52" s="16" t="str">
        <f t="shared" si="81"/>
        <v/>
      </c>
      <c r="X52" s="19"/>
      <c r="Y52" s="16" t="str">
        <f t="shared" si="82"/>
        <v/>
      </c>
      <c r="Z52" s="19"/>
      <c r="AA52" s="23"/>
      <c r="AB52" s="19"/>
      <c r="AC52" s="16" t="str">
        <f t="shared" si="83"/>
        <v/>
      </c>
      <c r="AD52" s="19"/>
      <c r="AE52" s="16" t="str">
        <f t="shared" si="84"/>
        <v/>
      </c>
      <c r="AF52" s="19"/>
      <c r="AG52" s="23"/>
      <c r="AH52" s="19"/>
      <c r="AI52" s="16">
        <v>4</v>
      </c>
      <c r="AJ52" s="19">
        <v>2</v>
      </c>
      <c r="AK52" s="16">
        <v>24</v>
      </c>
      <c r="AL52" s="19">
        <v>1</v>
      </c>
      <c r="AM52" s="23" t="s">
        <v>469</v>
      </c>
      <c r="AN52" s="19"/>
      <c r="AO52" s="16" t="str">
        <f t="shared" si="87"/>
        <v/>
      </c>
      <c r="AP52" s="19"/>
      <c r="AQ52" s="16" t="str">
        <f t="shared" si="88"/>
        <v/>
      </c>
      <c r="AR52" s="19"/>
      <c r="AS52" s="23"/>
      <c r="AT52" s="19"/>
      <c r="AU52" s="16" t="str">
        <f t="shared" si="71"/>
        <v/>
      </c>
      <c r="AV52" s="19"/>
      <c r="AW52" s="16" t="str">
        <f t="shared" si="89"/>
        <v/>
      </c>
      <c r="AX52" s="19"/>
      <c r="AY52" s="21"/>
      <c r="AZ52" s="24" t="str">
        <f t="shared" si="39"/>
        <v/>
      </c>
      <c r="BA52" s="16">
        <v>4</v>
      </c>
      <c r="BB52" s="25">
        <f t="shared" si="41"/>
        <v>2</v>
      </c>
      <c r="BC52" s="16">
        <v>24</v>
      </c>
      <c r="BD52" s="25">
        <f t="shared" si="43"/>
        <v>1</v>
      </c>
      <c r="BE52" s="26">
        <f t="shared" si="44"/>
        <v>2</v>
      </c>
      <c r="BF52" s="40" t="s">
        <v>597</v>
      </c>
      <c r="BG52" s="41" t="s">
        <v>658</v>
      </c>
    </row>
    <row r="53" spans="1:59" ht="15.75" customHeight="1" x14ac:dyDescent="0.2">
      <c r="A53" s="12" t="s">
        <v>133</v>
      </c>
      <c r="B53" s="29" t="s">
        <v>15</v>
      </c>
      <c r="C53" s="30" t="s">
        <v>134</v>
      </c>
      <c r="D53" s="73"/>
      <c r="E53" s="74" t="str">
        <f t="shared" si="77"/>
        <v/>
      </c>
      <c r="F53" s="73"/>
      <c r="G53" s="74" t="str">
        <f t="shared" si="78"/>
        <v/>
      </c>
      <c r="H53" s="73"/>
      <c r="I53" s="75"/>
      <c r="J53" s="73"/>
      <c r="K53" s="74" t="str">
        <f t="shared" si="90"/>
        <v/>
      </c>
      <c r="L53" s="73"/>
      <c r="M53" s="74" t="str">
        <f t="shared" si="91"/>
        <v/>
      </c>
      <c r="N53" s="73"/>
      <c r="O53" s="75"/>
      <c r="P53" s="73"/>
      <c r="Q53" s="74" t="str">
        <f t="shared" si="79"/>
        <v/>
      </c>
      <c r="R53" s="73"/>
      <c r="S53" s="74" t="str">
        <f t="shared" si="80"/>
        <v/>
      </c>
      <c r="T53" s="73"/>
      <c r="U53" s="75"/>
      <c r="V53" s="73"/>
      <c r="W53" s="74" t="str">
        <f t="shared" si="81"/>
        <v/>
      </c>
      <c r="X53" s="73"/>
      <c r="Y53" s="74" t="str">
        <f t="shared" si="82"/>
        <v/>
      </c>
      <c r="Z53" s="73"/>
      <c r="AA53" s="75"/>
      <c r="AB53" s="73"/>
      <c r="AC53" s="74" t="str">
        <f t="shared" si="83"/>
        <v/>
      </c>
      <c r="AD53" s="73"/>
      <c r="AE53" s="74" t="str">
        <f t="shared" si="84"/>
        <v/>
      </c>
      <c r="AF53" s="73"/>
      <c r="AG53" s="75"/>
      <c r="AH53" s="73"/>
      <c r="AI53" s="74" t="str">
        <f t="shared" ref="AI53:AI80" si="92">IF(AH53*15=0,"",AH53*15)</f>
        <v/>
      </c>
      <c r="AJ53" s="73"/>
      <c r="AK53" s="74" t="str">
        <f t="shared" ref="AK53:AK80" si="93">IF(AJ53*15=0,"",AJ53*15)</f>
        <v/>
      </c>
      <c r="AL53" s="73"/>
      <c r="AM53" s="75"/>
      <c r="AN53" s="19"/>
      <c r="AO53" s="16" t="str">
        <f t="shared" si="87"/>
        <v/>
      </c>
      <c r="AP53" s="19">
        <v>1</v>
      </c>
      <c r="AQ53" s="16">
        <v>14</v>
      </c>
      <c r="AR53" s="19">
        <v>1</v>
      </c>
      <c r="AS53" s="23" t="s">
        <v>469</v>
      </c>
      <c r="AT53" s="19"/>
      <c r="AU53" s="16" t="str">
        <f t="shared" si="71"/>
        <v/>
      </c>
      <c r="AV53" s="19"/>
      <c r="AW53" s="16" t="str">
        <f t="shared" si="89"/>
        <v/>
      </c>
      <c r="AX53" s="19"/>
      <c r="AY53" s="21"/>
      <c r="AZ53" s="24" t="str">
        <f t="shared" si="39"/>
        <v/>
      </c>
      <c r="BA53" s="16" t="str">
        <f t="shared" si="40"/>
        <v/>
      </c>
      <c r="BB53" s="25">
        <f t="shared" si="41"/>
        <v>1</v>
      </c>
      <c r="BC53" s="16">
        <f t="shared" si="42"/>
        <v>14</v>
      </c>
      <c r="BD53" s="25">
        <f t="shared" si="43"/>
        <v>1</v>
      </c>
      <c r="BE53" s="26">
        <f t="shared" si="44"/>
        <v>1</v>
      </c>
      <c r="BF53" s="40" t="s">
        <v>597</v>
      </c>
      <c r="BG53" s="41" t="s">
        <v>658</v>
      </c>
    </row>
    <row r="54" spans="1:59" ht="15.75" customHeight="1" x14ac:dyDescent="0.2">
      <c r="A54" s="12" t="s">
        <v>135</v>
      </c>
      <c r="B54" s="29" t="s">
        <v>15</v>
      </c>
      <c r="C54" s="30" t="s">
        <v>136</v>
      </c>
      <c r="D54" s="19"/>
      <c r="E54" s="16" t="str">
        <f t="shared" si="77"/>
        <v/>
      </c>
      <c r="F54" s="19"/>
      <c r="G54" s="16" t="str">
        <f t="shared" si="78"/>
        <v/>
      </c>
      <c r="H54" s="19"/>
      <c r="I54" s="23"/>
      <c r="J54" s="19"/>
      <c r="K54" s="16" t="str">
        <f t="shared" si="90"/>
        <v/>
      </c>
      <c r="L54" s="19"/>
      <c r="M54" s="16" t="str">
        <f t="shared" si="91"/>
        <v/>
      </c>
      <c r="N54" s="19"/>
      <c r="O54" s="23"/>
      <c r="P54" s="19"/>
      <c r="Q54" s="16" t="str">
        <f t="shared" si="79"/>
        <v/>
      </c>
      <c r="R54" s="19"/>
      <c r="S54" s="16" t="str">
        <f t="shared" si="80"/>
        <v/>
      </c>
      <c r="T54" s="19"/>
      <c r="U54" s="23"/>
      <c r="V54" s="19"/>
      <c r="W54" s="16" t="str">
        <f t="shared" si="81"/>
        <v/>
      </c>
      <c r="X54" s="19"/>
      <c r="Y54" s="16" t="str">
        <f t="shared" si="82"/>
        <v/>
      </c>
      <c r="Z54" s="19"/>
      <c r="AA54" s="23"/>
      <c r="AB54" s="19"/>
      <c r="AC54" s="16" t="str">
        <f t="shared" si="83"/>
        <v/>
      </c>
      <c r="AD54" s="19"/>
      <c r="AE54" s="16" t="str">
        <f t="shared" si="84"/>
        <v/>
      </c>
      <c r="AF54" s="19"/>
      <c r="AG54" s="23"/>
      <c r="AH54" s="19"/>
      <c r="AI54" s="16" t="str">
        <f t="shared" si="92"/>
        <v/>
      </c>
      <c r="AJ54" s="19"/>
      <c r="AK54" s="16" t="str">
        <f t="shared" si="93"/>
        <v/>
      </c>
      <c r="AL54" s="19"/>
      <c r="AM54" s="23"/>
      <c r="AN54" s="19"/>
      <c r="AO54" s="16" t="str">
        <f t="shared" si="87"/>
        <v/>
      </c>
      <c r="AP54" s="19"/>
      <c r="AQ54" s="16" t="str">
        <f t="shared" si="88"/>
        <v/>
      </c>
      <c r="AR54" s="19"/>
      <c r="AS54" s="23"/>
      <c r="AT54" s="19"/>
      <c r="AU54" s="16" t="str">
        <f t="shared" si="71"/>
        <v/>
      </c>
      <c r="AV54" s="19">
        <v>1</v>
      </c>
      <c r="AW54" s="16">
        <v>10</v>
      </c>
      <c r="AX54" s="19">
        <v>1</v>
      </c>
      <c r="AY54" s="21" t="s">
        <v>469</v>
      </c>
      <c r="AZ54" s="24" t="str">
        <f t="shared" si="39"/>
        <v/>
      </c>
      <c r="BA54" s="16" t="str">
        <f t="shared" si="40"/>
        <v/>
      </c>
      <c r="BB54" s="25">
        <f t="shared" si="41"/>
        <v>1</v>
      </c>
      <c r="BC54" s="16">
        <v>10</v>
      </c>
      <c r="BD54" s="25">
        <f t="shared" si="43"/>
        <v>1</v>
      </c>
      <c r="BE54" s="26">
        <f t="shared" si="44"/>
        <v>1</v>
      </c>
      <c r="BF54" s="40" t="s">
        <v>597</v>
      </c>
      <c r="BG54" s="41" t="s">
        <v>658</v>
      </c>
    </row>
    <row r="55" spans="1:59" ht="15.75" customHeight="1" x14ac:dyDescent="0.2">
      <c r="A55" s="12" t="s">
        <v>137</v>
      </c>
      <c r="B55" s="29" t="s">
        <v>15</v>
      </c>
      <c r="C55" s="78" t="s">
        <v>138</v>
      </c>
      <c r="D55" s="19"/>
      <c r="E55" s="16" t="str">
        <f t="shared" si="77"/>
        <v/>
      </c>
      <c r="F55" s="19"/>
      <c r="G55" s="16" t="str">
        <f t="shared" si="78"/>
        <v/>
      </c>
      <c r="H55" s="19"/>
      <c r="I55" s="23"/>
      <c r="J55" s="19">
        <v>1</v>
      </c>
      <c r="K55" s="16">
        <v>14</v>
      </c>
      <c r="L55" s="19">
        <v>1</v>
      </c>
      <c r="M55" s="16">
        <v>14</v>
      </c>
      <c r="N55" s="19">
        <v>2</v>
      </c>
      <c r="O55" s="23" t="s">
        <v>15</v>
      </c>
      <c r="P55" s="19"/>
      <c r="Q55" s="16" t="str">
        <f t="shared" si="79"/>
        <v/>
      </c>
      <c r="R55" s="19"/>
      <c r="S55" s="16" t="str">
        <f t="shared" si="80"/>
        <v/>
      </c>
      <c r="T55" s="19"/>
      <c r="U55" s="23"/>
      <c r="V55" s="19"/>
      <c r="W55" s="16" t="str">
        <f t="shared" si="81"/>
        <v/>
      </c>
      <c r="X55" s="19"/>
      <c r="Y55" s="16" t="str">
        <f t="shared" si="82"/>
        <v/>
      </c>
      <c r="Z55" s="19"/>
      <c r="AA55" s="23"/>
      <c r="AB55" s="19"/>
      <c r="AC55" s="16" t="str">
        <f t="shared" si="83"/>
        <v/>
      </c>
      <c r="AD55" s="19"/>
      <c r="AE55" s="16" t="str">
        <f t="shared" si="84"/>
        <v/>
      </c>
      <c r="AF55" s="19"/>
      <c r="AG55" s="23"/>
      <c r="AH55" s="19"/>
      <c r="AI55" s="16" t="str">
        <f t="shared" si="92"/>
        <v/>
      </c>
      <c r="AJ55" s="19"/>
      <c r="AK55" s="16" t="str">
        <f t="shared" si="93"/>
        <v/>
      </c>
      <c r="AL55" s="19"/>
      <c r="AM55" s="23"/>
      <c r="AN55" s="19"/>
      <c r="AO55" s="16" t="str">
        <f t="shared" si="87"/>
        <v/>
      </c>
      <c r="AP55" s="19"/>
      <c r="AQ55" s="16" t="str">
        <f t="shared" si="88"/>
        <v/>
      </c>
      <c r="AR55" s="19"/>
      <c r="AS55" s="23"/>
      <c r="AT55" s="19"/>
      <c r="AU55" s="16" t="str">
        <f t="shared" si="71"/>
        <v/>
      </c>
      <c r="AV55" s="19"/>
      <c r="AW55" s="16" t="str">
        <f t="shared" ref="AW55:AW79" si="94">IF(AV55*15=0,"",AV55*15)</f>
        <v/>
      </c>
      <c r="AX55" s="19"/>
      <c r="AY55" s="21"/>
      <c r="AZ55" s="24">
        <f t="shared" si="39"/>
        <v>1</v>
      </c>
      <c r="BA55" s="16">
        <f t="shared" si="40"/>
        <v>14</v>
      </c>
      <c r="BB55" s="25">
        <f t="shared" si="41"/>
        <v>1</v>
      </c>
      <c r="BC55" s="16">
        <f t="shared" si="42"/>
        <v>14</v>
      </c>
      <c r="BD55" s="25">
        <f t="shared" si="43"/>
        <v>2</v>
      </c>
      <c r="BE55" s="26">
        <f t="shared" si="44"/>
        <v>2</v>
      </c>
      <c r="BF55" s="40" t="s">
        <v>659</v>
      </c>
      <c r="BG55" s="41" t="s">
        <v>660</v>
      </c>
    </row>
    <row r="56" spans="1:59" ht="15.75" customHeight="1" x14ac:dyDescent="0.2">
      <c r="A56" s="12" t="s">
        <v>139</v>
      </c>
      <c r="B56" s="29" t="s">
        <v>15</v>
      </c>
      <c r="C56" s="14" t="s">
        <v>140</v>
      </c>
      <c r="D56" s="19"/>
      <c r="E56" s="16" t="str">
        <f t="shared" si="77"/>
        <v/>
      </c>
      <c r="F56" s="19"/>
      <c r="G56" s="16" t="str">
        <f t="shared" si="78"/>
        <v/>
      </c>
      <c r="H56" s="19"/>
      <c r="I56" s="23"/>
      <c r="J56" s="19"/>
      <c r="K56" s="16" t="str">
        <f t="shared" ref="K56:K80" si="95">IF(J56*15=0,"",J56*15)</f>
        <v/>
      </c>
      <c r="L56" s="19"/>
      <c r="M56" s="16" t="str">
        <f t="shared" ref="M56:M80" si="96">IF(L56*15=0,"",L56*15)</f>
        <v/>
      </c>
      <c r="N56" s="19"/>
      <c r="O56" s="23"/>
      <c r="P56" s="19">
        <v>1</v>
      </c>
      <c r="Q56" s="16">
        <v>14</v>
      </c>
      <c r="R56" s="19">
        <v>1</v>
      </c>
      <c r="S56" s="16">
        <v>14</v>
      </c>
      <c r="T56" s="19">
        <v>2</v>
      </c>
      <c r="U56" s="23" t="s">
        <v>15</v>
      </c>
      <c r="V56" s="19"/>
      <c r="W56" s="16" t="str">
        <f t="shared" si="81"/>
        <v/>
      </c>
      <c r="X56" s="19"/>
      <c r="Y56" s="16" t="str">
        <f t="shared" si="82"/>
        <v/>
      </c>
      <c r="Z56" s="19"/>
      <c r="AA56" s="23"/>
      <c r="AB56" s="19"/>
      <c r="AC56" s="16" t="str">
        <f t="shared" si="83"/>
        <v/>
      </c>
      <c r="AD56" s="19"/>
      <c r="AE56" s="16" t="str">
        <f t="shared" si="84"/>
        <v/>
      </c>
      <c r="AF56" s="19"/>
      <c r="AG56" s="23"/>
      <c r="AH56" s="19"/>
      <c r="AI56" s="16" t="str">
        <f t="shared" si="92"/>
        <v/>
      </c>
      <c r="AJ56" s="19"/>
      <c r="AK56" s="16" t="str">
        <f t="shared" si="93"/>
        <v/>
      </c>
      <c r="AL56" s="19"/>
      <c r="AM56" s="23"/>
      <c r="AN56" s="19"/>
      <c r="AO56" s="16" t="str">
        <f t="shared" si="87"/>
        <v/>
      </c>
      <c r="AP56" s="19"/>
      <c r="AQ56" s="16" t="str">
        <f t="shared" si="88"/>
        <v/>
      </c>
      <c r="AR56" s="19"/>
      <c r="AS56" s="23"/>
      <c r="AT56" s="19"/>
      <c r="AU56" s="16" t="str">
        <f t="shared" si="71"/>
        <v/>
      </c>
      <c r="AV56" s="19"/>
      <c r="AW56" s="16" t="str">
        <f t="shared" si="94"/>
        <v/>
      </c>
      <c r="AX56" s="19"/>
      <c r="AY56" s="21"/>
      <c r="AZ56" s="24">
        <f t="shared" si="39"/>
        <v>1</v>
      </c>
      <c r="BA56" s="16">
        <f t="shared" si="40"/>
        <v>14</v>
      </c>
      <c r="BB56" s="25">
        <f t="shared" si="41"/>
        <v>1</v>
      </c>
      <c r="BC56" s="16">
        <f t="shared" si="42"/>
        <v>14</v>
      </c>
      <c r="BD56" s="25">
        <f t="shared" si="43"/>
        <v>2</v>
      </c>
      <c r="BE56" s="26">
        <f t="shared" si="44"/>
        <v>2</v>
      </c>
      <c r="BF56" s="40" t="s">
        <v>659</v>
      </c>
      <c r="BG56" s="41" t="s">
        <v>660</v>
      </c>
    </row>
    <row r="57" spans="1:59" ht="15.75" customHeight="1" x14ac:dyDescent="0.2">
      <c r="A57" s="12" t="s">
        <v>764</v>
      </c>
      <c r="B57" s="29" t="s">
        <v>15</v>
      </c>
      <c r="C57" s="14" t="s">
        <v>619</v>
      </c>
      <c r="D57" s="73"/>
      <c r="E57" s="74" t="str">
        <f t="shared" si="77"/>
        <v/>
      </c>
      <c r="F57" s="73"/>
      <c r="G57" s="74" t="str">
        <f t="shared" si="78"/>
        <v/>
      </c>
      <c r="H57" s="73"/>
      <c r="I57" s="75"/>
      <c r="J57" s="73"/>
      <c r="K57" s="74" t="str">
        <f t="shared" si="95"/>
        <v/>
      </c>
      <c r="L57" s="73"/>
      <c r="M57" s="74" t="str">
        <f t="shared" si="96"/>
        <v/>
      </c>
      <c r="N57" s="73"/>
      <c r="O57" s="75"/>
      <c r="P57" s="73"/>
      <c r="Q57" s="74" t="str">
        <f t="shared" si="79"/>
        <v/>
      </c>
      <c r="R57" s="73"/>
      <c r="S57" s="74" t="str">
        <f t="shared" si="80"/>
        <v/>
      </c>
      <c r="T57" s="73"/>
      <c r="U57" s="75"/>
      <c r="V57" s="19"/>
      <c r="W57" s="16" t="str">
        <f t="shared" si="81"/>
        <v/>
      </c>
      <c r="X57" s="19"/>
      <c r="Y57" s="16" t="str">
        <f t="shared" si="82"/>
        <v/>
      </c>
      <c r="Z57" s="19"/>
      <c r="AA57" s="23"/>
      <c r="AB57" s="73"/>
      <c r="AC57" s="74" t="str">
        <f t="shared" si="83"/>
        <v/>
      </c>
      <c r="AD57" s="73"/>
      <c r="AE57" s="74" t="str">
        <f t="shared" si="84"/>
        <v/>
      </c>
      <c r="AF57" s="73"/>
      <c r="AG57" s="75"/>
      <c r="AH57" s="73"/>
      <c r="AI57" s="74" t="str">
        <f t="shared" si="92"/>
        <v/>
      </c>
      <c r="AJ57" s="73"/>
      <c r="AK57" s="74" t="str">
        <f t="shared" si="93"/>
        <v/>
      </c>
      <c r="AL57" s="73"/>
      <c r="AM57" s="75"/>
      <c r="AN57" s="19"/>
      <c r="AO57" s="16" t="str">
        <f t="shared" si="87"/>
        <v/>
      </c>
      <c r="AP57" s="19"/>
      <c r="AQ57" s="16" t="str">
        <f t="shared" si="88"/>
        <v/>
      </c>
      <c r="AR57" s="19"/>
      <c r="AS57" s="23"/>
      <c r="AT57" s="19"/>
      <c r="AU57" s="16" t="str">
        <f t="shared" si="71"/>
        <v/>
      </c>
      <c r="AV57" s="19">
        <v>1</v>
      </c>
      <c r="AW57" s="16">
        <v>10</v>
      </c>
      <c r="AX57" s="19">
        <v>1</v>
      </c>
      <c r="AY57" s="21" t="s">
        <v>469</v>
      </c>
      <c r="AZ57" s="24" t="str">
        <f t="shared" si="39"/>
        <v/>
      </c>
      <c r="BA57" s="16" t="str">
        <f t="shared" si="40"/>
        <v/>
      </c>
      <c r="BB57" s="25">
        <f t="shared" si="41"/>
        <v>1</v>
      </c>
      <c r="BC57" s="16">
        <v>10</v>
      </c>
      <c r="BD57" s="25">
        <f t="shared" si="43"/>
        <v>1</v>
      </c>
      <c r="BE57" s="26">
        <f t="shared" si="44"/>
        <v>1</v>
      </c>
      <c r="BF57" s="40" t="s">
        <v>629</v>
      </c>
      <c r="BG57" s="41" t="s">
        <v>765</v>
      </c>
    </row>
    <row r="58" spans="1:59" ht="15.75" customHeight="1" x14ac:dyDescent="0.2">
      <c r="A58" s="28" t="s">
        <v>141</v>
      </c>
      <c r="B58" s="77" t="s">
        <v>15</v>
      </c>
      <c r="C58" s="14" t="s">
        <v>142</v>
      </c>
      <c r="D58" s="19"/>
      <c r="E58" s="16" t="str">
        <f t="shared" si="77"/>
        <v/>
      </c>
      <c r="F58" s="19"/>
      <c r="G58" s="16" t="str">
        <f t="shared" si="78"/>
        <v/>
      </c>
      <c r="H58" s="19"/>
      <c r="I58" s="23"/>
      <c r="J58" s="19"/>
      <c r="K58" s="16" t="str">
        <f t="shared" si="95"/>
        <v/>
      </c>
      <c r="L58" s="19"/>
      <c r="M58" s="16" t="str">
        <f t="shared" si="96"/>
        <v/>
      </c>
      <c r="N58" s="19"/>
      <c r="O58" s="23"/>
      <c r="P58" s="19"/>
      <c r="Q58" s="16" t="str">
        <f t="shared" si="79"/>
        <v/>
      </c>
      <c r="R58" s="19"/>
      <c r="S58" s="16" t="str">
        <f t="shared" si="80"/>
        <v/>
      </c>
      <c r="T58" s="19"/>
      <c r="U58" s="23"/>
      <c r="V58" s="19"/>
      <c r="W58" s="16" t="str">
        <f t="shared" si="81"/>
        <v/>
      </c>
      <c r="X58" s="19"/>
      <c r="Y58" s="16" t="str">
        <f t="shared" si="82"/>
        <v/>
      </c>
      <c r="Z58" s="19"/>
      <c r="AA58" s="23"/>
      <c r="AB58" s="19">
        <v>1</v>
      </c>
      <c r="AC58" s="16">
        <v>14</v>
      </c>
      <c r="AD58" s="19">
        <v>1</v>
      </c>
      <c r="AE58" s="16">
        <v>14</v>
      </c>
      <c r="AF58" s="19">
        <v>2</v>
      </c>
      <c r="AG58" s="23" t="s">
        <v>15</v>
      </c>
      <c r="AH58" s="19"/>
      <c r="AI58" s="16" t="str">
        <f t="shared" si="92"/>
        <v/>
      </c>
      <c r="AJ58" s="19"/>
      <c r="AK58" s="16" t="str">
        <f t="shared" si="93"/>
        <v/>
      </c>
      <c r="AL58" s="19"/>
      <c r="AM58" s="23"/>
      <c r="AN58" s="19"/>
      <c r="AO58" s="16" t="str">
        <f t="shared" si="87"/>
        <v/>
      </c>
      <c r="AP58" s="19"/>
      <c r="AQ58" s="16" t="str">
        <f t="shared" si="88"/>
        <v/>
      </c>
      <c r="AR58" s="19"/>
      <c r="AS58" s="23"/>
      <c r="AT58" s="19"/>
      <c r="AU58" s="16" t="str">
        <f t="shared" si="71"/>
        <v/>
      </c>
      <c r="AV58" s="19"/>
      <c r="AW58" s="16" t="str">
        <f t="shared" si="94"/>
        <v/>
      </c>
      <c r="AX58" s="19"/>
      <c r="AY58" s="21"/>
      <c r="AZ58" s="24">
        <f t="shared" si="39"/>
        <v>1</v>
      </c>
      <c r="BA58" s="16">
        <f t="shared" si="40"/>
        <v>14</v>
      </c>
      <c r="BB58" s="25">
        <f t="shared" si="41"/>
        <v>1</v>
      </c>
      <c r="BC58" s="16">
        <f t="shared" si="42"/>
        <v>14</v>
      </c>
      <c r="BD58" s="25">
        <f t="shared" si="43"/>
        <v>2</v>
      </c>
      <c r="BE58" s="26">
        <f t="shared" si="44"/>
        <v>2</v>
      </c>
      <c r="BF58" s="40" t="s">
        <v>1143</v>
      </c>
      <c r="BG58" s="41" t="s">
        <v>1139</v>
      </c>
    </row>
    <row r="59" spans="1:59" ht="15.75" customHeight="1" x14ac:dyDescent="0.2">
      <c r="A59" s="28" t="s">
        <v>143</v>
      </c>
      <c r="B59" s="77" t="s">
        <v>15</v>
      </c>
      <c r="C59" s="14" t="s">
        <v>144</v>
      </c>
      <c r="D59" s="19"/>
      <c r="E59" s="16" t="str">
        <f t="shared" si="77"/>
        <v/>
      </c>
      <c r="F59" s="19"/>
      <c r="G59" s="16" t="str">
        <f t="shared" si="78"/>
        <v/>
      </c>
      <c r="H59" s="19"/>
      <c r="I59" s="23"/>
      <c r="J59" s="19"/>
      <c r="K59" s="16" t="str">
        <f t="shared" si="95"/>
        <v/>
      </c>
      <c r="L59" s="19"/>
      <c r="M59" s="16" t="str">
        <f t="shared" si="96"/>
        <v/>
      </c>
      <c r="N59" s="19"/>
      <c r="O59" s="23"/>
      <c r="P59" s="19"/>
      <c r="Q59" s="16" t="str">
        <f t="shared" si="79"/>
        <v/>
      </c>
      <c r="R59" s="19"/>
      <c r="S59" s="16" t="str">
        <f t="shared" si="80"/>
        <v/>
      </c>
      <c r="T59" s="19"/>
      <c r="U59" s="23"/>
      <c r="V59" s="19"/>
      <c r="W59" s="16" t="str">
        <f t="shared" si="81"/>
        <v/>
      </c>
      <c r="X59" s="19"/>
      <c r="Y59" s="16" t="str">
        <f t="shared" si="82"/>
        <v/>
      </c>
      <c r="Z59" s="19"/>
      <c r="AA59" s="23"/>
      <c r="AB59" s="19"/>
      <c r="AC59" s="16" t="str">
        <f t="shared" si="83"/>
        <v/>
      </c>
      <c r="AD59" s="19"/>
      <c r="AE59" s="16" t="str">
        <f t="shared" si="84"/>
        <v/>
      </c>
      <c r="AF59" s="19"/>
      <c r="AG59" s="23"/>
      <c r="AH59" s="19">
        <v>1</v>
      </c>
      <c r="AI59" s="16">
        <v>14</v>
      </c>
      <c r="AJ59" s="19">
        <v>1</v>
      </c>
      <c r="AK59" s="16">
        <v>14</v>
      </c>
      <c r="AL59" s="19">
        <v>2</v>
      </c>
      <c r="AM59" s="23" t="s">
        <v>15</v>
      </c>
      <c r="AN59" s="19"/>
      <c r="AO59" s="16" t="str">
        <f t="shared" si="87"/>
        <v/>
      </c>
      <c r="AP59" s="19"/>
      <c r="AQ59" s="16" t="str">
        <f t="shared" si="88"/>
        <v/>
      </c>
      <c r="AR59" s="19"/>
      <c r="AS59" s="23"/>
      <c r="AT59" s="19"/>
      <c r="AU59" s="16" t="str">
        <f t="shared" si="71"/>
        <v/>
      </c>
      <c r="AV59" s="19"/>
      <c r="AW59" s="16" t="str">
        <f t="shared" si="94"/>
        <v/>
      </c>
      <c r="AX59" s="19"/>
      <c r="AY59" s="21"/>
      <c r="AZ59" s="24">
        <f t="shared" si="39"/>
        <v>1</v>
      </c>
      <c r="BA59" s="16">
        <f t="shared" si="40"/>
        <v>14</v>
      </c>
      <c r="BB59" s="25">
        <f t="shared" si="41"/>
        <v>1</v>
      </c>
      <c r="BC59" s="16">
        <f t="shared" si="42"/>
        <v>14</v>
      </c>
      <c r="BD59" s="25">
        <f t="shared" si="43"/>
        <v>2</v>
      </c>
      <c r="BE59" s="26">
        <f t="shared" si="44"/>
        <v>2</v>
      </c>
      <c r="BF59" s="40" t="s">
        <v>1143</v>
      </c>
      <c r="BG59" s="41" t="s">
        <v>1139</v>
      </c>
    </row>
    <row r="60" spans="1:59" ht="15.75" customHeight="1" x14ac:dyDescent="0.2">
      <c r="A60" s="12" t="s">
        <v>145</v>
      </c>
      <c r="B60" s="29" t="s">
        <v>15</v>
      </c>
      <c r="C60" s="79" t="s">
        <v>146</v>
      </c>
      <c r="D60" s="19"/>
      <c r="E60" s="16" t="str">
        <f t="shared" si="77"/>
        <v/>
      </c>
      <c r="F60" s="19"/>
      <c r="G60" s="16" t="str">
        <f t="shared" si="78"/>
        <v/>
      </c>
      <c r="H60" s="19"/>
      <c r="I60" s="23"/>
      <c r="J60" s="19"/>
      <c r="K60" s="16" t="str">
        <f t="shared" si="95"/>
        <v/>
      </c>
      <c r="L60" s="19"/>
      <c r="M60" s="16" t="str">
        <f t="shared" si="96"/>
        <v/>
      </c>
      <c r="N60" s="19"/>
      <c r="O60" s="23"/>
      <c r="P60" s="19">
        <v>1</v>
      </c>
      <c r="Q60" s="16">
        <v>14</v>
      </c>
      <c r="R60" s="19">
        <v>1</v>
      </c>
      <c r="S60" s="16">
        <v>14</v>
      </c>
      <c r="T60" s="19">
        <v>2</v>
      </c>
      <c r="U60" s="23" t="s">
        <v>15</v>
      </c>
      <c r="V60" s="19"/>
      <c r="W60" s="16" t="str">
        <f t="shared" si="81"/>
        <v/>
      </c>
      <c r="X60" s="19"/>
      <c r="Y60" s="16" t="str">
        <f t="shared" si="82"/>
        <v/>
      </c>
      <c r="Z60" s="19"/>
      <c r="AA60" s="23"/>
      <c r="AB60" s="19"/>
      <c r="AC60" s="16" t="str">
        <f t="shared" si="83"/>
        <v/>
      </c>
      <c r="AD60" s="19"/>
      <c r="AE60" s="16" t="str">
        <f t="shared" si="84"/>
        <v/>
      </c>
      <c r="AF60" s="19"/>
      <c r="AG60" s="23"/>
      <c r="AH60" s="19"/>
      <c r="AI60" s="16" t="str">
        <f t="shared" si="92"/>
        <v/>
      </c>
      <c r="AJ60" s="19"/>
      <c r="AK60" s="16" t="str">
        <f t="shared" si="93"/>
        <v/>
      </c>
      <c r="AL60" s="19"/>
      <c r="AM60" s="23"/>
      <c r="AN60" s="19"/>
      <c r="AO60" s="16" t="str">
        <f t="shared" si="87"/>
        <v/>
      </c>
      <c r="AP60" s="19"/>
      <c r="AQ60" s="16" t="str">
        <f t="shared" si="88"/>
        <v/>
      </c>
      <c r="AR60" s="19"/>
      <c r="AS60" s="23"/>
      <c r="AT60" s="19"/>
      <c r="AU60" s="16" t="str">
        <f t="shared" si="71"/>
        <v/>
      </c>
      <c r="AV60" s="19"/>
      <c r="AW60" s="16" t="str">
        <f t="shared" si="94"/>
        <v/>
      </c>
      <c r="AX60" s="19"/>
      <c r="AY60" s="21"/>
      <c r="AZ60" s="24">
        <f t="shared" si="39"/>
        <v>1</v>
      </c>
      <c r="BA60" s="16">
        <f t="shared" si="40"/>
        <v>14</v>
      </c>
      <c r="BB60" s="25">
        <f t="shared" si="41"/>
        <v>1</v>
      </c>
      <c r="BC60" s="16">
        <f t="shared" si="42"/>
        <v>14</v>
      </c>
      <c r="BD60" s="25">
        <f t="shared" si="43"/>
        <v>2</v>
      </c>
      <c r="BE60" s="26">
        <f t="shared" si="44"/>
        <v>2</v>
      </c>
      <c r="BF60" s="40" t="s">
        <v>1143</v>
      </c>
      <c r="BG60" s="41" t="s">
        <v>662</v>
      </c>
    </row>
    <row r="61" spans="1:59" ht="15.75" customHeight="1" x14ac:dyDescent="0.2">
      <c r="A61" s="12" t="s">
        <v>147</v>
      </c>
      <c r="B61" s="29" t="s">
        <v>15</v>
      </c>
      <c r="C61" s="71" t="s">
        <v>148</v>
      </c>
      <c r="D61" s="19"/>
      <c r="E61" s="16" t="str">
        <f t="shared" si="77"/>
        <v/>
      </c>
      <c r="F61" s="19"/>
      <c r="G61" s="16" t="str">
        <f t="shared" si="78"/>
        <v/>
      </c>
      <c r="H61" s="19"/>
      <c r="I61" s="23"/>
      <c r="J61" s="19"/>
      <c r="K61" s="16" t="str">
        <f t="shared" si="95"/>
        <v/>
      </c>
      <c r="L61" s="19"/>
      <c r="M61" s="16" t="str">
        <f t="shared" si="96"/>
        <v/>
      </c>
      <c r="N61" s="19"/>
      <c r="O61" s="23"/>
      <c r="P61" s="19"/>
      <c r="Q61" s="16" t="str">
        <f t="shared" si="79"/>
        <v/>
      </c>
      <c r="R61" s="19"/>
      <c r="S61" s="16" t="str">
        <f t="shared" si="80"/>
        <v/>
      </c>
      <c r="T61" s="19"/>
      <c r="U61" s="23"/>
      <c r="V61" s="19">
        <v>1</v>
      </c>
      <c r="W61" s="16">
        <v>14</v>
      </c>
      <c r="X61" s="19">
        <v>1</v>
      </c>
      <c r="Y61" s="16">
        <v>14</v>
      </c>
      <c r="Z61" s="19">
        <v>2</v>
      </c>
      <c r="AA61" s="23" t="s">
        <v>15</v>
      </c>
      <c r="AB61" s="19"/>
      <c r="AC61" s="16" t="str">
        <f t="shared" si="83"/>
        <v/>
      </c>
      <c r="AD61" s="19"/>
      <c r="AE61" s="16" t="str">
        <f t="shared" si="84"/>
        <v/>
      </c>
      <c r="AF61" s="19"/>
      <c r="AG61" s="23"/>
      <c r="AH61" s="19"/>
      <c r="AI61" s="16" t="str">
        <f t="shared" si="92"/>
        <v/>
      </c>
      <c r="AJ61" s="19"/>
      <c r="AK61" s="16" t="str">
        <f t="shared" si="93"/>
        <v/>
      </c>
      <c r="AL61" s="19"/>
      <c r="AM61" s="23"/>
      <c r="AN61" s="19"/>
      <c r="AO61" s="16" t="str">
        <f t="shared" si="87"/>
        <v/>
      </c>
      <c r="AP61" s="19"/>
      <c r="AQ61" s="16" t="str">
        <f t="shared" si="88"/>
        <v/>
      </c>
      <c r="AR61" s="19"/>
      <c r="AS61" s="23"/>
      <c r="AT61" s="19"/>
      <c r="AU61" s="16" t="str">
        <f t="shared" si="71"/>
        <v/>
      </c>
      <c r="AV61" s="19"/>
      <c r="AW61" s="16" t="str">
        <f t="shared" si="94"/>
        <v/>
      </c>
      <c r="AX61" s="19"/>
      <c r="AY61" s="21"/>
      <c r="AZ61" s="24">
        <f t="shared" si="39"/>
        <v>1</v>
      </c>
      <c r="BA61" s="16">
        <f t="shared" si="40"/>
        <v>14</v>
      </c>
      <c r="BB61" s="25">
        <f t="shared" si="41"/>
        <v>1</v>
      </c>
      <c r="BC61" s="16">
        <f t="shared" si="42"/>
        <v>14</v>
      </c>
      <c r="BD61" s="25">
        <f t="shared" si="43"/>
        <v>2</v>
      </c>
      <c r="BE61" s="26">
        <f t="shared" si="44"/>
        <v>2</v>
      </c>
      <c r="BF61" s="40" t="s">
        <v>1143</v>
      </c>
      <c r="BG61" s="41" t="s">
        <v>663</v>
      </c>
    </row>
    <row r="62" spans="1:59" ht="15.75" customHeight="1" x14ac:dyDescent="0.2">
      <c r="A62" s="12" t="s">
        <v>149</v>
      </c>
      <c r="B62" s="29" t="s">
        <v>15</v>
      </c>
      <c r="C62" s="71" t="s">
        <v>150</v>
      </c>
      <c r="D62" s="19"/>
      <c r="E62" s="16" t="str">
        <f t="shared" si="77"/>
        <v/>
      </c>
      <c r="F62" s="19"/>
      <c r="G62" s="16" t="str">
        <f t="shared" si="78"/>
        <v/>
      </c>
      <c r="H62" s="19"/>
      <c r="I62" s="23"/>
      <c r="J62" s="19"/>
      <c r="K62" s="16" t="str">
        <f t="shared" si="95"/>
        <v/>
      </c>
      <c r="L62" s="19"/>
      <c r="M62" s="16" t="str">
        <f t="shared" si="96"/>
        <v/>
      </c>
      <c r="N62" s="19"/>
      <c r="O62" s="23"/>
      <c r="P62" s="19"/>
      <c r="Q62" s="16" t="str">
        <f t="shared" si="79"/>
        <v/>
      </c>
      <c r="R62" s="19"/>
      <c r="S62" s="16" t="str">
        <f t="shared" si="80"/>
        <v/>
      </c>
      <c r="T62" s="19"/>
      <c r="U62" s="23"/>
      <c r="V62" s="19"/>
      <c r="W62" s="16" t="str">
        <f t="shared" si="81"/>
        <v/>
      </c>
      <c r="X62" s="19"/>
      <c r="Y62" s="16" t="str">
        <f t="shared" si="82"/>
        <v/>
      </c>
      <c r="Z62" s="19"/>
      <c r="AA62" s="23"/>
      <c r="AB62" s="19"/>
      <c r="AC62" s="16" t="str">
        <f t="shared" si="83"/>
        <v/>
      </c>
      <c r="AD62" s="19"/>
      <c r="AE62" s="16" t="str">
        <f t="shared" si="84"/>
        <v/>
      </c>
      <c r="AF62" s="19"/>
      <c r="AG62" s="23"/>
      <c r="AH62" s="19"/>
      <c r="AI62" s="16" t="str">
        <f t="shared" si="92"/>
        <v/>
      </c>
      <c r="AJ62" s="19"/>
      <c r="AK62" s="16" t="str">
        <f t="shared" si="93"/>
        <v/>
      </c>
      <c r="AL62" s="19"/>
      <c r="AM62" s="23"/>
      <c r="AN62" s="19"/>
      <c r="AO62" s="16" t="str">
        <f t="shared" si="87"/>
        <v/>
      </c>
      <c r="AP62" s="19"/>
      <c r="AQ62" s="16" t="str">
        <f t="shared" si="88"/>
        <v/>
      </c>
      <c r="AR62" s="19"/>
      <c r="AS62" s="23"/>
      <c r="AT62" s="19"/>
      <c r="AU62" s="16" t="str">
        <f t="shared" si="71"/>
        <v/>
      </c>
      <c r="AV62" s="19">
        <v>1</v>
      </c>
      <c r="AW62" s="16">
        <v>10</v>
      </c>
      <c r="AX62" s="19">
        <v>1</v>
      </c>
      <c r="AY62" s="21" t="s">
        <v>469</v>
      </c>
      <c r="AZ62" s="24" t="str">
        <f t="shared" si="39"/>
        <v/>
      </c>
      <c r="BA62" s="16" t="str">
        <f t="shared" si="40"/>
        <v/>
      </c>
      <c r="BB62" s="25">
        <f t="shared" si="41"/>
        <v>1</v>
      </c>
      <c r="BC62" s="16">
        <v>10</v>
      </c>
      <c r="BD62" s="25">
        <f t="shared" si="43"/>
        <v>1</v>
      </c>
      <c r="BE62" s="26">
        <f t="shared" si="44"/>
        <v>1</v>
      </c>
      <c r="BF62" s="40" t="s">
        <v>1143</v>
      </c>
      <c r="BG62" s="41" t="s">
        <v>653</v>
      </c>
    </row>
    <row r="63" spans="1:59" s="27" customFormat="1" ht="15.75" customHeight="1" x14ac:dyDescent="0.2">
      <c r="A63" s="28" t="s">
        <v>1154</v>
      </c>
      <c r="B63" s="29" t="s">
        <v>15</v>
      </c>
      <c r="C63" s="30" t="s">
        <v>151</v>
      </c>
      <c r="D63" s="19"/>
      <c r="E63" s="16" t="str">
        <f t="shared" si="77"/>
        <v/>
      </c>
      <c r="F63" s="19"/>
      <c r="G63" s="16" t="str">
        <f t="shared" si="78"/>
        <v/>
      </c>
      <c r="H63" s="19"/>
      <c r="I63" s="23"/>
      <c r="J63" s="19"/>
      <c r="K63" s="16" t="str">
        <f t="shared" si="95"/>
        <v/>
      </c>
      <c r="L63" s="19"/>
      <c r="M63" s="16" t="str">
        <f t="shared" si="96"/>
        <v/>
      </c>
      <c r="N63" s="19"/>
      <c r="O63" s="23"/>
      <c r="P63" s="19"/>
      <c r="Q63" s="16" t="str">
        <f t="shared" si="79"/>
        <v/>
      </c>
      <c r="R63" s="19"/>
      <c r="S63" s="16" t="str">
        <f t="shared" si="80"/>
        <v/>
      </c>
      <c r="T63" s="19"/>
      <c r="U63" s="23"/>
      <c r="V63" s="19"/>
      <c r="W63" s="16" t="str">
        <f t="shared" si="81"/>
        <v/>
      </c>
      <c r="X63" s="19"/>
      <c r="Y63" s="16" t="str">
        <f t="shared" si="82"/>
        <v/>
      </c>
      <c r="Z63" s="19"/>
      <c r="AA63" s="23"/>
      <c r="AB63" s="19"/>
      <c r="AC63" s="16"/>
      <c r="AD63" s="19"/>
      <c r="AE63" s="16"/>
      <c r="AF63" s="19"/>
      <c r="AG63" s="23"/>
      <c r="AH63" s="19">
        <v>2</v>
      </c>
      <c r="AI63" s="16">
        <v>28</v>
      </c>
      <c r="AJ63" s="19"/>
      <c r="AK63" s="16" t="str">
        <f t="shared" si="93"/>
        <v/>
      </c>
      <c r="AL63" s="19">
        <v>2</v>
      </c>
      <c r="AM63" s="23" t="s">
        <v>15</v>
      </c>
      <c r="AN63" s="19"/>
      <c r="AO63" s="16" t="str">
        <f t="shared" si="87"/>
        <v/>
      </c>
      <c r="AP63" s="19"/>
      <c r="AQ63" s="16" t="str">
        <f t="shared" si="88"/>
        <v/>
      </c>
      <c r="AR63" s="19"/>
      <c r="AS63" s="23"/>
      <c r="AT63" s="19"/>
      <c r="AU63" s="16" t="str">
        <f t="shared" si="71"/>
        <v/>
      </c>
      <c r="AV63" s="19"/>
      <c r="AW63" s="16" t="str">
        <f t="shared" si="94"/>
        <v/>
      </c>
      <c r="AX63" s="19"/>
      <c r="AY63" s="21"/>
      <c r="AZ63" s="24">
        <f t="shared" si="39"/>
        <v>2</v>
      </c>
      <c r="BA63" s="16">
        <f t="shared" si="40"/>
        <v>28</v>
      </c>
      <c r="BB63" s="25" t="str">
        <f t="shared" si="41"/>
        <v/>
      </c>
      <c r="BC63" s="16" t="str">
        <f t="shared" si="42"/>
        <v/>
      </c>
      <c r="BD63" s="25">
        <f t="shared" si="43"/>
        <v>2</v>
      </c>
      <c r="BE63" s="26">
        <f t="shared" si="44"/>
        <v>2</v>
      </c>
      <c r="BF63" s="40" t="s">
        <v>844</v>
      </c>
      <c r="BG63" s="41" t="s">
        <v>845</v>
      </c>
    </row>
    <row r="64" spans="1:59" ht="15.75" customHeight="1" x14ac:dyDescent="0.2">
      <c r="A64" s="12" t="s">
        <v>152</v>
      </c>
      <c r="B64" s="29" t="s">
        <v>15</v>
      </c>
      <c r="C64" s="71" t="s">
        <v>153</v>
      </c>
      <c r="D64" s="19"/>
      <c r="E64" s="16" t="str">
        <f t="shared" si="77"/>
        <v/>
      </c>
      <c r="F64" s="19"/>
      <c r="G64" s="16" t="str">
        <f t="shared" si="78"/>
        <v/>
      </c>
      <c r="H64" s="19"/>
      <c r="I64" s="23"/>
      <c r="J64" s="19"/>
      <c r="K64" s="16" t="str">
        <f t="shared" si="95"/>
        <v/>
      </c>
      <c r="L64" s="19"/>
      <c r="M64" s="16" t="str">
        <f t="shared" si="96"/>
        <v/>
      </c>
      <c r="N64" s="19"/>
      <c r="O64" s="23"/>
      <c r="P64" s="19"/>
      <c r="Q64" s="16" t="str">
        <f t="shared" si="79"/>
        <v/>
      </c>
      <c r="R64" s="19"/>
      <c r="S64" s="16" t="str">
        <f t="shared" si="80"/>
        <v/>
      </c>
      <c r="T64" s="19"/>
      <c r="U64" s="23"/>
      <c r="V64" s="19"/>
      <c r="W64" s="16" t="str">
        <f t="shared" si="81"/>
        <v/>
      </c>
      <c r="X64" s="19">
        <v>1</v>
      </c>
      <c r="Y64" s="16">
        <v>14</v>
      </c>
      <c r="Z64" s="19">
        <v>1</v>
      </c>
      <c r="AA64" s="23" t="s">
        <v>88</v>
      </c>
      <c r="AB64" s="19"/>
      <c r="AC64" s="16" t="str">
        <f t="shared" si="83"/>
        <v/>
      </c>
      <c r="AD64" s="19"/>
      <c r="AE64" s="16" t="str">
        <f t="shared" si="84"/>
        <v/>
      </c>
      <c r="AF64" s="19"/>
      <c r="AG64" s="23"/>
      <c r="AH64" s="19"/>
      <c r="AI64" s="16" t="str">
        <f t="shared" si="92"/>
        <v/>
      </c>
      <c r="AJ64" s="19"/>
      <c r="AK64" s="16" t="str">
        <f t="shared" si="93"/>
        <v/>
      </c>
      <c r="AL64" s="19"/>
      <c r="AM64" s="23"/>
      <c r="AN64" s="19"/>
      <c r="AO64" s="16" t="str">
        <f t="shared" si="87"/>
        <v/>
      </c>
      <c r="AP64" s="19"/>
      <c r="AQ64" s="16" t="str">
        <f t="shared" si="88"/>
        <v/>
      </c>
      <c r="AR64" s="19"/>
      <c r="AS64" s="23"/>
      <c r="AT64" s="19"/>
      <c r="AU64" s="16" t="str">
        <f t="shared" si="71"/>
        <v/>
      </c>
      <c r="AV64" s="19"/>
      <c r="AW64" s="16" t="str">
        <f t="shared" si="94"/>
        <v/>
      </c>
      <c r="AX64" s="19"/>
      <c r="AY64" s="21"/>
      <c r="AZ64" s="24" t="str">
        <f t="shared" si="39"/>
        <v/>
      </c>
      <c r="BA64" s="16" t="str">
        <f t="shared" si="40"/>
        <v/>
      </c>
      <c r="BB64" s="25">
        <f t="shared" si="41"/>
        <v>1</v>
      </c>
      <c r="BC64" s="16">
        <f t="shared" si="42"/>
        <v>14</v>
      </c>
      <c r="BD64" s="25">
        <f t="shared" si="43"/>
        <v>1</v>
      </c>
      <c r="BE64" s="26">
        <f t="shared" si="44"/>
        <v>1</v>
      </c>
      <c r="BF64" s="40" t="s">
        <v>1143</v>
      </c>
      <c r="BG64" s="41" t="s">
        <v>785</v>
      </c>
    </row>
    <row r="65" spans="1:59" ht="15.75" customHeight="1" x14ac:dyDescent="0.2">
      <c r="A65" s="12" t="s">
        <v>154</v>
      </c>
      <c r="B65" s="29" t="s">
        <v>15</v>
      </c>
      <c r="C65" s="14" t="s">
        <v>155</v>
      </c>
      <c r="D65" s="19"/>
      <c r="E65" s="16" t="str">
        <f t="shared" si="77"/>
        <v/>
      </c>
      <c r="F65" s="19"/>
      <c r="G65" s="16" t="str">
        <f t="shared" si="78"/>
        <v/>
      </c>
      <c r="H65" s="19"/>
      <c r="I65" s="23"/>
      <c r="J65" s="19"/>
      <c r="K65" s="16" t="str">
        <f t="shared" si="95"/>
        <v/>
      </c>
      <c r="L65" s="19"/>
      <c r="M65" s="16" t="str">
        <f t="shared" si="96"/>
        <v/>
      </c>
      <c r="N65" s="19"/>
      <c r="O65" s="23"/>
      <c r="P65" s="19"/>
      <c r="Q65" s="16"/>
      <c r="R65" s="19"/>
      <c r="S65" s="16"/>
      <c r="T65" s="19"/>
      <c r="U65" s="23"/>
      <c r="V65" s="19"/>
      <c r="W65" s="16" t="str">
        <f t="shared" si="81"/>
        <v/>
      </c>
      <c r="X65" s="19"/>
      <c r="Y65" s="16"/>
      <c r="Z65" s="19"/>
      <c r="AA65" s="23"/>
      <c r="AB65" s="19">
        <v>2</v>
      </c>
      <c r="AC65" s="16">
        <v>20</v>
      </c>
      <c r="AD65" s="19"/>
      <c r="AE65" s="16">
        <v>8</v>
      </c>
      <c r="AF65" s="19">
        <v>2</v>
      </c>
      <c r="AG65" s="23" t="s">
        <v>15</v>
      </c>
      <c r="AH65" s="19"/>
      <c r="AI65" s="16"/>
      <c r="AJ65" s="19"/>
      <c r="AK65" s="16"/>
      <c r="AL65" s="19"/>
      <c r="AM65" s="23"/>
      <c r="AN65" s="19"/>
      <c r="AO65" s="16" t="str">
        <f t="shared" si="87"/>
        <v/>
      </c>
      <c r="AP65" s="19"/>
      <c r="AQ65" s="16" t="str">
        <f t="shared" si="88"/>
        <v/>
      </c>
      <c r="AR65" s="19"/>
      <c r="AS65" s="23"/>
      <c r="AT65" s="19"/>
      <c r="AU65" s="16" t="str">
        <f t="shared" si="71"/>
        <v/>
      </c>
      <c r="AV65" s="19"/>
      <c r="AW65" s="16" t="str">
        <f t="shared" si="94"/>
        <v/>
      </c>
      <c r="AX65" s="19"/>
      <c r="AY65" s="21"/>
      <c r="AZ65" s="24">
        <f t="shared" si="39"/>
        <v>2</v>
      </c>
      <c r="BA65" s="16">
        <v>20</v>
      </c>
      <c r="BB65" s="25" t="str">
        <f t="shared" si="41"/>
        <v/>
      </c>
      <c r="BC65" s="16">
        <v>8</v>
      </c>
      <c r="BD65" s="25">
        <f t="shared" si="43"/>
        <v>2</v>
      </c>
      <c r="BE65" s="26">
        <f t="shared" si="44"/>
        <v>2</v>
      </c>
      <c r="BF65" s="40" t="s">
        <v>651</v>
      </c>
      <c r="BG65" s="41" t="s">
        <v>652</v>
      </c>
    </row>
    <row r="66" spans="1:59" ht="15.75" customHeight="1" x14ac:dyDescent="0.2">
      <c r="A66" s="12" t="s">
        <v>786</v>
      </c>
      <c r="B66" s="29" t="s">
        <v>15</v>
      </c>
      <c r="C66" s="71" t="s">
        <v>494</v>
      </c>
      <c r="D66" s="19"/>
      <c r="E66" s="16"/>
      <c r="F66" s="19"/>
      <c r="G66" s="16"/>
      <c r="H66" s="19"/>
      <c r="I66" s="23"/>
      <c r="J66" s="19"/>
      <c r="K66" s="16"/>
      <c r="L66" s="19"/>
      <c r="M66" s="16"/>
      <c r="N66" s="19"/>
      <c r="O66" s="23"/>
      <c r="P66" s="19"/>
      <c r="Q66" s="16"/>
      <c r="R66" s="19"/>
      <c r="S66" s="16"/>
      <c r="T66" s="19"/>
      <c r="U66" s="23"/>
      <c r="V66" s="19"/>
      <c r="W66" s="16"/>
      <c r="X66" s="19"/>
      <c r="Y66" s="16"/>
      <c r="Z66" s="19"/>
      <c r="AA66" s="23"/>
      <c r="AB66" s="19"/>
      <c r="AC66" s="16"/>
      <c r="AD66" s="19"/>
      <c r="AE66" s="16"/>
      <c r="AF66" s="19"/>
      <c r="AG66" s="23"/>
      <c r="AH66" s="19"/>
      <c r="AI66" s="16"/>
      <c r="AJ66" s="19"/>
      <c r="AK66" s="16"/>
      <c r="AL66" s="19"/>
      <c r="AM66" s="23"/>
      <c r="AN66" s="19"/>
      <c r="AO66" s="16"/>
      <c r="AP66" s="19">
        <v>1</v>
      </c>
      <c r="AQ66" s="16">
        <v>14</v>
      </c>
      <c r="AR66" s="19">
        <v>1</v>
      </c>
      <c r="AS66" s="23" t="s">
        <v>469</v>
      </c>
      <c r="AT66" s="19"/>
      <c r="AU66" s="16"/>
      <c r="AV66" s="19"/>
      <c r="AW66" s="16"/>
      <c r="AX66" s="19"/>
      <c r="AY66" s="21"/>
      <c r="AZ66" s="24"/>
      <c r="BA66" s="16"/>
      <c r="BB66" s="25">
        <v>1</v>
      </c>
      <c r="BC66" s="16">
        <v>14</v>
      </c>
      <c r="BD66" s="25">
        <v>1</v>
      </c>
      <c r="BE66" s="26">
        <v>1</v>
      </c>
      <c r="BF66" s="40" t="s">
        <v>651</v>
      </c>
      <c r="BG66" s="41" t="s">
        <v>652</v>
      </c>
    </row>
    <row r="67" spans="1:59" ht="15.75" customHeight="1" x14ac:dyDescent="0.25">
      <c r="A67" s="12" t="s">
        <v>760</v>
      </c>
      <c r="B67" s="29" t="s">
        <v>15</v>
      </c>
      <c r="C67" s="71" t="s">
        <v>558</v>
      </c>
      <c r="D67" s="19"/>
      <c r="E67" s="16" t="str">
        <f t="shared" si="77"/>
        <v/>
      </c>
      <c r="F67" s="19"/>
      <c r="G67" s="16" t="str">
        <f t="shared" si="78"/>
        <v/>
      </c>
      <c r="H67" s="19"/>
      <c r="I67" s="23"/>
      <c r="J67" s="19"/>
      <c r="K67" s="16" t="str">
        <f t="shared" si="95"/>
        <v/>
      </c>
      <c r="L67" s="19"/>
      <c r="M67" s="16" t="str">
        <f t="shared" si="96"/>
        <v/>
      </c>
      <c r="N67" s="19"/>
      <c r="O67" s="23"/>
      <c r="P67" s="19"/>
      <c r="Q67" s="16" t="str">
        <f t="shared" si="79"/>
        <v/>
      </c>
      <c r="R67" s="19"/>
      <c r="S67" s="16" t="str">
        <f t="shared" si="80"/>
        <v/>
      </c>
      <c r="T67" s="19"/>
      <c r="U67" s="23"/>
      <c r="V67" s="19"/>
      <c r="W67" s="16" t="str">
        <f t="shared" si="81"/>
        <v/>
      </c>
      <c r="X67" s="19"/>
      <c r="Y67" s="16" t="str">
        <f t="shared" si="82"/>
        <v/>
      </c>
      <c r="Z67" s="19"/>
      <c r="AA67" s="23"/>
      <c r="AB67" s="19"/>
      <c r="AC67" s="16" t="str">
        <f t="shared" ref="AC67" si="97">IF(AB67*15=0,"",AB67*15)</f>
        <v/>
      </c>
      <c r="AD67" s="19">
        <v>1</v>
      </c>
      <c r="AE67" s="16">
        <v>14</v>
      </c>
      <c r="AF67" s="19">
        <v>1</v>
      </c>
      <c r="AG67" s="23" t="s">
        <v>469</v>
      </c>
      <c r="AH67" s="19"/>
      <c r="AI67" s="16"/>
      <c r="AJ67" s="19"/>
      <c r="AK67" s="16"/>
      <c r="AL67" s="19"/>
      <c r="AM67" s="23"/>
      <c r="AN67" s="19"/>
      <c r="AO67" s="80" t="str">
        <f t="shared" si="87"/>
        <v/>
      </c>
      <c r="AP67" s="81"/>
      <c r="AQ67" s="80" t="str">
        <f t="shared" si="88"/>
        <v/>
      </c>
      <c r="AR67" s="81"/>
      <c r="AS67" s="82"/>
      <c r="AT67" s="19"/>
      <c r="AU67" s="16" t="str">
        <f t="shared" si="71"/>
        <v/>
      </c>
      <c r="AV67" s="19"/>
      <c r="AW67" s="16" t="str">
        <f t="shared" si="94"/>
        <v/>
      </c>
      <c r="AX67" s="19"/>
      <c r="AY67" s="21"/>
      <c r="AZ67" s="24" t="str">
        <f t="shared" si="39"/>
        <v/>
      </c>
      <c r="BA67" s="16" t="str">
        <f t="shared" si="40"/>
        <v/>
      </c>
      <c r="BB67" s="25">
        <f t="shared" si="41"/>
        <v>1</v>
      </c>
      <c r="BC67" s="16">
        <f t="shared" si="42"/>
        <v>14</v>
      </c>
      <c r="BD67" s="25">
        <f t="shared" si="43"/>
        <v>1</v>
      </c>
      <c r="BE67" s="26">
        <f t="shared" si="44"/>
        <v>1</v>
      </c>
      <c r="BF67" s="40" t="s">
        <v>629</v>
      </c>
      <c r="BG67" s="41" t="s">
        <v>665</v>
      </c>
    </row>
    <row r="68" spans="1:59" ht="15.75" customHeight="1" x14ac:dyDescent="0.2">
      <c r="A68" s="12" t="s">
        <v>761</v>
      </c>
      <c r="B68" s="29" t="s">
        <v>15</v>
      </c>
      <c r="C68" s="71" t="s">
        <v>559</v>
      </c>
      <c r="D68" s="19"/>
      <c r="E68" s="16" t="str">
        <f t="shared" si="77"/>
        <v/>
      </c>
      <c r="F68" s="19"/>
      <c r="G68" s="16" t="str">
        <f t="shared" si="78"/>
        <v/>
      </c>
      <c r="H68" s="19"/>
      <c r="I68" s="23"/>
      <c r="J68" s="19"/>
      <c r="K68" s="16" t="str">
        <f t="shared" si="95"/>
        <v/>
      </c>
      <c r="L68" s="19"/>
      <c r="M68" s="16" t="str">
        <f t="shared" si="96"/>
        <v/>
      </c>
      <c r="N68" s="19"/>
      <c r="O68" s="23"/>
      <c r="P68" s="19"/>
      <c r="Q68" s="16" t="str">
        <f t="shared" si="79"/>
        <v/>
      </c>
      <c r="R68" s="19"/>
      <c r="S68" s="16" t="str">
        <f t="shared" si="80"/>
        <v/>
      </c>
      <c r="T68" s="19"/>
      <c r="U68" s="23"/>
      <c r="V68" s="19"/>
      <c r="W68" s="16" t="str">
        <f t="shared" si="81"/>
        <v/>
      </c>
      <c r="X68" s="19"/>
      <c r="Y68" s="16" t="str">
        <f t="shared" si="82"/>
        <v/>
      </c>
      <c r="Z68" s="19"/>
      <c r="AA68" s="23"/>
      <c r="AB68" s="19"/>
      <c r="AC68" s="16"/>
      <c r="AD68" s="19"/>
      <c r="AE68" s="16"/>
      <c r="AF68" s="19"/>
      <c r="AG68" s="23"/>
      <c r="AH68" s="19"/>
      <c r="AI68" s="16" t="str">
        <f t="shared" si="92"/>
        <v/>
      </c>
      <c r="AJ68" s="19">
        <v>1</v>
      </c>
      <c r="AK68" s="16">
        <v>20</v>
      </c>
      <c r="AL68" s="19">
        <v>1</v>
      </c>
      <c r="AM68" s="23" t="s">
        <v>469</v>
      </c>
      <c r="AN68" s="19"/>
      <c r="AO68" s="16" t="str">
        <f t="shared" si="87"/>
        <v/>
      </c>
      <c r="AP68" s="19"/>
      <c r="AQ68" s="16" t="str">
        <f t="shared" si="88"/>
        <v/>
      </c>
      <c r="AR68" s="19"/>
      <c r="AS68" s="23"/>
      <c r="AT68" s="19"/>
      <c r="AU68" s="16" t="str">
        <f t="shared" si="71"/>
        <v/>
      </c>
      <c r="AV68" s="19"/>
      <c r="AW68" s="16" t="str">
        <f t="shared" si="94"/>
        <v/>
      </c>
      <c r="AX68" s="19"/>
      <c r="AY68" s="21"/>
      <c r="AZ68" s="24" t="str">
        <f t="shared" si="39"/>
        <v/>
      </c>
      <c r="BA68" s="16" t="str">
        <f t="shared" si="40"/>
        <v/>
      </c>
      <c r="BB68" s="25">
        <f t="shared" si="41"/>
        <v>1</v>
      </c>
      <c r="BC68" s="16">
        <v>20</v>
      </c>
      <c r="BD68" s="25">
        <f t="shared" si="43"/>
        <v>1</v>
      </c>
      <c r="BE68" s="26">
        <f t="shared" si="44"/>
        <v>1</v>
      </c>
      <c r="BF68" s="40" t="s">
        <v>629</v>
      </c>
      <c r="BG68" s="41" t="s">
        <v>665</v>
      </c>
    </row>
    <row r="69" spans="1:59" ht="15.75" customHeight="1" x14ac:dyDescent="0.25">
      <c r="A69" s="12" t="s">
        <v>762</v>
      </c>
      <c r="B69" s="29" t="s">
        <v>15</v>
      </c>
      <c r="C69" s="71" t="s">
        <v>560</v>
      </c>
      <c r="D69" s="19"/>
      <c r="E69" s="16"/>
      <c r="F69" s="19"/>
      <c r="G69" s="16"/>
      <c r="H69" s="19"/>
      <c r="I69" s="23"/>
      <c r="J69" s="19"/>
      <c r="K69" s="16"/>
      <c r="L69" s="19"/>
      <c r="M69" s="16"/>
      <c r="N69" s="19"/>
      <c r="O69" s="23"/>
      <c r="P69" s="19"/>
      <c r="Q69" s="16"/>
      <c r="R69" s="19"/>
      <c r="S69" s="16"/>
      <c r="T69" s="19"/>
      <c r="U69" s="23"/>
      <c r="V69" s="19"/>
      <c r="W69" s="16"/>
      <c r="X69" s="19"/>
      <c r="Y69" s="16"/>
      <c r="Z69" s="19"/>
      <c r="AA69" s="23"/>
      <c r="AB69" s="19"/>
      <c r="AC69" s="16"/>
      <c r="AD69" s="19"/>
      <c r="AE69" s="16"/>
      <c r="AF69" s="19"/>
      <c r="AG69" s="23"/>
      <c r="AH69" s="19"/>
      <c r="AI69" s="16"/>
      <c r="AJ69" s="19"/>
      <c r="AK69" s="16"/>
      <c r="AL69" s="19"/>
      <c r="AM69" s="23"/>
      <c r="AN69" s="19"/>
      <c r="AO69" s="16"/>
      <c r="AP69" s="19"/>
      <c r="AQ69" s="16"/>
      <c r="AR69" s="19"/>
      <c r="AS69" s="21"/>
      <c r="AT69" s="83"/>
      <c r="AU69" s="84"/>
      <c r="AV69" s="19">
        <v>1</v>
      </c>
      <c r="AW69" s="16">
        <v>8</v>
      </c>
      <c r="AX69" s="19">
        <v>1</v>
      </c>
      <c r="AY69" s="21" t="s">
        <v>469</v>
      </c>
      <c r="AZ69" s="24" t="str">
        <f t="shared" si="39"/>
        <v/>
      </c>
      <c r="BA69" s="16" t="str">
        <f t="shared" si="40"/>
        <v/>
      </c>
      <c r="BB69" s="25">
        <f t="shared" si="41"/>
        <v>1</v>
      </c>
      <c r="BC69" s="16">
        <v>8</v>
      </c>
      <c r="BD69" s="25">
        <f t="shared" si="43"/>
        <v>1</v>
      </c>
      <c r="BE69" s="26">
        <f t="shared" si="44"/>
        <v>1</v>
      </c>
      <c r="BF69" s="40" t="s">
        <v>629</v>
      </c>
      <c r="BG69" s="41" t="s">
        <v>628</v>
      </c>
    </row>
    <row r="70" spans="1:59" ht="15.75" customHeight="1" x14ac:dyDescent="0.2">
      <c r="A70" s="12" t="s">
        <v>156</v>
      </c>
      <c r="B70" s="29" t="s">
        <v>15</v>
      </c>
      <c r="C70" s="71" t="s">
        <v>157</v>
      </c>
      <c r="D70" s="19"/>
      <c r="E70" s="16" t="str">
        <f t="shared" si="77"/>
        <v/>
      </c>
      <c r="F70" s="19"/>
      <c r="G70" s="16" t="str">
        <f t="shared" si="78"/>
        <v/>
      </c>
      <c r="H70" s="19"/>
      <c r="I70" s="23"/>
      <c r="J70" s="19"/>
      <c r="K70" s="16" t="str">
        <f t="shared" si="95"/>
        <v/>
      </c>
      <c r="L70" s="19">
        <v>4</v>
      </c>
      <c r="M70" s="16">
        <v>56</v>
      </c>
      <c r="N70" s="19">
        <v>3</v>
      </c>
      <c r="O70" s="23" t="s">
        <v>469</v>
      </c>
      <c r="P70" s="19"/>
      <c r="Q70" s="16" t="str">
        <f t="shared" si="79"/>
        <v/>
      </c>
      <c r="R70" s="19"/>
      <c r="S70" s="16" t="str">
        <f t="shared" si="80"/>
        <v/>
      </c>
      <c r="T70" s="19"/>
      <c r="U70" s="23"/>
      <c r="V70" s="19"/>
      <c r="W70" s="16" t="str">
        <f t="shared" si="81"/>
        <v/>
      </c>
      <c r="X70" s="19"/>
      <c r="Y70" s="16" t="str">
        <f t="shared" si="82"/>
        <v/>
      </c>
      <c r="Z70" s="19"/>
      <c r="AA70" s="23"/>
      <c r="AB70" s="19"/>
      <c r="AC70" s="16" t="str">
        <f t="shared" si="83"/>
        <v/>
      </c>
      <c r="AD70" s="19"/>
      <c r="AE70" s="16" t="str">
        <f t="shared" si="84"/>
        <v/>
      </c>
      <c r="AF70" s="19"/>
      <c r="AG70" s="23"/>
      <c r="AH70" s="19"/>
      <c r="AI70" s="16" t="str">
        <f t="shared" si="92"/>
        <v/>
      </c>
      <c r="AJ70" s="19"/>
      <c r="AK70" s="16" t="str">
        <f t="shared" si="93"/>
        <v/>
      </c>
      <c r="AL70" s="19"/>
      <c r="AM70" s="23"/>
      <c r="AN70" s="19"/>
      <c r="AO70" s="16" t="str">
        <f t="shared" si="87"/>
        <v/>
      </c>
      <c r="AP70" s="19"/>
      <c r="AQ70" s="16" t="str">
        <f t="shared" si="88"/>
        <v/>
      </c>
      <c r="AR70" s="19"/>
      <c r="AS70" s="23"/>
      <c r="AT70" s="19"/>
      <c r="AU70" s="16" t="str">
        <f t="shared" si="71"/>
        <v/>
      </c>
      <c r="AV70" s="19"/>
      <c r="AW70" s="16" t="str">
        <f t="shared" si="94"/>
        <v/>
      </c>
      <c r="AX70" s="19"/>
      <c r="AY70" s="21"/>
      <c r="AZ70" s="24" t="str">
        <f t="shared" si="39"/>
        <v/>
      </c>
      <c r="BA70" s="16" t="str">
        <f t="shared" si="40"/>
        <v/>
      </c>
      <c r="BB70" s="25">
        <f t="shared" si="41"/>
        <v>4</v>
      </c>
      <c r="BC70" s="16">
        <f t="shared" si="42"/>
        <v>56</v>
      </c>
      <c r="BD70" s="25">
        <f t="shared" si="43"/>
        <v>3</v>
      </c>
      <c r="BE70" s="26">
        <f t="shared" si="44"/>
        <v>4</v>
      </c>
      <c r="BF70" s="40" t="s">
        <v>929</v>
      </c>
      <c r="BG70" s="41" t="s">
        <v>1108</v>
      </c>
    </row>
    <row r="71" spans="1:59" ht="15.75" customHeight="1" x14ac:dyDescent="0.25">
      <c r="A71" s="12" t="s">
        <v>158</v>
      </c>
      <c r="B71" s="29" t="s">
        <v>15</v>
      </c>
      <c r="C71" s="71" t="s">
        <v>159</v>
      </c>
      <c r="D71" s="19"/>
      <c r="E71" s="16" t="str">
        <f t="shared" si="77"/>
        <v/>
      </c>
      <c r="F71" s="19"/>
      <c r="G71" s="16" t="str">
        <f t="shared" si="78"/>
        <v/>
      </c>
      <c r="H71" s="19"/>
      <c r="I71" s="23"/>
      <c r="J71" s="19"/>
      <c r="K71" s="16" t="str">
        <f t="shared" si="95"/>
        <v/>
      </c>
      <c r="L71" s="19"/>
      <c r="M71" s="16" t="str">
        <f t="shared" si="96"/>
        <v/>
      </c>
      <c r="N71" s="19"/>
      <c r="O71" s="23"/>
      <c r="P71" s="83"/>
      <c r="Q71" s="84" t="str">
        <f t="shared" si="79"/>
        <v/>
      </c>
      <c r="R71" s="19">
        <v>3</v>
      </c>
      <c r="S71" s="16">
        <v>42</v>
      </c>
      <c r="T71" s="19">
        <v>3</v>
      </c>
      <c r="U71" s="23" t="s">
        <v>469</v>
      </c>
      <c r="V71" s="19"/>
      <c r="W71" s="16" t="str">
        <f t="shared" si="81"/>
        <v/>
      </c>
      <c r="X71" s="19"/>
      <c r="Y71" s="16" t="str">
        <f t="shared" si="82"/>
        <v/>
      </c>
      <c r="Z71" s="19"/>
      <c r="AA71" s="23"/>
      <c r="AB71" s="19"/>
      <c r="AC71" s="16" t="str">
        <f t="shared" si="83"/>
        <v/>
      </c>
      <c r="AD71" s="19"/>
      <c r="AE71" s="16" t="str">
        <f t="shared" si="84"/>
        <v/>
      </c>
      <c r="AF71" s="19"/>
      <c r="AG71" s="23"/>
      <c r="AH71" s="19"/>
      <c r="AI71" s="16" t="str">
        <f t="shared" si="92"/>
        <v/>
      </c>
      <c r="AJ71" s="19"/>
      <c r="AK71" s="16" t="str">
        <f t="shared" si="93"/>
        <v/>
      </c>
      <c r="AL71" s="19"/>
      <c r="AM71" s="23"/>
      <c r="AN71" s="19"/>
      <c r="AO71" s="16" t="str">
        <f t="shared" si="87"/>
        <v/>
      </c>
      <c r="AP71" s="19"/>
      <c r="AQ71" s="16" t="str">
        <f t="shared" si="88"/>
        <v/>
      </c>
      <c r="AR71" s="19"/>
      <c r="AS71" s="23"/>
      <c r="AT71" s="19"/>
      <c r="AU71" s="16" t="str">
        <f t="shared" si="71"/>
        <v/>
      </c>
      <c r="AV71" s="19"/>
      <c r="AW71" s="16" t="str">
        <f t="shared" si="94"/>
        <v/>
      </c>
      <c r="AX71" s="19"/>
      <c r="AY71" s="21"/>
      <c r="AZ71" s="24" t="str">
        <f t="shared" si="39"/>
        <v/>
      </c>
      <c r="BA71" s="16" t="str">
        <f t="shared" si="40"/>
        <v/>
      </c>
      <c r="BB71" s="25">
        <f t="shared" si="41"/>
        <v>3</v>
      </c>
      <c r="BC71" s="16">
        <f t="shared" si="42"/>
        <v>42</v>
      </c>
      <c r="BD71" s="25">
        <f t="shared" si="43"/>
        <v>3</v>
      </c>
      <c r="BE71" s="26">
        <f t="shared" si="44"/>
        <v>3</v>
      </c>
      <c r="BF71" s="40" t="s">
        <v>929</v>
      </c>
      <c r="BG71" s="41" t="s">
        <v>1108</v>
      </c>
    </row>
    <row r="72" spans="1:59" ht="15.75" customHeight="1" x14ac:dyDescent="0.2">
      <c r="A72" s="12" t="s">
        <v>160</v>
      </c>
      <c r="B72" s="29" t="s">
        <v>15</v>
      </c>
      <c r="C72" s="71" t="s">
        <v>161</v>
      </c>
      <c r="D72" s="19"/>
      <c r="E72" s="16" t="str">
        <f t="shared" si="77"/>
        <v/>
      </c>
      <c r="F72" s="19"/>
      <c r="G72" s="16" t="str">
        <f t="shared" si="78"/>
        <v/>
      </c>
      <c r="H72" s="19"/>
      <c r="I72" s="23"/>
      <c r="J72" s="19"/>
      <c r="K72" s="16" t="str">
        <f t="shared" si="95"/>
        <v/>
      </c>
      <c r="L72" s="19"/>
      <c r="M72" s="16" t="str">
        <f t="shared" si="96"/>
        <v/>
      </c>
      <c r="N72" s="19"/>
      <c r="O72" s="23"/>
      <c r="P72" s="19"/>
      <c r="Q72" s="16" t="str">
        <f t="shared" si="79"/>
        <v/>
      </c>
      <c r="R72" s="19"/>
      <c r="S72" s="16" t="str">
        <f t="shared" si="80"/>
        <v/>
      </c>
      <c r="T72" s="19"/>
      <c r="U72" s="23"/>
      <c r="V72" s="19"/>
      <c r="W72" s="16" t="str">
        <f t="shared" si="81"/>
        <v/>
      </c>
      <c r="X72" s="19">
        <v>2</v>
      </c>
      <c r="Y72" s="16">
        <v>28</v>
      </c>
      <c r="Z72" s="19">
        <v>3</v>
      </c>
      <c r="AA72" s="23" t="s">
        <v>469</v>
      </c>
      <c r="AB72" s="19"/>
      <c r="AC72" s="16" t="str">
        <f t="shared" si="83"/>
        <v/>
      </c>
      <c r="AD72" s="19"/>
      <c r="AE72" s="16" t="str">
        <f t="shared" si="84"/>
        <v/>
      </c>
      <c r="AF72" s="19"/>
      <c r="AG72" s="23"/>
      <c r="AH72" s="19"/>
      <c r="AI72" s="16" t="str">
        <f t="shared" si="92"/>
        <v/>
      </c>
      <c r="AJ72" s="19"/>
      <c r="AK72" s="16" t="str">
        <f t="shared" si="93"/>
        <v/>
      </c>
      <c r="AL72" s="19"/>
      <c r="AM72" s="23"/>
      <c r="AN72" s="19"/>
      <c r="AO72" s="16" t="str">
        <f t="shared" si="87"/>
        <v/>
      </c>
      <c r="AP72" s="19"/>
      <c r="AQ72" s="16" t="str">
        <f t="shared" si="88"/>
        <v/>
      </c>
      <c r="AR72" s="19"/>
      <c r="AS72" s="23"/>
      <c r="AT72" s="19"/>
      <c r="AU72" s="16" t="str">
        <f t="shared" si="71"/>
        <v/>
      </c>
      <c r="AV72" s="19"/>
      <c r="AW72" s="16" t="str">
        <f t="shared" si="94"/>
        <v/>
      </c>
      <c r="AX72" s="19"/>
      <c r="AY72" s="21"/>
      <c r="AZ72" s="24" t="str">
        <f t="shared" si="39"/>
        <v/>
      </c>
      <c r="BA72" s="16" t="str">
        <f t="shared" si="40"/>
        <v/>
      </c>
      <c r="BB72" s="25">
        <f t="shared" si="41"/>
        <v>2</v>
      </c>
      <c r="BC72" s="16">
        <f t="shared" si="42"/>
        <v>28</v>
      </c>
      <c r="BD72" s="25">
        <f t="shared" si="43"/>
        <v>3</v>
      </c>
      <c r="BE72" s="26">
        <f t="shared" si="44"/>
        <v>2</v>
      </c>
      <c r="BF72" s="40" t="s">
        <v>929</v>
      </c>
      <c r="BG72" s="41" t="s">
        <v>1108</v>
      </c>
    </row>
    <row r="73" spans="1:59" ht="15.75" customHeight="1" x14ac:dyDescent="0.2">
      <c r="A73" s="12" t="s">
        <v>162</v>
      </c>
      <c r="B73" s="29" t="s">
        <v>15</v>
      </c>
      <c r="C73" s="71" t="s">
        <v>163</v>
      </c>
      <c r="D73" s="19"/>
      <c r="E73" s="16" t="str">
        <f t="shared" si="77"/>
        <v/>
      </c>
      <c r="F73" s="19"/>
      <c r="G73" s="16" t="str">
        <f t="shared" si="78"/>
        <v/>
      </c>
      <c r="H73" s="19"/>
      <c r="I73" s="23"/>
      <c r="J73" s="19"/>
      <c r="K73" s="16"/>
      <c r="L73" s="19"/>
      <c r="M73" s="16"/>
      <c r="N73" s="19"/>
      <c r="O73" s="23"/>
      <c r="P73" s="19"/>
      <c r="Q73" s="16" t="str">
        <f t="shared" si="79"/>
        <v/>
      </c>
      <c r="R73" s="19">
        <v>1</v>
      </c>
      <c r="S73" s="16">
        <v>14</v>
      </c>
      <c r="T73" s="19">
        <v>2</v>
      </c>
      <c r="U73" s="23" t="s">
        <v>469</v>
      </c>
      <c r="V73" s="19"/>
      <c r="W73" s="16" t="str">
        <f t="shared" si="81"/>
        <v/>
      </c>
      <c r="X73" s="19"/>
      <c r="Y73" s="16" t="str">
        <f t="shared" si="82"/>
        <v/>
      </c>
      <c r="Z73" s="19"/>
      <c r="AA73" s="23"/>
      <c r="AB73" s="19"/>
      <c r="AC73" s="16" t="str">
        <f t="shared" si="83"/>
        <v/>
      </c>
      <c r="AD73" s="19"/>
      <c r="AE73" s="16" t="str">
        <f t="shared" si="84"/>
        <v/>
      </c>
      <c r="AF73" s="19"/>
      <c r="AG73" s="23"/>
      <c r="AH73" s="19"/>
      <c r="AI73" s="16" t="str">
        <f t="shared" si="92"/>
        <v/>
      </c>
      <c r="AJ73" s="19"/>
      <c r="AK73" s="16" t="str">
        <f t="shared" si="93"/>
        <v/>
      </c>
      <c r="AL73" s="19"/>
      <c r="AM73" s="23"/>
      <c r="AN73" s="19"/>
      <c r="AO73" s="16" t="str">
        <f t="shared" si="87"/>
        <v/>
      </c>
      <c r="AP73" s="19"/>
      <c r="AQ73" s="16" t="str">
        <f t="shared" si="88"/>
        <v/>
      </c>
      <c r="AR73" s="19"/>
      <c r="AS73" s="23"/>
      <c r="AT73" s="19"/>
      <c r="AU73" s="16" t="str">
        <f t="shared" si="71"/>
        <v/>
      </c>
      <c r="AV73" s="19"/>
      <c r="AW73" s="16" t="str">
        <f t="shared" si="94"/>
        <v/>
      </c>
      <c r="AX73" s="19"/>
      <c r="AY73" s="21"/>
      <c r="AZ73" s="24" t="str">
        <f t="shared" si="39"/>
        <v/>
      </c>
      <c r="BA73" s="16" t="str">
        <f t="shared" si="40"/>
        <v/>
      </c>
      <c r="BB73" s="25">
        <f t="shared" si="41"/>
        <v>1</v>
      </c>
      <c r="BC73" s="16">
        <f t="shared" si="42"/>
        <v>14</v>
      </c>
      <c r="BD73" s="25">
        <f t="shared" si="43"/>
        <v>2</v>
      </c>
      <c r="BE73" s="26">
        <f t="shared" si="44"/>
        <v>1</v>
      </c>
      <c r="BF73" s="40" t="s">
        <v>597</v>
      </c>
      <c r="BG73" s="41" t="s">
        <v>666</v>
      </c>
    </row>
    <row r="74" spans="1:59" s="27" customFormat="1" ht="15.75" customHeight="1" x14ac:dyDescent="0.2">
      <c r="A74" s="12" t="s">
        <v>164</v>
      </c>
      <c r="B74" s="29" t="s">
        <v>15</v>
      </c>
      <c r="C74" s="14" t="s">
        <v>165</v>
      </c>
      <c r="D74" s="19"/>
      <c r="E74" s="16" t="str">
        <f t="shared" si="77"/>
        <v/>
      </c>
      <c r="F74" s="19"/>
      <c r="G74" s="16" t="str">
        <f t="shared" si="78"/>
        <v/>
      </c>
      <c r="H74" s="19"/>
      <c r="I74" s="23"/>
      <c r="J74" s="19"/>
      <c r="K74" s="16" t="str">
        <f t="shared" si="95"/>
        <v/>
      </c>
      <c r="L74" s="19">
        <v>2</v>
      </c>
      <c r="M74" s="16">
        <v>28</v>
      </c>
      <c r="N74" s="19">
        <v>2</v>
      </c>
      <c r="O74" s="23" t="s">
        <v>469</v>
      </c>
      <c r="P74" s="19"/>
      <c r="Q74" s="16" t="str">
        <f t="shared" si="79"/>
        <v/>
      </c>
      <c r="R74" s="19"/>
      <c r="S74" s="16" t="str">
        <f t="shared" si="80"/>
        <v/>
      </c>
      <c r="T74" s="19"/>
      <c r="U74" s="23"/>
      <c r="V74" s="19"/>
      <c r="W74" s="16" t="str">
        <f t="shared" si="81"/>
        <v/>
      </c>
      <c r="X74" s="19"/>
      <c r="Y74" s="16" t="str">
        <f t="shared" si="82"/>
        <v/>
      </c>
      <c r="Z74" s="19"/>
      <c r="AA74" s="23"/>
      <c r="AB74" s="19"/>
      <c r="AC74" s="16" t="str">
        <f t="shared" si="83"/>
        <v/>
      </c>
      <c r="AD74" s="19"/>
      <c r="AE74" s="16" t="str">
        <f t="shared" si="84"/>
        <v/>
      </c>
      <c r="AF74" s="19"/>
      <c r="AG74" s="23"/>
      <c r="AH74" s="19"/>
      <c r="AI74" s="16" t="str">
        <f t="shared" si="92"/>
        <v/>
      </c>
      <c r="AJ74" s="19"/>
      <c r="AK74" s="16" t="str">
        <f t="shared" si="93"/>
        <v/>
      </c>
      <c r="AL74" s="19"/>
      <c r="AM74" s="23"/>
      <c r="AN74" s="19"/>
      <c r="AO74" s="16" t="str">
        <f t="shared" si="87"/>
        <v/>
      </c>
      <c r="AP74" s="19"/>
      <c r="AQ74" s="16" t="str">
        <f t="shared" si="88"/>
        <v/>
      </c>
      <c r="AR74" s="19"/>
      <c r="AS74" s="23"/>
      <c r="AT74" s="19"/>
      <c r="AU74" s="16" t="str">
        <f t="shared" si="71"/>
        <v/>
      </c>
      <c r="AV74" s="19"/>
      <c r="AW74" s="16" t="str">
        <f t="shared" si="94"/>
        <v/>
      </c>
      <c r="AX74" s="19"/>
      <c r="AY74" s="21"/>
      <c r="AZ74" s="24" t="str">
        <f t="shared" si="39"/>
        <v/>
      </c>
      <c r="BA74" s="16" t="str">
        <f t="shared" si="40"/>
        <v/>
      </c>
      <c r="BB74" s="25">
        <f t="shared" si="41"/>
        <v>2</v>
      </c>
      <c r="BC74" s="16">
        <f t="shared" si="42"/>
        <v>28</v>
      </c>
      <c r="BD74" s="25">
        <f t="shared" si="43"/>
        <v>2</v>
      </c>
      <c r="BE74" s="26">
        <f t="shared" si="44"/>
        <v>2</v>
      </c>
      <c r="BF74" s="40" t="s">
        <v>625</v>
      </c>
      <c r="BG74" s="41" t="s">
        <v>624</v>
      </c>
    </row>
    <row r="75" spans="1:59" s="27" customFormat="1" ht="15.75" customHeight="1" x14ac:dyDescent="0.2">
      <c r="A75" s="12" t="s">
        <v>166</v>
      </c>
      <c r="B75" s="29" t="s">
        <v>15</v>
      </c>
      <c r="C75" s="14" t="s">
        <v>167</v>
      </c>
      <c r="D75" s="19"/>
      <c r="E75" s="16" t="str">
        <f t="shared" si="77"/>
        <v/>
      </c>
      <c r="F75" s="19"/>
      <c r="G75" s="16" t="str">
        <f t="shared" si="78"/>
        <v/>
      </c>
      <c r="H75" s="19"/>
      <c r="I75" s="23"/>
      <c r="J75" s="19"/>
      <c r="K75" s="16" t="str">
        <f t="shared" si="95"/>
        <v/>
      </c>
      <c r="L75" s="19"/>
      <c r="M75" s="16" t="str">
        <f t="shared" si="96"/>
        <v/>
      </c>
      <c r="N75" s="19"/>
      <c r="O75" s="23"/>
      <c r="P75" s="19"/>
      <c r="Q75" s="16" t="str">
        <f t="shared" si="79"/>
        <v/>
      </c>
      <c r="R75" s="19">
        <v>2</v>
      </c>
      <c r="S75" s="16">
        <v>28</v>
      </c>
      <c r="T75" s="19">
        <v>2</v>
      </c>
      <c r="U75" s="23" t="s">
        <v>469</v>
      </c>
      <c r="V75" s="19"/>
      <c r="W75" s="16" t="str">
        <f t="shared" si="81"/>
        <v/>
      </c>
      <c r="X75" s="19"/>
      <c r="Y75" s="16" t="str">
        <f t="shared" si="82"/>
        <v/>
      </c>
      <c r="Z75" s="19"/>
      <c r="AA75" s="23"/>
      <c r="AB75" s="19"/>
      <c r="AC75" s="16" t="str">
        <f t="shared" si="83"/>
        <v/>
      </c>
      <c r="AD75" s="19"/>
      <c r="AE75" s="16" t="str">
        <f t="shared" si="84"/>
        <v/>
      </c>
      <c r="AF75" s="19"/>
      <c r="AG75" s="23"/>
      <c r="AH75" s="19"/>
      <c r="AI75" s="16" t="str">
        <f t="shared" si="92"/>
        <v/>
      </c>
      <c r="AJ75" s="19"/>
      <c r="AK75" s="16" t="str">
        <f t="shared" si="93"/>
        <v/>
      </c>
      <c r="AL75" s="19"/>
      <c r="AM75" s="23"/>
      <c r="AN75" s="19"/>
      <c r="AO75" s="16" t="str">
        <f t="shared" si="87"/>
        <v/>
      </c>
      <c r="AP75" s="19"/>
      <c r="AQ75" s="16" t="str">
        <f t="shared" si="88"/>
        <v/>
      </c>
      <c r="AR75" s="19"/>
      <c r="AS75" s="23"/>
      <c r="AT75" s="19"/>
      <c r="AU75" s="16" t="str">
        <f t="shared" si="71"/>
        <v/>
      </c>
      <c r="AV75" s="19"/>
      <c r="AW75" s="16" t="str">
        <f t="shared" si="94"/>
        <v/>
      </c>
      <c r="AX75" s="19"/>
      <c r="AY75" s="21"/>
      <c r="AZ75" s="24" t="str">
        <f t="shared" si="39"/>
        <v/>
      </c>
      <c r="BA75" s="16" t="str">
        <f t="shared" si="40"/>
        <v/>
      </c>
      <c r="BB75" s="25">
        <f t="shared" si="41"/>
        <v>2</v>
      </c>
      <c r="BC75" s="16">
        <f t="shared" si="42"/>
        <v>28</v>
      </c>
      <c r="BD75" s="25">
        <f t="shared" si="43"/>
        <v>2</v>
      </c>
      <c r="BE75" s="26">
        <f t="shared" si="44"/>
        <v>2</v>
      </c>
      <c r="BF75" s="40" t="s">
        <v>625</v>
      </c>
      <c r="BG75" s="41" t="s">
        <v>624</v>
      </c>
    </row>
    <row r="76" spans="1:59" s="27" customFormat="1" ht="15.75" customHeight="1" x14ac:dyDescent="0.2">
      <c r="A76" s="12" t="s">
        <v>168</v>
      </c>
      <c r="B76" s="29" t="s">
        <v>15</v>
      </c>
      <c r="C76" s="14" t="s">
        <v>169</v>
      </c>
      <c r="D76" s="19"/>
      <c r="E76" s="16" t="str">
        <f t="shared" si="77"/>
        <v/>
      </c>
      <c r="F76" s="19"/>
      <c r="G76" s="16" t="str">
        <f t="shared" si="78"/>
        <v/>
      </c>
      <c r="H76" s="19"/>
      <c r="I76" s="23"/>
      <c r="J76" s="19"/>
      <c r="K76" s="16" t="str">
        <f t="shared" si="95"/>
        <v/>
      </c>
      <c r="L76" s="19"/>
      <c r="M76" s="16" t="str">
        <f t="shared" si="96"/>
        <v/>
      </c>
      <c r="N76" s="19"/>
      <c r="O76" s="23"/>
      <c r="P76" s="19"/>
      <c r="Q76" s="16" t="str">
        <f t="shared" si="79"/>
        <v/>
      </c>
      <c r="R76" s="19"/>
      <c r="S76" s="16" t="str">
        <f t="shared" si="80"/>
        <v/>
      </c>
      <c r="T76" s="19"/>
      <c r="U76" s="23"/>
      <c r="V76" s="19"/>
      <c r="W76" s="16" t="str">
        <f t="shared" si="81"/>
        <v/>
      </c>
      <c r="X76" s="19">
        <v>2</v>
      </c>
      <c r="Y76" s="16">
        <v>28</v>
      </c>
      <c r="Z76" s="19">
        <v>2</v>
      </c>
      <c r="AA76" s="23" t="s">
        <v>469</v>
      </c>
      <c r="AB76" s="19"/>
      <c r="AC76" s="16" t="str">
        <f t="shared" si="83"/>
        <v/>
      </c>
      <c r="AD76" s="19"/>
      <c r="AE76" s="16" t="str">
        <f t="shared" si="84"/>
        <v/>
      </c>
      <c r="AF76" s="19"/>
      <c r="AG76" s="23"/>
      <c r="AH76" s="19"/>
      <c r="AI76" s="16" t="str">
        <f t="shared" si="92"/>
        <v/>
      </c>
      <c r="AJ76" s="19"/>
      <c r="AK76" s="16" t="str">
        <f t="shared" si="93"/>
        <v/>
      </c>
      <c r="AL76" s="19"/>
      <c r="AM76" s="23"/>
      <c r="AN76" s="19"/>
      <c r="AO76" s="16" t="str">
        <f t="shared" si="87"/>
        <v/>
      </c>
      <c r="AP76" s="19"/>
      <c r="AQ76" s="16" t="str">
        <f t="shared" si="88"/>
        <v/>
      </c>
      <c r="AR76" s="19"/>
      <c r="AS76" s="23"/>
      <c r="AT76" s="19"/>
      <c r="AU76" s="16" t="str">
        <f t="shared" si="71"/>
        <v/>
      </c>
      <c r="AV76" s="19"/>
      <c r="AW76" s="16" t="str">
        <f t="shared" si="94"/>
        <v/>
      </c>
      <c r="AX76" s="19"/>
      <c r="AY76" s="21"/>
      <c r="AZ76" s="24" t="str">
        <f t="shared" si="39"/>
        <v/>
      </c>
      <c r="BA76" s="16" t="str">
        <f t="shared" si="40"/>
        <v/>
      </c>
      <c r="BB76" s="25">
        <f t="shared" si="41"/>
        <v>2</v>
      </c>
      <c r="BC76" s="16">
        <f t="shared" si="42"/>
        <v>28</v>
      </c>
      <c r="BD76" s="25">
        <f t="shared" si="43"/>
        <v>2</v>
      </c>
      <c r="BE76" s="26">
        <f t="shared" si="44"/>
        <v>2</v>
      </c>
      <c r="BF76" s="40" t="s">
        <v>625</v>
      </c>
      <c r="BG76" s="41" t="s">
        <v>624</v>
      </c>
    </row>
    <row r="77" spans="1:59" ht="15.75" customHeight="1" x14ac:dyDescent="0.2">
      <c r="A77" s="12" t="s">
        <v>170</v>
      </c>
      <c r="B77" s="29" t="s">
        <v>15</v>
      </c>
      <c r="C77" s="14" t="s">
        <v>171</v>
      </c>
      <c r="D77" s="19"/>
      <c r="E77" s="16" t="str">
        <f t="shared" si="77"/>
        <v/>
      </c>
      <c r="F77" s="19"/>
      <c r="G77" s="16" t="str">
        <f t="shared" si="78"/>
        <v/>
      </c>
      <c r="H77" s="19"/>
      <c r="I77" s="23"/>
      <c r="J77" s="19"/>
      <c r="K77" s="16" t="str">
        <f t="shared" si="95"/>
        <v/>
      </c>
      <c r="L77" s="19"/>
      <c r="M77" s="16" t="str">
        <f t="shared" si="96"/>
        <v/>
      </c>
      <c r="N77" s="19"/>
      <c r="O77" s="23"/>
      <c r="P77" s="19"/>
      <c r="Q77" s="16" t="str">
        <f t="shared" si="79"/>
        <v/>
      </c>
      <c r="R77" s="19"/>
      <c r="S77" s="16" t="str">
        <f t="shared" si="80"/>
        <v/>
      </c>
      <c r="T77" s="19"/>
      <c r="U77" s="23"/>
      <c r="V77" s="19"/>
      <c r="W77" s="16" t="str">
        <f t="shared" si="81"/>
        <v/>
      </c>
      <c r="X77" s="19"/>
      <c r="Y77" s="16" t="str">
        <f t="shared" si="82"/>
        <v/>
      </c>
      <c r="Z77" s="19"/>
      <c r="AA77" s="23"/>
      <c r="AB77" s="19"/>
      <c r="AC77" s="16" t="str">
        <f t="shared" si="83"/>
        <v/>
      </c>
      <c r="AD77" s="19">
        <v>2</v>
      </c>
      <c r="AE77" s="16">
        <v>28</v>
      </c>
      <c r="AF77" s="19">
        <v>2</v>
      </c>
      <c r="AG77" s="23" t="s">
        <v>469</v>
      </c>
      <c r="AH77" s="19"/>
      <c r="AI77" s="16" t="str">
        <f t="shared" si="92"/>
        <v/>
      </c>
      <c r="AJ77" s="19"/>
      <c r="AK77" s="16" t="str">
        <f t="shared" si="93"/>
        <v/>
      </c>
      <c r="AL77" s="19"/>
      <c r="AM77" s="23"/>
      <c r="AN77" s="19"/>
      <c r="AO77" s="16" t="str">
        <f t="shared" si="87"/>
        <v/>
      </c>
      <c r="AP77" s="19"/>
      <c r="AQ77" s="16" t="str">
        <f t="shared" si="88"/>
        <v/>
      </c>
      <c r="AR77" s="19"/>
      <c r="AS77" s="23"/>
      <c r="AT77" s="19"/>
      <c r="AU77" s="16" t="str">
        <f t="shared" si="71"/>
        <v/>
      </c>
      <c r="AV77" s="19"/>
      <c r="AW77" s="16" t="str">
        <f t="shared" si="94"/>
        <v/>
      </c>
      <c r="AX77" s="19"/>
      <c r="AY77" s="21"/>
      <c r="AZ77" s="24" t="str">
        <f t="shared" si="39"/>
        <v/>
      </c>
      <c r="BA77" s="16" t="str">
        <f t="shared" si="40"/>
        <v/>
      </c>
      <c r="BB77" s="25">
        <f t="shared" si="41"/>
        <v>2</v>
      </c>
      <c r="BC77" s="16">
        <f t="shared" si="42"/>
        <v>28</v>
      </c>
      <c r="BD77" s="25">
        <f t="shared" si="43"/>
        <v>2</v>
      </c>
      <c r="BE77" s="26">
        <f t="shared" si="44"/>
        <v>2</v>
      </c>
      <c r="BF77" s="40" t="s">
        <v>625</v>
      </c>
      <c r="BG77" s="41" t="s">
        <v>624</v>
      </c>
    </row>
    <row r="78" spans="1:59" ht="15.75" customHeight="1" x14ac:dyDescent="0.2">
      <c r="A78" s="12" t="s">
        <v>172</v>
      </c>
      <c r="B78" s="29" t="s">
        <v>15</v>
      </c>
      <c r="C78" s="14" t="s">
        <v>173</v>
      </c>
      <c r="D78" s="19"/>
      <c r="E78" s="16" t="str">
        <f t="shared" si="77"/>
        <v/>
      </c>
      <c r="F78" s="19"/>
      <c r="G78" s="16" t="str">
        <f t="shared" si="78"/>
        <v/>
      </c>
      <c r="H78" s="19"/>
      <c r="I78" s="23"/>
      <c r="J78" s="19"/>
      <c r="K78" s="16" t="str">
        <f t="shared" si="95"/>
        <v/>
      </c>
      <c r="L78" s="19"/>
      <c r="M78" s="16" t="str">
        <f t="shared" si="96"/>
        <v/>
      </c>
      <c r="N78" s="19"/>
      <c r="O78" s="23"/>
      <c r="P78" s="19"/>
      <c r="Q78" s="16" t="str">
        <f t="shared" si="79"/>
        <v/>
      </c>
      <c r="R78" s="19"/>
      <c r="S78" s="16" t="str">
        <f t="shared" si="80"/>
        <v/>
      </c>
      <c r="T78" s="19"/>
      <c r="U78" s="23"/>
      <c r="V78" s="19"/>
      <c r="W78" s="16" t="str">
        <f t="shared" si="81"/>
        <v/>
      </c>
      <c r="X78" s="19"/>
      <c r="Y78" s="16" t="str">
        <f t="shared" si="82"/>
        <v/>
      </c>
      <c r="Z78" s="19"/>
      <c r="AA78" s="23"/>
      <c r="AB78" s="19"/>
      <c r="AC78" s="16" t="str">
        <f t="shared" si="83"/>
        <v/>
      </c>
      <c r="AD78" s="19"/>
      <c r="AE78" s="16" t="str">
        <f t="shared" si="84"/>
        <v/>
      </c>
      <c r="AF78" s="19"/>
      <c r="AG78" s="23"/>
      <c r="AH78" s="19"/>
      <c r="AI78" s="16" t="str">
        <f t="shared" si="92"/>
        <v/>
      </c>
      <c r="AJ78" s="19">
        <v>2</v>
      </c>
      <c r="AK78" s="16">
        <v>28</v>
      </c>
      <c r="AL78" s="19">
        <v>2</v>
      </c>
      <c r="AM78" s="23" t="s">
        <v>469</v>
      </c>
      <c r="AN78" s="19"/>
      <c r="AO78" s="16" t="str">
        <f t="shared" si="87"/>
        <v/>
      </c>
      <c r="AP78" s="19"/>
      <c r="AQ78" s="16" t="str">
        <f t="shared" si="88"/>
        <v/>
      </c>
      <c r="AR78" s="19"/>
      <c r="AS78" s="23"/>
      <c r="AT78" s="19"/>
      <c r="AU78" s="16" t="str">
        <f t="shared" si="71"/>
        <v/>
      </c>
      <c r="AV78" s="19"/>
      <c r="AW78" s="16" t="str">
        <f t="shared" si="94"/>
        <v/>
      </c>
      <c r="AX78" s="19"/>
      <c r="AY78" s="21"/>
      <c r="AZ78" s="24" t="str">
        <f t="shared" si="39"/>
        <v/>
      </c>
      <c r="BA78" s="16" t="str">
        <f t="shared" si="40"/>
        <v/>
      </c>
      <c r="BB78" s="25">
        <f t="shared" si="41"/>
        <v>2</v>
      </c>
      <c r="BC78" s="16">
        <f t="shared" si="42"/>
        <v>28</v>
      </c>
      <c r="BD78" s="25">
        <f t="shared" si="43"/>
        <v>2</v>
      </c>
      <c r="BE78" s="26">
        <f t="shared" si="44"/>
        <v>2</v>
      </c>
      <c r="BF78" s="40" t="s">
        <v>625</v>
      </c>
      <c r="BG78" s="41" t="s">
        <v>842</v>
      </c>
    </row>
    <row r="79" spans="1:59" ht="15.75" customHeight="1" x14ac:dyDescent="0.2">
      <c r="A79" s="12" t="s">
        <v>174</v>
      </c>
      <c r="B79" s="29" t="s">
        <v>15</v>
      </c>
      <c r="C79" s="14" t="s">
        <v>175</v>
      </c>
      <c r="D79" s="73"/>
      <c r="E79" s="74" t="str">
        <f t="shared" si="77"/>
        <v/>
      </c>
      <c r="F79" s="73"/>
      <c r="G79" s="74" t="str">
        <f t="shared" si="78"/>
        <v/>
      </c>
      <c r="H79" s="73"/>
      <c r="I79" s="75"/>
      <c r="J79" s="73"/>
      <c r="K79" s="74" t="str">
        <f t="shared" si="95"/>
        <v/>
      </c>
      <c r="L79" s="73"/>
      <c r="M79" s="74" t="str">
        <f t="shared" si="96"/>
        <v/>
      </c>
      <c r="N79" s="73"/>
      <c r="O79" s="75"/>
      <c r="P79" s="73"/>
      <c r="Q79" s="74" t="str">
        <f t="shared" si="79"/>
        <v/>
      </c>
      <c r="R79" s="73"/>
      <c r="S79" s="74" t="str">
        <f t="shared" si="80"/>
        <v/>
      </c>
      <c r="T79" s="73"/>
      <c r="U79" s="75"/>
      <c r="V79" s="73"/>
      <c r="W79" s="74" t="str">
        <f t="shared" si="81"/>
        <v/>
      </c>
      <c r="X79" s="73"/>
      <c r="Y79" s="74" t="str">
        <f t="shared" si="82"/>
        <v/>
      </c>
      <c r="Z79" s="73"/>
      <c r="AA79" s="75"/>
      <c r="AB79" s="73"/>
      <c r="AC79" s="74" t="str">
        <f t="shared" si="83"/>
        <v/>
      </c>
      <c r="AD79" s="73"/>
      <c r="AE79" s="74" t="str">
        <f t="shared" si="84"/>
        <v/>
      </c>
      <c r="AF79" s="73"/>
      <c r="AG79" s="75"/>
      <c r="AH79" s="73"/>
      <c r="AI79" s="74" t="str">
        <f t="shared" si="92"/>
        <v/>
      </c>
      <c r="AJ79" s="73"/>
      <c r="AK79" s="74" t="str">
        <f t="shared" si="93"/>
        <v/>
      </c>
      <c r="AL79" s="73"/>
      <c r="AM79" s="75"/>
      <c r="AN79" s="19"/>
      <c r="AO79" s="16" t="str">
        <f t="shared" si="87"/>
        <v/>
      </c>
      <c r="AP79" s="19">
        <v>2</v>
      </c>
      <c r="AQ79" s="16">
        <v>28</v>
      </c>
      <c r="AR79" s="19">
        <v>2</v>
      </c>
      <c r="AS79" s="23" t="s">
        <v>469</v>
      </c>
      <c r="AT79" s="19"/>
      <c r="AU79" s="16" t="str">
        <f t="shared" si="71"/>
        <v/>
      </c>
      <c r="AV79" s="19"/>
      <c r="AW79" s="16" t="str">
        <f t="shared" si="94"/>
        <v/>
      </c>
      <c r="AX79" s="19"/>
      <c r="AY79" s="21"/>
      <c r="AZ79" s="24" t="str">
        <f t="shared" si="39"/>
        <v/>
      </c>
      <c r="BA79" s="16" t="str">
        <f t="shared" si="40"/>
        <v/>
      </c>
      <c r="BB79" s="25">
        <f t="shared" si="41"/>
        <v>2</v>
      </c>
      <c r="BC79" s="16">
        <f t="shared" si="42"/>
        <v>28</v>
      </c>
      <c r="BD79" s="25">
        <f t="shared" si="43"/>
        <v>2</v>
      </c>
      <c r="BE79" s="26">
        <f t="shared" si="44"/>
        <v>2</v>
      </c>
      <c r="BF79" s="40" t="s">
        <v>625</v>
      </c>
      <c r="BG79" s="41" t="s">
        <v>842</v>
      </c>
    </row>
    <row r="80" spans="1:59" ht="15.75" customHeight="1" x14ac:dyDescent="0.25">
      <c r="A80" s="12" t="s">
        <v>176</v>
      </c>
      <c r="B80" s="29" t="s">
        <v>15</v>
      </c>
      <c r="C80" s="14" t="s">
        <v>177</v>
      </c>
      <c r="D80" s="73"/>
      <c r="E80" s="74" t="str">
        <f t="shared" si="77"/>
        <v/>
      </c>
      <c r="F80" s="73"/>
      <c r="G80" s="74" t="str">
        <f t="shared" si="78"/>
        <v/>
      </c>
      <c r="H80" s="73"/>
      <c r="I80" s="75"/>
      <c r="J80" s="73"/>
      <c r="K80" s="74" t="str">
        <f t="shared" si="95"/>
        <v/>
      </c>
      <c r="L80" s="73"/>
      <c r="M80" s="74" t="str">
        <f t="shared" si="96"/>
        <v/>
      </c>
      <c r="N80" s="73"/>
      <c r="O80" s="75"/>
      <c r="P80" s="73"/>
      <c r="Q80" s="74" t="str">
        <f t="shared" si="79"/>
        <v/>
      </c>
      <c r="R80" s="73"/>
      <c r="S80" s="74" t="str">
        <f t="shared" si="80"/>
        <v/>
      </c>
      <c r="T80" s="73"/>
      <c r="U80" s="75"/>
      <c r="V80" s="73"/>
      <c r="W80" s="74" t="str">
        <f t="shared" si="81"/>
        <v/>
      </c>
      <c r="X80" s="73"/>
      <c r="Y80" s="74" t="str">
        <f t="shared" si="82"/>
        <v/>
      </c>
      <c r="Z80" s="73"/>
      <c r="AA80" s="75"/>
      <c r="AB80" s="73"/>
      <c r="AC80" s="74" t="str">
        <f t="shared" si="83"/>
        <v/>
      </c>
      <c r="AD80" s="73"/>
      <c r="AE80" s="74" t="str">
        <f t="shared" si="84"/>
        <v/>
      </c>
      <c r="AF80" s="73"/>
      <c r="AG80" s="75"/>
      <c r="AH80" s="73"/>
      <c r="AI80" s="74" t="str">
        <f t="shared" si="92"/>
        <v/>
      </c>
      <c r="AJ80" s="73"/>
      <c r="AK80" s="74" t="str">
        <f t="shared" si="93"/>
        <v/>
      </c>
      <c r="AL80" s="73"/>
      <c r="AM80" s="75"/>
      <c r="AN80" s="19"/>
      <c r="AO80" s="16" t="str">
        <f t="shared" si="87"/>
        <v/>
      </c>
      <c r="AP80" s="19"/>
      <c r="AQ80" s="16" t="str">
        <f t="shared" si="88"/>
        <v/>
      </c>
      <c r="AR80" s="19"/>
      <c r="AS80" s="23"/>
      <c r="AT80" s="83"/>
      <c r="AU80" s="84" t="str">
        <f t="shared" si="71"/>
        <v/>
      </c>
      <c r="AV80" s="19">
        <v>2</v>
      </c>
      <c r="AW80" s="16">
        <v>20</v>
      </c>
      <c r="AX80" s="19">
        <v>2</v>
      </c>
      <c r="AY80" s="23" t="s">
        <v>469</v>
      </c>
      <c r="AZ80" s="24" t="str">
        <f t="shared" si="39"/>
        <v/>
      </c>
      <c r="BA80" s="16" t="str">
        <f t="shared" si="40"/>
        <v/>
      </c>
      <c r="BB80" s="25">
        <f t="shared" si="41"/>
        <v>2</v>
      </c>
      <c r="BC80" s="16">
        <v>20</v>
      </c>
      <c r="BD80" s="25">
        <f t="shared" si="43"/>
        <v>2</v>
      </c>
      <c r="BE80" s="26">
        <f t="shared" si="44"/>
        <v>2</v>
      </c>
      <c r="BF80" s="40" t="s">
        <v>625</v>
      </c>
      <c r="BG80" s="41" t="s">
        <v>842</v>
      </c>
    </row>
    <row r="81" spans="1:59" ht="15.75" customHeight="1" x14ac:dyDescent="0.2">
      <c r="A81" s="12"/>
      <c r="B81" s="29" t="s">
        <v>34</v>
      </c>
      <c r="C81" s="71" t="s">
        <v>30</v>
      </c>
      <c r="D81" s="19"/>
      <c r="E81" s="16" t="str">
        <f t="shared" ref="E81:E84" si="98">IF(D81*15=0,"",D81*15)</f>
        <v/>
      </c>
      <c r="F81" s="19"/>
      <c r="G81" s="16" t="str">
        <f t="shared" ref="G81:G84" si="99">IF(F81*15=0,"",F81*15)</f>
        <v/>
      </c>
      <c r="H81" s="19"/>
      <c r="I81" s="21"/>
      <c r="J81" s="18"/>
      <c r="K81" s="16" t="str">
        <f t="shared" ref="K81:K84" si="100">IF(J81*15=0,"",J81*15)</f>
        <v/>
      </c>
      <c r="L81" s="19"/>
      <c r="M81" s="16" t="str">
        <f t="shared" ref="M81:M84" si="101">IF(L81*15=0,"",L81*15)</f>
        <v/>
      </c>
      <c r="N81" s="19"/>
      <c r="O81" s="20"/>
      <c r="P81" s="19"/>
      <c r="Q81" s="16" t="str">
        <f t="shared" ref="Q81:Q84" si="102">IF(P81*15=0,"",P81*15)</f>
        <v/>
      </c>
      <c r="R81" s="19"/>
      <c r="S81" s="16" t="str">
        <f t="shared" ref="S81:S84" si="103">IF(R81*15=0,"",R81*15)</f>
        <v/>
      </c>
      <c r="T81" s="19"/>
      <c r="U81" s="21"/>
      <c r="V81" s="18"/>
      <c r="W81" s="16" t="str">
        <f t="shared" ref="W81:W84" si="104">IF(V81*15=0,"",V81*15)</f>
        <v/>
      </c>
      <c r="X81" s="19"/>
      <c r="Y81" s="16" t="str">
        <f t="shared" ref="Y81:Y84" si="105">IF(X81*15=0,"",X81*15)</f>
        <v/>
      </c>
      <c r="Z81" s="19"/>
      <c r="AA81" s="20"/>
      <c r="AB81" s="19">
        <v>1</v>
      </c>
      <c r="AC81" s="16">
        <v>14</v>
      </c>
      <c r="AD81" s="19">
        <v>1</v>
      </c>
      <c r="AE81" s="16">
        <v>14</v>
      </c>
      <c r="AF81" s="19">
        <v>3</v>
      </c>
      <c r="AG81" s="21" t="s">
        <v>468</v>
      </c>
      <c r="AH81" s="18"/>
      <c r="AI81" s="16" t="str">
        <f t="shared" ref="AI81:AI84" si="106">IF(AH81*15=0,"",AH81*15)</f>
        <v/>
      </c>
      <c r="AJ81" s="19"/>
      <c r="AK81" s="16" t="str">
        <f t="shared" ref="AK81:AK84" si="107">IF(AJ81*15=0,"",AJ81*15)</f>
        <v/>
      </c>
      <c r="AL81" s="19"/>
      <c r="AM81" s="20"/>
      <c r="AN81" s="18"/>
      <c r="AO81" s="16"/>
      <c r="AP81" s="22"/>
      <c r="AQ81" s="16"/>
      <c r="AR81" s="22"/>
      <c r="AS81" s="23"/>
      <c r="AT81" s="19"/>
      <c r="AU81" s="16"/>
      <c r="AV81" s="19"/>
      <c r="AW81" s="16"/>
      <c r="AX81" s="19"/>
      <c r="AY81" s="19"/>
      <c r="AZ81" s="24">
        <f t="shared" si="39"/>
        <v>1</v>
      </c>
      <c r="BA81" s="16">
        <f t="shared" si="40"/>
        <v>14</v>
      </c>
      <c r="BB81" s="25">
        <f t="shared" si="41"/>
        <v>1</v>
      </c>
      <c r="BC81" s="16">
        <f t="shared" si="42"/>
        <v>14</v>
      </c>
      <c r="BD81" s="25">
        <f t="shared" si="43"/>
        <v>3</v>
      </c>
      <c r="BE81" s="26">
        <f t="shared" si="44"/>
        <v>2</v>
      </c>
      <c r="BF81" s="9"/>
      <c r="BG81" s="10"/>
    </row>
    <row r="82" spans="1:59" ht="15.75" customHeight="1" x14ac:dyDescent="0.2">
      <c r="A82" s="12"/>
      <c r="B82" s="29" t="s">
        <v>34</v>
      </c>
      <c r="C82" s="71" t="s">
        <v>31</v>
      </c>
      <c r="D82" s="19"/>
      <c r="E82" s="16" t="str">
        <f t="shared" si="98"/>
        <v/>
      </c>
      <c r="F82" s="19"/>
      <c r="G82" s="16" t="str">
        <f t="shared" si="99"/>
        <v/>
      </c>
      <c r="H82" s="19"/>
      <c r="I82" s="21"/>
      <c r="J82" s="18"/>
      <c r="K82" s="16" t="str">
        <f t="shared" si="100"/>
        <v/>
      </c>
      <c r="L82" s="19"/>
      <c r="M82" s="16" t="str">
        <f t="shared" si="101"/>
        <v/>
      </c>
      <c r="N82" s="19"/>
      <c r="O82" s="20"/>
      <c r="P82" s="19"/>
      <c r="Q82" s="16" t="str">
        <f t="shared" si="102"/>
        <v/>
      </c>
      <c r="R82" s="19"/>
      <c r="S82" s="16" t="str">
        <f t="shared" si="103"/>
        <v/>
      </c>
      <c r="T82" s="19"/>
      <c r="U82" s="21"/>
      <c r="V82" s="18"/>
      <c r="W82" s="16" t="str">
        <f t="shared" si="104"/>
        <v/>
      </c>
      <c r="X82" s="19"/>
      <c r="Y82" s="16" t="str">
        <f t="shared" si="105"/>
        <v/>
      </c>
      <c r="Z82" s="19"/>
      <c r="AA82" s="20"/>
      <c r="AB82" s="19"/>
      <c r="AC82" s="16" t="str">
        <f t="shared" ref="AC82:AC84" si="108">IF(AB82*15=0,"",AB82*15)</f>
        <v/>
      </c>
      <c r="AD82" s="19"/>
      <c r="AE82" s="16" t="str">
        <f t="shared" ref="AE82:AE84" si="109">IF(AD82*15=0,"",AD82*15)</f>
        <v/>
      </c>
      <c r="AF82" s="19"/>
      <c r="AG82" s="21"/>
      <c r="AH82" s="18">
        <v>1</v>
      </c>
      <c r="AI82" s="16">
        <v>14</v>
      </c>
      <c r="AJ82" s="19">
        <v>1</v>
      </c>
      <c r="AK82" s="16">
        <v>14</v>
      </c>
      <c r="AL82" s="19">
        <v>3</v>
      </c>
      <c r="AM82" s="20" t="s">
        <v>468</v>
      </c>
      <c r="AN82" s="18"/>
      <c r="AO82" s="16" t="str">
        <f>IF(AN82*15=0,"",AN82*15)</f>
        <v/>
      </c>
      <c r="AP82" s="22"/>
      <c r="AQ82" s="16" t="str">
        <f>IF(AP82*15=0,"",AP82*15)</f>
        <v/>
      </c>
      <c r="AR82" s="22"/>
      <c r="AS82" s="23"/>
      <c r="AT82" s="19"/>
      <c r="AU82" s="16" t="str">
        <f>IF(AT82*15=0,"",AT82*15)</f>
        <v/>
      </c>
      <c r="AV82" s="19"/>
      <c r="AW82" s="16" t="str">
        <f>IF(AV82*15=0,"",AV82*15)</f>
        <v/>
      </c>
      <c r="AX82" s="19"/>
      <c r="AY82" s="19"/>
      <c r="AZ82" s="24">
        <f t="shared" si="39"/>
        <v>1</v>
      </c>
      <c r="BA82" s="16">
        <f t="shared" si="40"/>
        <v>14</v>
      </c>
      <c r="BB82" s="25">
        <f t="shared" si="41"/>
        <v>1</v>
      </c>
      <c r="BC82" s="16">
        <f t="shared" si="42"/>
        <v>14</v>
      </c>
      <c r="BD82" s="25">
        <f t="shared" si="43"/>
        <v>3</v>
      </c>
      <c r="BE82" s="26">
        <f t="shared" si="44"/>
        <v>2</v>
      </c>
      <c r="BF82" s="9"/>
      <c r="BG82" s="10"/>
    </row>
    <row r="83" spans="1:59" ht="15.75" customHeight="1" x14ac:dyDescent="0.2">
      <c r="A83" s="12"/>
      <c r="B83" s="29" t="s">
        <v>34</v>
      </c>
      <c r="C83" s="71" t="s">
        <v>32</v>
      </c>
      <c r="D83" s="19"/>
      <c r="E83" s="16" t="str">
        <f t="shared" si="98"/>
        <v/>
      </c>
      <c r="F83" s="19"/>
      <c r="G83" s="16" t="str">
        <f t="shared" si="99"/>
        <v/>
      </c>
      <c r="H83" s="19"/>
      <c r="I83" s="21"/>
      <c r="J83" s="18"/>
      <c r="K83" s="16" t="str">
        <f t="shared" si="100"/>
        <v/>
      </c>
      <c r="L83" s="19"/>
      <c r="M83" s="16" t="str">
        <f t="shared" si="101"/>
        <v/>
      </c>
      <c r="N83" s="19"/>
      <c r="O83" s="20"/>
      <c r="P83" s="19"/>
      <c r="Q83" s="16" t="str">
        <f t="shared" si="102"/>
        <v/>
      </c>
      <c r="R83" s="19"/>
      <c r="S83" s="16" t="str">
        <f t="shared" si="103"/>
        <v/>
      </c>
      <c r="T83" s="19"/>
      <c r="U83" s="21"/>
      <c r="V83" s="18"/>
      <c r="W83" s="16" t="str">
        <f t="shared" si="104"/>
        <v/>
      </c>
      <c r="X83" s="19"/>
      <c r="Y83" s="16" t="str">
        <f t="shared" si="105"/>
        <v/>
      </c>
      <c r="Z83" s="19"/>
      <c r="AA83" s="20"/>
      <c r="AB83" s="19"/>
      <c r="AC83" s="16" t="str">
        <f t="shared" si="108"/>
        <v/>
      </c>
      <c r="AD83" s="19"/>
      <c r="AE83" s="16" t="str">
        <f t="shared" si="109"/>
        <v/>
      </c>
      <c r="AF83" s="19"/>
      <c r="AG83" s="21"/>
      <c r="AH83" s="18"/>
      <c r="AI83" s="16" t="str">
        <f t="shared" si="106"/>
        <v/>
      </c>
      <c r="AJ83" s="19"/>
      <c r="AK83" s="16" t="str">
        <f t="shared" si="107"/>
        <v/>
      </c>
      <c r="AL83" s="19"/>
      <c r="AM83" s="20"/>
      <c r="AN83" s="18">
        <v>1</v>
      </c>
      <c r="AO83" s="16">
        <v>14</v>
      </c>
      <c r="AP83" s="22">
        <v>1</v>
      </c>
      <c r="AQ83" s="16">
        <v>14</v>
      </c>
      <c r="AR83" s="22">
        <v>3</v>
      </c>
      <c r="AS83" s="23" t="s">
        <v>468</v>
      </c>
      <c r="AT83" s="19"/>
      <c r="AU83" s="16" t="str">
        <f>IF(AT83*15=0,"",AT83*15)</f>
        <v/>
      </c>
      <c r="AV83" s="19"/>
      <c r="AW83" s="16" t="str">
        <f>IF(AV83*15=0,"",AV83*15)</f>
        <v/>
      </c>
      <c r="AX83" s="19"/>
      <c r="AY83" s="19"/>
      <c r="AZ83" s="24">
        <f t="shared" si="39"/>
        <v>1</v>
      </c>
      <c r="BA83" s="16">
        <f t="shared" si="40"/>
        <v>14</v>
      </c>
      <c r="BB83" s="25">
        <f t="shared" si="41"/>
        <v>1</v>
      </c>
      <c r="BC83" s="16">
        <f t="shared" si="42"/>
        <v>14</v>
      </c>
      <c r="BD83" s="25">
        <f t="shared" si="43"/>
        <v>3</v>
      </c>
      <c r="BE83" s="26">
        <f t="shared" si="44"/>
        <v>2</v>
      </c>
      <c r="BF83" s="9"/>
      <c r="BG83" s="10"/>
    </row>
    <row r="84" spans="1:59" ht="15.75" customHeight="1" thickBot="1" x14ac:dyDescent="0.25">
      <c r="A84" s="12"/>
      <c r="B84" s="29" t="s">
        <v>34</v>
      </c>
      <c r="C84" s="71" t="s">
        <v>46</v>
      </c>
      <c r="D84" s="19"/>
      <c r="E84" s="16" t="str">
        <f t="shared" si="98"/>
        <v/>
      </c>
      <c r="F84" s="19"/>
      <c r="G84" s="16" t="str">
        <f t="shared" si="99"/>
        <v/>
      </c>
      <c r="H84" s="19"/>
      <c r="I84" s="21"/>
      <c r="J84" s="18"/>
      <c r="K84" s="16" t="str">
        <f t="shared" si="100"/>
        <v/>
      </c>
      <c r="L84" s="19"/>
      <c r="M84" s="16" t="str">
        <f t="shared" si="101"/>
        <v/>
      </c>
      <c r="N84" s="19"/>
      <c r="O84" s="20"/>
      <c r="P84" s="19"/>
      <c r="Q84" s="16" t="str">
        <f t="shared" si="102"/>
        <v/>
      </c>
      <c r="R84" s="19"/>
      <c r="S84" s="16" t="str">
        <f t="shared" si="103"/>
        <v/>
      </c>
      <c r="T84" s="19"/>
      <c r="U84" s="21"/>
      <c r="V84" s="18"/>
      <c r="W84" s="16" t="str">
        <f t="shared" si="104"/>
        <v/>
      </c>
      <c r="X84" s="19"/>
      <c r="Y84" s="16" t="str">
        <f t="shared" si="105"/>
        <v/>
      </c>
      <c r="Z84" s="19"/>
      <c r="AA84" s="20"/>
      <c r="AB84" s="19"/>
      <c r="AC84" s="16" t="str">
        <f t="shared" si="108"/>
        <v/>
      </c>
      <c r="AD84" s="19"/>
      <c r="AE84" s="16" t="str">
        <f t="shared" si="109"/>
        <v/>
      </c>
      <c r="AF84" s="19"/>
      <c r="AG84" s="21"/>
      <c r="AH84" s="18"/>
      <c r="AI84" s="16" t="str">
        <f t="shared" si="106"/>
        <v/>
      </c>
      <c r="AJ84" s="19"/>
      <c r="AK84" s="16" t="str">
        <f t="shared" si="107"/>
        <v/>
      </c>
      <c r="AL84" s="19"/>
      <c r="AM84" s="20"/>
      <c r="AN84" s="18"/>
      <c r="AO84" s="16" t="str">
        <f>IF(AN84*15=0,"",AN84*15)</f>
        <v/>
      </c>
      <c r="AP84" s="22"/>
      <c r="AQ84" s="16" t="str">
        <f>IF(AP84*15=0,"",AP84*15)</f>
        <v/>
      </c>
      <c r="AR84" s="22"/>
      <c r="AS84" s="23"/>
      <c r="AT84" s="19">
        <v>1</v>
      </c>
      <c r="AU84" s="16">
        <v>10</v>
      </c>
      <c r="AV84" s="19">
        <v>1</v>
      </c>
      <c r="AW84" s="16">
        <v>10</v>
      </c>
      <c r="AX84" s="19">
        <v>3</v>
      </c>
      <c r="AY84" s="19" t="s">
        <v>468</v>
      </c>
      <c r="AZ84" s="24">
        <f t="shared" si="39"/>
        <v>1</v>
      </c>
      <c r="BA84" s="16">
        <v>10</v>
      </c>
      <c r="BB84" s="25">
        <f t="shared" si="41"/>
        <v>1</v>
      </c>
      <c r="BC84" s="16">
        <v>10</v>
      </c>
      <c r="BD84" s="25">
        <f t="shared" si="43"/>
        <v>3</v>
      </c>
      <c r="BE84" s="85">
        <f t="shared" si="44"/>
        <v>2</v>
      </c>
      <c r="BF84" s="9"/>
      <c r="BG84" s="10"/>
    </row>
    <row r="85" spans="1:59" s="11" customFormat="1" ht="27" customHeight="1" thickBot="1" x14ac:dyDescent="0.3">
      <c r="A85" s="86"/>
      <c r="B85" s="87"/>
      <c r="C85" s="88" t="s">
        <v>57</v>
      </c>
      <c r="D85" s="89">
        <f>SUM(D10:D84)</f>
        <v>9</v>
      </c>
      <c r="E85" s="89">
        <f>SUM(E10:E84)</f>
        <v>112</v>
      </c>
      <c r="F85" s="89">
        <f>SUM(F10:F84)</f>
        <v>25</v>
      </c>
      <c r="G85" s="89">
        <f>SUM(G10:G84)</f>
        <v>284</v>
      </c>
      <c r="H85" s="89">
        <f>SUM(H10:H84)</f>
        <v>22</v>
      </c>
      <c r="I85" s="90" t="s">
        <v>17</v>
      </c>
      <c r="J85" s="89">
        <f>SUM(J10:J84)</f>
        <v>9</v>
      </c>
      <c r="K85" s="89">
        <f>SUM(K10:K84)</f>
        <v>130</v>
      </c>
      <c r="L85" s="89">
        <f>SUM(L10:L84)</f>
        <v>13</v>
      </c>
      <c r="M85" s="89">
        <f>SUM(M10:M84)</f>
        <v>180</v>
      </c>
      <c r="N85" s="89">
        <f>SUM(N10:N84)</f>
        <v>20</v>
      </c>
      <c r="O85" s="90" t="s">
        <v>17</v>
      </c>
      <c r="P85" s="89">
        <f>SUM(P10:P84)</f>
        <v>12</v>
      </c>
      <c r="Q85" s="89">
        <f>SUM(Q10:Q84)</f>
        <v>172</v>
      </c>
      <c r="R85" s="89">
        <f>SUM(R10:R84)</f>
        <v>13</v>
      </c>
      <c r="S85" s="89">
        <f>SUM(S10:S84)</f>
        <v>178</v>
      </c>
      <c r="T85" s="89">
        <f>SUM(T10:T84)</f>
        <v>25</v>
      </c>
      <c r="U85" s="90" t="s">
        <v>17</v>
      </c>
      <c r="V85" s="89">
        <f>SUM(V10:V84)</f>
        <v>3</v>
      </c>
      <c r="W85" s="89">
        <f>SUM(W10:W84)</f>
        <v>46</v>
      </c>
      <c r="X85" s="89">
        <f>SUM(X10:X84)</f>
        <v>14</v>
      </c>
      <c r="Y85" s="89">
        <f>SUM(Y10:Y84)</f>
        <v>194</v>
      </c>
      <c r="Z85" s="89">
        <f>SUM(Z10:Z84)</f>
        <v>17</v>
      </c>
      <c r="AA85" s="90" t="s">
        <v>17</v>
      </c>
      <c r="AB85" s="89">
        <f>SUM(AB10:AB84)</f>
        <v>6</v>
      </c>
      <c r="AC85" s="89">
        <f>SUM(AC10:AC84)</f>
        <v>80</v>
      </c>
      <c r="AD85" s="89">
        <f>SUM(AD10:AD84)</f>
        <v>12</v>
      </c>
      <c r="AE85" s="89">
        <f>SUM(AE10:AE84)</f>
        <v>172</v>
      </c>
      <c r="AF85" s="89">
        <f>SUM(AF10:AF84)</f>
        <v>17</v>
      </c>
      <c r="AG85" s="90" t="s">
        <v>17</v>
      </c>
      <c r="AH85" s="89">
        <f>SUM(AH10:AH84)</f>
        <v>5</v>
      </c>
      <c r="AI85" s="89">
        <f>SUM(AI10:AI84)</f>
        <v>74</v>
      </c>
      <c r="AJ85" s="89">
        <f>SUM(AJ10:AJ84)</f>
        <v>13</v>
      </c>
      <c r="AK85" s="89">
        <f>SUM(AK10:AK84)</f>
        <v>186</v>
      </c>
      <c r="AL85" s="89">
        <f>SUM(AL10:AL84)</f>
        <v>18</v>
      </c>
      <c r="AM85" s="90" t="s">
        <v>17</v>
      </c>
      <c r="AN85" s="89">
        <f>SUM(AN10:AN84)</f>
        <v>5</v>
      </c>
      <c r="AO85" s="89">
        <f>SUM(AO10:AO84)</f>
        <v>70</v>
      </c>
      <c r="AP85" s="89">
        <f>SUM(AP10:AP84)</f>
        <v>6</v>
      </c>
      <c r="AQ85" s="89">
        <f>SUM(AQ10:AQ84)</f>
        <v>84</v>
      </c>
      <c r="AR85" s="89">
        <f>SUM(AR10:AR84)</f>
        <v>12</v>
      </c>
      <c r="AS85" s="90" t="s">
        <v>17</v>
      </c>
      <c r="AT85" s="89">
        <f>SUM(AT10:AT84)</f>
        <v>4</v>
      </c>
      <c r="AU85" s="89">
        <f>SUM(AU10:AU84)</f>
        <v>40</v>
      </c>
      <c r="AV85" s="89">
        <f>SUM(AV10:AV84)</f>
        <v>9</v>
      </c>
      <c r="AW85" s="89">
        <f>SUM(AW10:AW84)</f>
        <v>88</v>
      </c>
      <c r="AX85" s="89">
        <f>SUM(AX10:AX84)</f>
        <v>13</v>
      </c>
      <c r="AY85" s="90" t="s">
        <v>17</v>
      </c>
      <c r="AZ85" s="89">
        <f t="shared" ref="AZ85:BE85" si="110">SUM(AZ10:AZ84)</f>
        <v>53</v>
      </c>
      <c r="BA85" s="89">
        <f t="shared" si="110"/>
        <v>724</v>
      </c>
      <c r="BB85" s="89">
        <f t="shared" si="110"/>
        <v>105</v>
      </c>
      <c r="BC85" s="89">
        <f t="shared" si="110"/>
        <v>1366</v>
      </c>
      <c r="BD85" s="89">
        <f t="shared" si="110"/>
        <v>144</v>
      </c>
      <c r="BE85" s="91">
        <f t="shared" si="110"/>
        <v>158</v>
      </c>
      <c r="BF85" s="92"/>
      <c r="BG85" s="92"/>
    </row>
    <row r="86" spans="1:59" ht="15.75" customHeight="1" x14ac:dyDescent="0.25">
      <c r="A86" s="93"/>
      <c r="B86" s="94"/>
      <c r="C86" s="95" t="s">
        <v>16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743"/>
      <c r="Q86" s="743"/>
      <c r="R86" s="743"/>
      <c r="S86" s="743"/>
      <c r="T86" s="743"/>
      <c r="U86" s="743"/>
      <c r="V86" s="743"/>
      <c r="W86" s="743"/>
      <c r="X86" s="743"/>
      <c r="Y86" s="743"/>
      <c r="Z86" s="743"/>
      <c r="AA86" s="743"/>
      <c r="AB86" s="743"/>
      <c r="AC86" s="743"/>
      <c r="AD86" s="743"/>
      <c r="AE86" s="743"/>
      <c r="AF86" s="743"/>
      <c r="AG86" s="743"/>
      <c r="AH86" s="743"/>
      <c r="AI86" s="743"/>
      <c r="AJ86" s="743"/>
      <c r="AK86" s="743"/>
      <c r="AL86" s="743"/>
      <c r="AM86" s="743"/>
      <c r="AN86" s="743"/>
      <c r="AO86" s="743"/>
      <c r="AP86" s="743"/>
      <c r="AQ86" s="743"/>
      <c r="AR86" s="743"/>
      <c r="AS86" s="743"/>
      <c r="AT86" s="743"/>
      <c r="AU86" s="743"/>
      <c r="AV86" s="743"/>
      <c r="AW86" s="743"/>
      <c r="AX86" s="743"/>
      <c r="AY86" s="743"/>
      <c r="AZ86" s="96"/>
      <c r="BA86" s="97"/>
      <c r="BB86" s="97"/>
      <c r="BC86" s="97"/>
      <c r="BD86" s="97"/>
      <c r="BE86" s="98"/>
    </row>
    <row r="87" spans="1:59" ht="15.75" customHeight="1" x14ac:dyDescent="0.2">
      <c r="A87" s="12" t="s">
        <v>181</v>
      </c>
      <c r="B87" s="29" t="s">
        <v>48</v>
      </c>
      <c r="C87" s="71" t="s">
        <v>182</v>
      </c>
      <c r="D87" s="99"/>
      <c r="E87" s="16"/>
      <c r="F87" s="100"/>
      <c r="G87" s="16"/>
      <c r="H87" s="101"/>
      <c r="I87" s="102"/>
      <c r="J87" s="99"/>
      <c r="K87" s="16">
        <v>8</v>
      </c>
      <c r="L87" s="100"/>
      <c r="M87" s="16">
        <v>4</v>
      </c>
      <c r="N87" s="101" t="s">
        <v>17</v>
      </c>
      <c r="O87" s="102" t="s">
        <v>183</v>
      </c>
      <c r="P87" s="99"/>
      <c r="Q87" s="16"/>
      <c r="R87" s="100"/>
      <c r="S87" s="16"/>
      <c r="T87" s="101"/>
      <c r="U87" s="102"/>
      <c r="V87" s="99"/>
      <c r="W87" s="16"/>
      <c r="X87" s="100"/>
      <c r="Y87" s="16"/>
      <c r="Z87" s="101"/>
      <c r="AA87" s="102"/>
      <c r="AB87" s="99"/>
      <c r="AC87" s="16"/>
      <c r="AD87" s="100"/>
      <c r="AE87" s="16"/>
      <c r="AF87" s="101"/>
      <c r="AG87" s="102"/>
      <c r="AH87" s="99"/>
      <c r="AI87" s="16"/>
      <c r="AJ87" s="100"/>
      <c r="AK87" s="16"/>
      <c r="AL87" s="101"/>
      <c r="AM87" s="20"/>
      <c r="AN87" s="99"/>
      <c r="AO87" s="16"/>
      <c r="AP87" s="100"/>
      <c r="AQ87" s="16"/>
      <c r="AR87" s="101"/>
      <c r="AS87" s="102"/>
      <c r="AT87" s="99"/>
      <c r="AU87" s="16"/>
      <c r="AV87" s="100"/>
      <c r="AW87" s="16"/>
      <c r="AX87" s="101"/>
      <c r="AY87" s="103"/>
      <c r="AZ87" s="24"/>
      <c r="BA87" s="16" t="str">
        <f>IF((D87+J87+P87+V87+AB87+AH87+AN87+AT87)*14=0,"",(D87+J87+P87+V87+AB87+AH87+AN87+AT87)*14)</f>
        <v/>
      </c>
      <c r="BB87" s="25"/>
      <c r="BC87" s="16" t="str">
        <f>IF((L87+F87+R87+X87+AD87+AJ87+AP87+AV87)*14=0,"",(L87+F87+R87+X87+AD87+AJ87+AP87+AV87)*14)</f>
        <v/>
      </c>
      <c r="BD87" s="101" t="s">
        <v>17</v>
      </c>
      <c r="BE87" s="26" t="str">
        <f t="shared" ref="BE87" si="111">IF(D87+F87+L87+J87+P87+R87+V87+X87+AB87+AD87+AH87+AJ87+AN87+AP87+AT87+AV87=0,"",D87+F87+L87+J87+P87+R87+V87+X87+AB87+AD87+AH87+AJ87+AN87+AP87+AT87+AV87)</f>
        <v/>
      </c>
    </row>
    <row r="88" spans="1:59" ht="15.75" customHeight="1" thickBot="1" x14ac:dyDescent="0.25">
      <c r="A88" s="104"/>
      <c r="B88" s="29" t="s">
        <v>48</v>
      </c>
      <c r="C88" s="105"/>
      <c r="D88" s="15"/>
      <c r="E88" s="16" t="str">
        <f t="shared" ref="E88" si="112">IF(D88*14=0,"",D88*14)</f>
        <v/>
      </c>
      <c r="F88" s="15"/>
      <c r="G88" s="16" t="str">
        <f t="shared" ref="G88" si="113">IF(F88*14=0,"",F88*14)</f>
        <v/>
      </c>
      <c r="H88" s="15" t="s">
        <v>17</v>
      </c>
      <c r="I88" s="17"/>
      <c r="J88" s="18"/>
      <c r="K88" s="16" t="str">
        <f t="shared" ref="K88" si="114">IF(J88*14=0,"",J88*14)</f>
        <v/>
      </c>
      <c r="L88" s="19"/>
      <c r="M88" s="16" t="str">
        <f t="shared" ref="M88" si="115">IF(L88*14=0,"",L88*14)</f>
        <v/>
      </c>
      <c r="N88" s="19" t="s">
        <v>17</v>
      </c>
      <c r="O88" s="20"/>
      <c r="P88" s="19"/>
      <c r="Q88" s="16" t="str">
        <f t="shared" ref="Q88" si="116">IF(P88*14=0,"",P88*14)</f>
        <v/>
      </c>
      <c r="R88" s="19"/>
      <c r="S88" s="16" t="str">
        <f t="shared" ref="S88" si="117">IF(R88*14=0,"",R88*14)</f>
        <v/>
      </c>
      <c r="T88" s="19" t="s">
        <v>17</v>
      </c>
      <c r="U88" s="21"/>
      <c r="V88" s="18"/>
      <c r="W88" s="16" t="str">
        <f t="shared" ref="W88" si="118">IF(V88*14=0,"",V88*14)</f>
        <v/>
      </c>
      <c r="X88" s="19"/>
      <c r="Y88" s="16" t="str">
        <f t="shared" ref="Y88" si="119">IF(X88*14=0,"",X88*14)</f>
        <v/>
      </c>
      <c r="Z88" s="19" t="s">
        <v>17</v>
      </c>
      <c r="AA88" s="20"/>
      <c r="AB88" s="19"/>
      <c r="AC88" s="16" t="str">
        <f t="shared" ref="AC88" si="120">IF(AB88*14=0,"",AB88*14)</f>
        <v/>
      </c>
      <c r="AD88" s="19"/>
      <c r="AE88" s="16" t="str">
        <f t="shared" ref="AE88" si="121">IF(AD88*14=0,"",AD88*14)</f>
        <v/>
      </c>
      <c r="AF88" s="19" t="s">
        <v>17</v>
      </c>
      <c r="AG88" s="21"/>
      <c r="AH88" s="18"/>
      <c r="AI88" s="16" t="str">
        <f t="shared" ref="AI88" si="122">IF(AH88*14=0,"",AH88*14)</f>
        <v/>
      </c>
      <c r="AJ88" s="19"/>
      <c r="AK88" s="16" t="str">
        <f t="shared" ref="AK88" si="123">IF(AJ88*14=0,"",AJ88*14)</f>
        <v/>
      </c>
      <c r="AL88" s="19" t="s">
        <v>17</v>
      </c>
      <c r="AM88" s="20"/>
      <c r="AN88" s="18"/>
      <c r="AO88" s="16" t="str">
        <f t="shared" ref="AO88" si="124">IF(AN88*14=0,"",AN88*14)</f>
        <v/>
      </c>
      <c r="AP88" s="22"/>
      <c r="AQ88" s="16" t="str">
        <f t="shared" ref="AQ88" si="125">IF(AP88*14=0,"",AP88*14)</f>
        <v/>
      </c>
      <c r="AR88" s="22" t="s">
        <v>17</v>
      </c>
      <c r="AS88" s="23"/>
      <c r="AT88" s="19"/>
      <c r="AU88" s="16" t="str">
        <f t="shared" ref="AU88" si="126">IF(AT88*14=0,"",AT88*14)</f>
        <v/>
      </c>
      <c r="AV88" s="19"/>
      <c r="AW88" s="16" t="str">
        <f t="shared" ref="AW88" si="127">IF(AV88*14=0,"",AV88*14)</f>
        <v/>
      </c>
      <c r="AX88" s="19" t="s">
        <v>17</v>
      </c>
      <c r="AY88" s="19"/>
      <c r="AZ88" s="24"/>
      <c r="BA88" s="106"/>
      <c r="BB88" s="25"/>
      <c r="BC88" s="16"/>
      <c r="BD88" s="101" t="s">
        <v>17</v>
      </c>
      <c r="BE88" s="26"/>
    </row>
    <row r="89" spans="1:59" s="117" customFormat="1" ht="21.95" customHeight="1" thickBot="1" x14ac:dyDescent="0.3">
      <c r="A89" s="107"/>
      <c r="B89" s="108"/>
      <c r="C89" s="109" t="s">
        <v>18</v>
      </c>
      <c r="D89" s="110">
        <f>SUM(D87:D88)</f>
        <v>0</v>
      </c>
      <c r="E89" s="110">
        <f t="shared" ref="E89:G89" si="128">SUM(E87:E88)</f>
        <v>0</v>
      </c>
      <c r="F89" s="110">
        <f t="shared" si="128"/>
        <v>0</v>
      </c>
      <c r="G89" s="110">
        <f t="shared" si="128"/>
        <v>0</v>
      </c>
      <c r="H89" s="111" t="s">
        <v>17</v>
      </c>
      <c r="I89" s="112" t="s">
        <v>17</v>
      </c>
      <c r="J89" s="113">
        <f>SUM(J87:J88)</f>
        <v>0</v>
      </c>
      <c r="K89" s="110">
        <f t="shared" ref="K89:M89" si="129">SUM(K87:K88)</f>
        <v>8</v>
      </c>
      <c r="L89" s="110">
        <f t="shared" si="129"/>
        <v>0</v>
      </c>
      <c r="M89" s="110">
        <f t="shared" si="129"/>
        <v>4</v>
      </c>
      <c r="N89" s="111" t="s">
        <v>17</v>
      </c>
      <c r="O89" s="112" t="s">
        <v>17</v>
      </c>
      <c r="P89" s="110">
        <f>SUM(P87:P88)</f>
        <v>0</v>
      </c>
      <c r="Q89" s="110">
        <f t="shared" ref="Q89:S89" si="130">SUM(Q87:Q88)</f>
        <v>0</v>
      </c>
      <c r="R89" s="110">
        <f t="shared" si="130"/>
        <v>0</v>
      </c>
      <c r="S89" s="110">
        <f t="shared" si="130"/>
        <v>0</v>
      </c>
      <c r="T89" s="111" t="s">
        <v>17</v>
      </c>
      <c r="U89" s="112" t="s">
        <v>17</v>
      </c>
      <c r="V89" s="113">
        <f>SUM(V87:V88)</f>
        <v>0</v>
      </c>
      <c r="W89" s="110">
        <f t="shared" ref="W89:Y89" si="131">SUM(W87:W88)</f>
        <v>0</v>
      </c>
      <c r="X89" s="110">
        <f t="shared" si="131"/>
        <v>0</v>
      </c>
      <c r="Y89" s="110">
        <f t="shared" si="131"/>
        <v>0</v>
      </c>
      <c r="Z89" s="111" t="s">
        <v>17</v>
      </c>
      <c r="AA89" s="112" t="s">
        <v>17</v>
      </c>
      <c r="AB89" s="110">
        <f>SUM(AB87:AB88)</f>
        <v>0</v>
      </c>
      <c r="AC89" s="110">
        <f t="shared" ref="AC89:AE89" si="132">SUM(AC87:AC88)</f>
        <v>0</v>
      </c>
      <c r="AD89" s="110">
        <f t="shared" si="132"/>
        <v>0</v>
      </c>
      <c r="AE89" s="110">
        <f t="shared" si="132"/>
        <v>0</v>
      </c>
      <c r="AF89" s="111" t="s">
        <v>17</v>
      </c>
      <c r="AG89" s="112" t="s">
        <v>17</v>
      </c>
      <c r="AH89" s="110">
        <f>SUM(AH87:AH88)</f>
        <v>0</v>
      </c>
      <c r="AI89" s="110">
        <f t="shared" ref="AI89:AK89" si="133">SUM(AI87:AI88)</f>
        <v>0</v>
      </c>
      <c r="AJ89" s="110">
        <f t="shared" si="133"/>
        <v>0</v>
      </c>
      <c r="AK89" s="110">
        <f t="shared" si="133"/>
        <v>0</v>
      </c>
      <c r="AL89" s="111" t="s">
        <v>17</v>
      </c>
      <c r="AM89" s="112" t="s">
        <v>17</v>
      </c>
      <c r="AN89" s="110">
        <f>SUM(AN87:AN88)</f>
        <v>0</v>
      </c>
      <c r="AO89" s="110">
        <f t="shared" ref="AO89:AQ89" si="134">SUM(AO87:AO88)</f>
        <v>0</v>
      </c>
      <c r="AP89" s="110">
        <f t="shared" si="134"/>
        <v>0</v>
      </c>
      <c r="AQ89" s="110">
        <f t="shared" si="134"/>
        <v>0</v>
      </c>
      <c r="AR89" s="111" t="s">
        <v>17</v>
      </c>
      <c r="AS89" s="112" t="s">
        <v>17</v>
      </c>
      <c r="AT89" s="110">
        <f>SUM(AT87:AT88)</f>
        <v>0</v>
      </c>
      <c r="AU89" s="110">
        <f t="shared" ref="AU89:AW89" si="135">SUM(AU87:AU88)</f>
        <v>0</v>
      </c>
      <c r="AV89" s="110">
        <f t="shared" si="135"/>
        <v>0</v>
      </c>
      <c r="AW89" s="110">
        <f t="shared" si="135"/>
        <v>0</v>
      </c>
      <c r="AX89" s="111" t="s">
        <v>17</v>
      </c>
      <c r="AY89" s="112" t="s">
        <v>17</v>
      </c>
      <c r="AZ89" s="114">
        <f>SUM(AZ87:AZ88)</f>
        <v>0</v>
      </c>
      <c r="BA89" s="110">
        <f t="shared" ref="BA89:BC89" si="136">SUM(BA87:BA88)</f>
        <v>0</v>
      </c>
      <c r="BB89" s="110">
        <f t="shared" si="136"/>
        <v>0</v>
      </c>
      <c r="BC89" s="110">
        <f t="shared" si="136"/>
        <v>0</v>
      </c>
      <c r="BD89" s="115" t="s">
        <v>17</v>
      </c>
      <c r="BE89" s="116">
        <f t="shared" ref="BE89" si="137">SUM(BE87:BE88)</f>
        <v>0</v>
      </c>
    </row>
    <row r="90" spans="1:59" ht="15.75" customHeight="1" x14ac:dyDescent="0.25">
      <c r="A90" s="93"/>
      <c r="B90" s="94"/>
      <c r="C90" s="95" t="s">
        <v>60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743"/>
      <c r="Q90" s="743"/>
      <c r="R90" s="743"/>
      <c r="S90" s="743"/>
      <c r="T90" s="743"/>
      <c r="U90" s="743"/>
      <c r="V90" s="743"/>
      <c r="W90" s="743"/>
      <c r="X90" s="743"/>
      <c r="Y90" s="743"/>
      <c r="Z90" s="743"/>
      <c r="AA90" s="743"/>
      <c r="AB90" s="743"/>
      <c r="AC90" s="743"/>
      <c r="AD90" s="743"/>
      <c r="AE90" s="743"/>
      <c r="AF90" s="743"/>
      <c r="AG90" s="743"/>
      <c r="AH90" s="743"/>
      <c r="AI90" s="743"/>
      <c r="AJ90" s="743"/>
      <c r="AK90" s="743"/>
      <c r="AL90" s="743"/>
      <c r="AM90" s="743"/>
      <c r="AN90" s="743"/>
      <c r="AO90" s="743"/>
      <c r="AP90" s="743"/>
      <c r="AQ90" s="743"/>
      <c r="AR90" s="743"/>
      <c r="AS90" s="743"/>
      <c r="AT90" s="743"/>
      <c r="AU90" s="743"/>
      <c r="AV90" s="743"/>
      <c r="AW90" s="743"/>
      <c r="AX90" s="743"/>
      <c r="AY90" s="743"/>
      <c r="AZ90" s="96"/>
      <c r="BA90" s="97"/>
      <c r="BB90" s="97"/>
      <c r="BC90" s="97"/>
      <c r="BD90" s="97"/>
      <c r="BE90" s="98"/>
    </row>
    <row r="91" spans="1:59" ht="15.75" customHeight="1" x14ac:dyDescent="0.25">
      <c r="A91" s="28" t="s">
        <v>781</v>
      </c>
      <c r="B91" s="29" t="s">
        <v>15</v>
      </c>
      <c r="C91" s="118" t="s">
        <v>178</v>
      </c>
      <c r="D91" s="73"/>
      <c r="E91" s="74" t="str">
        <f t="shared" ref="E91:E93" si="138">IF(D91*15=0,"",D91*15)</f>
        <v/>
      </c>
      <c r="F91" s="73"/>
      <c r="G91" s="74" t="str">
        <f t="shared" ref="G91:G93" si="139">IF(F91*15=0,"",F91*15)</f>
        <v/>
      </c>
      <c r="H91" s="73"/>
      <c r="I91" s="75"/>
      <c r="J91" s="73"/>
      <c r="K91" s="74" t="str">
        <f t="shared" ref="K91:K93" si="140">IF(J91*15=0,"",J91*15)</f>
        <v/>
      </c>
      <c r="L91" s="73"/>
      <c r="M91" s="74" t="str">
        <f t="shared" ref="M91:M93" si="141">IF(L91*15=0,"",L91*15)</f>
        <v/>
      </c>
      <c r="N91" s="73"/>
      <c r="O91" s="75"/>
      <c r="P91" s="73"/>
      <c r="Q91" s="74" t="str">
        <f t="shared" ref="Q91:Q93" si="142">IF(P91*15=0,"",P91*15)</f>
        <v/>
      </c>
      <c r="R91" s="73"/>
      <c r="S91" s="74" t="str">
        <f t="shared" ref="S91:S93" si="143">IF(R91*15=0,"",R91*15)</f>
        <v/>
      </c>
      <c r="T91" s="73"/>
      <c r="U91" s="75"/>
      <c r="V91" s="73"/>
      <c r="W91" s="74" t="str">
        <f t="shared" ref="W91:W93" si="144">IF(V91*15=0,"",V91*15)</f>
        <v/>
      </c>
      <c r="X91" s="73"/>
      <c r="Y91" s="74" t="str">
        <f t="shared" ref="Y91:Y93" si="145">IF(X91*15=0,"",X91*15)</f>
        <v/>
      </c>
      <c r="Z91" s="73"/>
      <c r="AA91" s="75"/>
      <c r="AB91" s="73"/>
      <c r="AC91" s="74" t="str">
        <f t="shared" ref="AC91:AC93" si="146">IF(AB91*15=0,"",AB91*15)</f>
        <v/>
      </c>
      <c r="AD91" s="73"/>
      <c r="AE91" s="74" t="str">
        <f t="shared" ref="AE91:AE93" si="147">IF(AD91*15=0,"",AD91*15)</f>
        <v/>
      </c>
      <c r="AF91" s="73"/>
      <c r="AG91" s="75"/>
      <c r="AH91" s="19">
        <v>1</v>
      </c>
      <c r="AI91" s="16">
        <v>14</v>
      </c>
      <c r="AJ91" s="119"/>
      <c r="AK91" s="120"/>
      <c r="AL91" s="19">
        <v>1</v>
      </c>
      <c r="AM91" s="23" t="s">
        <v>468</v>
      </c>
      <c r="AN91" s="19"/>
      <c r="AO91" s="16" t="str">
        <f t="shared" ref="AO91:AO93" si="148">IF(AN91*15=0,"",AN91*15)</f>
        <v/>
      </c>
      <c r="AP91" s="22"/>
      <c r="AQ91" s="16" t="str">
        <f t="shared" ref="AQ91" si="149">IF(AP91*15=0,"",AP91*15)</f>
        <v/>
      </c>
      <c r="AR91" s="22"/>
      <c r="AS91" s="23"/>
      <c r="AT91" s="19"/>
      <c r="AU91" s="16" t="str">
        <f t="shared" ref="AU91:AU93" si="150">IF(AT91*15=0,"",AT91*15)</f>
        <v/>
      </c>
      <c r="AV91" s="19"/>
      <c r="AW91" s="16" t="str">
        <f t="shared" ref="AW91:AW92" si="151">IF(AV91*15=0,"",AV91*15)</f>
        <v/>
      </c>
      <c r="AX91" s="19"/>
      <c r="AY91" s="19"/>
      <c r="AZ91" s="24">
        <f t="shared" ref="AZ91:AZ93" si="152">IF(D91+J91+P91+V91+AB91+AH91+AN91+AT91=0,"",D91+J91+P91+V91+AB91+AH91+AN91+AT91)</f>
        <v>1</v>
      </c>
      <c r="BA91" s="16">
        <f t="shared" ref="BA91:BA93" si="153">IF((D91+J91+P91+V91+AB91+AH91+AN91+AT91)*14=0,"",(D91+J91+P91+V91+AB91+AH91+AN91+AT91)*14)</f>
        <v>14</v>
      </c>
      <c r="BB91" s="25" t="str">
        <f t="shared" ref="BB91:BB93" si="154">IF(F91+L91+R91+X91+AD91+AJ91+AP91+AV91=0,"",F91+L91+R91+X91+AD91+AJ91+AP91+AV91)</f>
        <v/>
      </c>
      <c r="BC91" s="16" t="str">
        <f t="shared" ref="BC91:BC92" si="155">IF((L91+F91+R91+X91+AD91+AJ91+AP91+AV91)*14=0,"",(L91+F91+R91+X91+AD91+AJ91+AP91+AV91)*14)</f>
        <v/>
      </c>
      <c r="BD91" s="101">
        <f t="shared" ref="BD91:BD93" si="156">IF(N91+H91+T91+Z91+AF91+AL91+AR91+AX91=0,"",N91+H91+T91+Z91+AF91+AL91+AR91+AX91)</f>
        <v>1</v>
      </c>
      <c r="BE91" s="121">
        <f t="shared" ref="BE91:BE93" si="157">IF(D91+F91+L91+J91+P91+R91+V91+X91+AB91+AD91+AH91+AJ91+AN91+AP91+AT91+AV91=0,"",D91+F91+L91+J91+P91+R91+V91+X91+AB91+AD91+AH91+AJ91+AN91+AP91+AT91+AV91)</f>
        <v>1</v>
      </c>
      <c r="BF91" s="41" t="s">
        <v>667</v>
      </c>
      <c r="BG91" s="41" t="s">
        <v>782</v>
      </c>
    </row>
    <row r="92" spans="1:59" ht="15.75" customHeight="1" x14ac:dyDescent="0.2">
      <c r="A92" s="28" t="s">
        <v>824</v>
      </c>
      <c r="B92" s="29" t="s">
        <v>15</v>
      </c>
      <c r="C92" s="118" t="s">
        <v>179</v>
      </c>
      <c r="D92" s="73"/>
      <c r="E92" s="74" t="str">
        <f t="shared" si="138"/>
        <v/>
      </c>
      <c r="F92" s="73"/>
      <c r="G92" s="74" t="str">
        <f t="shared" si="139"/>
        <v/>
      </c>
      <c r="H92" s="73"/>
      <c r="I92" s="75"/>
      <c r="J92" s="73"/>
      <c r="K92" s="74" t="str">
        <f t="shared" si="140"/>
        <v/>
      </c>
      <c r="L92" s="73"/>
      <c r="M92" s="74" t="str">
        <f t="shared" si="141"/>
        <v/>
      </c>
      <c r="N92" s="73"/>
      <c r="O92" s="75"/>
      <c r="P92" s="73"/>
      <c r="Q92" s="74" t="str">
        <f t="shared" si="142"/>
        <v/>
      </c>
      <c r="R92" s="73"/>
      <c r="S92" s="74" t="str">
        <f t="shared" si="143"/>
        <v/>
      </c>
      <c r="T92" s="73"/>
      <c r="U92" s="75"/>
      <c r="V92" s="73"/>
      <c r="W92" s="74" t="str">
        <f t="shared" si="144"/>
        <v/>
      </c>
      <c r="X92" s="73"/>
      <c r="Y92" s="74" t="str">
        <f t="shared" si="145"/>
        <v/>
      </c>
      <c r="Z92" s="73"/>
      <c r="AA92" s="75"/>
      <c r="AB92" s="73"/>
      <c r="AC92" s="74" t="str">
        <f t="shared" si="146"/>
        <v/>
      </c>
      <c r="AD92" s="73"/>
      <c r="AE92" s="74" t="str">
        <f t="shared" si="147"/>
        <v/>
      </c>
      <c r="AF92" s="73"/>
      <c r="AG92" s="75"/>
      <c r="AH92" s="73"/>
      <c r="AI92" s="74" t="str">
        <f t="shared" ref="AI92:AI93" si="158">IF(AH92*15=0,"",AH92*15)</f>
        <v/>
      </c>
      <c r="AJ92" s="19"/>
      <c r="AK92" s="16" t="str">
        <f t="shared" ref="AK92:AK93" si="159">IF(AJ92*15=0,"",AJ92*15)</f>
        <v/>
      </c>
      <c r="AL92" s="19"/>
      <c r="AM92" s="23"/>
      <c r="AN92" s="19"/>
      <c r="AO92" s="16" t="str">
        <f t="shared" si="148"/>
        <v/>
      </c>
      <c r="AP92" s="22">
        <v>1</v>
      </c>
      <c r="AQ92" s="16">
        <v>14</v>
      </c>
      <c r="AR92" s="22">
        <v>5</v>
      </c>
      <c r="AS92" s="23" t="s">
        <v>469</v>
      </c>
      <c r="AT92" s="19"/>
      <c r="AU92" s="16" t="str">
        <f t="shared" si="150"/>
        <v/>
      </c>
      <c r="AV92" s="19"/>
      <c r="AW92" s="16" t="str">
        <f t="shared" si="151"/>
        <v/>
      </c>
      <c r="AX92" s="19"/>
      <c r="AY92" s="19"/>
      <c r="AZ92" s="24" t="str">
        <f t="shared" si="152"/>
        <v/>
      </c>
      <c r="BA92" s="106" t="str">
        <f t="shared" si="153"/>
        <v/>
      </c>
      <c r="BB92" s="25">
        <f t="shared" si="154"/>
        <v>1</v>
      </c>
      <c r="BC92" s="16">
        <f t="shared" si="155"/>
        <v>14</v>
      </c>
      <c r="BD92" s="101">
        <f t="shared" si="156"/>
        <v>5</v>
      </c>
      <c r="BE92" s="26">
        <f t="shared" si="157"/>
        <v>1</v>
      </c>
    </row>
    <row r="93" spans="1:59" ht="15.75" customHeight="1" x14ac:dyDescent="0.2">
      <c r="A93" s="28" t="s">
        <v>825</v>
      </c>
      <c r="B93" s="29" t="s">
        <v>15</v>
      </c>
      <c r="C93" s="118" t="s">
        <v>180</v>
      </c>
      <c r="D93" s="73"/>
      <c r="E93" s="74" t="str">
        <f t="shared" si="138"/>
        <v/>
      </c>
      <c r="F93" s="73"/>
      <c r="G93" s="74" t="str">
        <f t="shared" si="139"/>
        <v/>
      </c>
      <c r="H93" s="73"/>
      <c r="I93" s="75"/>
      <c r="J93" s="73"/>
      <c r="K93" s="74" t="str">
        <f t="shared" si="140"/>
        <v/>
      </c>
      <c r="L93" s="73"/>
      <c r="M93" s="74" t="str">
        <f t="shared" si="141"/>
        <v/>
      </c>
      <c r="N93" s="73"/>
      <c r="O93" s="75"/>
      <c r="P93" s="73"/>
      <c r="Q93" s="74" t="str">
        <f t="shared" si="142"/>
        <v/>
      </c>
      <c r="R93" s="73"/>
      <c r="S93" s="74" t="str">
        <f t="shared" si="143"/>
        <v/>
      </c>
      <c r="T93" s="73"/>
      <c r="U93" s="75"/>
      <c r="V93" s="73"/>
      <c r="W93" s="74" t="str">
        <f t="shared" si="144"/>
        <v/>
      </c>
      <c r="X93" s="73"/>
      <c r="Y93" s="74" t="str">
        <f t="shared" si="145"/>
        <v/>
      </c>
      <c r="Z93" s="73"/>
      <c r="AA93" s="75"/>
      <c r="AB93" s="73"/>
      <c r="AC93" s="74" t="str">
        <f t="shared" si="146"/>
        <v/>
      </c>
      <c r="AD93" s="73"/>
      <c r="AE93" s="74" t="str">
        <f t="shared" si="147"/>
        <v/>
      </c>
      <c r="AF93" s="73"/>
      <c r="AG93" s="75"/>
      <c r="AH93" s="73"/>
      <c r="AI93" s="74" t="str">
        <f t="shared" si="158"/>
        <v/>
      </c>
      <c r="AJ93" s="73"/>
      <c r="AK93" s="74" t="str">
        <f t="shared" si="159"/>
        <v/>
      </c>
      <c r="AL93" s="73"/>
      <c r="AM93" s="75"/>
      <c r="AN93" s="19"/>
      <c r="AO93" s="16" t="str">
        <f t="shared" si="148"/>
        <v/>
      </c>
      <c r="AP93" s="22"/>
      <c r="AQ93" s="16" t="str">
        <f t="shared" ref="AQ93" si="160">IF(AP93*15=0,"",AP93*15)</f>
        <v/>
      </c>
      <c r="AR93" s="22"/>
      <c r="AS93" s="23"/>
      <c r="AT93" s="19"/>
      <c r="AU93" s="16" t="str">
        <f t="shared" si="150"/>
        <v/>
      </c>
      <c r="AV93" s="19">
        <v>1</v>
      </c>
      <c r="AW93" s="16">
        <v>10</v>
      </c>
      <c r="AX93" s="19">
        <v>6</v>
      </c>
      <c r="AY93" s="19" t="s">
        <v>469</v>
      </c>
      <c r="AZ93" s="24" t="str">
        <f t="shared" si="152"/>
        <v/>
      </c>
      <c r="BA93" s="106" t="str">
        <f t="shared" si="153"/>
        <v/>
      </c>
      <c r="BB93" s="25">
        <f t="shared" si="154"/>
        <v>1</v>
      </c>
      <c r="BC93" s="16">
        <v>10</v>
      </c>
      <c r="BD93" s="101">
        <f t="shared" si="156"/>
        <v>6</v>
      </c>
      <c r="BE93" s="26">
        <f t="shared" si="157"/>
        <v>1</v>
      </c>
    </row>
    <row r="94" spans="1:59" ht="15.75" customHeight="1" x14ac:dyDescent="0.2">
      <c r="A94" s="104"/>
      <c r="B94" s="29" t="s">
        <v>34</v>
      </c>
      <c r="C94" s="105"/>
      <c r="D94" s="15"/>
      <c r="E94" s="16" t="str">
        <f>IF(D94*14=0,"",D94*14)</f>
        <v/>
      </c>
      <c r="F94" s="15"/>
      <c r="G94" s="16" t="str">
        <f>IF(F94*14=0,"",F94*14)</f>
        <v/>
      </c>
      <c r="H94" s="15"/>
      <c r="I94" s="17"/>
      <c r="J94" s="18"/>
      <c r="K94" s="16" t="str">
        <f>IF(J94*14=0,"",J94*14)</f>
        <v/>
      </c>
      <c r="L94" s="19"/>
      <c r="M94" s="16" t="str">
        <f>IF(L94*14=0,"",L94*14)</f>
        <v/>
      </c>
      <c r="N94" s="19"/>
      <c r="O94" s="20"/>
      <c r="P94" s="19"/>
      <c r="Q94" s="16" t="str">
        <f>IF(P94*14=0,"",P94*14)</f>
        <v/>
      </c>
      <c r="R94" s="19"/>
      <c r="S94" s="16" t="str">
        <f>IF(R94*14=0,"",R94*14)</f>
        <v/>
      </c>
      <c r="T94" s="19"/>
      <c r="U94" s="21"/>
      <c r="V94" s="18"/>
      <c r="W94" s="16" t="str">
        <f>IF(V94*14=0,"",V94*14)</f>
        <v/>
      </c>
      <c r="X94" s="19"/>
      <c r="Y94" s="16" t="str">
        <f>IF(X94*14=0,"",X94*14)</f>
        <v/>
      </c>
      <c r="Z94" s="19"/>
      <c r="AA94" s="20"/>
      <c r="AB94" s="19"/>
      <c r="AC94" s="16" t="str">
        <f>IF(AB94*14=0,"",AB94*14)</f>
        <v/>
      </c>
      <c r="AD94" s="19"/>
      <c r="AE94" s="16" t="str">
        <f>IF(AD94*14=0,"",AD94*14)</f>
        <v/>
      </c>
      <c r="AF94" s="19"/>
      <c r="AG94" s="21"/>
      <c r="AH94" s="18"/>
      <c r="AI94" s="16" t="str">
        <f>IF(AH94*14=0,"",AH94*14)</f>
        <v/>
      </c>
      <c r="AJ94" s="19"/>
      <c r="AK94" s="16" t="str">
        <f>IF(AJ94*14=0,"",AJ94*14)</f>
        <v/>
      </c>
      <c r="AL94" s="19"/>
      <c r="AM94" s="20"/>
      <c r="AN94" s="18"/>
      <c r="AO94" s="16" t="str">
        <f>IF(AN94*14=0,"",AN94*14)</f>
        <v/>
      </c>
      <c r="AP94" s="22"/>
      <c r="AQ94" s="16" t="str">
        <f>IF(AP94*14=0,"",AP94*14)</f>
        <v/>
      </c>
      <c r="AR94" s="22"/>
      <c r="AS94" s="23"/>
      <c r="AT94" s="19"/>
      <c r="AU94" s="16" t="str">
        <f>IF(AT94*14=0,"",AT94*14)</f>
        <v/>
      </c>
      <c r="AV94" s="19"/>
      <c r="AW94" s="16" t="str">
        <f>IF(AV94*14=0,"",AV94*14)</f>
        <v/>
      </c>
      <c r="AX94" s="19"/>
      <c r="AY94" s="19"/>
      <c r="AZ94" s="24"/>
      <c r="BA94" s="106"/>
      <c r="BB94" s="25"/>
      <c r="BC94" s="16"/>
      <c r="BD94" s="101"/>
      <c r="BE94" s="26"/>
    </row>
    <row r="95" spans="1:59" ht="15.75" customHeight="1" thickBot="1" x14ac:dyDescent="0.25">
      <c r="A95" s="104"/>
      <c r="B95" s="29" t="s">
        <v>34</v>
      </c>
      <c r="C95" s="105"/>
      <c r="D95" s="15"/>
      <c r="E95" s="16" t="str">
        <f>IF(D95*14=0,"",D95*14)</f>
        <v/>
      </c>
      <c r="F95" s="15"/>
      <c r="G95" s="16" t="str">
        <f>IF(F95*14=0,"",F95*14)</f>
        <v/>
      </c>
      <c r="H95" s="15"/>
      <c r="I95" s="17"/>
      <c r="J95" s="18"/>
      <c r="K95" s="16" t="str">
        <f>IF(J95*14=0,"",J95*14)</f>
        <v/>
      </c>
      <c r="L95" s="19"/>
      <c r="M95" s="16" t="str">
        <f>IF(L95*14=0,"",L95*14)</f>
        <v/>
      </c>
      <c r="N95" s="19"/>
      <c r="O95" s="20"/>
      <c r="P95" s="19"/>
      <c r="Q95" s="16" t="str">
        <f>IF(P95*14=0,"",P95*14)</f>
        <v/>
      </c>
      <c r="R95" s="19"/>
      <c r="S95" s="16" t="str">
        <f>IF(R95*14=0,"",R95*14)</f>
        <v/>
      </c>
      <c r="T95" s="19"/>
      <c r="U95" s="21"/>
      <c r="V95" s="18"/>
      <c r="W95" s="16" t="str">
        <f>IF(V95*14=0,"",V95*14)</f>
        <v/>
      </c>
      <c r="X95" s="19"/>
      <c r="Y95" s="16" t="str">
        <f>IF(X95*14=0,"",X95*14)</f>
        <v/>
      </c>
      <c r="Z95" s="19"/>
      <c r="AA95" s="20"/>
      <c r="AB95" s="19"/>
      <c r="AC95" s="16" t="str">
        <f>IF(AB95*14=0,"",AB95*14)</f>
        <v/>
      </c>
      <c r="AD95" s="19"/>
      <c r="AE95" s="16" t="str">
        <f>IF(AD95*14=0,"",AD95*14)</f>
        <v/>
      </c>
      <c r="AF95" s="19"/>
      <c r="AG95" s="21"/>
      <c r="AH95" s="18"/>
      <c r="AI95" s="16" t="str">
        <f>IF(AH95*14=0,"",AH95*14)</f>
        <v/>
      </c>
      <c r="AJ95" s="19"/>
      <c r="AK95" s="16" t="str">
        <f>IF(AJ95*14=0,"",AJ95*14)</f>
        <v/>
      </c>
      <c r="AL95" s="19"/>
      <c r="AM95" s="20"/>
      <c r="AN95" s="18"/>
      <c r="AO95" s="16" t="str">
        <f>IF(AN95*14=0,"",AN95*14)</f>
        <v/>
      </c>
      <c r="AP95" s="22"/>
      <c r="AQ95" s="16" t="str">
        <f>IF(AP95*14=0,"",AP95*14)</f>
        <v/>
      </c>
      <c r="AR95" s="22"/>
      <c r="AS95" s="23"/>
      <c r="AT95" s="19"/>
      <c r="AU95" s="16" t="str">
        <f>IF(AT95*14=0,"",AT95*14)</f>
        <v/>
      </c>
      <c r="AV95" s="19"/>
      <c r="AW95" s="16" t="str">
        <f>IF(AV95*14=0,"",AV95*14)</f>
        <v/>
      </c>
      <c r="AX95" s="19"/>
      <c r="AY95" s="19"/>
      <c r="AZ95" s="24"/>
      <c r="BA95" s="106"/>
      <c r="BB95" s="25"/>
      <c r="BC95" s="16"/>
      <c r="BD95" s="101"/>
      <c r="BE95" s="26"/>
    </row>
    <row r="96" spans="1:59" s="117" customFormat="1" ht="21.95" customHeight="1" thickBot="1" x14ac:dyDescent="0.3">
      <c r="A96" s="107"/>
      <c r="B96" s="108"/>
      <c r="C96" s="109" t="s">
        <v>59</v>
      </c>
      <c r="D96" s="110">
        <f>SUM(D91:D95)</f>
        <v>0</v>
      </c>
      <c r="E96" s="110">
        <f t="shared" ref="E96:H96" si="161">SUM(E91:E95)</f>
        <v>0</v>
      </c>
      <c r="F96" s="110">
        <f t="shared" si="161"/>
        <v>0</v>
      </c>
      <c r="G96" s="110">
        <f t="shared" si="161"/>
        <v>0</v>
      </c>
      <c r="H96" s="110">
        <f t="shared" si="161"/>
        <v>0</v>
      </c>
      <c r="I96" s="112" t="s">
        <v>17</v>
      </c>
      <c r="J96" s="113">
        <f>SUM(J91:J95)</f>
        <v>0</v>
      </c>
      <c r="K96" s="110">
        <f t="shared" ref="K96" si="162">SUM(K91:K95)</f>
        <v>0</v>
      </c>
      <c r="L96" s="110">
        <f t="shared" ref="L96" si="163">SUM(L91:L95)</f>
        <v>0</v>
      </c>
      <c r="M96" s="110">
        <f t="shared" ref="M96" si="164">SUM(M91:M95)</f>
        <v>0</v>
      </c>
      <c r="N96" s="110">
        <f t="shared" ref="N96" si="165">SUM(N91:N95)</f>
        <v>0</v>
      </c>
      <c r="O96" s="112" t="s">
        <v>17</v>
      </c>
      <c r="P96" s="110">
        <f>SUM(P91:P95)</f>
        <v>0</v>
      </c>
      <c r="Q96" s="110">
        <f t="shared" ref="Q96" si="166">SUM(Q91:Q95)</f>
        <v>0</v>
      </c>
      <c r="R96" s="110">
        <f t="shared" ref="R96" si="167">SUM(R91:R95)</f>
        <v>0</v>
      </c>
      <c r="S96" s="110">
        <f t="shared" ref="S96" si="168">SUM(S91:S95)</f>
        <v>0</v>
      </c>
      <c r="T96" s="110">
        <f t="shared" ref="T96" si="169">SUM(T91:T95)</f>
        <v>0</v>
      </c>
      <c r="U96" s="112" t="s">
        <v>17</v>
      </c>
      <c r="V96" s="113">
        <f>SUM(V91:V95)</f>
        <v>0</v>
      </c>
      <c r="W96" s="110">
        <f t="shared" ref="W96" si="170">SUM(W91:W95)</f>
        <v>0</v>
      </c>
      <c r="X96" s="110">
        <f t="shared" ref="X96" si="171">SUM(X91:X95)</f>
        <v>0</v>
      </c>
      <c r="Y96" s="110">
        <f t="shared" ref="Y96" si="172">SUM(Y91:Y95)</f>
        <v>0</v>
      </c>
      <c r="Z96" s="110">
        <f t="shared" ref="Z96" si="173">SUM(Z91:Z95)</f>
        <v>0</v>
      </c>
      <c r="AA96" s="112" t="s">
        <v>17</v>
      </c>
      <c r="AB96" s="110">
        <f>SUM(AB91:AB95)</f>
        <v>0</v>
      </c>
      <c r="AC96" s="110">
        <f t="shared" ref="AC96" si="174">SUM(AC91:AC95)</f>
        <v>0</v>
      </c>
      <c r="AD96" s="110">
        <f t="shared" ref="AD96" si="175">SUM(AD91:AD95)</f>
        <v>0</v>
      </c>
      <c r="AE96" s="110">
        <f t="shared" ref="AE96" si="176">SUM(AE91:AE95)</f>
        <v>0</v>
      </c>
      <c r="AF96" s="110">
        <f t="shared" ref="AF96" si="177">SUM(AF91:AF95)</f>
        <v>0</v>
      </c>
      <c r="AG96" s="112" t="s">
        <v>17</v>
      </c>
      <c r="AH96" s="110">
        <f>SUM(AH91:AH95)</f>
        <v>1</v>
      </c>
      <c r="AI96" s="110">
        <f t="shared" ref="AI96" si="178">SUM(AI91:AI95)</f>
        <v>14</v>
      </c>
      <c r="AJ96" s="110">
        <f t="shared" ref="AJ96" si="179">SUM(AJ91:AJ95)</f>
        <v>0</v>
      </c>
      <c r="AK96" s="110">
        <f t="shared" ref="AK96" si="180">SUM(AK91:AK95)</f>
        <v>0</v>
      </c>
      <c r="AL96" s="110">
        <f t="shared" ref="AL96" si="181">SUM(AL91:AL95)</f>
        <v>1</v>
      </c>
      <c r="AM96" s="112" t="s">
        <v>17</v>
      </c>
      <c r="AN96" s="110">
        <f>SUM(AN91:AN95)</f>
        <v>0</v>
      </c>
      <c r="AO96" s="110">
        <f t="shared" ref="AO96" si="182">SUM(AO91:AO95)</f>
        <v>0</v>
      </c>
      <c r="AP96" s="110">
        <f t="shared" ref="AP96" si="183">SUM(AP91:AP95)</f>
        <v>1</v>
      </c>
      <c r="AQ96" s="110">
        <f t="shared" ref="AQ96" si="184">SUM(AQ91:AQ95)</f>
        <v>14</v>
      </c>
      <c r="AR96" s="110">
        <f t="shared" ref="AR96" si="185">SUM(AR91:AR95)</f>
        <v>5</v>
      </c>
      <c r="AS96" s="112" t="s">
        <v>17</v>
      </c>
      <c r="AT96" s="110">
        <f>SUM(AT91:AT95)</f>
        <v>0</v>
      </c>
      <c r="AU96" s="110">
        <f t="shared" ref="AU96" si="186">SUM(AU91:AU95)</f>
        <v>0</v>
      </c>
      <c r="AV96" s="110">
        <f t="shared" ref="AV96" si="187">SUM(AV91:AV95)</f>
        <v>1</v>
      </c>
      <c r="AW96" s="110">
        <f t="shared" ref="AW96" si="188">SUM(AW91:AW95)</f>
        <v>10</v>
      </c>
      <c r="AX96" s="110">
        <f t="shared" ref="AX96" si="189">SUM(AX91:AX95)</f>
        <v>6</v>
      </c>
      <c r="AY96" s="112" t="s">
        <v>17</v>
      </c>
      <c r="AZ96" s="114">
        <f>SUM(AZ91:AZ95)</f>
        <v>1</v>
      </c>
      <c r="BA96" s="110">
        <f t="shared" ref="BA96" si="190">SUM(BA91:BA95)</f>
        <v>14</v>
      </c>
      <c r="BB96" s="110">
        <f t="shared" ref="BB96:BC96" si="191">SUM(BB91:BB95)</f>
        <v>2</v>
      </c>
      <c r="BC96" s="110">
        <f t="shared" si="191"/>
        <v>24</v>
      </c>
      <c r="BD96" s="110">
        <f t="shared" ref="BD96" si="192">SUM(BD91:BD95)</f>
        <v>12</v>
      </c>
      <c r="BE96" s="116">
        <f t="shared" ref="BE96" si="193">SUM(BE91:BE95)</f>
        <v>3</v>
      </c>
    </row>
    <row r="97" spans="1:59" ht="21.95" customHeight="1" thickBot="1" x14ac:dyDescent="0.3">
      <c r="A97" s="122"/>
      <c r="B97" s="123"/>
      <c r="C97" s="124" t="s">
        <v>29</v>
      </c>
      <c r="D97" s="125">
        <f>D85+D89+D96</f>
        <v>9</v>
      </c>
      <c r="E97" s="125">
        <f>E85+E89+E96</f>
        <v>112</v>
      </c>
      <c r="F97" s="125">
        <f>F85+F89+F96</f>
        <v>25</v>
      </c>
      <c r="G97" s="125">
        <f>G85+G89+G96</f>
        <v>284</v>
      </c>
      <c r="H97" s="125">
        <f>H85+H96</f>
        <v>22</v>
      </c>
      <c r="I97" s="126" t="s">
        <v>17</v>
      </c>
      <c r="J97" s="125">
        <f>J85+J89+J96</f>
        <v>9</v>
      </c>
      <c r="K97" s="125">
        <f>K85+K89+K96</f>
        <v>138</v>
      </c>
      <c r="L97" s="125">
        <f>L85+L89+L96</f>
        <v>13</v>
      </c>
      <c r="M97" s="125">
        <f>M85+M89+M96</f>
        <v>184</v>
      </c>
      <c r="N97" s="125">
        <f>N85+N96</f>
        <v>20</v>
      </c>
      <c r="O97" s="126" t="s">
        <v>17</v>
      </c>
      <c r="P97" s="125">
        <f>P85+P89+P96</f>
        <v>12</v>
      </c>
      <c r="Q97" s="125">
        <f>Q85+Q89+Q96</f>
        <v>172</v>
      </c>
      <c r="R97" s="125">
        <f>R85+R89+R96</f>
        <v>13</v>
      </c>
      <c r="S97" s="125">
        <f>S85+S89+S96</f>
        <v>178</v>
      </c>
      <c r="T97" s="125">
        <f>T85+T96</f>
        <v>25</v>
      </c>
      <c r="U97" s="126" t="s">
        <v>17</v>
      </c>
      <c r="V97" s="125">
        <f>V85+V89+V96</f>
        <v>3</v>
      </c>
      <c r="W97" s="125">
        <f>W85+W89+W96</f>
        <v>46</v>
      </c>
      <c r="X97" s="125">
        <f>X85+X89+X96</f>
        <v>14</v>
      </c>
      <c r="Y97" s="125">
        <f>Y85+Y89+Y96</f>
        <v>194</v>
      </c>
      <c r="Z97" s="125">
        <f>Z85+Z96</f>
        <v>17</v>
      </c>
      <c r="AA97" s="126" t="s">
        <v>17</v>
      </c>
      <c r="AB97" s="125">
        <f>AB85+AB89+AB96</f>
        <v>6</v>
      </c>
      <c r="AC97" s="125">
        <f>AC85+AC89+AC96</f>
        <v>80</v>
      </c>
      <c r="AD97" s="125">
        <f>AD85+AD89+AD96</f>
        <v>12</v>
      </c>
      <c r="AE97" s="125">
        <f>AE85+AE89+AE96</f>
        <v>172</v>
      </c>
      <c r="AF97" s="125">
        <f>AF85+AF96</f>
        <v>17</v>
      </c>
      <c r="AG97" s="126" t="s">
        <v>17</v>
      </c>
      <c r="AH97" s="125">
        <f>AH85+AH89+AH96</f>
        <v>6</v>
      </c>
      <c r="AI97" s="125">
        <f>AI85+AI89+AI96</f>
        <v>88</v>
      </c>
      <c r="AJ97" s="125">
        <f>AJ85+AJ89+AJ96</f>
        <v>13</v>
      </c>
      <c r="AK97" s="125">
        <f>AK85+AK89+AK96</f>
        <v>186</v>
      </c>
      <c r="AL97" s="125">
        <f>AL85+AL96</f>
        <v>19</v>
      </c>
      <c r="AM97" s="126" t="s">
        <v>17</v>
      </c>
      <c r="AN97" s="125">
        <f>AN85+AN89+AN96</f>
        <v>5</v>
      </c>
      <c r="AO97" s="125">
        <f>AO85+AO89+AO96</f>
        <v>70</v>
      </c>
      <c r="AP97" s="125">
        <f>AP85+AP89+AP96</f>
        <v>7</v>
      </c>
      <c r="AQ97" s="125">
        <f>AQ85+AQ89+AQ96</f>
        <v>98</v>
      </c>
      <c r="AR97" s="125">
        <f>AR85+AR96</f>
        <v>17</v>
      </c>
      <c r="AS97" s="126" t="s">
        <v>17</v>
      </c>
      <c r="AT97" s="125">
        <f>AT85+AT89+AT96</f>
        <v>4</v>
      </c>
      <c r="AU97" s="125">
        <f>AU85+AU89+AU96</f>
        <v>40</v>
      </c>
      <c r="AV97" s="125">
        <f>AV85+AV89+AV96</f>
        <v>10</v>
      </c>
      <c r="AW97" s="125">
        <f>AW85+AW89+AW96</f>
        <v>98</v>
      </c>
      <c r="AX97" s="125">
        <f>AX85+AX96</f>
        <v>19</v>
      </c>
      <c r="AY97" s="126" t="s">
        <v>17</v>
      </c>
      <c r="AZ97" s="125">
        <f>AZ85+AZ89+AZ96</f>
        <v>54</v>
      </c>
      <c r="BA97" s="125">
        <f>BA85+BA89+BA96</f>
        <v>738</v>
      </c>
      <c r="BB97" s="125">
        <f>BB85+BB89+BB96</f>
        <v>107</v>
      </c>
      <c r="BC97" s="125">
        <f>BC85+BC89+BC96</f>
        <v>1390</v>
      </c>
      <c r="BD97" s="125">
        <f>BD85+BD96</f>
        <v>156</v>
      </c>
      <c r="BE97" s="127">
        <f>BE85+BE89+BE96</f>
        <v>161</v>
      </c>
    </row>
    <row r="98" spans="1:59" ht="15.75" hidden="1" customHeight="1" thickBot="1" x14ac:dyDescent="0.25">
      <c r="A98" s="726"/>
      <c r="B98" s="727"/>
      <c r="C98" s="727"/>
      <c r="D98" s="727"/>
      <c r="E98" s="727"/>
      <c r="F98" s="727"/>
      <c r="G98" s="727"/>
      <c r="H98" s="727"/>
      <c r="I98" s="727"/>
      <c r="J98" s="727"/>
      <c r="K98" s="727"/>
      <c r="L98" s="727"/>
      <c r="M98" s="727"/>
      <c r="N98" s="727"/>
      <c r="O98" s="727"/>
      <c r="P98" s="727"/>
      <c r="Q98" s="727"/>
      <c r="R98" s="727"/>
      <c r="S98" s="727"/>
      <c r="T98" s="727"/>
      <c r="U98" s="727"/>
      <c r="V98" s="727"/>
      <c r="W98" s="727"/>
      <c r="X98" s="727"/>
      <c r="Y98" s="727"/>
      <c r="Z98" s="727"/>
      <c r="AA98" s="727"/>
      <c r="AB98" s="727"/>
      <c r="AC98" s="727"/>
      <c r="AD98" s="727"/>
      <c r="AE98" s="727"/>
      <c r="AF98" s="727"/>
      <c r="AG98" s="727"/>
      <c r="AH98" s="727"/>
      <c r="AI98" s="727"/>
      <c r="AJ98" s="727"/>
      <c r="AK98" s="727"/>
      <c r="AL98" s="727"/>
      <c r="AM98" s="727"/>
      <c r="AN98" s="727"/>
      <c r="AO98" s="727"/>
      <c r="AP98" s="727"/>
      <c r="AQ98" s="727"/>
      <c r="AR98" s="727"/>
      <c r="AS98" s="727"/>
      <c r="AT98" s="727"/>
      <c r="AU98" s="727"/>
      <c r="AV98" s="727"/>
      <c r="AW98" s="727"/>
      <c r="AX98" s="727"/>
      <c r="AY98" s="727"/>
      <c r="AZ98" s="727"/>
      <c r="BA98" s="727"/>
      <c r="BB98" s="727"/>
      <c r="BC98" s="727"/>
      <c r="BD98" s="727"/>
      <c r="BE98" s="728"/>
    </row>
    <row r="99" spans="1:59" s="92" customFormat="1" ht="15.75" hidden="1" customHeight="1" thickBot="1" x14ac:dyDescent="0.3">
      <c r="A99" s="128"/>
      <c r="B99" s="94"/>
      <c r="C99" s="129" t="s">
        <v>53</v>
      </c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741"/>
      <c r="Q99" s="741"/>
      <c r="R99" s="741"/>
      <c r="S99" s="741"/>
      <c r="T99" s="741"/>
      <c r="U99" s="741"/>
      <c r="V99" s="741"/>
      <c r="W99" s="741"/>
      <c r="X99" s="741"/>
      <c r="Y99" s="741"/>
      <c r="Z99" s="741"/>
      <c r="AA99" s="741"/>
      <c r="AB99" s="741"/>
      <c r="AC99" s="741"/>
      <c r="AD99" s="741"/>
      <c r="AE99" s="741"/>
      <c r="AF99" s="741"/>
      <c r="AG99" s="741"/>
      <c r="AH99" s="741"/>
      <c r="AI99" s="741"/>
      <c r="AJ99" s="741"/>
      <c r="AK99" s="741"/>
      <c r="AL99" s="741"/>
      <c r="AM99" s="741"/>
      <c r="AN99" s="741"/>
      <c r="AO99" s="741"/>
      <c r="AP99" s="741"/>
      <c r="AQ99" s="741"/>
      <c r="AR99" s="741"/>
      <c r="AS99" s="741"/>
      <c r="AT99" s="741"/>
      <c r="AU99" s="741"/>
      <c r="AV99" s="741"/>
      <c r="AW99" s="741"/>
      <c r="AX99" s="741"/>
      <c r="AY99" s="741"/>
      <c r="AZ99" s="131"/>
      <c r="BA99" s="132"/>
      <c r="BB99" s="132"/>
      <c r="BC99" s="132"/>
      <c r="BD99" s="132"/>
      <c r="BE99" s="133"/>
      <c r="BF99" s="134"/>
      <c r="BG99" s="135"/>
    </row>
    <row r="100" spans="1:59" s="92" customFormat="1" ht="15.75" hidden="1" customHeight="1" thickTop="1" thickBot="1" x14ac:dyDescent="0.25">
      <c r="A100" s="136" t="s">
        <v>184</v>
      </c>
      <c r="B100" s="137" t="s">
        <v>19</v>
      </c>
      <c r="C100" s="138" t="s">
        <v>185</v>
      </c>
      <c r="D100" s="139"/>
      <c r="E100" s="140" t="str">
        <f t="shared" ref="E100:E116" si="194">IF(D100*15=0,"",D100*15)</f>
        <v/>
      </c>
      <c r="F100" s="141"/>
      <c r="G100" s="140" t="str">
        <f t="shared" ref="G100:G116" si="195">IF(F100*15=0,"",F100*15)</f>
        <v/>
      </c>
      <c r="H100" s="141"/>
      <c r="I100" s="142"/>
      <c r="J100" s="139"/>
      <c r="K100" s="140" t="str">
        <f t="shared" ref="K100:K116" si="196">IF(J100*15=0,"",J100*15)</f>
        <v/>
      </c>
      <c r="L100" s="143"/>
      <c r="M100" s="140" t="str">
        <f t="shared" ref="M100:M116" si="197">IF(L100*15=0,"",L100*15)</f>
        <v/>
      </c>
      <c r="N100" s="141"/>
      <c r="O100" s="142"/>
      <c r="P100" s="139"/>
      <c r="Q100" s="140" t="str">
        <f t="shared" ref="Q100:Q115" si="198">IF(P100*15=0,"",P100*15)</f>
        <v/>
      </c>
      <c r="R100" s="141"/>
      <c r="S100" s="140" t="str">
        <f t="shared" ref="S100:S115" si="199">IF(R100*15=0,"",R100*15)</f>
        <v/>
      </c>
      <c r="T100" s="141"/>
      <c r="U100" s="142"/>
      <c r="V100" s="139"/>
      <c r="W100" s="140" t="str">
        <f t="shared" ref="W100:W115" si="200">IF(V100*15=0,"",V100*15)</f>
        <v/>
      </c>
      <c r="X100" s="143"/>
      <c r="Y100" s="140" t="str">
        <f t="shared" ref="Y100:Y115" si="201">IF(X100*15=0,"",X100*15)</f>
        <v/>
      </c>
      <c r="Z100" s="141"/>
      <c r="AA100" s="144"/>
      <c r="AB100" s="145">
        <v>1</v>
      </c>
      <c r="AC100" s="146">
        <v>14</v>
      </c>
      <c r="AD100" s="147">
        <v>1</v>
      </c>
      <c r="AE100" s="146">
        <v>14</v>
      </c>
      <c r="AF100" s="147">
        <v>3</v>
      </c>
      <c r="AG100" s="148" t="s">
        <v>468</v>
      </c>
      <c r="AH100" s="145">
        <v>1</v>
      </c>
      <c r="AI100" s="146">
        <v>14</v>
      </c>
      <c r="AJ100" s="147">
        <v>1</v>
      </c>
      <c r="AK100" s="146">
        <v>14</v>
      </c>
      <c r="AL100" s="147">
        <v>3</v>
      </c>
      <c r="AM100" s="148" t="s">
        <v>468</v>
      </c>
      <c r="AN100" s="145">
        <v>1</v>
      </c>
      <c r="AO100" s="146">
        <v>14</v>
      </c>
      <c r="AP100" s="147">
        <v>1</v>
      </c>
      <c r="AQ100" s="146">
        <v>14</v>
      </c>
      <c r="AR100" s="147">
        <v>3</v>
      </c>
      <c r="AS100" s="148" t="s">
        <v>468</v>
      </c>
      <c r="AT100" s="145">
        <v>1</v>
      </c>
      <c r="AU100" s="146">
        <v>10</v>
      </c>
      <c r="AV100" s="147">
        <v>1</v>
      </c>
      <c r="AW100" s="146">
        <v>10</v>
      </c>
      <c r="AX100" s="147">
        <v>3</v>
      </c>
      <c r="AY100" s="148" t="s">
        <v>468</v>
      </c>
      <c r="AZ100" s="744"/>
      <c r="BA100" s="744"/>
      <c r="BB100" s="744"/>
      <c r="BC100" s="744"/>
      <c r="BD100" s="745"/>
      <c r="BE100" s="745"/>
      <c r="BF100" s="40" t="s">
        <v>656</v>
      </c>
      <c r="BG100" s="41" t="s">
        <v>657</v>
      </c>
    </row>
    <row r="101" spans="1:59" s="92" customFormat="1" ht="15.75" hidden="1" customHeight="1" thickBot="1" x14ac:dyDescent="0.25">
      <c r="A101" s="149" t="s">
        <v>186</v>
      </c>
      <c r="B101" s="150" t="s">
        <v>19</v>
      </c>
      <c r="C101" s="151" t="s">
        <v>187</v>
      </c>
      <c r="D101" s="152"/>
      <c r="E101" s="153" t="str">
        <f t="shared" si="194"/>
        <v/>
      </c>
      <c r="F101" s="154"/>
      <c r="G101" s="153" t="str">
        <f t="shared" si="195"/>
        <v/>
      </c>
      <c r="H101" s="154"/>
      <c r="I101" s="155"/>
      <c r="J101" s="152"/>
      <c r="K101" s="153" t="str">
        <f t="shared" si="196"/>
        <v/>
      </c>
      <c r="L101" s="156"/>
      <c r="M101" s="153" t="str">
        <f t="shared" si="197"/>
        <v/>
      </c>
      <c r="N101" s="154"/>
      <c r="O101" s="155"/>
      <c r="P101" s="152"/>
      <c r="Q101" s="153" t="str">
        <f t="shared" si="198"/>
        <v/>
      </c>
      <c r="R101" s="154"/>
      <c r="S101" s="153" t="str">
        <f t="shared" si="199"/>
        <v/>
      </c>
      <c r="T101" s="154"/>
      <c r="U101" s="155"/>
      <c r="V101" s="152"/>
      <c r="W101" s="153" t="str">
        <f t="shared" si="200"/>
        <v/>
      </c>
      <c r="X101" s="156"/>
      <c r="Y101" s="153" t="str">
        <f t="shared" si="201"/>
        <v/>
      </c>
      <c r="Z101" s="154"/>
      <c r="AA101" s="157"/>
      <c r="AB101" s="99">
        <v>1</v>
      </c>
      <c r="AC101" s="16">
        <v>14</v>
      </c>
      <c r="AD101" s="100">
        <v>1</v>
      </c>
      <c r="AE101" s="16">
        <v>14</v>
      </c>
      <c r="AF101" s="100">
        <v>3</v>
      </c>
      <c r="AG101" s="148" t="s">
        <v>468</v>
      </c>
      <c r="AH101" s="158">
        <v>1</v>
      </c>
      <c r="AI101" s="16">
        <v>14</v>
      </c>
      <c r="AJ101" s="100">
        <v>1</v>
      </c>
      <c r="AK101" s="16">
        <v>14</v>
      </c>
      <c r="AL101" s="100">
        <v>3</v>
      </c>
      <c r="AM101" s="148" t="s">
        <v>468</v>
      </c>
      <c r="AN101" s="158">
        <v>1</v>
      </c>
      <c r="AO101" s="16">
        <v>14</v>
      </c>
      <c r="AP101" s="100">
        <v>1</v>
      </c>
      <c r="AQ101" s="16">
        <v>14</v>
      </c>
      <c r="AR101" s="100">
        <v>3</v>
      </c>
      <c r="AS101" s="148" t="s">
        <v>468</v>
      </c>
      <c r="AT101" s="158">
        <v>1</v>
      </c>
      <c r="AU101" s="16">
        <v>10</v>
      </c>
      <c r="AV101" s="100">
        <v>1</v>
      </c>
      <c r="AW101" s="16">
        <v>10</v>
      </c>
      <c r="AX101" s="100">
        <v>3</v>
      </c>
      <c r="AY101" s="148" t="s">
        <v>468</v>
      </c>
      <c r="AZ101" s="748"/>
      <c r="BA101" s="749"/>
      <c r="BB101" s="749"/>
      <c r="BC101" s="750"/>
      <c r="BD101" s="751"/>
      <c r="BE101" s="752"/>
      <c r="BF101" s="40" t="s">
        <v>656</v>
      </c>
      <c r="BG101" s="41" t="s">
        <v>657</v>
      </c>
    </row>
    <row r="102" spans="1:59" s="92" customFormat="1" ht="15.75" hidden="1" customHeight="1" thickBot="1" x14ac:dyDescent="0.25">
      <c r="A102" s="149" t="s">
        <v>188</v>
      </c>
      <c r="B102" s="159" t="s">
        <v>19</v>
      </c>
      <c r="C102" s="151" t="s">
        <v>189</v>
      </c>
      <c r="D102" s="152"/>
      <c r="E102" s="153" t="str">
        <f t="shared" si="194"/>
        <v/>
      </c>
      <c r="F102" s="154"/>
      <c r="G102" s="153" t="str">
        <f t="shared" si="195"/>
        <v/>
      </c>
      <c r="H102" s="154"/>
      <c r="I102" s="155"/>
      <c r="J102" s="152"/>
      <c r="K102" s="153" t="str">
        <f t="shared" si="196"/>
        <v/>
      </c>
      <c r="L102" s="156"/>
      <c r="M102" s="153" t="str">
        <f t="shared" si="197"/>
        <v/>
      </c>
      <c r="N102" s="154"/>
      <c r="O102" s="155"/>
      <c r="P102" s="152"/>
      <c r="Q102" s="153" t="str">
        <f t="shared" si="198"/>
        <v/>
      </c>
      <c r="R102" s="154"/>
      <c r="S102" s="153" t="str">
        <f t="shared" si="199"/>
        <v/>
      </c>
      <c r="T102" s="154"/>
      <c r="U102" s="155"/>
      <c r="V102" s="152"/>
      <c r="W102" s="153" t="str">
        <f t="shared" si="200"/>
        <v/>
      </c>
      <c r="X102" s="156"/>
      <c r="Y102" s="153" t="str">
        <f t="shared" si="201"/>
        <v/>
      </c>
      <c r="Z102" s="154"/>
      <c r="AA102" s="157"/>
      <c r="AB102" s="99">
        <v>1</v>
      </c>
      <c r="AC102" s="16">
        <v>14</v>
      </c>
      <c r="AD102" s="100">
        <v>1</v>
      </c>
      <c r="AE102" s="16">
        <v>14</v>
      </c>
      <c r="AF102" s="100">
        <v>3</v>
      </c>
      <c r="AG102" s="148" t="s">
        <v>468</v>
      </c>
      <c r="AH102" s="158">
        <v>1</v>
      </c>
      <c r="AI102" s="16">
        <v>14</v>
      </c>
      <c r="AJ102" s="100">
        <v>1</v>
      </c>
      <c r="AK102" s="16">
        <v>14</v>
      </c>
      <c r="AL102" s="100">
        <v>3</v>
      </c>
      <c r="AM102" s="148" t="s">
        <v>468</v>
      </c>
      <c r="AN102" s="158">
        <v>1</v>
      </c>
      <c r="AO102" s="16">
        <v>14</v>
      </c>
      <c r="AP102" s="100">
        <v>1</v>
      </c>
      <c r="AQ102" s="16">
        <v>14</v>
      </c>
      <c r="AR102" s="100">
        <v>3</v>
      </c>
      <c r="AS102" s="148" t="s">
        <v>468</v>
      </c>
      <c r="AT102" s="158">
        <v>1</v>
      </c>
      <c r="AU102" s="16">
        <v>10</v>
      </c>
      <c r="AV102" s="100">
        <v>1</v>
      </c>
      <c r="AW102" s="16">
        <v>10</v>
      </c>
      <c r="AX102" s="100">
        <v>3</v>
      </c>
      <c r="AY102" s="148" t="s">
        <v>468</v>
      </c>
      <c r="AZ102" s="748"/>
      <c r="BA102" s="749"/>
      <c r="BB102" s="749"/>
      <c r="BC102" s="750"/>
      <c r="BD102" s="746"/>
      <c r="BE102" s="747"/>
      <c r="BF102" s="40" t="s">
        <v>656</v>
      </c>
      <c r="BG102" s="41" t="s">
        <v>668</v>
      </c>
    </row>
    <row r="103" spans="1:59" s="92" customFormat="1" ht="15.75" hidden="1" customHeight="1" thickBot="1" x14ac:dyDescent="0.25">
      <c r="A103" s="149" t="s">
        <v>190</v>
      </c>
      <c r="B103" s="150" t="s">
        <v>19</v>
      </c>
      <c r="C103" s="151" t="s">
        <v>191</v>
      </c>
      <c r="D103" s="152"/>
      <c r="E103" s="153" t="str">
        <f t="shared" si="194"/>
        <v/>
      </c>
      <c r="F103" s="154"/>
      <c r="G103" s="153" t="str">
        <f t="shared" si="195"/>
        <v/>
      </c>
      <c r="H103" s="154"/>
      <c r="I103" s="155"/>
      <c r="J103" s="152"/>
      <c r="K103" s="153" t="str">
        <f t="shared" si="196"/>
        <v/>
      </c>
      <c r="L103" s="156"/>
      <c r="M103" s="153" t="str">
        <f t="shared" si="197"/>
        <v/>
      </c>
      <c r="N103" s="154"/>
      <c r="O103" s="155"/>
      <c r="P103" s="152"/>
      <c r="Q103" s="153" t="str">
        <f t="shared" si="198"/>
        <v/>
      </c>
      <c r="R103" s="154"/>
      <c r="S103" s="153" t="str">
        <f t="shared" si="199"/>
        <v/>
      </c>
      <c r="T103" s="154"/>
      <c r="U103" s="155"/>
      <c r="V103" s="152"/>
      <c r="W103" s="153" t="str">
        <f t="shared" si="200"/>
        <v/>
      </c>
      <c r="X103" s="156"/>
      <c r="Y103" s="153" t="str">
        <f t="shared" si="201"/>
        <v/>
      </c>
      <c r="Z103" s="154"/>
      <c r="AA103" s="157"/>
      <c r="AB103" s="99"/>
      <c r="AC103" s="16" t="str">
        <f t="shared" ref="AC103" si="202">IF(AB103*15=0,"",AB103*15)</f>
        <v/>
      </c>
      <c r="AD103" s="100"/>
      <c r="AE103" s="16" t="str">
        <f t="shared" ref="AE103:AE121" si="203">IF(AD103*15=0,"",AD103*15)</f>
        <v/>
      </c>
      <c r="AF103" s="100"/>
      <c r="AG103" s="102"/>
      <c r="AH103" s="158"/>
      <c r="AI103" s="16" t="str">
        <f t="shared" ref="AI103" si="204">IF(AH103*15=0,"",AH103*15)</f>
        <v/>
      </c>
      <c r="AJ103" s="100"/>
      <c r="AK103" s="16" t="str">
        <f t="shared" ref="AK103:AK121" si="205">IF(AJ103*15=0,"",AJ103*15)</f>
        <v/>
      </c>
      <c r="AL103" s="100"/>
      <c r="AM103" s="102"/>
      <c r="AN103" s="158">
        <v>1</v>
      </c>
      <c r="AO103" s="16">
        <v>14</v>
      </c>
      <c r="AP103" s="100">
        <v>1</v>
      </c>
      <c r="AQ103" s="16">
        <v>14</v>
      </c>
      <c r="AR103" s="100">
        <v>3</v>
      </c>
      <c r="AS103" s="148" t="s">
        <v>468</v>
      </c>
      <c r="AT103" s="158"/>
      <c r="AU103" s="16" t="str">
        <f t="shared" ref="AU103" si="206">IF(AT103*15=0,"",AT103*15)</f>
        <v/>
      </c>
      <c r="AV103" s="100"/>
      <c r="AW103" s="16" t="str">
        <f t="shared" ref="AW103:AW111" si="207">IF(AV103*15=0,"",AV103*15)</f>
        <v/>
      </c>
      <c r="AX103" s="100"/>
      <c r="AY103" s="103"/>
      <c r="AZ103" s="724"/>
      <c r="BA103" s="724"/>
      <c r="BB103" s="724"/>
      <c r="BC103" s="724"/>
      <c r="BD103" s="725"/>
      <c r="BE103" s="725"/>
      <c r="BF103" s="40" t="s">
        <v>669</v>
      </c>
      <c r="BG103" s="41" t="s">
        <v>670</v>
      </c>
    </row>
    <row r="104" spans="1:59" s="92" customFormat="1" ht="15.75" hidden="1" customHeight="1" thickBot="1" x14ac:dyDescent="0.25">
      <c r="A104" s="149" t="s">
        <v>192</v>
      </c>
      <c r="B104" s="150" t="s">
        <v>19</v>
      </c>
      <c r="C104" s="160" t="s">
        <v>193</v>
      </c>
      <c r="D104" s="161"/>
      <c r="E104" s="153" t="str">
        <f t="shared" si="194"/>
        <v/>
      </c>
      <c r="F104" s="154"/>
      <c r="G104" s="153" t="str">
        <f t="shared" si="195"/>
        <v/>
      </c>
      <c r="H104" s="154"/>
      <c r="I104" s="162"/>
      <c r="J104" s="161"/>
      <c r="K104" s="153" t="str">
        <f t="shared" si="196"/>
        <v/>
      </c>
      <c r="L104" s="156"/>
      <c r="M104" s="153" t="str">
        <f t="shared" si="197"/>
        <v/>
      </c>
      <c r="N104" s="154"/>
      <c r="O104" s="162"/>
      <c r="P104" s="161"/>
      <c r="Q104" s="153" t="str">
        <f t="shared" si="198"/>
        <v/>
      </c>
      <c r="R104" s="154"/>
      <c r="S104" s="153" t="str">
        <f t="shared" si="199"/>
        <v/>
      </c>
      <c r="T104" s="154"/>
      <c r="U104" s="162"/>
      <c r="V104" s="161"/>
      <c r="W104" s="153" t="str">
        <f t="shared" si="200"/>
        <v/>
      </c>
      <c r="X104" s="156"/>
      <c r="Y104" s="153" t="str">
        <f t="shared" si="201"/>
        <v/>
      </c>
      <c r="Z104" s="154"/>
      <c r="AA104" s="162"/>
      <c r="AB104" s="163">
        <v>2</v>
      </c>
      <c r="AC104" s="16">
        <v>28</v>
      </c>
      <c r="AD104" s="100"/>
      <c r="AE104" s="16" t="str">
        <f t="shared" si="203"/>
        <v/>
      </c>
      <c r="AF104" s="100">
        <v>3</v>
      </c>
      <c r="AG104" s="164" t="s">
        <v>468</v>
      </c>
      <c r="AH104" s="163">
        <v>2</v>
      </c>
      <c r="AI104" s="16">
        <v>28</v>
      </c>
      <c r="AJ104" s="100"/>
      <c r="AK104" s="16" t="str">
        <f t="shared" si="205"/>
        <v/>
      </c>
      <c r="AL104" s="100">
        <v>3</v>
      </c>
      <c r="AM104" s="164" t="s">
        <v>468</v>
      </c>
      <c r="AN104" s="163">
        <v>2</v>
      </c>
      <c r="AO104" s="16">
        <v>28</v>
      </c>
      <c r="AP104" s="100"/>
      <c r="AQ104" s="16" t="str">
        <f t="shared" ref="AQ104:AQ110" si="208">IF(AP104*15=0,"",AP104*15)</f>
        <v/>
      </c>
      <c r="AR104" s="100">
        <v>3</v>
      </c>
      <c r="AS104" s="148" t="s">
        <v>468</v>
      </c>
      <c r="AT104" s="163">
        <v>2</v>
      </c>
      <c r="AU104" s="16">
        <v>20</v>
      </c>
      <c r="AV104" s="100"/>
      <c r="AW104" s="16" t="str">
        <f t="shared" si="207"/>
        <v/>
      </c>
      <c r="AX104" s="100">
        <v>3</v>
      </c>
      <c r="AY104" s="164" t="s">
        <v>468</v>
      </c>
      <c r="AZ104" s="731"/>
      <c r="BA104" s="732"/>
      <c r="BB104" s="732"/>
      <c r="BC104" s="733"/>
      <c r="BD104" s="729"/>
      <c r="BE104" s="730"/>
      <c r="BF104" s="40" t="s">
        <v>669</v>
      </c>
      <c r="BG104" s="41" t="s">
        <v>671</v>
      </c>
    </row>
    <row r="105" spans="1:59" s="92" customFormat="1" ht="15.75" hidden="1" customHeight="1" thickBot="1" x14ac:dyDescent="0.25">
      <c r="A105" s="149" t="s">
        <v>194</v>
      </c>
      <c r="B105" s="150" t="s">
        <v>19</v>
      </c>
      <c r="C105" s="160" t="s">
        <v>195</v>
      </c>
      <c r="D105" s="161"/>
      <c r="E105" s="16" t="str">
        <f t="shared" si="194"/>
        <v/>
      </c>
      <c r="F105" s="154"/>
      <c r="G105" s="16" t="str">
        <f t="shared" si="195"/>
        <v/>
      </c>
      <c r="H105" s="154"/>
      <c r="I105" s="162"/>
      <c r="J105" s="161"/>
      <c r="K105" s="16" t="str">
        <f t="shared" si="196"/>
        <v/>
      </c>
      <c r="L105" s="156"/>
      <c r="M105" s="16" t="str">
        <f t="shared" si="197"/>
        <v/>
      </c>
      <c r="N105" s="154"/>
      <c r="O105" s="162"/>
      <c r="P105" s="161"/>
      <c r="Q105" s="16" t="str">
        <f t="shared" si="198"/>
        <v/>
      </c>
      <c r="R105" s="154"/>
      <c r="S105" s="16" t="str">
        <f t="shared" si="199"/>
        <v/>
      </c>
      <c r="T105" s="154"/>
      <c r="U105" s="162"/>
      <c r="V105" s="161"/>
      <c r="W105" s="16" t="str">
        <f t="shared" si="200"/>
        <v/>
      </c>
      <c r="X105" s="156"/>
      <c r="Y105" s="16" t="str">
        <f t="shared" si="201"/>
        <v/>
      </c>
      <c r="Z105" s="154"/>
      <c r="AA105" s="162"/>
      <c r="AB105" s="163">
        <v>2</v>
      </c>
      <c r="AC105" s="16">
        <v>28</v>
      </c>
      <c r="AD105" s="100"/>
      <c r="AE105" s="16" t="str">
        <f t="shared" si="203"/>
        <v/>
      </c>
      <c r="AF105" s="100">
        <v>3</v>
      </c>
      <c r="AG105" s="164" t="s">
        <v>468</v>
      </c>
      <c r="AH105" s="163">
        <v>2</v>
      </c>
      <c r="AI105" s="16">
        <v>28</v>
      </c>
      <c r="AJ105" s="100"/>
      <c r="AK105" s="16" t="str">
        <f t="shared" si="205"/>
        <v/>
      </c>
      <c r="AL105" s="100">
        <v>3</v>
      </c>
      <c r="AM105" s="164" t="s">
        <v>468</v>
      </c>
      <c r="AN105" s="163">
        <v>2</v>
      </c>
      <c r="AO105" s="16">
        <v>28</v>
      </c>
      <c r="AP105" s="100"/>
      <c r="AQ105" s="16" t="str">
        <f t="shared" si="208"/>
        <v/>
      </c>
      <c r="AR105" s="100">
        <v>3</v>
      </c>
      <c r="AS105" s="148" t="s">
        <v>468</v>
      </c>
      <c r="AT105" s="163">
        <v>2</v>
      </c>
      <c r="AU105" s="16">
        <v>20</v>
      </c>
      <c r="AV105" s="100"/>
      <c r="AW105" s="16" t="str">
        <f t="shared" si="207"/>
        <v/>
      </c>
      <c r="AX105" s="100">
        <v>3</v>
      </c>
      <c r="AY105" s="164" t="s">
        <v>468</v>
      </c>
      <c r="AZ105" s="731"/>
      <c r="BA105" s="732"/>
      <c r="BB105" s="732"/>
      <c r="BC105" s="733"/>
      <c r="BD105" s="729"/>
      <c r="BE105" s="730"/>
      <c r="BF105" s="40" t="s">
        <v>669</v>
      </c>
      <c r="BG105" s="41" t="s">
        <v>672</v>
      </c>
    </row>
    <row r="106" spans="1:59" s="92" customFormat="1" ht="15.75" hidden="1" customHeight="1" thickBot="1" x14ac:dyDescent="0.25">
      <c r="A106" s="149" t="s">
        <v>196</v>
      </c>
      <c r="B106" s="150" t="s">
        <v>19</v>
      </c>
      <c r="C106" s="160" t="s">
        <v>197</v>
      </c>
      <c r="D106" s="161"/>
      <c r="E106" s="16" t="str">
        <f t="shared" si="194"/>
        <v/>
      </c>
      <c r="F106" s="154"/>
      <c r="G106" s="16" t="str">
        <f t="shared" si="195"/>
        <v/>
      </c>
      <c r="H106" s="154"/>
      <c r="I106" s="162"/>
      <c r="J106" s="161"/>
      <c r="K106" s="16" t="str">
        <f t="shared" si="196"/>
        <v/>
      </c>
      <c r="L106" s="156"/>
      <c r="M106" s="16" t="str">
        <f t="shared" si="197"/>
        <v/>
      </c>
      <c r="N106" s="154"/>
      <c r="O106" s="162"/>
      <c r="P106" s="161"/>
      <c r="Q106" s="16" t="str">
        <f>IF(P106*15=0,"",P106*15)</f>
        <v/>
      </c>
      <c r="R106" s="154"/>
      <c r="S106" s="16" t="str">
        <f>IF(R106*15=0,"",R106*15)</f>
        <v/>
      </c>
      <c r="T106" s="154"/>
      <c r="U106" s="162"/>
      <c r="V106" s="161"/>
      <c r="W106" s="16" t="str">
        <f>IF(V106*15=0,"",V106*15)</f>
        <v/>
      </c>
      <c r="X106" s="156"/>
      <c r="Y106" s="16" t="str">
        <f>IF(X106*15=0,"",X106*15)</f>
        <v/>
      </c>
      <c r="Z106" s="154"/>
      <c r="AA106" s="162"/>
      <c r="AB106" s="163">
        <v>2</v>
      </c>
      <c r="AC106" s="16">
        <v>28</v>
      </c>
      <c r="AD106" s="100"/>
      <c r="AE106" s="16" t="str">
        <f t="shared" si="203"/>
        <v/>
      </c>
      <c r="AF106" s="100">
        <v>3</v>
      </c>
      <c r="AG106" s="164" t="s">
        <v>468</v>
      </c>
      <c r="AH106" s="163">
        <v>2</v>
      </c>
      <c r="AI106" s="16">
        <v>28</v>
      </c>
      <c r="AJ106" s="100"/>
      <c r="AK106" s="16" t="str">
        <f t="shared" si="205"/>
        <v/>
      </c>
      <c r="AL106" s="100">
        <v>3</v>
      </c>
      <c r="AM106" s="164" t="s">
        <v>468</v>
      </c>
      <c r="AN106" s="163">
        <v>2</v>
      </c>
      <c r="AO106" s="16">
        <v>28</v>
      </c>
      <c r="AP106" s="100"/>
      <c r="AQ106" s="16" t="str">
        <f t="shared" si="208"/>
        <v/>
      </c>
      <c r="AR106" s="100">
        <v>3</v>
      </c>
      <c r="AS106" s="148" t="s">
        <v>468</v>
      </c>
      <c r="AT106" s="163">
        <v>2</v>
      </c>
      <c r="AU106" s="16">
        <v>20</v>
      </c>
      <c r="AV106" s="100"/>
      <c r="AW106" s="16" t="str">
        <f t="shared" si="207"/>
        <v/>
      </c>
      <c r="AX106" s="100">
        <v>3</v>
      </c>
      <c r="AY106" s="164" t="s">
        <v>468</v>
      </c>
      <c r="AZ106" s="731"/>
      <c r="BA106" s="732"/>
      <c r="BB106" s="732"/>
      <c r="BC106" s="733"/>
      <c r="BD106" s="729"/>
      <c r="BE106" s="730"/>
      <c r="BF106" s="40" t="s">
        <v>669</v>
      </c>
      <c r="BG106" s="41" t="s">
        <v>672</v>
      </c>
    </row>
    <row r="107" spans="1:59" s="92" customFormat="1" ht="16.5" hidden="1" thickBot="1" x14ac:dyDescent="0.25">
      <c r="A107" s="149" t="s">
        <v>198</v>
      </c>
      <c r="B107" s="150" t="s">
        <v>19</v>
      </c>
      <c r="C107" s="160" t="s">
        <v>199</v>
      </c>
      <c r="D107" s="161"/>
      <c r="E107" s="16" t="str">
        <f t="shared" si="194"/>
        <v/>
      </c>
      <c r="F107" s="154"/>
      <c r="G107" s="16" t="str">
        <f t="shared" si="195"/>
        <v/>
      </c>
      <c r="H107" s="154"/>
      <c r="I107" s="162"/>
      <c r="J107" s="161"/>
      <c r="K107" s="16" t="str">
        <f t="shared" si="196"/>
        <v/>
      </c>
      <c r="L107" s="156"/>
      <c r="M107" s="16" t="str">
        <f t="shared" si="197"/>
        <v/>
      </c>
      <c r="N107" s="154"/>
      <c r="O107" s="162"/>
      <c r="P107" s="161"/>
      <c r="Q107" s="16" t="str">
        <f t="shared" si="198"/>
        <v/>
      </c>
      <c r="R107" s="154"/>
      <c r="S107" s="16" t="str">
        <f t="shared" si="199"/>
        <v/>
      </c>
      <c r="T107" s="154"/>
      <c r="U107" s="162"/>
      <c r="V107" s="161"/>
      <c r="W107" s="16" t="str">
        <f t="shared" si="200"/>
        <v/>
      </c>
      <c r="X107" s="156"/>
      <c r="Y107" s="16" t="str">
        <f t="shared" si="201"/>
        <v/>
      </c>
      <c r="Z107" s="154"/>
      <c r="AA107" s="162"/>
      <c r="AB107" s="163">
        <v>1</v>
      </c>
      <c r="AC107" s="16">
        <v>14</v>
      </c>
      <c r="AD107" s="100">
        <v>1</v>
      </c>
      <c r="AE107" s="16">
        <v>14</v>
      </c>
      <c r="AF107" s="100">
        <v>3</v>
      </c>
      <c r="AG107" s="164" t="s">
        <v>468</v>
      </c>
      <c r="AH107" s="163">
        <v>1</v>
      </c>
      <c r="AI107" s="16">
        <v>14</v>
      </c>
      <c r="AJ107" s="100">
        <v>1</v>
      </c>
      <c r="AK107" s="16">
        <v>14</v>
      </c>
      <c r="AL107" s="100">
        <v>3</v>
      </c>
      <c r="AM107" s="164" t="s">
        <v>468</v>
      </c>
      <c r="AN107" s="163">
        <v>1</v>
      </c>
      <c r="AO107" s="16">
        <v>14</v>
      </c>
      <c r="AP107" s="100">
        <v>1</v>
      </c>
      <c r="AQ107" s="16">
        <v>14</v>
      </c>
      <c r="AR107" s="100">
        <v>3</v>
      </c>
      <c r="AS107" s="148" t="s">
        <v>468</v>
      </c>
      <c r="AT107" s="163">
        <v>1</v>
      </c>
      <c r="AU107" s="16">
        <v>10</v>
      </c>
      <c r="AV107" s="100">
        <v>1</v>
      </c>
      <c r="AW107" s="16">
        <v>10</v>
      </c>
      <c r="AX107" s="100">
        <v>3</v>
      </c>
      <c r="AY107" s="164" t="s">
        <v>468</v>
      </c>
      <c r="AZ107" s="731"/>
      <c r="BA107" s="732"/>
      <c r="BB107" s="732"/>
      <c r="BC107" s="733"/>
      <c r="BD107" s="729"/>
      <c r="BE107" s="730"/>
      <c r="BF107" s="40" t="s">
        <v>673</v>
      </c>
      <c r="BG107" s="41" t="s">
        <v>674</v>
      </c>
    </row>
    <row r="108" spans="1:59" s="92" customFormat="1" ht="15.75" hidden="1" customHeight="1" x14ac:dyDescent="0.2">
      <c r="A108" s="149" t="s">
        <v>200</v>
      </c>
      <c r="B108" s="150" t="s">
        <v>19</v>
      </c>
      <c r="C108" s="160" t="s">
        <v>201</v>
      </c>
      <c r="D108" s="161"/>
      <c r="E108" s="16" t="str">
        <f t="shared" si="194"/>
        <v/>
      </c>
      <c r="F108" s="154"/>
      <c r="G108" s="16" t="str">
        <f t="shared" si="195"/>
        <v/>
      </c>
      <c r="H108" s="154"/>
      <c r="I108" s="162"/>
      <c r="J108" s="161"/>
      <c r="K108" s="16" t="str">
        <f t="shared" si="196"/>
        <v/>
      </c>
      <c r="L108" s="156"/>
      <c r="M108" s="16" t="str">
        <f t="shared" si="197"/>
        <v/>
      </c>
      <c r="N108" s="154"/>
      <c r="O108" s="162"/>
      <c r="P108" s="161"/>
      <c r="Q108" s="16" t="str">
        <f t="shared" si="198"/>
        <v/>
      </c>
      <c r="R108" s="154"/>
      <c r="S108" s="16" t="str">
        <f t="shared" si="199"/>
        <v/>
      </c>
      <c r="T108" s="154"/>
      <c r="U108" s="162"/>
      <c r="V108" s="161"/>
      <c r="W108" s="16" t="str">
        <f t="shared" si="200"/>
        <v/>
      </c>
      <c r="X108" s="156"/>
      <c r="Y108" s="16" t="str">
        <f t="shared" si="201"/>
        <v/>
      </c>
      <c r="Z108" s="154"/>
      <c r="AA108" s="162"/>
      <c r="AB108" s="163"/>
      <c r="AC108" s="16" t="str">
        <f t="shared" ref="AC108:AC113" si="209">IF(AB108*15=0,"",AB108*15)</f>
        <v/>
      </c>
      <c r="AD108" s="100"/>
      <c r="AE108" s="16" t="str">
        <f t="shared" si="203"/>
        <v/>
      </c>
      <c r="AF108" s="100"/>
      <c r="AG108" s="164"/>
      <c r="AH108" s="163"/>
      <c r="AI108" s="16" t="str">
        <f t="shared" ref="AI108:AI112" si="210">IF(AH108*15=0,"",AH108*15)</f>
        <v/>
      </c>
      <c r="AJ108" s="100"/>
      <c r="AK108" s="16" t="str">
        <f t="shared" si="205"/>
        <v/>
      </c>
      <c r="AL108" s="100"/>
      <c r="AM108" s="164"/>
      <c r="AN108" s="163"/>
      <c r="AO108" s="16" t="str">
        <f t="shared" ref="AO108:AO110" si="211">IF(AN108*15=0,"",AN108*15)</f>
        <v/>
      </c>
      <c r="AP108" s="100"/>
      <c r="AQ108" s="16" t="str">
        <f t="shared" si="208"/>
        <v/>
      </c>
      <c r="AR108" s="100"/>
      <c r="AS108" s="164"/>
      <c r="AT108" s="163">
        <v>1</v>
      </c>
      <c r="AU108" s="16">
        <v>10</v>
      </c>
      <c r="AV108" s="100">
        <v>1</v>
      </c>
      <c r="AW108" s="16">
        <v>10</v>
      </c>
      <c r="AX108" s="100">
        <v>3</v>
      </c>
      <c r="AY108" s="164" t="s">
        <v>468</v>
      </c>
      <c r="AZ108" s="731"/>
      <c r="BA108" s="732"/>
      <c r="BB108" s="732"/>
      <c r="BC108" s="733"/>
      <c r="BD108" s="729"/>
      <c r="BE108" s="730"/>
      <c r="BF108" s="40" t="s">
        <v>673</v>
      </c>
      <c r="BG108" s="41" t="s">
        <v>675</v>
      </c>
    </row>
    <row r="109" spans="1:59" s="92" customFormat="1" ht="15.75" hidden="1" customHeight="1" x14ac:dyDescent="0.2">
      <c r="A109" s="149" t="s">
        <v>202</v>
      </c>
      <c r="B109" s="150" t="s">
        <v>19</v>
      </c>
      <c r="C109" s="160" t="s">
        <v>203</v>
      </c>
      <c r="D109" s="161"/>
      <c r="E109" s="16" t="str">
        <f t="shared" si="194"/>
        <v/>
      </c>
      <c r="F109" s="154"/>
      <c r="G109" s="16" t="str">
        <f t="shared" si="195"/>
        <v/>
      </c>
      <c r="H109" s="154"/>
      <c r="I109" s="162"/>
      <c r="J109" s="161"/>
      <c r="K109" s="16" t="str">
        <f t="shared" si="196"/>
        <v/>
      </c>
      <c r="L109" s="156"/>
      <c r="M109" s="16" t="str">
        <f t="shared" si="197"/>
        <v/>
      </c>
      <c r="N109" s="154"/>
      <c r="O109" s="162"/>
      <c r="P109" s="161"/>
      <c r="Q109" s="16" t="str">
        <f t="shared" si="198"/>
        <v/>
      </c>
      <c r="R109" s="154"/>
      <c r="S109" s="16" t="str">
        <f t="shared" si="199"/>
        <v/>
      </c>
      <c r="T109" s="154"/>
      <c r="U109" s="162"/>
      <c r="V109" s="161"/>
      <c r="W109" s="16" t="str">
        <f t="shared" si="200"/>
        <v/>
      </c>
      <c r="X109" s="156"/>
      <c r="Y109" s="16" t="str">
        <f t="shared" si="201"/>
        <v/>
      </c>
      <c r="Z109" s="154"/>
      <c r="AA109" s="162"/>
      <c r="AB109" s="163">
        <v>1</v>
      </c>
      <c r="AC109" s="16">
        <v>14</v>
      </c>
      <c r="AD109" s="100">
        <v>1</v>
      </c>
      <c r="AE109" s="16">
        <v>14</v>
      </c>
      <c r="AF109" s="100">
        <v>3</v>
      </c>
      <c r="AG109" s="164" t="s">
        <v>468</v>
      </c>
      <c r="AH109" s="163">
        <v>1</v>
      </c>
      <c r="AI109" s="16">
        <v>14</v>
      </c>
      <c r="AJ109" s="100">
        <v>1</v>
      </c>
      <c r="AK109" s="16">
        <v>14</v>
      </c>
      <c r="AL109" s="100">
        <v>3</v>
      </c>
      <c r="AM109" s="164" t="s">
        <v>468</v>
      </c>
      <c r="AN109" s="163">
        <v>1</v>
      </c>
      <c r="AO109" s="16">
        <v>14</v>
      </c>
      <c r="AP109" s="100">
        <v>1</v>
      </c>
      <c r="AQ109" s="16">
        <v>14</v>
      </c>
      <c r="AR109" s="100">
        <v>3</v>
      </c>
      <c r="AS109" s="164" t="s">
        <v>468</v>
      </c>
      <c r="AT109" s="163">
        <v>1</v>
      </c>
      <c r="AU109" s="16">
        <v>10</v>
      </c>
      <c r="AV109" s="100">
        <v>1</v>
      </c>
      <c r="AW109" s="16">
        <v>10</v>
      </c>
      <c r="AX109" s="100">
        <v>3</v>
      </c>
      <c r="AY109" s="164" t="s">
        <v>468</v>
      </c>
      <c r="AZ109" s="731"/>
      <c r="BA109" s="732"/>
      <c r="BB109" s="732"/>
      <c r="BC109" s="733"/>
      <c r="BD109" s="729"/>
      <c r="BE109" s="730"/>
      <c r="BF109" s="40" t="s">
        <v>673</v>
      </c>
      <c r="BG109" s="41" t="s">
        <v>675</v>
      </c>
    </row>
    <row r="110" spans="1:59" s="92" customFormat="1" ht="15.75" hidden="1" customHeight="1" x14ac:dyDescent="0.2">
      <c r="A110" s="149" t="s">
        <v>204</v>
      </c>
      <c r="B110" s="150" t="s">
        <v>19</v>
      </c>
      <c r="C110" s="160" t="s">
        <v>205</v>
      </c>
      <c r="D110" s="161"/>
      <c r="E110" s="16" t="str">
        <f t="shared" si="194"/>
        <v/>
      </c>
      <c r="F110" s="154"/>
      <c r="G110" s="16" t="str">
        <f t="shared" si="195"/>
        <v/>
      </c>
      <c r="H110" s="154"/>
      <c r="I110" s="162"/>
      <c r="J110" s="161"/>
      <c r="K110" s="16" t="str">
        <f t="shared" si="196"/>
        <v/>
      </c>
      <c r="L110" s="156"/>
      <c r="M110" s="16" t="str">
        <f t="shared" si="197"/>
        <v/>
      </c>
      <c r="N110" s="154"/>
      <c r="O110" s="162"/>
      <c r="P110" s="161"/>
      <c r="Q110" s="16" t="str">
        <f t="shared" si="198"/>
        <v/>
      </c>
      <c r="R110" s="154"/>
      <c r="S110" s="16" t="str">
        <f t="shared" si="199"/>
        <v/>
      </c>
      <c r="T110" s="154"/>
      <c r="U110" s="162"/>
      <c r="V110" s="161"/>
      <c r="W110" s="16" t="str">
        <f t="shared" si="200"/>
        <v/>
      </c>
      <c r="X110" s="156"/>
      <c r="Y110" s="16" t="str">
        <f t="shared" si="201"/>
        <v/>
      </c>
      <c r="Z110" s="154"/>
      <c r="AA110" s="162"/>
      <c r="AB110" s="163"/>
      <c r="AC110" s="16" t="str">
        <f t="shared" si="209"/>
        <v/>
      </c>
      <c r="AD110" s="100"/>
      <c r="AE110" s="16" t="str">
        <f t="shared" si="203"/>
        <v/>
      </c>
      <c r="AF110" s="100"/>
      <c r="AG110" s="164"/>
      <c r="AH110" s="163"/>
      <c r="AI110" s="16" t="str">
        <f t="shared" si="210"/>
        <v/>
      </c>
      <c r="AJ110" s="100"/>
      <c r="AK110" s="16" t="str">
        <f t="shared" si="205"/>
        <v/>
      </c>
      <c r="AL110" s="100"/>
      <c r="AM110" s="164"/>
      <c r="AN110" s="163"/>
      <c r="AO110" s="16" t="str">
        <f t="shared" si="211"/>
        <v/>
      </c>
      <c r="AP110" s="100"/>
      <c r="AQ110" s="16" t="str">
        <f t="shared" si="208"/>
        <v/>
      </c>
      <c r="AR110" s="100"/>
      <c r="AS110" s="164"/>
      <c r="AT110" s="163">
        <v>1</v>
      </c>
      <c r="AU110" s="16">
        <v>10</v>
      </c>
      <c r="AV110" s="100">
        <v>1</v>
      </c>
      <c r="AW110" s="16">
        <v>10</v>
      </c>
      <c r="AX110" s="100">
        <v>3</v>
      </c>
      <c r="AY110" s="164" t="s">
        <v>468</v>
      </c>
      <c r="AZ110" s="731"/>
      <c r="BA110" s="732"/>
      <c r="BB110" s="732"/>
      <c r="BC110" s="733"/>
      <c r="BD110" s="729"/>
      <c r="BE110" s="730"/>
      <c r="BF110" s="40" t="s">
        <v>676</v>
      </c>
      <c r="BG110" s="41" t="s">
        <v>677</v>
      </c>
    </row>
    <row r="111" spans="1:59" s="92" customFormat="1" ht="15.75" hidden="1" customHeight="1" x14ac:dyDescent="0.2">
      <c r="A111" s="149" t="s">
        <v>206</v>
      </c>
      <c r="B111" s="150" t="s">
        <v>19</v>
      </c>
      <c r="C111" s="160" t="s">
        <v>207</v>
      </c>
      <c r="D111" s="161"/>
      <c r="E111" s="16" t="str">
        <f t="shared" si="194"/>
        <v/>
      </c>
      <c r="F111" s="154"/>
      <c r="G111" s="16" t="str">
        <f t="shared" si="195"/>
        <v/>
      </c>
      <c r="H111" s="154"/>
      <c r="I111" s="162"/>
      <c r="J111" s="161"/>
      <c r="K111" s="16" t="str">
        <f t="shared" si="196"/>
        <v/>
      </c>
      <c r="L111" s="156"/>
      <c r="M111" s="16" t="str">
        <f t="shared" si="197"/>
        <v/>
      </c>
      <c r="N111" s="154"/>
      <c r="O111" s="162"/>
      <c r="P111" s="161"/>
      <c r="Q111" s="16" t="str">
        <f t="shared" si="198"/>
        <v/>
      </c>
      <c r="R111" s="154"/>
      <c r="S111" s="16" t="str">
        <f t="shared" si="199"/>
        <v/>
      </c>
      <c r="T111" s="154"/>
      <c r="U111" s="162"/>
      <c r="V111" s="161"/>
      <c r="W111" s="16" t="str">
        <f t="shared" si="200"/>
        <v/>
      </c>
      <c r="X111" s="156"/>
      <c r="Y111" s="16" t="str">
        <f t="shared" si="201"/>
        <v/>
      </c>
      <c r="Z111" s="154"/>
      <c r="AA111" s="162"/>
      <c r="AB111" s="163"/>
      <c r="AC111" s="16" t="str">
        <f t="shared" si="209"/>
        <v/>
      </c>
      <c r="AD111" s="100"/>
      <c r="AE111" s="16" t="str">
        <f t="shared" si="203"/>
        <v/>
      </c>
      <c r="AF111" s="100"/>
      <c r="AG111" s="164"/>
      <c r="AH111" s="163"/>
      <c r="AI111" s="16" t="str">
        <f t="shared" si="210"/>
        <v/>
      </c>
      <c r="AJ111" s="100"/>
      <c r="AK111" s="16" t="str">
        <f t="shared" si="205"/>
        <v/>
      </c>
      <c r="AL111" s="100"/>
      <c r="AM111" s="164"/>
      <c r="AN111" s="163">
        <v>1</v>
      </c>
      <c r="AO111" s="16">
        <v>14</v>
      </c>
      <c r="AP111" s="100">
        <v>1</v>
      </c>
      <c r="AQ111" s="16">
        <v>14</v>
      </c>
      <c r="AR111" s="100">
        <v>3</v>
      </c>
      <c r="AS111" s="164" t="s">
        <v>468</v>
      </c>
      <c r="AT111" s="163"/>
      <c r="AU111" s="16" t="str">
        <f t="shared" ref="AU111" si="212">IF(AT111*15=0,"",AT111*15)</f>
        <v/>
      </c>
      <c r="AV111" s="100"/>
      <c r="AW111" s="16" t="str">
        <f t="shared" si="207"/>
        <v/>
      </c>
      <c r="AX111" s="100"/>
      <c r="AY111" s="164"/>
      <c r="AZ111" s="731"/>
      <c r="BA111" s="732"/>
      <c r="BB111" s="732"/>
      <c r="BC111" s="733"/>
      <c r="BD111" s="729"/>
      <c r="BE111" s="730"/>
      <c r="BF111" s="40" t="s">
        <v>676</v>
      </c>
      <c r="BG111" s="41" t="s">
        <v>678</v>
      </c>
    </row>
    <row r="112" spans="1:59" s="92" customFormat="1" ht="15.75" hidden="1" customHeight="1" x14ac:dyDescent="0.2">
      <c r="A112" s="149" t="s">
        <v>208</v>
      </c>
      <c r="B112" s="150" t="s">
        <v>19</v>
      </c>
      <c r="C112" s="160" t="s">
        <v>209</v>
      </c>
      <c r="D112" s="161"/>
      <c r="E112" s="16" t="str">
        <f t="shared" si="194"/>
        <v/>
      </c>
      <c r="F112" s="154"/>
      <c r="G112" s="16" t="str">
        <f t="shared" si="195"/>
        <v/>
      </c>
      <c r="H112" s="154"/>
      <c r="I112" s="162"/>
      <c r="J112" s="161"/>
      <c r="K112" s="16" t="str">
        <f t="shared" si="196"/>
        <v/>
      </c>
      <c r="L112" s="156"/>
      <c r="M112" s="16" t="str">
        <f t="shared" si="197"/>
        <v/>
      </c>
      <c r="N112" s="154"/>
      <c r="O112" s="162"/>
      <c r="P112" s="161"/>
      <c r="Q112" s="16" t="str">
        <f>IF(P112*15=0,"",P112*15)</f>
        <v/>
      </c>
      <c r="R112" s="154"/>
      <c r="S112" s="16" t="str">
        <f>IF(R112*15=0,"",R112*15)</f>
        <v/>
      </c>
      <c r="T112" s="154"/>
      <c r="U112" s="162"/>
      <c r="V112" s="161"/>
      <c r="W112" s="16" t="str">
        <f>IF(V112*15=0,"",V112*15)</f>
        <v/>
      </c>
      <c r="X112" s="156"/>
      <c r="Y112" s="16" t="str">
        <f>IF(X112*15=0,"",X112*15)</f>
        <v/>
      </c>
      <c r="Z112" s="154"/>
      <c r="AA112" s="162"/>
      <c r="AB112" s="163"/>
      <c r="AC112" s="16" t="str">
        <f t="shared" si="209"/>
        <v/>
      </c>
      <c r="AD112" s="100"/>
      <c r="AE112" s="16" t="str">
        <f t="shared" si="203"/>
        <v/>
      </c>
      <c r="AF112" s="100"/>
      <c r="AG112" s="164"/>
      <c r="AH112" s="163"/>
      <c r="AI112" s="16" t="str">
        <f t="shared" si="210"/>
        <v/>
      </c>
      <c r="AJ112" s="100"/>
      <c r="AK112" s="16" t="str">
        <f t="shared" si="205"/>
        <v/>
      </c>
      <c r="AL112" s="100"/>
      <c r="AM112" s="164"/>
      <c r="AN112" s="163">
        <v>1</v>
      </c>
      <c r="AO112" s="16">
        <v>14</v>
      </c>
      <c r="AP112" s="100">
        <v>1</v>
      </c>
      <c r="AQ112" s="16">
        <v>14</v>
      </c>
      <c r="AR112" s="100">
        <v>3</v>
      </c>
      <c r="AS112" s="164" t="s">
        <v>468</v>
      </c>
      <c r="AT112" s="163"/>
      <c r="AU112" s="16" t="str">
        <f>IF(AT112*15=0,"",AT112*15)</f>
        <v/>
      </c>
      <c r="AV112" s="100"/>
      <c r="AW112" s="16" t="str">
        <f>IF(AV112*15=0,"",AV112*15)</f>
        <v/>
      </c>
      <c r="AX112" s="100"/>
      <c r="AY112" s="164"/>
      <c r="AZ112" s="731"/>
      <c r="BA112" s="732"/>
      <c r="BB112" s="732"/>
      <c r="BC112" s="733"/>
      <c r="BD112" s="729"/>
      <c r="BE112" s="730"/>
      <c r="BF112" s="40" t="s">
        <v>676</v>
      </c>
      <c r="BG112" s="41" t="s">
        <v>679</v>
      </c>
    </row>
    <row r="113" spans="1:59" s="92" customFormat="1" ht="16.5" hidden="1" thickBot="1" x14ac:dyDescent="0.25">
      <c r="A113" s="149" t="s">
        <v>210</v>
      </c>
      <c r="B113" s="150" t="s">
        <v>19</v>
      </c>
      <c r="C113" s="160" t="s">
        <v>211</v>
      </c>
      <c r="D113" s="161"/>
      <c r="E113" s="16" t="str">
        <f t="shared" si="194"/>
        <v/>
      </c>
      <c r="F113" s="154"/>
      <c r="G113" s="16" t="str">
        <f t="shared" si="195"/>
        <v/>
      </c>
      <c r="H113" s="154"/>
      <c r="I113" s="162"/>
      <c r="J113" s="161"/>
      <c r="K113" s="16" t="str">
        <f t="shared" si="196"/>
        <v/>
      </c>
      <c r="L113" s="156"/>
      <c r="M113" s="16" t="str">
        <f t="shared" si="197"/>
        <v/>
      </c>
      <c r="N113" s="154"/>
      <c r="O113" s="162"/>
      <c r="P113" s="161"/>
      <c r="Q113" s="16" t="str">
        <f t="shared" si="198"/>
        <v/>
      </c>
      <c r="R113" s="154"/>
      <c r="S113" s="16" t="str">
        <f t="shared" si="199"/>
        <v/>
      </c>
      <c r="T113" s="154"/>
      <c r="U113" s="162"/>
      <c r="V113" s="161"/>
      <c r="W113" s="16" t="str">
        <f t="shared" si="200"/>
        <v/>
      </c>
      <c r="X113" s="156"/>
      <c r="Y113" s="16" t="str">
        <f t="shared" si="201"/>
        <v/>
      </c>
      <c r="Z113" s="154"/>
      <c r="AA113" s="162"/>
      <c r="AB113" s="163"/>
      <c r="AC113" s="16" t="str">
        <f t="shared" si="209"/>
        <v/>
      </c>
      <c r="AD113" s="100"/>
      <c r="AE113" s="16" t="str">
        <f t="shared" si="203"/>
        <v/>
      </c>
      <c r="AF113" s="100"/>
      <c r="AG113" s="164"/>
      <c r="AH113" s="163">
        <v>1</v>
      </c>
      <c r="AI113" s="16">
        <v>14</v>
      </c>
      <c r="AJ113" s="100">
        <v>1</v>
      </c>
      <c r="AK113" s="16">
        <v>14</v>
      </c>
      <c r="AL113" s="100">
        <v>3</v>
      </c>
      <c r="AM113" s="164" t="s">
        <v>468</v>
      </c>
      <c r="AN113" s="163"/>
      <c r="AO113" s="16" t="str">
        <f>IF(AN113*15=0,"",AN113*15)</f>
        <v/>
      </c>
      <c r="AP113" s="100"/>
      <c r="AQ113" s="16" t="str">
        <f>IF(AP113*15=0,"",AP113*15)</f>
        <v/>
      </c>
      <c r="AR113" s="100"/>
      <c r="AS113" s="164"/>
      <c r="AT113" s="163"/>
      <c r="AU113" s="16" t="str">
        <f>IF(AT113*15=0,"",AT113*15)</f>
        <v/>
      </c>
      <c r="AV113" s="100"/>
      <c r="AW113" s="16" t="str">
        <f>IF(AV113*15=0,"",AV113*15)</f>
        <v/>
      </c>
      <c r="AX113" s="100"/>
      <c r="AY113" s="164"/>
      <c r="AZ113" s="731"/>
      <c r="BA113" s="732"/>
      <c r="BB113" s="732"/>
      <c r="BC113" s="733"/>
      <c r="BD113" s="729"/>
      <c r="BE113" s="730"/>
      <c r="BF113" s="40" t="s">
        <v>680</v>
      </c>
      <c r="BG113" s="41" t="s">
        <v>681</v>
      </c>
    </row>
    <row r="114" spans="1:59" s="92" customFormat="1" ht="30.75" hidden="1" thickBot="1" x14ac:dyDescent="0.25">
      <c r="A114" s="149" t="s">
        <v>212</v>
      </c>
      <c r="B114" s="165" t="s">
        <v>19</v>
      </c>
      <c r="C114" s="166" t="s">
        <v>213</v>
      </c>
      <c r="D114" s="161"/>
      <c r="E114" s="16" t="str">
        <f t="shared" si="194"/>
        <v/>
      </c>
      <c r="F114" s="154"/>
      <c r="G114" s="16" t="str">
        <f t="shared" si="195"/>
        <v/>
      </c>
      <c r="H114" s="154"/>
      <c r="I114" s="162"/>
      <c r="J114" s="161"/>
      <c r="K114" s="16" t="str">
        <f t="shared" si="196"/>
        <v/>
      </c>
      <c r="L114" s="156"/>
      <c r="M114" s="16" t="str">
        <f t="shared" si="197"/>
        <v/>
      </c>
      <c r="N114" s="154"/>
      <c r="O114" s="162"/>
      <c r="P114" s="161"/>
      <c r="Q114" s="16" t="str">
        <f>IF(P114*15=0,"",P114*15)</f>
        <v/>
      </c>
      <c r="R114" s="154"/>
      <c r="S114" s="16" t="str">
        <f>IF(R114*15=0,"",R114*15)</f>
        <v/>
      </c>
      <c r="T114" s="154"/>
      <c r="U114" s="162"/>
      <c r="V114" s="161"/>
      <c r="W114" s="16" t="str">
        <f>IF(V114*15=0,"",V114*15)</f>
        <v/>
      </c>
      <c r="X114" s="156"/>
      <c r="Y114" s="16" t="str">
        <f>IF(X114*15=0,"",X114*15)</f>
        <v/>
      </c>
      <c r="Z114" s="154"/>
      <c r="AA114" s="162"/>
      <c r="AB114" s="167">
        <v>2</v>
      </c>
      <c r="AC114" s="168">
        <v>28</v>
      </c>
      <c r="AD114" s="169"/>
      <c r="AE114" s="168" t="str">
        <f t="shared" si="203"/>
        <v/>
      </c>
      <c r="AF114" s="169">
        <v>3</v>
      </c>
      <c r="AG114" s="170" t="s">
        <v>468</v>
      </c>
      <c r="AH114" s="167">
        <v>2</v>
      </c>
      <c r="AI114" s="168">
        <v>28</v>
      </c>
      <c r="AJ114" s="169"/>
      <c r="AK114" s="168" t="str">
        <f t="shared" si="205"/>
        <v/>
      </c>
      <c r="AL114" s="169">
        <v>3</v>
      </c>
      <c r="AM114" s="164" t="s">
        <v>468</v>
      </c>
      <c r="AN114" s="167">
        <v>2</v>
      </c>
      <c r="AO114" s="168">
        <v>28</v>
      </c>
      <c r="AP114" s="169"/>
      <c r="AQ114" s="168" t="str">
        <f t="shared" ref="AQ114:AQ121" si="213">IF(AP114*15=0,"",AP114*15)</f>
        <v/>
      </c>
      <c r="AR114" s="169">
        <v>3</v>
      </c>
      <c r="AS114" s="170" t="s">
        <v>468</v>
      </c>
      <c r="AT114" s="167">
        <v>2</v>
      </c>
      <c r="AU114" s="168">
        <v>20</v>
      </c>
      <c r="AV114" s="169"/>
      <c r="AW114" s="168" t="str">
        <f t="shared" ref="AW114:AW121" si="214">IF(AV114*15=0,"",AV114*15)</f>
        <v/>
      </c>
      <c r="AX114" s="169">
        <v>3</v>
      </c>
      <c r="AY114" s="170" t="s">
        <v>468</v>
      </c>
      <c r="AZ114" s="731"/>
      <c r="BA114" s="732"/>
      <c r="BB114" s="732"/>
      <c r="BC114" s="733"/>
      <c r="BD114" s="729"/>
      <c r="BE114" s="730"/>
      <c r="BF114" s="40" t="s">
        <v>667</v>
      </c>
      <c r="BG114" s="41" t="s">
        <v>682</v>
      </c>
    </row>
    <row r="115" spans="1:59" s="92" customFormat="1" ht="15.75" hidden="1" customHeight="1" x14ac:dyDescent="0.2">
      <c r="A115" s="149" t="s">
        <v>214</v>
      </c>
      <c r="B115" s="150" t="s">
        <v>19</v>
      </c>
      <c r="C115" s="160" t="s">
        <v>215</v>
      </c>
      <c r="D115" s="161"/>
      <c r="E115" s="16" t="str">
        <f t="shared" si="194"/>
        <v/>
      </c>
      <c r="F115" s="154"/>
      <c r="G115" s="16" t="str">
        <f t="shared" si="195"/>
        <v/>
      </c>
      <c r="H115" s="154"/>
      <c r="I115" s="162"/>
      <c r="J115" s="161"/>
      <c r="K115" s="16" t="str">
        <f t="shared" si="196"/>
        <v/>
      </c>
      <c r="L115" s="156"/>
      <c r="M115" s="16" t="str">
        <f t="shared" si="197"/>
        <v/>
      </c>
      <c r="N115" s="154"/>
      <c r="O115" s="162"/>
      <c r="P115" s="161"/>
      <c r="Q115" s="16" t="str">
        <f t="shared" si="198"/>
        <v/>
      </c>
      <c r="R115" s="154"/>
      <c r="S115" s="16" t="str">
        <f t="shared" si="199"/>
        <v/>
      </c>
      <c r="T115" s="154"/>
      <c r="U115" s="162"/>
      <c r="V115" s="161"/>
      <c r="W115" s="16" t="str">
        <f t="shared" si="200"/>
        <v/>
      </c>
      <c r="X115" s="156"/>
      <c r="Y115" s="16" t="str">
        <f t="shared" si="201"/>
        <v/>
      </c>
      <c r="Z115" s="154"/>
      <c r="AA115" s="162"/>
      <c r="AB115" s="167">
        <v>2</v>
      </c>
      <c r="AC115" s="168">
        <v>28</v>
      </c>
      <c r="AD115" s="169"/>
      <c r="AE115" s="168" t="str">
        <f t="shared" si="203"/>
        <v/>
      </c>
      <c r="AF115" s="169">
        <v>3</v>
      </c>
      <c r="AG115" s="170" t="s">
        <v>468</v>
      </c>
      <c r="AH115" s="167">
        <v>2</v>
      </c>
      <c r="AI115" s="168">
        <v>28</v>
      </c>
      <c r="AJ115" s="169"/>
      <c r="AK115" s="168" t="str">
        <f t="shared" si="205"/>
        <v/>
      </c>
      <c r="AL115" s="169">
        <v>3</v>
      </c>
      <c r="AM115" s="164" t="s">
        <v>468</v>
      </c>
      <c r="AN115" s="167">
        <v>2</v>
      </c>
      <c r="AO115" s="168">
        <v>28</v>
      </c>
      <c r="AP115" s="169"/>
      <c r="AQ115" s="168" t="str">
        <f t="shared" si="213"/>
        <v/>
      </c>
      <c r="AR115" s="169">
        <v>3</v>
      </c>
      <c r="AS115" s="170" t="s">
        <v>468</v>
      </c>
      <c r="AT115" s="167">
        <v>2</v>
      </c>
      <c r="AU115" s="168">
        <v>20</v>
      </c>
      <c r="AV115" s="169"/>
      <c r="AW115" s="168" t="str">
        <f t="shared" si="214"/>
        <v/>
      </c>
      <c r="AX115" s="169">
        <v>3</v>
      </c>
      <c r="AY115" s="170" t="s">
        <v>468</v>
      </c>
      <c r="AZ115" s="731"/>
      <c r="BA115" s="732"/>
      <c r="BB115" s="732"/>
      <c r="BC115" s="733"/>
      <c r="BD115" s="729"/>
      <c r="BE115" s="730"/>
      <c r="BF115" s="40" t="s">
        <v>683</v>
      </c>
      <c r="BG115" s="41" t="s">
        <v>684</v>
      </c>
    </row>
    <row r="116" spans="1:59" s="92" customFormat="1" ht="16.5" hidden="1" thickBot="1" x14ac:dyDescent="0.25">
      <c r="A116" s="149" t="s">
        <v>216</v>
      </c>
      <c r="B116" s="171" t="s">
        <v>19</v>
      </c>
      <c r="C116" s="160" t="s">
        <v>217</v>
      </c>
      <c r="D116" s="163"/>
      <c r="E116" s="16" t="str">
        <f t="shared" si="194"/>
        <v/>
      </c>
      <c r="F116" s="100"/>
      <c r="G116" s="16" t="str">
        <f t="shared" si="195"/>
        <v/>
      </c>
      <c r="H116" s="100"/>
      <c r="I116" s="164"/>
      <c r="J116" s="163"/>
      <c r="K116" s="16" t="str">
        <f t="shared" si="196"/>
        <v/>
      </c>
      <c r="L116" s="158"/>
      <c r="M116" s="16" t="str">
        <f t="shared" si="197"/>
        <v/>
      </c>
      <c r="N116" s="100"/>
      <c r="O116" s="164"/>
      <c r="P116" s="163"/>
      <c r="Q116" s="16" t="str">
        <f>IF(P116*15=0,"",P116*15)</f>
        <v/>
      </c>
      <c r="R116" s="100"/>
      <c r="S116" s="16" t="str">
        <f>IF(R116*15=0,"",R116*15)</f>
        <v/>
      </c>
      <c r="T116" s="100"/>
      <c r="U116" s="164"/>
      <c r="V116" s="163"/>
      <c r="W116" s="16" t="str">
        <f>IF(V116*15=0,"",V116*15)</f>
        <v/>
      </c>
      <c r="X116" s="158"/>
      <c r="Y116" s="16" t="str">
        <f>IF(X116*15=0,"",X116*15)</f>
        <v/>
      </c>
      <c r="Z116" s="100"/>
      <c r="AA116" s="164"/>
      <c r="AB116" s="163">
        <v>1</v>
      </c>
      <c r="AC116" s="16">
        <v>14</v>
      </c>
      <c r="AD116" s="100">
        <v>1</v>
      </c>
      <c r="AE116" s="16">
        <v>14</v>
      </c>
      <c r="AF116" s="100">
        <v>3</v>
      </c>
      <c r="AG116" s="170" t="s">
        <v>468</v>
      </c>
      <c r="AH116" s="163">
        <v>1</v>
      </c>
      <c r="AI116" s="16">
        <v>14</v>
      </c>
      <c r="AJ116" s="100">
        <v>1</v>
      </c>
      <c r="AK116" s="16">
        <v>14</v>
      </c>
      <c r="AL116" s="100">
        <v>3</v>
      </c>
      <c r="AM116" s="164" t="s">
        <v>468</v>
      </c>
      <c r="AN116" s="163">
        <v>1</v>
      </c>
      <c r="AO116" s="16">
        <v>14</v>
      </c>
      <c r="AP116" s="100">
        <v>1</v>
      </c>
      <c r="AQ116" s="16">
        <v>14</v>
      </c>
      <c r="AR116" s="100">
        <v>3</v>
      </c>
      <c r="AS116" s="170" t="s">
        <v>468</v>
      </c>
      <c r="AT116" s="163">
        <v>1</v>
      </c>
      <c r="AU116" s="16">
        <v>10</v>
      </c>
      <c r="AV116" s="100">
        <v>1</v>
      </c>
      <c r="AW116" s="16">
        <v>10</v>
      </c>
      <c r="AX116" s="100">
        <v>3</v>
      </c>
      <c r="AY116" s="170" t="s">
        <v>468</v>
      </c>
      <c r="AZ116" s="731"/>
      <c r="BA116" s="732"/>
      <c r="BB116" s="732"/>
      <c r="BC116" s="733"/>
      <c r="BD116" s="729"/>
      <c r="BE116" s="730"/>
      <c r="BF116" s="40" t="s">
        <v>683</v>
      </c>
      <c r="BG116" s="41" t="s">
        <v>685</v>
      </c>
    </row>
    <row r="117" spans="1:59" s="92" customFormat="1" ht="15.75" hidden="1" customHeight="1" x14ac:dyDescent="0.2">
      <c r="A117" s="149" t="s">
        <v>218</v>
      </c>
      <c r="B117" s="171" t="s">
        <v>19</v>
      </c>
      <c r="C117" s="160" t="s">
        <v>219</v>
      </c>
      <c r="D117" s="163"/>
      <c r="E117" s="16"/>
      <c r="F117" s="100"/>
      <c r="G117" s="16"/>
      <c r="H117" s="100"/>
      <c r="I117" s="164"/>
      <c r="J117" s="163"/>
      <c r="K117" s="16"/>
      <c r="L117" s="158"/>
      <c r="M117" s="16"/>
      <c r="N117" s="100"/>
      <c r="O117" s="164"/>
      <c r="P117" s="163"/>
      <c r="Q117" s="16"/>
      <c r="R117" s="100"/>
      <c r="S117" s="16"/>
      <c r="T117" s="100"/>
      <c r="U117" s="164"/>
      <c r="V117" s="163"/>
      <c r="W117" s="16"/>
      <c r="X117" s="158"/>
      <c r="Y117" s="16"/>
      <c r="Z117" s="100"/>
      <c r="AA117" s="164"/>
      <c r="AB117" s="163">
        <v>1</v>
      </c>
      <c r="AC117" s="16">
        <v>14</v>
      </c>
      <c r="AD117" s="100">
        <v>1</v>
      </c>
      <c r="AE117" s="16">
        <v>14</v>
      </c>
      <c r="AF117" s="100">
        <v>3</v>
      </c>
      <c r="AG117" s="170" t="s">
        <v>468</v>
      </c>
      <c r="AH117" s="163">
        <v>1</v>
      </c>
      <c r="AI117" s="16">
        <v>14</v>
      </c>
      <c r="AJ117" s="100">
        <v>1</v>
      </c>
      <c r="AK117" s="16">
        <v>14</v>
      </c>
      <c r="AL117" s="100">
        <v>3</v>
      </c>
      <c r="AM117" s="164" t="s">
        <v>468</v>
      </c>
      <c r="AN117" s="163">
        <v>1</v>
      </c>
      <c r="AO117" s="16">
        <v>14</v>
      </c>
      <c r="AP117" s="100">
        <v>1</v>
      </c>
      <c r="AQ117" s="16">
        <v>14</v>
      </c>
      <c r="AR117" s="100">
        <v>3</v>
      </c>
      <c r="AS117" s="170" t="s">
        <v>468</v>
      </c>
      <c r="AT117" s="163">
        <v>1</v>
      </c>
      <c r="AU117" s="16">
        <v>10</v>
      </c>
      <c r="AV117" s="100">
        <v>1</v>
      </c>
      <c r="AW117" s="16">
        <v>10</v>
      </c>
      <c r="AX117" s="100">
        <v>3</v>
      </c>
      <c r="AY117" s="170" t="s">
        <v>468</v>
      </c>
      <c r="AZ117" s="755"/>
      <c r="BA117" s="756"/>
      <c r="BB117" s="756"/>
      <c r="BC117" s="757"/>
      <c r="BD117" s="729"/>
      <c r="BE117" s="730"/>
      <c r="BF117" s="40" t="s">
        <v>683</v>
      </c>
      <c r="BG117" s="41" t="s">
        <v>686</v>
      </c>
    </row>
    <row r="118" spans="1:59" s="92" customFormat="1" ht="15.75" hidden="1" customHeight="1" x14ac:dyDescent="0.2">
      <c r="A118" s="149" t="s">
        <v>220</v>
      </c>
      <c r="B118" s="171" t="s">
        <v>19</v>
      </c>
      <c r="C118" s="172" t="s">
        <v>221</v>
      </c>
      <c r="D118" s="163"/>
      <c r="E118" s="16"/>
      <c r="F118" s="100"/>
      <c r="G118" s="16"/>
      <c r="H118" s="100"/>
      <c r="I118" s="164"/>
      <c r="J118" s="163"/>
      <c r="K118" s="16"/>
      <c r="L118" s="158"/>
      <c r="M118" s="16"/>
      <c r="N118" s="100"/>
      <c r="O118" s="164"/>
      <c r="P118" s="163"/>
      <c r="Q118" s="16"/>
      <c r="R118" s="100"/>
      <c r="S118" s="16"/>
      <c r="T118" s="100"/>
      <c r="U118" s="164"/>
      <c r="V118" s="163"/>
      <c r="W118" s="16"/>
      <c r="X118" s="158"/>
      <c r="Y118" s="16"/>
      <c r="Z118" s="100"/>
      <c r="AA118" s="164"/>
      <c r="AB118" s="163">
        <v>1</v>
      </c>
      <c r="AC118" s="16">
        <v>14</v>
      </c>
      <c r="AD118" s="100"/>
      <c r="AE118" s="16" t="str">
        <f t="shared" si="203"/>
        <v/>
      </c>
      <c r="AF118" s="100">
        <v>2</v>
      </c>
      <c r="AG118" s="170" t="s">
        <v>468</v>
      </c>
      <c r="AH118" s="163">
        <v>1</v>
      </c>
      <c r="AI118" s="16">
        <v>14</v>
      </c>
      <c r="AJ118" s="100"/>
      <c r="AK118" s="16" t="str">
        <f t="shared" si="205"/>
        <v/>
      </c>
      <c r="AL118" s="100">
        <v>2</v>
      </c>
      <c r="AM118" s="164" t="s">
        <v>468</v>
      </c>
      <c r="AN118" s="163">
        <v>1</v>
      </c>
      <c r="AO118" s="16">
        <v>14</v>
      </c>
      <c r="AP118" s="100"/>
      <c r="AQ118" s="16" t="str">
        <f t="shared" si="213"/>
        <v/>
      </c>
      <c r="AR118" s="100">
        <v>2</v>
      </c>
      <c r="AS118" s="170" t="s">
        <v>468</v>
      </c>
      <c r="AT118" s="163">
        <v>1</v>
      </c>
      <c r="AU118" s="16">
        <v>10</v>
      </c>
      <c r="AV118" s="100"/>
      <c r="AW118" s="16" t="str">
        <f t="shared" si="214"/>
        <v/>
      </c>
      <c r="AX118" s="100">
        <v>2</v>
      </c>
      <c r="AY118" s="170" t="s">
        <v>468</v>
      </c>
      <c r="AZ118" s="755"/>
      <c r="BA118" s="756"/>
      <c r="BB118" s="756"/>
      <c r="BC118" s="757"/>
      <c r="BD118" s="729"/>
      <c r="BE118" s="730"/>
      <c r="BF118" s="40" t="s">
        <v>680</v>
      </c>
      <c r="BG118" s="41" t="s">
        <v>681</v>
      </c>
    </row>
    <row r="119" spans="1:59" s="92" customFormat="1" ht="16.5" hidden="1" thickBot="1" x14ac:dyDescent="0.25">
      <c r="A119" s="149" t="s">
        <v>222</v>
      </c>
      <c r="B119" s="171" t="s">
        <v>19</v>
      </c>
      <c r="C119" s="173" t="s">
        <v>223</v>
      </c>
      <c r="D119" s="163"/>
      <c r="E119" s="16"/>
      <c r="F119" s="100"/>
      <c r="G119" s="16"/>
      <c r="H119" s="100"/>
      <c r="I119" s="164"/>
      <c r="J119" s="163"/>
      <c r="K119" s="16"/>
      <c r="L119" s="158"/>
      <c r="M119" s="16"/>
      <c r="N119" s="100"/>
      <c r="O119" s="164"/>
      <c r="P119" s="163"/>
      <c r="Q119" s="16"/>
      <c r="R119" s="100"/>
      <c r="S119" s="16"/>
      <c r="T119" s="100"/>
      <c r="U119" s="164"/>
      <c r="V119" s="163"/>
      <c r="W119" s="16"/>
      <c r="X119" s="158"/>
      <c r="Y119" s="16"/>
      <c r="Z119" s="100"/>
      <c r="AA119" s="164"/>
      <c r="AB119" s="163">
        <v>2</v>
      </c>
      <c r="AC119" s="16">
        <v>28</v>
      </c>
      <c r="AD119" s="100"/>
      <c r="AE119" s="16" t="str">
        <f t="shared" si="203"/>
        <v/>
      </c>
      <c r="AF119" s="100">
        <v>3</v>
      </c>
      <c r="AG119" s="170" t="s">
        <v>468</v>
      </c>
      <c r="AH119" s="163">
        <v>2</v>
      </c>
      <c r="AI119" s="16">
        <v>28</v>
      </c>
      <c r="AJ119" s="100"/>
      <c r="AK119" s="16" t="str">
        <f t="shared" si="205"/>
        <v/>
      </c>
      <c r="AL119" s="100">
        <v>3</v>
      </c>
      <c r="AM119" s="164" t="s">
        <v>468</v>
      </c>
      <c r="AN119" s="163">
        <v>2</v>
      </c>
      <c r="AO119" s="16">
        <v>28</v>
      </c>
      <c r="AP119" s="100"/>
      <c r="AQ119" s="16" t="str">
        <f t="shared" si="213"/>
        <v/>
      </c>
      <c r="AR119" s="100">
        <v>3</v>
      </c>
      <c r="AS119" s="170" t="s">
        <v>468</v>
      </c>
      <c r="AT119" s="163">
        <v>2</v>
      </c>
      <c r="AU119" s="16">
        <v>20</v>
      </c>
      <c r="AV119" s="100"/>
      <c r="AW119" s="16" t="str">
        <f t="shared" si="214"/>
        <v/>
      </c>
      <c r="AX119" s="100">
        <v>3</v>
      </c>
      <c r="AY119" s="170" t="s">
        <v>468</v>
      </c>
      <c r="AZ119" s="755"/>
      <c r="BA119" s="756"/>
      <c r="BB119" s="756"/>
      <c r="BC119" s="757"/>
      <c r="BD119" s="729"/>
      <c r="BE119" s="730"/>
      <c r="BF119" s="40" t="s">
        <v>680</v>
      </c>
      <c r="BG119" s="41" t="s">
        <v>681</v>
      </c>
    </row>
    <row r="120" spans="1:59" s="92" customFormat="1" ht="16.5" hidden="1" thickBot="1" x14ac:dyDescent="0.25">
      <c r="A120" s="149" t="s">
        <v>224</v>
      </c>
      <c r="B120" s="171" t="s">
        <v>19</v>
      </c>
      <c r="C120" s="173" t="s">
        <v>225</v>
      </c>
      <c r="D120" s="163"/>
      <c r="E120" s="16"/>
      <c r="F120" s="100"/>
      <c r="G120" s="16"/>
      <c r="H120" s="100"/>
      <c r="I120" s="164"/>
      <c r="J120" s="163"/>
      <c r="K120" s="16"/>
      <c r="L120" s="158"/>
      <c r="M120" s="16"/>
      <c r="N120" s="100"/>
      <c r="O120" s="164"/>
      <c r="P120" s="163"/>
      <c r="Q120" s="16"/>
      <c r="R120" s="100"/>
      <c r="S120" s="16"/>
      <c r="T120" s="100"/>
      <c r="U120" s="164"/>
      <c r="V120" s="163"/>
      <c r="W120" s="16"/>
      <c r="X120" s="158"/>
      <c r="Y120" s="16"/>
      <c r="Z120" s="100"/>
      <c r="AA120" s="164"/>
      <c r="AB120" s="163">
        <v>2</v>
      </c>
      <c r="AC120" s="16">
        <v>28</v>
      </c>
      <c r="AD120" s="100"/>
      <c r="AE120" s="16" t="str">
        <f t="shared" si="203"/>
        <v/>
      </c>
      <c r="AF120" s="100">
        <v>3</v>
      </c>
      <c r="AG120" s="170" t="s">
        <v>468</v>
      </c>
      <c r="AH120" s="163">
        <v>2</v>
      </c>
      <c r="AI120" s="16">
        <v>28</v>
      </c>
      <c r="AJ120" s="100"/>
      <c r="AK120" s="16" t="str">
        <f t="shared" si="205"/>
        <v/>
      </c>
      <c r="AL120" s="100">
        <v>3</v>
      </c>
      <c r="AM120" s="164" t="s">
        <v>468</v>
      </c>
      <c r="AN120" s="163">
        <v>2</v>
      </c>
      <c r="AO120" s="16">
        <v>28</v>
      </c>
      <c r="AP120" s="100"/>
      <c r="AQ120" s="16" t="str">
        <f t="shared" si="213"/>
        <v/>
      </c>
      <c r="AR120" s="100">
        <v>3</v>
      </c>
      <c r="AS120" s="170" t="s">
        <v>468</v>
      </c>
      <c r="AT120" s="163">
        <v>2</v>
      </c>
      <c r="AU120" s="16">
        <v>20</v>
      </c>
      <c r="AV120" s="100"/>
      <c r="AW120" s="16" t="str">
        <f t="shared" si="214"/>
        <v/>
      </c>
      <c r="AX120" s="100">
        <v>3</v>
      </c>
      <c r="AY120" s="170" t="s">
        <v>468</v>
      </c>
      <c r="AZ120" s="174"/>
      <c r="BA120" s="175"/>
      <c r="BB120" s="175"/>
      <c r="BC120" s="176"/>
      <c r="BD120" s="177"/>
      <c r="BE120" s="178"/>
      <c r="BF120" s="40" t="s">
        <v>680</v>
      </c>
      <c r="BG120" s="41" t="s">
        <v>681</v>
      </c>
    </row>
    <row r="121" spans="1:59" s="92" customFormat="1" ht="16.5" hidden="1" thickBot="1" x14ac:dyDescent="0.25">
      <c r="A121" s="179" t="s">
        <v>226</v>
      </c>
      <c r="B121" s="180" t="s">
        <v>19</v>
      </c>
      <c r="C121" s="181" t="s">
        <v>227</v>
      </c>
      <c r="D121" s="182"/>
      <c r="E121" s="106"/>
      <c r="F121" s="183"/>
      <c r="G121" s="106"/>
      <c r="H121" s="183"/>
      <c r="I121" s="184"/>
      <c r="J121" s="182"/>
      <c r="K121" s="106"/>
      <c r="L121" s="185"/>
      <c r="M121" s="106"/>
      <c r="N121" s="183"/>
      <c r="O121" s="184"/>
      <c r="P121" s="182"/>
      <c r="Q121" s="106"/>
      <c r="R121" s="183"/>
      <c r="S121" s="106"/>
      <c r="T121" s="183"/>
      <c r="U121" s="184"/>
      <c r="V121" s="182"/>
      <c r="W121" s="106"/>
      <c r="X121" s="185"/>
      <c r="Y121" s="106"/>
      <c r="Z121" s="183"/>
      <c r="AA121" s="184"/>
      <c r="AB121" s="182">
        <v>1</v>
      </c>
      <c r="AC121" s="106">
        <v>14</v>
      </c>
      <c r="AD121" s="183"/>
      <c r="AE121" s="106" t="str">
        <f t="shared" si="203"/>
        <v/>
      </c>
      <c r="AF121" s="183">
        <v>2</v>
      </c>
      <c r="AG121" s="170" t="s">
        <v>468</v>
      </c>
      <c r="AH121" s="182">
        <v>1</v>
      </c>
      <c r="AI121" s="106">
        <v>14</v>
      </c>
      <c r="AJ121" s="183"/>
      <c r="AK121" s="106" t="str">
        <f t="shared" si="205"/>
        <v/>
      </c>
      <c r="AL121" s="183">
        <v>2</v>
      </c>
      <c r="AM121" s="164" t="s">
        <v>468</v>
      </c>
      <c r="AN121" s="182">
        <v>1</v>
      </c>
      <c r="AO121" s="106">
        <v>14</v>
      </c>
      <c r="AP121" s="183"/>
      <c r="AQ121" s="106" t="str">
        <f t="shared" si="213"/>
        <v/>
      </c>
      <c r="AR121" s="183">
        <v>2</v>
      </c>
      <c r="AS121" s="170" t="s">
        <v>468</v>
      </c>
      <c r="AT121" s="182">
        <v>1</v>
      </c>
      <c r="AU121" s="106">
        <v>10</v>
      </c>
      <c r="AV121" s="183"/>
      <c r="AW121" s="106" t="str">
        <f t="shared" si="214"/>
        <v/>
      </c>
      <c r="AX121" s="183">
        <v>2</v>
      </c>
      <c r="AY121" s="170" t="s">
        <v>468</v>
      </c>
      <c r="AZ121" s="174"/>
      <c r="BA121" s="175"/>
      <c r="BB121" s="175"/>
      <c r="BC121" s="176"/>
      <c r="BD121" s="177"/>
      <c r="BE121" s="178"/>
      <c r="BF121" s="40" t="s">
        <v>680</v>
      </c>
      <c r="BG121" s="41" t="s">
        <v>681</v>
      </c>
    </row>
    <row r="122" spans="1:59" s="92" customFormat="1" ht="30.75" hidden="1" thickBot="1" x14ac:dyDescent="0.25">
      <c r="A122" s="149" t="s">
        <v>228</v>
      </c>
      <c r="B122" s="180" t="s">
        <v>19</v>
      </c>
      <c r="C122" s="173" t="s">
        <v>229</v>
      </c>
      <c r="D122" s="186"/>
      <c r="E122" s="187"/>
      <c r="F122" s="188"/>
      <c r="G122" s="187"/>
      <c r="H122" s="188"/>
      <c r="I122" s="189"/>
      <c r="J122" s="186"/>
      <c r="K122" s="187"/>
      <c r="L122" s="188"/>
      <c r="M122" s="187"/>
      <c r="N122" s="188"/>
      <c r="O122" s="189"/>
      <c r="P122" s="186"/>
      <c r="Q122" s="187"/>
      <c r="R122" s="188"/>
      <c r="S122" s="187"/>
      <c r="T122" s="188"/>
      <c r="U122" s="189"/>
      <c r="V122" s="186"/>
      <c r="W122" s="187"/>
      <c r="X122" s="188"/>
      <c r="Y122" s="187"/>
      <c r="Z122" s="188"/>
      <c r="AA122" s="189"/>
      <c r="AB122" s="186"/>
      <c r="AC122" s="187"/>
      <c r="AD122" s="188"/>
      <c r="AE122" s="187"/>
      <c r="AF122" s="188"/>
      <c r="AG122" s="184"/>
      <c r="AH122" s="186">
        <v>1</v>
      </c>
      <c r="AI122" s="187">
        <v>14</v>
      </c>
      <c r="AJ122" s="188">
        <v>1</v>
      </c>
      <c r="AK122" s="187">
        <v>14</v>
      </c>
      <c r="AL122" s="188">
        <v>3</v>
      </c>
      <c r="AM122" s="164" t="s">
        <v>468</v>
      </c>
      <c r="AN122" s="186"/>
      <c r="AO122" s="187"/>
      <c r="AP122" s="188"/>
      <c r="AQ122" s="187"/>
      <c r="AR122" s="188"/>
      <c r="AS122" s="189"/>
      <c r="AT122" s="186">
        <v>1</v>
      </c>
      <c r="AU122" s="187">
        <v>10</v>
      </c>
      <c r="AV122" s="188">
        <v>1</v>
      </c>
      <c r="AW122" s="187">
        <v>10</v>
      </c>
      <c r="AX122" s="188">
        <v>3</v>
      </c>
      <c r="AY122" s="170" t="s">
        <v>468</v>
      </c>
      <c r="AZ122" s="174"/>
      <c r="BA122" s="175"/>
      <c r="BB122" s="175"/>
      <c r="BC122" s="176"/>
      <c r="BD122" s="177"/>
      <c r="BE122" s="178"/>
      <c r="BF122" s="40" t="s">
        <v>676</v>
      </c>
      <c r="BG122" s="41" t="s">
        <v>687</v>
      </c>
    </row>
    <row r="123" spans="1:59" s="92" customFormat="1" ht="16.5" hidden="1" thickBot="1" x14ac:dyDescent="0.25">
      <c r="A123" s="149" t="s">
        <v>230</v>
      </c>
      <c r="B123" s="180" t="s">
        <v>19</v>
      </c>
      <c r="C123" s="173" t="s">
        <v>231</v>
      </c>
      <c r="D123" s="186"/>
      <c r="E123" s="187"/>
      <c r="F123" s="188"/>
      <c r="G123" s="187"/>
      <c r="H123" s="188"/>
      <c r="I123" s="189"/>
      <c r="J123" s="186"/>
      <c r="K123" s="187"/>
      <c r="L123" s="188"/>
      <c r="M123" s="187"/>
      <c r="N123" s="188"/>
      <c r="O123" s="189"/>
      <c r="P123" s="186"/>
      <c r="Q123" s="187"/>
      <c r="R123" s="188"/>
      <c r="S123" s="187"/>
      <c r="T123" s="188"/>
      <c r="U123" s="189"/>
      <c r="V123" s="186"/>
      <c r="W123" s="187"/>
      <c r="X123" s="188"/>
      <c r="Y123" s="187"/>
      <c r="Z123" s="188"/>
      <c r="AA123" s="189"/>
      <c r="AB123" s="186"/>
      <c r="AC123" s="187"/>
      <c r="AD123" s="188"/>
      <c r="AE123" s="187"/>
      <c r="AF123" s="188"/>
      <c r="AG123" s="189"/>
      <c r="AH123" s="186">
        <v>1</v>
      </c>
      <c r="AI123" s="187">
        <v>14</v>
      </c>
      <c r="AJ123" s="188">
        <v>1</v>
      </c>
      <c r="AK123" s="187">
        <v>14</v>
      </c>
      <c r="AL123" s="188">
        <v>3</v>
      </c>
      <c r="AM123" s="164" t="s">
        <v>468</v>
      </c>
      <c r="AN123" s="186"/>
      <c r="AO123" s="187"/>
      <c r="AP123" s="188"/>
      <c r="AQ123" s="187"/>
      <c r="AR123" s="188"/>
      <c r="AS123" s="189"/>
      <c r="AT123" s="186">
        <v>1</v>
      </c>
      <c r="AU123" s="187">
        <v>10</v>
      </c>
      <c r="AV123" s="188">
        <v>1</v>
      </c>
      <c r="AW123" s="187">
        <v>10</v>
      </c>
      <c r="AX123" s="188">
        <v>3</v>
      </c>
      <c r="AY123" s="170" t="s">
        <v>468</v>
      </c>
      <c r="AZ123" s="174"/>
      <c r="BA123" s="175"/>
      <c r="BB123" s="175"/>
      <c r="BC123" s="176"/>
      <c r="BD123" s="177"/>
      <c r="BE123" s="178"/>
      <c r="BF123" s="40" t="s">
        <v>676</v>
      </c>
      <c r="BG123" s="41" t="s">
        <v>679</v>
      </c>
    </row>
    <row r="124" spans="1:59" s="92" customFormat="1" ht="30.75" hidden="1" thickBot="1" x14ac:dyDescent="0.25">
      <c r="A124" s="149" t="s">
        <v>232</v>
      </c>
      <c r="B124" s="180" t="s">
        <v>19</v>
      </c>
      <c r="C124" s="173" t="s">
        <v>233</v>
      </c>
      <c r="D124" s="186"/>
      <c r="E124" s="187"/>
      <c r="F124" s="188"/>
      <c r="G124" s="187"/>
      <c r="H124" s="188"/>
      <c r="I124" s="189"/>
      <c r="J124" s="186"/>
      <c r="K124" s="187"/>
      <c r="L124" s="188"/>
      <c r="M124" s="187"/>
      <c r="N124" s="188"/>
      <c r="O124" s="189"/>
      <c r="P124" s="186"/>
      <c r="Q124" s="187"/>
      <c r="R124" s="188"/>
      <c r="S124" s="187"/>
      <c r="T124" s="188"/>
      <c r="U124" s="189"/>
      <c r="V124" s="186"/>
      <c r="W124" s="187"/>
      <c r="X124" s="188"/>
      <c r="Y124" s="187"/>
      <c r="Z124" s="188"/>
      <c r="AA124" s="189"/>
      <c r="AB124" s="186"/>
      <c r="AC124" s="187"/>
      <c r="AD124" s="188"/>
      <c r="AE124" s="187"/>
      <c r="AF124" s="188"/>
      <c r="AG124" s="189"/>
      <c r="AH124" s="186"/>
      <c r="AI124" s="187"/>
      <c r="AJ124" s="188">
        <v>1</v>
      </c>
      <c r="AK124" s="187">
        <v>14</v>
      </c>
      <c r="AL124" s="188">
        <v>3</v>
      </c>
      <c r="AM124" s="189" t="s">
        <v>88</v>
      </c>
      <c r="AN124" s="186"/>
      <c r="AO124" s="187"/>
      <c r="AP124" s="188"/>
      <c r="AQ124" s="187"/>
      <c r="AR124" s="188"/>
      <c r="AS124" s="189"/>
      <c r="AT124" s="186"/>
      <c r="AU124" s="187"/>
      <c r="AV124" s="188">
        <v>1</v>
      </c>
      <c r="AW124" s="187">
        <v>10</v>
      </c>
      <c r="AX124" s="188">
        <v>3</v>
      </c>
      <c r="AY124" s="189" t="s">
        <v>88</v>
      </c>
      <c r="AZ124" s="174"/>
      <c r="BA124" s="175"/>
      <c r="BB124" s="175"/>
      <c r="BC124" s="176"/>
      <c r="BD124" s="177"/>
      <c r="BE124" s="178"/>
      <c r="BF124" s="40" t="s">
        <v>629</v>
      </c>
      <c r="BG124" s="41" t="s">
        <v>661</v>
      </c>
    </row>
    <row r="125" spans="1:59" s="204" customFormat="1" ht="16.5" hidden="1" thickBot="1" x14ac:dyDescent="0.25">
      <c r="A125" s="190" t="s">
        <v>234</v>
      </c>
      <c r="B125" s="191" t="s">
        <v>19</v>
      </c>
      <c r="C125" s="192" t="s">
        <v>235</v>
      </c>
      <c r="D125" s="193"/>
      <c r="E125" s="194"/>
      <c r="F125" s="195"/>
      <c r="G125" s="194"/>
      <c r="H125" s="195"/>
      <c r="I125" s="196"/>
      <c r="J125" s="193"/>
      <c r="K125" s="194"/>
      <c r="L125" s="195"/>
      <c r="M125" s="194"/>
      <c r="N125" s="195"/>
      <c r="O125" s="196"/>
      <c r="P125" s="193"/>
      <c r="Q125" s="194"/>
      <c r="R125" s="195"/>
      <c r="S125" s="194"/>
      <c r="T125" s="195"/>
      <c r="U125" s="196"/>
      <c r="V125" s="193"/>
      <c r="W125" s="194"/>
      <c r="X125" s="195"/>
      <c r="Y125" s="194"/>
      <c r="Z125" s="195"/>
      <c r="AA125" s="196"/>
      <c r="AB125" s="193"/>
      <c r="AC125" s="194"/>
      <c r="AD125" s="195"/>
      <c r="AE125" s="194"/>
      <c r="AF125" s="195"/>
      <c r="AG125" s="196"/>
      <c r="AH125" s="193">
        <v>2</v>
      </c>
      <c r="AI125" s="194">
        <v>28</v>
      </c>
      <c r="AJ125" s="195"/>
      <c r="AK125" s="194"/>
      <c r="AL125" s="195">
        <v>3</v>
      </c>
      <c r="AM125" s="196" t="s">
        <v>88</v>
      </c>
      <c r="AN125" s="193"/>
      <c r="AO125" s="194"/>
      <c r="AP125" s="195"/>
      <c r="AQ125" s="194"/>
      <c r="AR125" s="195"/>
      <c r="AS125" s="196"/>
      <c r="AT125" s="193">
        <v>2</v>
      </c>
      <c r="AU125" s="194">
        <v>20</v>
      </c>
      <c r="AV125" s="195"/>
      <c r="AW125" s="194"/>
      <c r="AX125" s="195">
        <v>3</v>
      </c>
      <c r="AY125" s="196" t="s">
        <v>88</v>
      </c>
      <c r="AZ125" s="197"/>
      <c r="BA125" s="198"/>
      <c r="BB125" s="198"/>
      <c r="BC125" s="199"/>
      <c r="BD125" s="200"/>
      <c r="BE125" s="201"/>
      <c r="BF125" s="202"/>
      <c r="BG125" s="203"/>
    </row>
    <row r="126" spans="1:59" s="92" customFormat="1" ht="30.75" hidden="1" thickBot="1" x14ac:dyDescent="0.25">
      <c r="A126" s="149" t="s">
        <v>236</v>
      </c>
      <c r="B126" s="180" t="s">
        <v>19</v>
      </c>
      <c r="C126" s="173" t="s">
        <v>237</v>
      </c>
      <c r="D126" s="186"/>
      <c r="E126" s="187"/>
      <c r="F126" s="188"/>
      <c r="G126" s="187"/>
      <c r="H126" s="188"/>
      <c r="I126" s="189"/>
      <c r="J126" s="186"/>
      <c r="K126" s="187"/>
      <c r="L126" s="188"/>
      <c r="M126" s="187"/>
      <c r="N126" s="188"/>
      <c r="O126" s="189"/>
      <c r="P126" s="186"/>
      <c r="Q126" s="187"/>
      <c r="R126" s="188"/>
      <c r="S126" s="187"/>
      <c r="T126" s="188"/>
      <c r="U126" s="189"/>
      <c r="V126" s="186"/>
      <c r="W126" s="187"/>
      <c r="X126" s="188"/>
      <c r="Y126" s="187"/>
      <c r="Z126" s="188"/>
      <c r="AA126" s="189"/>
      <c r="AB126" s="186"/>
      <c r="AC126" s="187"/>
      <c r="AD126" s="188">
        <v>2</v>
      </c>
      <c r="AE126" s="187">
        <v>28</v>
      </c>
      <c r="AF126" s="188">
        <v>3</v>
      </c>
      <c r="AG126" s="189" t="s">
        <v>468</v>
      </c>
      <c r="AH126" s="186"/>
      <c r="AI126" s="187"/>
      <c r="AJ126" s="188">
        <v>2</v>
      </c>
      <c r="AK126" s="187">
        <v>28</v>
      </c>
      <c r="AL126" s="188">
        <v>3</v>
      </c>
      <c r="AM126" s="189" t="s">
        <v>468</v>
      </c>
      <c r="AN126" s="186"/>
      <c r="AO126" s="187"/>
      <c r="AP126" s="188">
        <v>2</v>
      </c>
      <c r="AQ126" s="187">
        <v>28</v>
      </c>
      <c r="AR126" s="188">
        <v>3</v>
      </c>
      <c r="AS126" s="189" t="s">
        <v>468</v>
      </c>
      <c r="AT126" s="186"/>
      <c r="AU126" s="187"/>
      <c r="AV126" s="188">
        <v>2</v>
      </c>
      <c r="AW126" s="187">
        <v>20</v>
      </c>
      <c r="AX126" s="188">
        <v>3</v>
      </c>
      <c r="AY126" s="189" t="s">
        <v>468</v>
      </c>
      <c r="AZ126" s="174"/>
      <c r="BA126" s="175"/>
      <c r="BB126" s="175"/>
      <c r="BC126" s="176"/>
      <c r="BD126" s="177"/>
      <c r="BE126" s="178"/>
      <c r="BF126" s="40" t="s">
        <v>667</v>
      </c>
      <c r="BG126" s="41" t="s">
        <v>688</v>
      </c>
    </row>
    <row r="127" spans="1:59" s="92" customFormat="1" ht="16.5" hidden="1" thickBot="1" x14ac:dyDescent="0.25">
      <c r="A127" s="149" t="s">
        <v>238</v>
      </c>
      <c r="B127" s="180" t="s">
        <v>19</v>
      </c>
      <c r="C127" s="173" t="s">
        <v>239</v>
      </c>
      <c r="D127" s="186"/>
      <c r="E127" s="187"/>
      <c r="F127" s="188"/>
      <c r="G127" s="187"/>
      <c r="H127" s="188"/>
      <c r="I127" s="189"/>
      <c r="J127" s="186"/>
      <c r="K127" s="187"/>
      <c r="L127" s="188"/>
      <c r="M127" s="187"/>
      <c r="N127" s="188"/>
      <c r="O127" s="189"/>
      <c r="P127" s="186"/>
      <c r="Q127" s="187"/>
      <c r="R127" s="188"/>
      <c r="S127" s="187"/>
      <c r="T127" s="188"/>
      <c r="U127" s="189"/>
      <c r="V127" s="186"/>
      <c r="W127" s="187"/>
      <c r="X127" s="188"/>
      <c r="Y127" s="187"/>
      <c r="Z127" s="188"/>
      <c r="AA127" s="189"/>
      <c r="AB127" s="186"/>
      <c r="AC127" s="187"/>
      <c r="AD127" s="188">
        <v>2</v>
      </c>
      <c r="AE127" s="187">
        <v>28</v>
      </c>
      <c r="AF127" s="188">
        <v>3</v>
      </c>
      <c r="AG127" s="189" t="s">
        <v>468</v>
      </c>
      <c r="AH127" s="186"/>
      <c r="AI127" s="187"/>
      <c r="AJ127" s="188">
        <v>2</v>
      </c>
      <c r="AK127" s="187">
        <v>28</v>
      </c>
      <c r="AL127" s="188">
        <v>3</v>
      </c>
      <c r="AM127" s="189" t="s">
        <v>468</v>
      </c>
      <c r="AN127" s="186"/>
      <c r="AO127" s="187"/>
      <c r="AP127" s="188">
        <v>2</v>
      </c>
      <c r="AQ127" s="187">
        <v>28</v>
      </c>
      <c r="AR127" s="188">
        <v>3</v>
      </c>
      <c r="AS127" s="189" t="s">
        <v>468</v>
      </c>
      <c r="AT127" s="186"/>
      <c r="AU127" s="187"/>
      <c r="AV127" s="188">
        <v>2</v>
      </c>
      <c r="AW127" s="187">
        <v>20</v>
      </c>
      <c r="AX127" s="188">
        <v>3</v>
      </c>
      <c r="AY127" s="189" t="s">
        <v>468</v>
      </c>
      <c r="AZ127" s="174"/>
      <c r="BA127" s="175"/>
      <c r="BB127" s="175"/>
      <c r="BC127" s="176"/>
      <c r="BD127" s="177"/>
      <c r="BE127" s="178"/>
      <c r="BF127" s="40" t="s">
        <v>667</v>
      </c>
      <c r="BG127" s="41" t="s">
        <v>688</v>
      </c>
    </row>
    <row r="128" spans="1:59" s="92" customFormat="1" ht="30.75" hidden="1" thickBot="1" x14ac:dyDescent="0.25">
      <c r="A128" s="149" t="s">
        <v>240</v>
      </c>
      <c r="B128" s="180" t="s">
        <v>19</v>
      </c>
      <c r="C128" s="173" t="s">
        <v>241</v>
      </c>
      <c r="D128" s="186"/>
      <c r="E128" s="187"/>
      <c r="F128" s="188"/>
      <c r="G128" s="187"/>
      <c r="H128" s="188"/>
      <c r="I128" s="189"/>
      <c r="J128" s="186"/>
      <c r="K128" s="187"/>
      <c r="L128" s="188"/>
      <c r="M128" s="187"/>
      <c r="N128" s="188"/>
      <c r="O128" s="189"/>
      <c r="P128" s="186"/>
      <c r="Q128" s="187"/>
      <c r="R128" s="188"/>
      <c r="S128" s="187"/>
      <c r="T128" s="188"/>
      <c r="U128" s="189"/>
      <c r="V128" s="186"/>
      <c r="W128" s="187"/>
      <c r="X128" s="188"/>
      <c r="Y128" s="187"/>
      <c r="Z128" s="188"/>
      <c r="AA128" s="189"/>
      <c r="AB128" s="186"/>
      <c r="AC128" s="187"/>
      <c r="AD128" s="188">
        <v>2</v>
      </c>
      <c r="AE128" s="187">
        <v>28</v>
      </c>
      <c r="AF128" s="188">
        <v>3</v>
      </c>
      <c r="AG128" s="189" t="s">
        <v>468</v>
      </c>
      <c r="AH128" s="186"/>
      <c r="AI128" s="187"/>
      <c r="AJ128" s="188">
        <v>2</v>
      </c>
      <c r="AK128" s="187">
        <v>28</v>
      </c>
      <c r="AL128" s="188">
        <v>3</v>
      </c>
      <c r="AM128" s="189" t="s">
        <v>468</v>
      </c>
      <c r="AN128" s="186"/>
      <c r="AO128" s="187"/>
      <c r="AP128" s="188">
        <v>2</v>
      </c>
      <c r="AQ128" s="187">
        <v>28</v>
      </c>
      <c r="AR128" s="188">
        <v>3</v>
      </c>
      <c r="AS128" s="189" t="s">
        <v>468</v>
      </c>
      <c r="AT128" s="186"/>
      <c r="AU128" s="187"/>
      <c r="AV128" s="188">
        <v>2</v>
      </c>
      <c r="AW128" s="187">
        <v>20</v>
      </c>
      <c r="AX128" s="188">
        <v>3</v>
      </c>
      <c r="AY128" s="189" t="s">
        <v>468</v>
      </c>
      <c r="AZ128" s="174"/>
      <c r="BA128" s="175"/>
      <c r="BB128" s="175"/>
      <c r="BC128" s="176"/>
      <c r="BD128" s="177"/>
      <c r="BE128" s="178"/>
      <c r="BF128" s="40" t="s">
        <v>667</v>
      </c>
      <c r="BG128" s="41" t="s">
        <v>688</v>
      </c>
    </row>
    <row r="129" spans="1:59" s="92" customFormat="1" ht="16.5" hidden="1" thickBot="1" x14ac:dyDescent="0.25">
      <c r="A129" s="149" t="s">
        <v>242</v>
      </c>
      <c r="B129" s="180" t="s">
        <v>19</v>
      </c>
      <c r="C129" s="173" t="s">
        <v>243</v>
      </c>
      <c r="D129" s="186"/>
      <c r="E129" s="187"/>
      <c r="F129" s="188"/>
      <c r="G129" s="187"/>
      <c r="H129" s="188"/>
      <c r="I129" s="189"/>
      <c r="J129" s="186"/>
      <c r="K129" s="187"/>
      <c r="L129" s="188"/>
      <c r="M129" s="187"/>
      <c r="N129" s="188"/>
      <c r="O129" s="189"/>
      <c r="P129" s="186"/>
      <c r="Q129" s="187"/>
      <c r="R129" s="188"/>
      <c r="S129" s="187"/>
      <c r="T129" s="188"/>
      <c r="U129" s="189"/>
      <c r="V129" s="186"/>
      <c r="W129" s="187"/>
      <c r="X129" s="188"/>
      <c r="Y129" s="187"/>
      <c r="Z129" s="188"/>
      <c r="AA129" s="189"/>
      <c r="AB129" s="186"/>
      <c r="AC129" s="187"/>
      <c r="AD129" s="188"/>
      <c r="AE129" s="187"/>
      <c r="AF129" s="188"/>
      <c r="AG129" s="189"/>
      <c r="AH129" s="186">
        <v>1</v>
      </c>
      <c r="AI129" s="187">
        <v>14</v>
      </c>
      <c r="AJ129" s="188"/>
      <c r="AK129" s="187"/>
      <c r="AL129" s="188">
        <v>3</v>
      </c>
      <c r="AM129" s="189" t="s">
        <v>88</v>
      </c>
      <c r="AN129" s="186"/>
      <c r="AO129" s="187"/>
      <c r="AP129" s="188"/>
      <c r="AQ129" s="187"/>
      <c r="AR129" s="188"/>
      <c r="AS129" s="189"/>
      <c r="AT129" s="186">
        <v>1</v>
      </c>
      <c r="AU129" s="187">
        <v>10</v>
      </c>
      <c r="AV129" s="188"/>
      <c r="AW129" s="187"/>
      <c r="AX129" s="188">
        <v>3</v>
      </c>
      <c r="AY129" s="189" t="s">
        <v>88</v>
      </c>
      <c r="AZ129" s="174"/>
      <c r="BA129" s="175"/>
      <c r="BB129" s="175"/>
      <c r="BC129" s="176"/>
      <c r="BD129" s="177"/>
      <c r="BE129" s="178"/>
      <c r="BF129" s="40" t="s">
        <v>667</v>
      </c>
      <c r="BG129" s="41" t="s">
        <v>689</v>
      </c>
    </row>
    <row r="130" spans="1:59" s="92" customFormat="1" ht="16.5" hidden="1" thickBot="1" x14ac:dyDescent="0.25">
      <c r="A130" s="149" t="s">
        <v>244</v>
      </c>
      <c r="B130" s="180" t="s">
        <v>19</v>
      </c>
      <c r="C130" s="173" t="s">
        <v>245</v>
      </c>
      <c r="D130" s="186"/>
      <c r="E130" s="187"/>
      <c r="F130" s="188"/>
      <c r="G130" s="187"/>
      <c r="H130" s="188"/>
      <c r="I130" s="189"/>
      <c r="J130" s="186"/>
      <c r="K130" s="187"/>
      <c r="L130" s="188"/>
      <c r="M130" s="187"/>
      <c r="N130" s="188"/>
      <c r="O130" s="189"/>
      <c r="P130" s="186"/>
      <c r="Q130" s="187"/>
      <c r="R130" s="188"/>
      <c r="S130" s="187"/>
      <c r="T130" s="188"/>
      <c r="U130" s="189"/>
      <c r="V130" s="186"/>
      <c r="W130" s="187"/>
      <c r="X130" s="188"/>
      <c r="Y130" s="187"/>
      <c r="Z130" s="188"/>
      <c r="AA130" s="189"/>
      <c r="AB130" s="186">
        <v>1</v>
      </c>
      <c r="AC130" s="187">
        <v>16</v>
      </c>
      <c r="AD130" s="188">
        <v>1</v>
      </c>
      <c r="AE130" s="187">
        <v>8</v>
      </c>
      <c r="AF130" s="188">
        <v>4</v>
      </c>
      <c r="AG130" s="189" t="s">
        <v>88</v>
      </c>
      <c r="AH130" s="186">
        <v>1</v>
      </c>
      <c r="AI130" s="187">
        <v>16</v>
      </c>
      <c r="AJ130" s="188">
        <v>1</v>
      </c>
      <c r="AK130" s="187">
        <v>8</v>
      </c>
      <c r="AL130" s="188">
        <v>4</v>
      </c>
      <c r="AM130" s="189" t="s">
        <v>88</v>
      </c>
      <c r="AN130" s="186">
        <v>1</v>
      </c>
      <c r="AO130" s="187">
        <v>16</v>
      </c>
      <c r="AP130" s="188">
        <v>1</v>
      </c>
      <c r="AQ130" s="187">
        <v>8</v>
      </c>
      <c r="AR130" s="188">
        <v>4</v>
      </c>
      <c r="AS130" s="189" t="s">
        <v>88</v>
      </c>
      <c r="AT130" s="186">
        <v>1</v>
      </c>
      <c r="AU130" s="187">
        <v>20</v>
      </c>
      <c r="AV130" s="188">
        <v>1</v>
      </c>
      <c r="AW130" s="187">
        <v>10</v>
      </c>
      <c r="AX130" s="188">
        <v>4</v>
      </c>
      <c r="AY130" s="189" t="s">
        <v>88</v>
      </c>
      <c r="AZ130" s="174"/>
      <c r="BA130" s="175"/>
      <c r="BB130" s="175"/>
      <c r="BC130" s="176"/>
      <c r="BD130" s="177"/>
      <c r="BE130" s="178"/>
      <c r="BF130" s="40" t="s">
        <v>654</v>
      </c>
      <c r="BG130" s="41" t="s">
        <v>655</v>
      </c>
    </row>
    <row r="131" spans="1:59" s="92" customFormat="1" ht="16.5" hidden="1" thickBot="1" x14ac:dyDescent="0.25">
      <c r="A131" s="149" t="s">
        <v>246</v>
      </c>
      <c r="B131" s="180" t="s">
        <v>19</v>
      </c>
      <c r="C131" s="173" t="s">
        <v>247</v>
      </c>
      <c r="D131" s="186"/>
      <c r="E131" s="187"/>
      <c r="F131" s="188"/>
      <c r="G131" s="187"/>
      <c r="H131" s="188"/>
      <c r="I131" s="189"/>
      <c r="J131" s="186"/>
      <c r="K131" s="187"/>
      <c r="L131" s="188"/>
      <c r="M131" s="187"/>
      <c r="N131" s="188"/>
      <c r="O131" s="189"/>
      <c r="P131" s="186"/>
      <c r="Q131" s="187"/>
      <c r="R131" s="188"/>
      <c r="S131" s="187"/>
      <c r="T131" s="188"/>
      <c r="U131" s="189"/>
      <c r="V131" s="186"/>
      <c r="W131" s="187"/>
      <c r="X131" s="188"/>
      <c r="Y131" s="187"/>
      <c r="Z131" s="188"/>
      <c r="AA131" s="189"/>
      <c r="AB131" s="186">
        <v>1</v>
      </c>
      <c r="AC131" s="187">
        <v>16</v>
      </c>
      <c r="AD131" s="188">
        <v>1</v>
      </c>
      <c r="AE131" s="187">
        <v>8</v>
      </c>
      <c r="AF131" s="188">
        <v>4</v>
      </c>
      <c r="AG131" s="189" t="s">
        <v>88</v>
      </c>
      <c r="AH131" s="186">
        <v>1</v>
      </c>
      <c r="AI131" s="187">
        <v>16</v>
      </c>
      <c r="AJ131" s="188">
        <v>1</v>
      </c>
      <c r="AK131" s="187">
        <v>8</v>
      </c>
      <c r="AL131" s="188">
        <v>4</v>
      </c>
      <c r="AM131" s="189" t="s">
        <v>88</v>
      </c>
      <c r="AN131" s="186">
        <v>1</v>
      </c>
      <c r="AO131" s="187">
        <v>16</v>
      </c>
      <c r="AP131" s="188">
        <v>1</v>
      </c>
      <c r="AQ131" s="187">
        <v>8</v>
      </c>
      <c r="AR131" s="188">
        <v>4</v>
      </c>
      <c r="AS131" s="189" t="s">
        <v>88</v>
      </c>
      <c r="AT131" s="186">
        <v>1</v>
      </c>
      <c r="AU131" s="187">
        <v>20</v>
      </c>
      <c r="AV131" s="188">
        <v>1</v>
      </c>
      <c r="AW131" s="187">
        <v>10</v>
      </c>
      <c r="AX131" s="188">
        <v>4</v>
      </c>
      <c r="AY131" s="189" t="s">
        <v>88</v>
      </c>
      <c r="AZ131" s="174"/>
      <c r="BA131" s="175"/>
      <c r="BB131" s="175"/>
      <c r="BC131" s="176"/>
      <c r="BD131" s="177"/>
      <c r="BE131" s="178"/>
      <c r="BF131" s="40" t="s">
        <v>654</v>
      </c>
      <c r="BG131" s="41" t="s">
        <v>655</v>
      </c>
    </row>
    <row r="132" spans="1:59" s="92" customFormat="1" ht="16.5" hidden="1" thickBot="1" x14ac:dyDescent="0.25">
      <c r="A132" s="149" t="s">
        <v>248</v>
      </c>
      <c r="B132" s="180" t="s">
        <v>19</v>
      </c>
      <c r="C132" s="173" t="s">
        <v>249</v>
      </c>
      <c r="D132" s="186"/>
      <c r="E132" s="187"/>
      <c r="F132" s="188"/>
      <c r="G132" s="187"/>
      <c r="H132" s="188"/>
      <c r="I132" s="189"/>
      <c r="J132" s="186"/>
      <c r="K132" s="187"/>
      <c r="L132" s="188"/>
      <c r="M132" s="187"/>
      <c r="N132" s="188"/>
      <c r="O132" s="189"/>
      <c r="P132" s="186"/>
      <c r="Q132" s="187"/>
      <c r="R132" s="188"/>
      <c r="S132" s="187"/>
      <c r="T132" s="188"/>
      <c r="U132" s="189"/>
      <c r="V132" s="186"/>
      <c r="W132" s="187"/>
      <c r="X132" s="188"/>
      <c r="Y132" s="187"/>
      <c r="Z132" s="188"/>
      <c r="AA132" s="189"/>
      <c r="AB132" s="186">
        <v>2</v>
      </c>
      <c r="AC132" s="187">
        <v>28</v>
      </c>
      <c r="AD132" s="188"/>
      <c r="AE132" s="187"/>
      <c r="AF132" s="188">
        <v>3</v>
      </c>
      <c r="AG132" s="189" t="s">
        <v>88</v>
      </c>
      <c r="AH132" s="186">
        <v>2</v>
      </c>
      <c r="AI132" s="187">
        <v>28</v>
      </c>
      <c r="AJ132" s="188"/>
      <c r="AK132" s="187"/>
      <c r="AL132" s="188">
        <v>3</v>
      </c>
      <c r="AM132" s="189" t="s">
        <v>88</v>
      </c>
      <c r="AN132" s="186">
        <v>2</v>
      </c>
      <c r="AO132" s="187">
        <v>28</v>
      </c>
      <c r="AP132" s="188"/>
      <c r="AQ132" s="187"/>
      <c r="AR132" s="188">
        <v>3</v>
      </c>
      <c r="AS132" s="189" t="s">
        <v>88</v>
      </c>
      <c r="AT132" s="186">
        <v>2</v>
      </c>
      <c r="AU132" s="187">
        <v>20</v>
      </c>
      <c r="AV132" s="188"/>
      <c r="AW132" s="187"/>
      <c r="AX132" s="188">
        <v>3</v>
      </c>
      <c r="AY132" s="189" t="s">
        <v>88</v>
      </c>
      <c r="AZ132" s="174"/>
      <c r="BA132" s="175"/>
      <c r="BB132" s="175"/>
      <c r="BC132" s="176"/>
      <c r="BD132" s="177"/>
      <c r="BE132" s="178"/>
      <c r="BF132" s="40" t="s">
        <v>690</v>
      </c>
      <c r="BG132" s="41" t="s">
        <v>691</v>
      </c>
    </row>
    <row r="133" spans="1:59" s="92" customFormat="1" ht="30.75" hidden="1" thickBot="1" x14ac:dyDescent="0.25">
      <c r="A133" s="205" t="s">
        <v>250</v>
      </c>
      <c r="B133" s="180" t="s">
        <v>19</v>
      </c>
      <c r="C133" s="173" t="s">
        <v>251</v>
      </c>
      <c r="D133" s="186"/>
      <c r="E133" s="187"/>
      <c r="F133" s="188"/>
      <c r="G133" s="187"/>
      <c r="H133" s="188"/>
      <c r="I133" s="189"/>
      <c r="J133" s="186"/>
      <c r="K133" s="187"/>
      <c r="L133" s="188"/>
      <c r="M133" s="187"/>
      <c r="N133" s="188"/>
      <c r="O133" s="189"/>
      <c r="P133" s="186"/>
      <c r="Q133" s="187"/>
      <c r="R133" s="188"/>
      <c r="S133" s="187"/>
      <c r="T133" s="188"/>
      <c r="U133" s="189"/>
      <c r="V133" s="186"/>
      <c r="W133" s="187"/>
      <c r="X133" s="188"/>
      <c r="Y133" s="187"/>
      <c r="Z133" s="188"/>
      <c r="AA133" s="189"/>
      <c r="AB133" s="186">
        <v>1</v>
      </c>
      <c r="AC133" s="187">
        <v>14</v>
      </c>
      <c r="AD133" s="188">
        <v>1</v>
      </c>
      <c r="AE133" s="187">
        <v>14</v>
      </c>
      <c r="AF133" s="188">
        <v>3</v>
      </c>
      <c r="AG133" s="189" t="s">
        <v>469</v>
      </c>
      <c r="AH133" s="186">
        <v>1</v>
      </c>
      <c r="AI133" s="187">
        <v>14</v>
      </c>
      <c r="AJ133" s="188">
        <v>1</v>
      </c>
      <c r="AK133" s="187">
        <v>14</v>
      </c>
      <c r="AL133" s="188">
        <v>3</v>
      </c>
      <c r="AM133" s="189" t="s">
        <v>469</v>
      </c>
      <c r="AN133" s="186">
        <v>1</v>
      </c>
      <c r="AO133" s="187">
        <v>14</v>
      </c>
      <c r="AP133" s="188">
        <v>1</v>
      </c>
      <c r="AQ133" s="187">
        <v>14</v>
      </c>
      <c r="AR133" s="188">
        <v>3</v>
      </c>
      <c r="AS133" s="189" t="s">
        <v>469</v>
      </c>
      <c r="AT133" s="186">
        <v>1</v>
      </c>
      <c r="AU133" s="187">
        <v>10</v>
      </c>
      <c r="AV133" s="188">
        <v>1</v>
      </c>
      <c r="AW133" s="187">
        <v>10</v>
      </c>
      <c r="AX133" s="188">
        <v>3</v>
      </c>
      <c r="AY133" s="189" t="s">
        <v>469</v>
      </c>
      <c r="AZ133" s="174"/>
      <c r="BA133" s="175"/>
      <c r="BB133" s="175"/>
      <c r="BC133" s="176"/>
      <c r="BD133" s="177"/>
      <c r="BE133" s="178"/>
      <c r="BF133" s="206"/>
      <c r="BG133" s="207"/>
    </row>
    <row r="134" spans="1:59" s="92" customFormat="1" ht="16.5" hidden="1" thickBot="1" x14ac:dyDescent="0.25">
      <c r="A134" s="149" t="s">
        <v>252</v>
      </c>
      <c r="B134" s="180" t="s">
        <v>19</v>
      </c>
      <c r="C134" s="173" t="s">
        <v>253</v>
      </c>
      <c r="D134" s="186"/>
      <c r="E134" s="187"/>
      <c r="F134" s="188"/>
      <c r="G134" s="187"/>
      <c r="H134" s="188"/>
      <c r="I134" s="189"/>
      <c r="J134" s="186"/>
      <c r="K134" s="187"/>
      <c r="L134" s="188"/>
      <c r="M134" s="187"/>
      <c r="N134" s="188"/>
      <c r="O134" s="189"/>
      <c r="P134" s="186"/>
      <c r="Q134" s="187"/>
      <c r="R134" s="188"/>
      <c r="S134" s="187"/>
      <c r="T134" s="188"/>
      <c r="U134" s="189"/>
      <c r="V134" s="186"/>
      <c r="W134" s="187"/>
      <c r="X134" s="188"/>
      <c r="Y134" s="187"/>
      <c r="Z134" s="188"/>
      <c r="AA134" s="189"/>
      <c r="AB134" s="186">
        <v>1</v>
      </c>
      <c r="AC134" s="187">
        <v>14</v>
      </c>
      <c r="AD134" s="188">
        <v>1</v>
      </c>
      <c r="AE134" s="187">
        <v>14</v>
      </c>
      <c r="AF134" s="188">
        <v>3</v>
      </c>
      <c r="AG134" s="189" t="s">
        <v>468</v>
      </c>
      <c r="AH134" s="186"/>
      <c r="AI134" s="187"/>
      <c r="AJ134" s="188"/>
      <c r="AK134" s="187"/>
      <c r="AL134" s="188"/>
      <c r="AM134" s="189"/>
      <c r="AN134" s="186">
        <v>1</v>
      </c>
      <c r="AO134" s="187">
        <v>14</v>
      </c>
      <c r="AP134" s="188">
        <v>1</v>
      </c>
      <c r="AQ134" s="187">
        <v>14</v>
      </c>
      <c r="AR134" s="188">
        <v>3</v>
      </c>
      <c r="AS134" s="189" t="s">
        <v>468</v>
      </c>
      <c r="AT134" s="186"/>
      <c r="AU134" s="187"/>
      <c r="AV134" s="188"/>
      <c r="AW134" s="187"/>
      <c r="AX134" s="188"/>
      <c r="AY134" s="189"/>
      <c r="AZ134" s="174"/>
      <c r="BA134" s="175"/>
      <c r="BB134" s="175"/>
      <c r="BC134" s="176"/>
      <c r="BD134" s="177"/>
      <c r="BE134" s="178"/>
      <c r="BF134" s="206" t="s">
        <v>669</v>
      </c>
      <c r="BG134" s="41"/>
    </row>
    <row r="135" spans="1:59" s="92" customFormat="1" ht="16.5" hidden="1" thickBot="1" x14ac:dyDescent="0.25">
      <c r="A135" s="149" t="s">
        <v>254</v>
      </c>
      <c r="B135" s="180" t="s">
        <v>19</v>
      </c>
      <c r="C135" s="173" t="s">
        <v>255</v>
      </c>
      <c r="D135" s="186"/>
      <c r="E135" s="187"/>
      <c r="F135" s="188"/>
      <c r="G135" s="187"/>
      <c r="H135" s="188"/>
      <c r="I135" s="189"/>
      <c r="J135" s="186"/>
      <c r="K135" s="187"/>
      <c r="L135" s="188"/>
      <c r="M135" s="187"/>
      <c r="N135" s="188"/>
      <c r="O135" s="189"/>
      <c r="P135" s="186"/>
      <c r="Q135" s="187"/>
      <c r="R135" s="188"/>
      <c r="S135" s="187"/>
      <c r="T135" s="188"/>
      <c r="U135" s="189"/>
      <c r="V135" s="186"/>
      <c r="W135" s="187"/>
      <c r="X135" s="188"/>
      <c r="Y135" s="187"/>
      <c r="Z135" s="188"/>
      <c r="AA135" s="189"/>
      <c r="AB135" s="186">
        <v>1</v>
      </c>
      <c r="AC135" s="187">
        <v>14</v>
      </c>
      <c r="AD135" s="188">
        <v>1</v>
      </c>
      <c r="AE135" s="187">
        <v>14</v>
      </c>
      <c r="AF135" s="188">
        <v>3</v>
      </c>
      <c r="AG135" s="189" t="s">
        <v>468</v>
      </c>
      <c r="AH135" s="186">
        <v>1</v>
      </c>
      <c r="AI135" s="187">
        <v>14</v>
      </c>
      <c r="AJ135" s="188">
        <v>1</v>
      </c>
      <c r="AK135" s="187">
        <v>14</v>
      </c>
      <c r="AL135" s="188">
        <v>3</v>
      </c>
      <c r="AM135" s="189" t="s">
        <v>468</v>
      </c>
      <c r="AN135" s="186">
        <v>1</v>
      </c>
      <c r="AO135" s="187">
        <v>14</v>
      </c>
      <c r="AP135" s="188">
        <v>1</v>
      </c>
      <c r="AQ135" s="187">
        <v>14</v>
      </c>
      <c r="AR135" s="188">
        <v>3</v>
      </c>
      <c r="AS135" s="189" t="s">
        <v>468</v>
      </c>
      <c r="AT135" s="186">
        <v>1</v>
      </c>
      <c r="AU135" s="187">
        <v>10</v>
      </c>
      <c r="AV135" s="188">
        <v>1</v>
      </c>
      <c r="AW135" s="187">
        <v>10</v>
      </c>
      <c r="AX135" s="188">
        <v>3</v>
      </c>
      <c r="AY135" s="189" t="s">
        <v>468</v>
      </c>
      <c r="AZ135" s="174"/>
      <c r="BA135" s="175"/>
      <c r="BB135" s="175"/>
      <c r="BC135" s="176"/>
      <c r="BD135" s="177"/>
      <c r="BE135" s="178"/>
      <c r="BF135" s="40" t="s">
        <v>669</v>
      </c>
      <c r="BG135" s="41" t="s">
        <v>692</v>
      </c>
    </row>
    <row r="136" spans="1:59" s="92" customFormat="1" ht="16.5" hidden="1" thickBot="1" x14ac:dyDescent="0.25">
      <c r="A136" s="149" t="s">
        <v>256</v>
      </c>
      <c r="B136" s="180" t="s">
        <v>19</v>
      </c>
      <c r="C136" s="173" t="s">
        <v>257</v>
      </c>
      <c r="D136" s="186"/>
      <c r="E136" s="187"/>
      <c r="F136" s="188"/>
      <c r="G136" s="187"/>
      <c r="H136" s="188"/>
      <c r="I136" s="189"/>
      <c r="J136" s="186"/>
      <c r="K136" s="187"/>
      <c r="L136" s="188"/>
      <c r="M136" s="187"/>
      <c r="N136" s="188"/>
      <c r="O136" s="189"/>
      <c r="P136" s="186"/>
      <c r="Q136" s="187"/>
      <c r="R136" s="188"/>
      <c r="S136" s="187"/>
      <c r="T136" s="188"/>
      <c r="U136" s="189"/>
      <c r="V136" s="186"/>
      <c r="W136" s="187"/>
      <c r="X136" s="188"/>
      <c r="Y136" s="187"/>
      <c r="Z136" s="188"/>
      <c r="AA136" s="189"/>
      <c r="AB136" s="186">
        <v>1</v>
      </c>
      <c r="AC136" s="187">
        <v>10</v>
      </c>
      <c r="AD136" s="188">
        <v>1</v>
      </c>
      <c r="AE136" s="187">
        <v>18</v>
      </c>
      <c r="AF136" s="188">
        <v>3</v>
      </c>
      <c r="AG136" s="189" t="s">
        <v>468</v>
      </c>
      <c r="AH136" s="186">
        <v>1</v>
      </c>
      <c r="AI136" s="187">
        <v>10</v>
      </c>
      <c r="AJ136" s="188">
        <v>1</v>
      </c>
      <c r="AK136" s="187">
        <v>18</v>
      </c>
      <c r="AL136" s="188">
        <v>3</v>
      </c>
      <c r="AM136" s="189" t="s">
        <v>468</v>
      </c>
      <c r="AN136" s="186">
        <v>1</v>
      </c>
      <c r="AO136" s="187">
        <v>10</v>
      </c>
      <c r="AP136" s="188">
        <v>1</v>
      </c>
      <c r="AQ136" s="187">
        <v>18</v>
      </c>
      <c r="AR136" s="188">
        <v>3</v>
      </c>
      <c r="AS136" s="189" t="s">
        <v>468</v>
      </c>
      <c r="AT136" s="186">
        <v>1</v>
      </c>
      <c r="AU136" s="187">
        <v>10</v>
      </c>
      <c r="AV136" s="188">
        <v>2</v>
      </c>
      <c r="AW136" s="187">
        <v>20</v>
      </c>
      <c r="AX136" s="188">
        <v>3</v>
      </c>
      <c r="AY136" s="189" t="s">
        <v>468</v>
      </c>
      <c r="AZ136" s="174"/>
      <c r="BA136" s="175"/>
      <c r="BB136" s="175"/>
      <c r="BC136" s="176"/>
      <c r="BD136" s="177"/>
      <c r="BE136" s="178"/>
      <c r="BF136" s="40" t="s">
        <v>669</v>
      </c>
      <c r="BG136" s="41" t="s">
        <v>692</v>
      </c>
    </row>
    <row r="137" spans="1:59" s="92" customFormat="1" ht="16.5" hidden="1" thickBot="1" x14ac:dyDescent="0.25">
      <c r="A137" s="149" t="s">
        <v>258</v>
      </c>
      <c r="B137" s="180" t="s">
        <v>19</v>
      </c>
      <c r="C137" s="173" t="s">
        <v>259</v>
      </c>
      <c r="D137" s="186"/>
      <c r="E137" s="187"/>
      <c r="F137" s="188"/>
      <c r="G137" s="187"/>
      <c r="H137" s="188"/>
      <c r="I137" s="189"/>
      <c r="J137" s="186"/>
      <c r="K137" s="187"/>
      <c r="L137" s="188"/>
      <c r="M137" s="187"/>
      <c r="N137" s="188"/>
      <c r="O137" s="189"/>
      <c r="P137" s="186"/>
      <c r="Q137" s="187"/>
      <c r="R137" s="188"/>
      <c r="S137" s="187"/>
      <c r="T137" s="188"/>
      <c r="U137" s="189"/>
      <c r="V137" s="186"/>
      <c r="W137" s="187"/>
      <c r="X137" s="188"/>
      <c r="Y137" s="187"/>
      <c r="Z137" s="188"/>
      <c r="AA137" s="189"/>
      <c r="AB137" s="186"/>
      <c r="AC137" s="187"/>
      <c r="AD137" s="188"/>
      <c r="AE137" s="187"/>
      <c r="AF137" s="188"/>
      <c r="AG137" s="189"/>
      <c r="AH137" s="186"/>
      <c r="AI137" s="187"/>
      <c r="AJ137" s="188"/>
      <c r="AK137" s="187"/>
      <c r="AL137" s="188"/>
      <c r="AM137" s="189"/>
      <c r="AN137" s="186">
        <v>1</v>
      </c>
      <c r="AO137" s="187">
        <v>14</v>
      </c>
      <c r="AP137" s="188">
        <v>1</v>
      </c>
      <c r="AQ137" s="187">
        <v>14</v>
      </c>
      <c r="AR137" s="188">
        <v>3</v>
      </c>
      <c r="AS137" s="189" t="s">
        <v>468</v>
      </c>
      <c r="AT137" s="186">
        <v>1</v>
      </c>
      <c r="AU137" s="187">
        <v>10</v>
      </c>
      <c r="AV137" s="188">
        <v>1</v>
      </c>
      <c r="AW137" s="187">
        <v>10</v>
      </c>
      <c r="AX137" s="188">
        <v>3</v>
      </c>
      <c r="AY137" s="189" t="s">
        <v>468</v>
      </c>
      <c r="AZ137" s="174"/>
      <c r="BA137" s="175"/>
      <c r="BB137" s="175"/>
      <c r="BC137" s="176"/>
      <c r="BD137" s="177"/>
      <c r="BE137" s="178"/>
      <c r="BF137" s="40" t="s">
        <v>669</v>
      </c>
      <c r="BG137" s="41" t="s">
        <v>672</v>
      </c>
    </row>
    <row r="138" spans="1:59" s="92" customFormat="1" ht="16.5" hidden="1" thickBot="1" x14ac:dyDescent="0.25">
      <c r="A138" s="149" t="s">
        <v>260</v>
      </c>
      <c r="B138" s="180" t="s">
        <v>19</v>
      </c>
      <c r="C138" s="173" t="s">
        <v>261</v>
      </c>
      <c r="D138" s="186"/>
      <c r="E138" s="187"/>
      <c r="F138" s="188"/>
      <c r="G138" s="187"/>
      <c r="H138" s="188"/>
      <c r="I138" s="189"/>
      <c r="J138" s="186"/>
      <c r="K138" s="187"/>
      <c r="L138" s="188"/>
      <c r="M138" s="187"/>
      <c r="N138" s="188"/>
      <c r="O138" s="189"/>
      <c r="P138" s="186"/>
      <c r="Q138" s="187"/>
      <c r="R138" s="188"/>
      <c r="S138" s="187"/>
      <c r="T138" s="188"/>
      <c r="U138" s="189"/>
      <c r="V138" s="186"/>
      <c r="W138" s="187"/>
      <c r="X138" s="188"/>
      <c r="Y138" s="187"/>
      <c r="Z138" s="188"/>
      <c r="AA138" s="189"/>
      <c r="AB138" s="186">
        <v>2</v>
      </c>
      <c r="AC138" s="187">
        <v>28</v>
      </c>
      <c r="AD138" s="188"/>
      <c r="AE138" s="187"/>
      <c r="AF138" s="188">
        <v>3</v>
      </c>
      <c r="AG138" s="189" t="s">
        <v>88</v>
      </c>
      <c r="AH138" s="186">
        <v>2</v>
      </c>
      <c r="AI138" s="187">
        <v>28</v>
      </c>
      <c r="AJ138" s="188"/>
      <c r="AK138" s="187"/>
      <c r="AL138" s="188">
        <v>3</v>
      </c>
      <c r="AM138" s="189" t="s">
        <v>88</v>
      </c>
      <c r="AN138" s="186">
        <v>2</v>
      </c>
      <c r="AO138" s="187">
        <v>28</v>
      </c>
      <c r="AP138" s="188"/>
      <c r="AQ138" s="187"/>
      <c r="AR138" s="188">
        <v>3</v>
      </c>
      <c r="AS138" s="189" t="s">
        <v>88</v>
      </c>
      <c r="AT138" s="186">
        <v>2</v>
      </c>
      <c r="AU138" s="187">
        <v>20</v>
      </c>
      <c r="AV138" s="188"/>
      <c r="AW138" s="187"/>
      <c r="AX138" s="188">
        <v>3</v>
      </c>
      <c r="AY138" s="189" t="s">
        <v>88</v>
      </c>
      <c r="AZ138" s="174"/>
      <c r="BA138" s="175"/>
      <c r="BB138" s="175"/>
      <c r="BC138" s="176"/>
      <c r="BD138" s="177"/>
      <c r="BE138" s="178"/>
      <c r="BF138" s="40" t="s">
        <v>627</v>
      </c>
      <c r="BG138" s="41" t="s">
        <v>693</v>
      </c>
    </row>
    <row r="139" spans="1:59" s="92" customFormat="1" ht="16.5" hidden="1" thickBot="1" x14ac:dyDescent="0.25">
      <c r="A139" s="149" t="s">
        <v>262</v>
      </c>
      <c r="B139" s="180" t="s">
        <v>19</v>
      </c>
      <c r="C139" s="173" t="s">
        <v>263</v>
      </c>
      <c r="D139" s="186"/>
      <c r="E139" s="187"/>
      <c r="F139" s="188"/>
      <c r="G139" s="187"/>
      <c r="H139" s="188"/>
      <c r="I139" s="189"/>
      <c r="J139" s="186"/>
      <c r="K139" s="187"/>
      <c r="L139" s="188"/>
      <c r="M139" s="187"/>
      <c r="N139" s="188"/>
      <c r="O139" s="189"/>
      <c r="P139" s="186"/>
      <c r="Q139" s="187"/>
      <c r="R139" s="188"/>
      <c r="S139" s="187"/>
      <c r="T139" s="188"/>
      <c r="U139" s="189"/>
      <c r="V139" s="186"/>
      <c r="W139" s="187"/>
      <c r="X139" s="188"/>
      <c r="Y139" s="187"/>
      <c r="Z139" s="188"/>
      <c r="AA139" s="189"/>
      <c r="AB139" s="186">
        <v>2</v>
      </c>
      <c r="AC139" s="187">
        <v>28</v>
      </c>
      <c r="AD139" s="188"/>
      <c r="AE139" s="187"/>
      <c r="AF139" s="188">
        <v>3</v>
      </c>
      <c r="AG139" s="189" t="s">
        <v>15</v>
      </c>
      <c r="AH139" s="186">
        <v>2</v>
      </c>
      <c r="AI139" s="187">
        <v>28</v>
      </c>
      <c r="AJ139" s="188"/>
      <c r="AK139" s="187"/>
      <c r="AL139" s="188">
        <v>3</v>
      </c>
      <c r="AM139" s="189" t="s">
        <v>15</v>
      </c>
      <c r="AN139" s="186">
        <v>2</v>
      </c>
      <c r="AO139" s="187">
        <v>28</v>
      </c>
      <c r="AP139" s="188"/>
      <c r="AQ139" s="187"/>
      <c r="AR139" s="188">
        <v>3</v>
      </c>
      <c r="AS139" s="189" t="s">
        <v>15</v>
      </c>
      <c r="AT139" s="186">
        <v>2</v>
      </c>
      <c r="AU139" s="187">
        <v>20</v>
      </c>
      <c r="AV139" s="188"/>
      <c r="AW139" s="187"/>
      <c r="AX139" s="188">
        <v>3</v>
      </c>
      <c r="AY139" s="189" t="s">
        <v>15</v>
      </c>
      <c r="AZ139" s="174"/>
      <c r="BA139" s="175"/>
      <c r="BB139" s="175"/>
      <c r="BC139" s="176"/>
      <c r="BD139" s="177"/>
      <c r="BE139" s="178"/>
      <c r="BF139" s="40" t="s">
        <v>627</v>
      </c>
      <c r="BG139" s="41" t="s">
        <v>693</v>
      </c>
    </row>
    <row r="140" spans="1:59" s="92" customFormat="1" ht="16.5" hidden="1" thickBot="1" x14ac:dyDescent="0.25">
      <c r="A140" s="149" t="s">
        <v>264</v>
      </c>
      <c r="B140" s="180" t="s">
        <v>19</v>
      </c>
      <c r="C140" s="173" t="s">
        <v>265</v>
      </c>
      <c r="D140" s="186"/>
      <c r="E140" s="187"/>
      <c r="F140" s="188"/>
      <c r="G140" s="187"/>
      <c r="H140" s="188"/>
      <c r="I140" s="189"/>
      <c r="J140" s="186"/>
      <c r="K140" s="187"/>
      <c r="L140" s="188"/>
      <c r="M140" s="187"/>
      <c r="N140" s="188"/>
      <c r="O140" s="189"/>
      <c r="P140" s="186"/>
      <c r="Q140" s="187"/>
      <c r="R140" s="188"/>
      <c r="S140" s="187"/>
      <c r="T140" s="188"/>
      <c r="U140" s="189"/>
      <c r="V140" s="186"/>
      <c r="W140" s="187"/>
      <c r="X140" s="188"/>
      <c r="Y140" s="187"/>
      <c r="Z140" s="188"/>
      <c r="AA140" s="189"/>
      <c r="AB140" s="186"/>
      <c r="AC140" s="187"/>
      <c r="AD140" s="188"/>
      <c r="AE140" s="187"/>
      <c r="AF140" s="188"/>
      <c r="AG140" s="189"/>
      <c r="AH140" s="186">
        <v>2</v>
      </c>
      <c r="AI140" s="187">
        <v>28</v>
      </c>
      <c r="AJ140" s="188"/>
      <c r="AK140" s="187"/>
      <c r="AL140" s="188">
        <v>3</v>
      </c>
      <c r="AM140" s="189" t="s">
        <v>15</v>
      </c>
      <c r="AN140" s="186"/>
      <c r="AO140" s="187"/>
      <c r="AP140" s="188"/>
      <c r="AQ140" s="187"/>
      <c r="AR140" s="188"/>
      <c r="AS140" s="189"/>
      <c r="AT140" s="186">
        <v>2</v>
      </c>
      <c r="AU140" s="187">
        <v>20</v>
      </c>
      <c r="AV140" s="188"/>
      <c r="AW140" s="187"/>
      <c r="AX140" s="188">
        <v>3</v>
      </c>
      <c r="AY140" s="189" t="s">
        <v>468</v>
      </c>
      <c r="AZ140" s="174"/>
      <c r="BA140" s="175"/>
      <c r="BB140" s="175"/>
      <c r="BC140" s="176"/>
      <c r="BD140" s="177"/>
      <c r="BE140" s="178"/>
      <c r="BF140" s="40" t="s">
        <v>664</v>
      </c>
      <c r="BG140" s="41" t="s">
        <v>694</v>
      </c>
    </row>
    <row r="141" spans="1:59" s="92" customFormat="1" ht="16.5" hidden="1" thickBot="1" x14ac:dyDescent="0.25">
      <c r="A141" s="149" t="s">
        <v>266</v>
      </c>
      <c r="B141" s="180" t="s">
        <v>19</v>
      </c>
      <c r="C141" s="173" t="s">
        <v>267</v>
      </c>
      <c r="D141" s="186"/>
      <c r="E141" s="187"/>
      <c r="F141" s="188"/>
      <c r="G141" s="187"/>
      <c r="H141" s="188"/>
      <c r="I141" s="189"/>
      <c r="J141" s="186"/>
      <c r="K141" s="187"/>
      <c r="L141" s="188"/>
      <c r="M141" s="187"/>
      <c r="N141" s="188"/>
      <c r="O141" s="189"/>
      <c r="P141" s="186"/>
      <c r="Q141" s="187"/>
      <c r="R141" s="188"/>
      <c r="S141" s="187"/>
      <c r="T141" s="188"/>
      <c r="U141" s="189"/>
      <c r="V141" s="186"/>
      <c r="W141" s="187"/>
      <c r="X141" s="188"/>
      <c r="Y141" s="187"/>
      <c r="Z141" s="188"/>
      <c r="AA141" s="189"/>
      <c r="AB141" s="186"/>
      <c r="AC141" s="187"/>
      <c r="AD141" s="188">
        <v>2</v>
      </c>
      <c r="AE141" s="187">
        <v>28</v>
      </c>
      <c r="AF141" s="188">
        <v>3</v>
      </c>
      <c r="AG141" s="189" t="s">
        <v>468</v>
      </c>
      <c r="AH141" s="186"/>
      <c r="AI141" s="187"/>
      <c r="AJ141" s="188">
        <v>2</v>
      </c>
      <c r="AK141" s="187">
        <v>28</v>
      </c>
      <c r="AL141" s="188">
        <v>3</v>
      </c>
      <c r="AM141" s="189" t="s">
        <v>468</v>
      </c>
      <c r="AN141" s="186"/>
      <c r="AO141" s="187"/>
      <c r="AP141" s="188">
        <v>2</v>
      </c>
      <c r="AQ141" s="187">
        <v>28</v>
      </c>
      <c r="AR141" s="188">
        <v>3</v>
      </c>
      <c r="AS141" s="189" t="s">
        <v>468</v>
      </c>
      <c r="AT141" s="186"/>
      <c r="AU141" s="187"/>
      <c r="AV141" s="188">
        <v>2</v>
      </c>
      <c r="AW141" s="187">
        <v>20</v>
      </c>
      <c r="AX141" s="188">
        <v>3</v>
      </c>
      <c r="AY141" s="189" t="s">
        <v>468</v>
      </c>
      <c r="AZ141" s="174"/>
      <c r="BA141" s="175"/>
      <c r="BB141" s="175"/>
      <c r="BC141" s="176"/>
      <c r="BD141" s="177"/>
      <c r="BE141" s="178"/>
      <c r="BF141" s="40" t="s">
        <v>642</v>
      </c>
      <c r="BG141" s="41" t="s">
        <v>695</v>
      </c>
    </row>
    <row r="142" spans="1:59" s="92" customFormat="1" ht="16.5" hidden="1" thickBot="1" x14ac:dyDescent="0.25">
      <c r="A142" s="149" t="s">
        <v>268</v>
      </c>
      <c r="B142" s="180" t="s">
        <v>19</v>
      </c>
      <c r="C142" s="173" t="s">
        <v>269</v>
      </c>
      <c r="D142" s="186"/>
      <c r="E142" s="187"/>
      <c r="F142" s="188"/>
      <c r="G142" s="187"/>
      <c r="H142" s="188"/>
      <c r="I142" s="189"/>
      <c r="J142" s="186"/>
      <c r="K142" s="187"/>
      <c r="L142" s="188"/>
      <c r="M142" s="187"/>
      <c r="N142" s="188"/>
      <c r="O142" s="189"/>
      <c r="P142" s="186"/>
      <c r="Q142" s="187"/>
      <c r="R142" s="188"/>
      <c r="S142" s="187"/>
      <c r="T142" s="188"/>
      <c r="U142" s="189"/>
      <c r="V142" s="186"/>
      <c r="W142" s="187"/>
      <c r="X142" s="188"/>
      <c r="Y142" s="187"/>
      <c r="Z142" s="188"/>
      <c r="AA142" s="189"/>
      <c r="AB142" s="186"/>
      <c r="AC142" s="187"/>
      <c r="AD142" s="188">
        <v>2</v>
      </c>
      <c r="AE142" s="187">
        <v>28</v>
      </c>
      <c r="AF142" s="188">
        <v>3</v>
      </c>
      <c r="AG142" s="189" t="s">
        <v>88</v>
      </c>
      <c r="AH142" s="186"/>
      <c r="AI142" s="187"/>
      <c r="AJ142" s="188">
        <v>2</v>
      </c>
      <c r="AK142" s="187">
        <v>28</v>
      </c>
      <c r="AL142" s="188">
        <v>3</v>
      </c>
      <c r="AM142" s="189" t="s">
        <v>88</v>
      </c>
      <c r="AN142" s="186"/>
      <c r="AO142" s="187"/>
      <c r="AP142" s="188">
        <v>2</v>
      </c>
      <c r="AQ142" s="187">
        <v>28</v>
      </c>
      <c r="AR142" s="188">
        <v>3</v>
      </c>
      <c r="AS142" s="189" t="s">
        <v>88</v>
      </c>
      <c r="AT142" s="186"/>
      <c r="AU142" s="187"/>
      <c r="AV142" s="188">
        <v>2</v>
      </c>
      <c r="AW142" s="187">
        <v>20</v>
      </c>
      <c r="AX142" s="188">
        <v>3</v>
      </c>
      <c r="AY142" s="189" t="s">
        <v>88</v>
      </c>
      <c r="AZ142" s="174"/>
      <c r="BA142" s="175"/>
      <c r="BB142" s="175"/>
      <c r="BC142" s="176"/>
      <c r="BD142" s="177"/>
      <c r="BE142" s="178"/>
      <c r="BF142" s="40" t="s">
        <v>642</v>
      </c>
      <c r="BG142" s="41" t="s">
        <v>696</v>
      </c>
    </row>
    <row r="143" spans="1:59" s="92" customFormat="1" ht="16.5" hidden="1" thickBot="1" x14ac:dyDescent="0.25">
      <c r="A143" s="149" t="s">
        <v>270</v>
      </c>
      <c r="B143" s="180" t="s">
        <v>19</v>
      </c>
      <c r="C143" s="173" t="s">
        <v>271</v>
      </c>
      <c r="D143" s="186"/>
      <c r="E143" s="187"/>
      <c r="F143" s="188"/>
      <c r="G143" s="187"/>
      <c r="H143" s="188"/>
      <c r="I143" s="189"/>
      <c r="J143" s="186"/>
      <c r="K143" s="187"/>
      <c r="L143" s="188"/>
      <c r="M143" s="187"/>
      <c r="N143" s="188"/>
      <c r="O143" s="189"/>
      <c r="P143" s="186"/>
      <c r="Q143" s="187"/>
      <c r="R143" s="188"/>
      <c r="S143" s="187"/>
      <c r="T143" s="188"/>
      <c r="U143" s="189"/>
      <c r="V143" s="186"/>
      <c r="W143" s="187"/>
      <c r="X143" s="188"/>
      <c r="Y143" s="187"/>
      <c r="Z143" s="188"/>
      <c r="AA143" s="189"/>
      <c r="AB143" s="186">
        <v>1</v>
      </c>
      <c r="AC143" s="187">
        <v>14</v>
      </c>
      <c r="AD143" s="188">
        <v>1</v>
      </c>
      <c r="AE143" s="187">
        <v>14</v>
      </c>
      <c r="AF143" s="188">
        <v>3</v>
      </c>
      <c r="AG143" s="189" t="s">
        <v>469</v>
      </c>
      <c r="AH143" s="186">
        <v>1</v>
      </c>
      <c r="AI143" s="187">
        <v>14</v>
      </c>
      <c r="AJ143" s="188">
        <v>1</v>
      </c>
      <c r="AK143" s="187">
        <v>14</v>
      </c>
      <c r="AL143" s="188">
        <v>3</v>
      </c>
      <c r="AM143" s="189" t="s">
        <v>469</v>
      </c>
      <c r="AN143" s="186">
        <v>1</v>
      </c>
      <c r="AO143" s="187">
        <v>14</v>
      </c>
      <c r="AP143" s="188">
        <v>1</v>
      </c>
      <c r="AQ143" s="187">
        <v>14</v>
      </c>
      <c r="AR143" s="188">
        <v>3</v>
      </c>
      <c r="AS143" s="189" t="s">
        <v>469</v>
      </c>
      <c r="AT143" s="186">
        <v>1</v>
      </c>
      <c r="AU143" s="187">
        <v>10</v>
      </c>
      <c r="AV143" s="188">
        <v>1</v>
      </c>
      <c r="AW143" s="187">
        <v>10</v>
      </c>
      <c r="AX143" s="188">
        <v>3</v>
      </c>
      <c r="AY143" s="189" t="s">
        <v>469</v>
      </c>
      <c r="AZ143" s="174"/>
      <c r="BA143" s="175"/>
      <c r="BB143" s="175"/>
      <c r="BC143" s="176"/>
      <c r="BD143" s="177"/>
      <c r="BE143" s="178"/>
      <c r="BF143" s="40" t="s">
        <v>642</v>
      </c>
      <c r="BG143" s="41" t="s">
        <v>645</v>
      </c>
    </row>
    <row r="144" spans="1:59" s="92" customFormat="1" ht="16.5" hidden="1" thickBot="1" x14ac:dyDescent="0.25">
      <c r="A144" s="179" t="s">
        <v>272</v>
      </c>
      <c r="B144" s="180" t="s">
        <v>19</v>
      </c>
      <c r="C144" s="181" t="s">
        <v>273</v>
      </c>
      <c r="D144" s="208"/>
      <c r="E144" s="209"/>
      <c r="F144" s="210"/>
      <c r="G144" s="209"/>
      <c r="H144" s="210"/>
      <c r="I144" s="211"/>
      <c r="J144" s="208"/>
      <c r="K144" s="209"/>
      <c r="L144" s="210"/>
      <c r="M144" s="209"/>
      <c r="N144" s="210"/>
      <c r="O144" s="211"/>
      <c r="P144" s="208"/>
      <c r="Q144" s="209"/>
      <c r="R144" s="210"/>
      <c r="S144" s="209"/>
      <c r="T144" s="210"/>
      <c r="U144" s="211"/>
      <c r="V144" s="208"/>
      <c r="W144" s="209"/>
      <c r="X144" s="210"/>
      <c r="Y144" s="209"/>
      <c r="Z144" s="210"/>
      <c r="AA144" s="211"/>
      <c r="AB144" s="208">
        <v>2</v>
      </c>
      <c r="AC144" s="209">
        <v>28</v>
      </c>
      <c r="AD144" s="210"/>
      <c r="AE144" s="209"/>
      <c r="AF144" s="210">
        <v>3</v>
      </c>
      <c r="AG144" s="211" t="s">
        <v>15</v>
      </c>
      <c r="AH144" s="208"/>
      <c r="AI144" s="209"/>
      <c r="AJ144" s="210"/>
      <c r="AK144" s="209"/>
      <c r="AL144" s="210"/>
      <c r="AM144" s="211"/>
      <c r="AN144" s="208"/>
      <c r="AO144" s="209"/>
      <c r="AP144" s="210"/>
      <c r="AQ144" s="209"/>
      <c r="AR144" s="210"/>
      <c r="AS144" s="211"/>
      <c r="AT144" s="208"/>
      <c r="AU144" s="209"/>
      <c r="AV144" s="210"/>
      <c r="AW144" s="209"/>
      <c r="AX144" s="210"/>
      <c r="AY144" s="211"/>
      <c r="AZ144" s="174"/>
      <c r="BA144" s="175"/>
      <c r="BB144" s="175"/>
      <c r="BC144" s="176"/>
      <c r="BD144" s="177"/>
      <c r="BE144" s="178"/>
      <c r="BF144" s="40"/>
      <c r="BG144" s="41"/>
    </row>
    <row r="145" spans="1:59" s="92" customFormat="1" ht="30.75" hidden="1" thickBot="1" x14ac:dyDescent="0.25">
      <c r="A145" s="212" t="s">
        <v>274</v>
      </c>
      <c r="B145" s="213" t="s">
        <v>19</v>
      </c>
      <c r="C145" s="214" t="s">
        <v>275</v>
      </c>
      <c r="D145" s="215"/>
      <c r="E145" s="216"/>
      <c r="F145" s="217"/>
      <c r="G145" s="216"/>
      <c r="H145" s="217"/>
      <c r="I145" s="218"/>
      <c r="J145" s="215"/>
      <c r="K145" s="216"/>
      <c r="L145" s="217"/>
      <c r="M145" s="216"/>
      <c r="N145" s="217"/>
      <c r="O145" s="218"/>
      <c r="P145" s="215"/>
      <c r="Q145" s="216"/>
      <c r="R145" s="217"/>
      <c r="S145" s="216"/>
      <c r="T145" s="217"/>
      <c r="U145" s="218"/>
      <c r="V145" s="215"/>
      <c r="W145" s="216"/>
      <c r="X145" s="217"/>
      <c r="Y145" s="216"/>
      <c r="Z145" s="217"/>
      <c r="AA145" s="218"/>
      <c r="AB145" s="215">
        <v>1</v>
      </c>
      <c r="AC145" s="216">
        <v>14</v>
      </c>
      <c r="AD145" s="217">
        <v>1</v>
      </c>
      <c r="AE145" s="216">
        <v>14</v>
      </c>
      <c r="AF145" s="217">
        <v>3</v>
      </c>
      <c r="AG145" s="218" t="s">
        <v>469</v>
      </c>
      <c r="AH145" s="215">
        <v>1</v>
      </c>
      <c r="AI145" s="216">
        <v>14</v>
      </c>
      <c r="AJ145" s="217">
        <v>1</v>
      </c>
      <c r="AK145" s="216">
        <v>14</v>
      </c>
      <c r="AL145" s="217">
        <v>3</v>
      </c>
      <c r="AM145" s="218" t="s">
        <v>469</v>
      </c>
      <c r="AN145" s="215">
        <v>1</v>
      </c>
      <c r="AO145" s="216">
        <v>14</v>
      </c>
      <c r="AP145" s="217">
        <v>1</v>
      </c>
      <c r="AQ145" s="216">
        <v>14</v>
      </c>
      <c r="AR145" s="217">
        <v>3</v>
      </c>
      <c r="AS145" s="218" t="s">
        <v>469</v>
      </c>
      <c r="AT145" s="215">
        <v>1</v>
      </c>
      <c r="AU145" s="216">
        <v>10</v>
      </c>
      <c r="AV145" s="217">
        <v>1</v>
      </c>
      <c r="AW145" s="216">
        <v>10</v>
      </c>
      <c r="AX145" s="217">
        <v>3</v>
      </c>
      <c r="AY145" s="218" t="s">
        <v>469</v>
      </c>
      <c r="AZ145" s="174"/>
      <c r="BA145" s="175"/>
      <c r="BB145" s="175"/>
      <c r="BC145" s="176"/>
      <c r="BD145" s="177"/>
      <c r="BE145" s="178"/>
      <c r="BF145" s="40" t="s">
        <v>642</v>
      </c>
      <c r="BG145" s="41" t="s">
        <v>697</v>
      </c>
    </row>
    <row r="146" spans="1:59" s="92" customFormat="1" ht="16.5" hidden="1" thickBot="1" x14ac:dyDescent="0.3">
      <c r="A146" s="219" t="s">
        <v>561</v>
      </c>
      <c r="B146" s="220" t="s">
        <v>19</v>
      </c>
      <c r="C146" s="221" t="s">
        <v>562</v>
      </c>
      <c r="D146" s="208"/>
      <c r="E146" s="209"/>
      <c r="F146" s="210"/>
      <c r="G146" s="209"/>
      <c r="H146" s="210"/>
      <c r="I146" s="211"/>
      <c r="J146" s="208"/>
      <c r="K146" s="209"/>
      <c r="L146" s="210"/>
      <c r="M146" s="209"/>
      <c r="N146" s="210"/>
      <c r="O146" s="211"/>
      <c r="P146" s="208"/>
      <c r="Q146" s="209"/>
      <c r="R146" s="210"/>
      <c r="S146" s="209"/>
      <c r="T146" s="210"/>
      <c r="U146" s="211"/>
      <c r="V146" s="208"/>
      <c r="W146" s="209"/>
      <c r="X146" s="210"/>
      <c r="Y146" s="209"/>
      <c r="Z146" s="210"/>
      <c r="AA146" s="211"/>
      <c r="AB146" s="208"/>
      <c r="AC146" s="209"/>
      <c r="AD146" s="210"/>
      <c r="AE146" s="209"/>
      <c r="AF146" s="210"/>
      <c r="AG146" s="211"/>
      <c r="AH146" s="208"/>
      <c r="AI146" s="209"/>
      <c r="AJ146" s="210"/>
      <c r="AK146" s="209"/>
      <c r="AL146" s="210"/>
      <c r="AM146" s="211"/>
      <c r="AN146" s="208"/>
      <c r="AO146" s="209"/>
      <c r="AP146" s="210"/>
      <c r="AQ146" s="209"/>
      <c r="AR146" s="210"/>
      <c r="AS146" s="211"/>
      <c r="AT146" s="208"/>
      <c r="AU146" s="209"/>
      <c r="AV146" s="210"/>
      <c r="AW146" s="209"/>
      <c r="AX146" s="210"/>
      <c r="AY146" s="211"/>
      <c r="AZ146" s="174"/>
      <c r="BA146" s="175"/>
      <c r="BB146" s="175"/>
      <c r="BC146" s="176"/>
      <c r="BD146" s="177"/>
      <c r="BE146" s="178"/>
      <c r="BF146" s="40" t="s">
        <v>629</v>
      </c>
      <c r="BG146" s="41" t="s">
        <v>661</v>
      </c>
    </row>
    <row r="147" spans="1:59" s="92" customFormat="1" ht="16.5" hidden="1" thickBot="1" x14ac:dyDescent="0.3">
      <c r="A147" s="219" t="s">
        <v>561</v>
      </c>
      <c r="B147" s="220" t="s">
        <v>19</v>
      </c>
      <c r="C147" s="221" t="s">
        <v>563</v>
      </c>
      <c r="D147" s="208"/>
      <c r="E147" s="209"/>
      <c r="F147" s="210"/>
      <c r="G147" s="209"/>
      <c r="H147" s="210"/>
      <c r="I147" s="211"/>
      <c r="J147" s="208"/>
      <c r="K147" s="209"/>
      <c r="L147" s="210"/>
      <c r="M147" s="209"/>
      <c r="N147" s="210"/>
      <c r="O147" s="211"/>
      <c r="P147" s="208"/>
      <c r="Q147" s="209"/>
      <c r="R147" s="210"/>
      <c r="S147" s="209"/>
      <c r="T147" s="210"/>
      <c r="U147" s="211"/>
      <c r="V147" s="208"/>
      <c r="W147" s="209"/>
      <c r="X147" s="210"/>
      <c r="Y147" s="209"/>
      <c r="Z147" s="210"/>
      <c r="AA147" s="211"/>
      <c r="AB147" s="208"/>
      <c r="AC147" s="209"/>
      <c r="AD147" s="210"/>
      <c r="AE147" s="209"/>
      <c r="AF147" s="210"/>
      <c r="AG147" s="211"/>
      <c r="AH147" s="208"/>
      <c r="AI147" s="209"/>
      <c r="AJ147" s="210"/>
      <c r="AK147" s="209"/>
      <c r="AL147" s="210"/>
      <c r="AM147" s="211"/>
      <c r="AN147" s="208"/>
      <c r="AO147" s="209"/>
      <c r="AP147" s="210"/>
      <c r="AQ147" s="209"/>
      <c r="AR147" s="210"/>
      <c r="AS147" s="211"/>
      <c r="AT147" s="208"/>
      <c r="AU147" s="209"/>
      <c r="AV147" s="210"/>
      <c r="AW147" s="209"/>
      <c r="AX147" s="210"/>
      <c r="AY147" s="211"/>
      <c r="AZ147" s="174"/>
      <c r="BA147" s="175"/>
      <c r="BB147" s="175"/>
      <c r="BC147" s="176"/>
      <c r="BD147" s="177"/>
      <c r="BE147" s="178"/>
      <c r="BF147" s="40" t="s">
        <v>629</v>
      </c>
      <c r="BG147" s="41"/>
    </row>
    <row r="148" spans="1:59" s="92" customFormat="1" ht="16.5" hidden="1" thickBot="1" x14ac:dyDescent="0.3">
      <c r="A148" s="219" t="s">
        <v>561</v>
      </c>
      <c r="B148" s="220" t="s">
        <v>19</v>
      </c>
      <c r="C148" s="221" t="s">
        <v>564</v>
      </c>
      <c r="D148" s="208"/>
      <c r="E148" s="209"/>
      <c r="F148" s="210"/>
      <c r="G148" s="209"/>
      <c r="H148" s="210"/>
      <c r="I148" s="211"/>
      <c r="J148" s="208"/>
      <c r="K148" s="209"/>
      <c r="L148" s="210"/>
      <c r="M148" s="209"/>
      <c r="N148" s="210"/>
      <c r="O148" s="211"/>
      <c r="P148" s="208"/>
      <c r="Q148" s="209"/>
      <c r="R148" s="210"/>
      <c r="S148" s="209"/>
      <c r="T148" s="210"/>
      <c r="U148" s="211"/>
      <c r="V148" s="208"/>
      <c r="W148" s="209"/>
      <c r="X148" s="210"/>
      <c r="Y148" s="209"/>
      <c r="Z148" s="210"/>
      <c r="AA148" s="211"/>
      <c r="AB148" s="208"/>
      <c r="AC148" s="209"/>
      <c r="AD148" s="210"/>
      <c r="AE148" s="209"/>
      <c r="AF148" s="210"/>
      <c r="AG148" s="211"/>
      <c r="AH148" s="208"/>
      <c r="AI148" s="209"/>
      <c r="AJ148" s="210"/>
      <c r="AK148" s="209"/>
      <c r="AL148" s="210"/>
      <c r="AM148" s="211"/>
      <c r="AN148" s="208"/>
      <c r="AO148" s="209"/>
      <c r="AP148" s="210"/>
      <c r="AQ148" s="209"/>
      <c r="AR148" s="210"/>
      <c r="AS148" s="211"/>
      <c r="AT148" s="208"/>
      <c r="AU148" s="209"/>
      <c r="AV148" s="210"/>
      <c r="AW148" s="209"/>
      <c r="AX148" s="210"/>
      <c r="AY148" s="211"/>
      <c r="AZ148" s="174"/>
      <c r="BA148" s="175"/>
      <c r="BB148" s="175"/>
      <c r="BC148" s="176"/>
      <c r="BD148" s="177"/>
      <c r="BE148" s="178"/>
      <c r="BF148" s="40" t="s">
        <v>629</v>
      </c>
      <c r="BG148" s="41"/>
    </row>
    <row r="149" spans="1:59" s="92" customFormat="1" ht="16.5" hidden="1" thickBot="1" x14ac:dyDescent="0.3">
      <c r="A149" s="219" t="s">
        <v>561</v>
      </c>
      <c r="B149" s="220" t="s">
        <v>19</v>
      </c>
      <c r="C149" s="221" t="s">
        <v>565</v>
      </c>
      <c r="D149" s="208"/>
      <c r="E149" s="209"/>
      <c r="F149" s="210"/>
      <c r="G149" s="209"/>
      <c r="H149" s="210"/>
      <c r="I149" s="211"/>
      <c r="J149" s="208"/>
      <c r="K149" s="209"/>
      <c r="L149" s="210"/>
      <c r="M149" s="209"/>
      <c r="N149" s="210"/>
      <c r="O149" s="211"/>
      <c r="P149" s="208"/>
      <c r="Q149" s="209"/>
      <c r="R149" s="210"/>
      <c r="S149" s="209"/>
      <c r="T149" s="210"/>
      <c r="U149" s="211"/>
      <c r="V149" s="208"/>
      <c r="W149" s="209"/>
      <c r="X149" s="210"/>
      <c r="Y149" s="209"/>
      <c r="Z149" s="210"/>
      <c r="AA149" s="211"/>
      <c r="AB149" s="208"/>
      <c r="AC149" s="209"/>
      <c r="AD149" s="210"/>
      <c r="AE149" s="209"/>
      <c r="AF149" s="210"/>
      <c r="AG149" s="211"/>
      <c r="AH149" s="208"/>
      <c r="AI149" s="209"/>
      <c r="AJ149" s="210"/>
      <c r="AK149" s="209"/>
      <c r="AL149" s="210"/>
      <c r="AM149" s="211"/>
      <c r="AN149" s="208"/>
      <c r="AO149" s="209"/>
      <c r="AP149" s="210"/>
      <c r="AQ149" s="209"/>
      <c r="AR149" s="210"/>
      <c r="AS149" s="211"/>
      <c r="AT149" s="208"/>
      <c r="AU149" s="209"/>
      <c r="AV149" s="210"/>
      <c r="AW149" s="209"/>
      <c r="AX149" s="210"/>
      <c r="AY149" s="211"/>
      <c r="AZ149" s="174"/>
      <c r="BA149" s="175"/>
      <c r="BB149" s="175"/>
      <c r="BC149" s="176"/>
      <c r="BD149" s="177"/>
      <c r="BE149" s="178"/>
      <c r="BF149" s="40" t="s">
        <v>698</v>
      </c>
      <c r="BG149" s="41" t="s">
        <v>699</v>
      </c>
    </row>
    <row r="150" spans="1:59" s="92" customFormat="1" ht="16.5" hidden="1" thickBot="1" x14ac:dyDescent="0.3">
      <c r="A150" s="219" t="s">
        <v>566</v>
      </c>
      <c r="B150" s="220" t="s">
        <v>19</v>
      </c>
      <c r="C150" s="221" t="s">
        <v>567</v>
      </c>
      <c r="D150" s="208"/>
      <c r="E150" s="209"/>
      <c r="F150" s="210"/>
      <c r="G150" s="209"/>
      <c r="H150" s="210"/>
      <c r="I150" s="211"/>
      <c r="J150" s="208"/>
      <c r="K150" s="209"/>
      <c r="L150" s="210"/>
      <c r="M150" s="209"/>
      <c r="N150" s="210"/>
      <c r="O150" s="211"/>
      <c r="P150" s="208"/>
      <c r="Q150" s="209"/>
      <c r="R150" s="210"/>
      <c r="S150" s="209"/>
      <c r="T150" s="210"/>
      <c r="U150" s="211"/>
      <c r="V150" s="208"/>
      <c r="W150" s="209"/>
      <c r="X150" s="210"/>
      <c r="Y150" s="209"/>
      <c r="Z150" s="210"/>
      <c r="AA150" s="211"/>
      <c r="AB150" s="208"/>
      <c r="AC150" s="209"/>
      <c r="AD150" s="210"/>
      <c r="AE150" s="209"/>
      <c r="AF150" s="210"/>
      <c r="AG150" s="211"/>
      <c r="AH150" s="208"/>
      <c r="AI150" s="209"/>
      <c r="AJ150" s="210"/>
      <c r="AK150" s="209"/>
      <c r="AL150" s="210"/>
      <c r="AM150" s="211"/>
      <c r="AN150" s="208"/>
      <c r="AO150" s="209"/>
      <c r="AP150" s="210"/>
      <c r="AQ150" s="209"/>
      <c r="AR150" s="210"/>
      <c r="AS150" s="211"/>
      <c r="AT150" s="208"/>
      <c r="AU150" s="209"/>
      <c r="AV150" s="210"/>
      <c r="AW150" s="209"/>
      <c r="AX150" s="210"/>
      <c r="AY150" s="211"/>
      <c r="AZ150" s="174"/>
      <c r="BA150" s="175"/>
      <c r="BB150" s="175"/>
      <c r="BC150" s="176"/>
      <c r="BD150" s="177"/>
      <c r="BE150" s="178"/>
      <c r="BF150" s="40" t="s">
        <v>659</v>
      </c>
      <c r="BG150" s="41"/>
    </row>
    <row r="151" spans="1:59" s="92" customFormat="1" ht="16.5" hidden="1" thickBot="1" x14ac:dyDescent="0.3">
      <c r="A151" s="219" t="s">
        <v>568</v>
      </c>
      <c r="B151" s="220" t="s">
        <v>19</v>
      </c>
      <c r="C151" s="221" t="s">
        <v>569</v>
      </c>
      <c r="D151" s="208"/>
      <c r="E151" s="209"/>
      <c r="F151" s="210"/>
      <c r="G151" s="209"/>
      <c r="H151" s="210"/>
      <c r="I151" s="211"/>
      <c r="J151" s="208"/>
      <c r="K151" s="209"/>
      <c r="L151" s="210"/>
      <c r="M151" s="209"/>
      <c r="N151" s="210"/>
      <c r="O151" s="211"/>
      <c r="P151" s="208"/>
      <c r="Q151" s="209"/>
      <c r="R151" s="210"/>
      <c r="S151" s="209"/>
      <c r="T151" s="210"/>
      <c r="U151" s="211"/>
      <c r="V151" s="208"/>
      <c r="W151" s="209"/>
      <c r="X151" s="210"/>
      <c r="Y151" s="209"/>
      <c r="Z151" s="210"/>
      <c r="AA151" s="211"/>
      <c r="AB151" s="208"/>
      <c r="AC151" s="209"/>
      <c r="AD151" s="210"/>
      <c r="AE151" s="209"/>
      <c r="AF151" s="210"/>
      <c r="AG151" s="211"/>
      <c r="AH151" s="208"/>
      <c r="AI151" s="209"/>
      <c r="AJ151" s="210"/>
      <c r="AK151" s="209"/>
      <c r="AL151" s="210"/>
      <c r="AM151" s="211"/>
      <c r="AN151" s="208"/>
      <c r="AO151" s="209"/>
      <c r="AP151" s="210"/>
      <c r="AQ151" s="209"/>
      <c r="AR151" s="210"/>
      <c r="AS151" s="211"/>
      <c r="AT151" s="208"/>
      <c r="AU151" s="209"/>
      <c r="AV151" s="210"/>
      <c r="AW151" s="209"/>
      <c r="AX151" s="210"/>
      <c r="AY151" s="211"/>
      <c r="AZ151" s="174"/>
      <c r="BA151" s="175"/>
      <c r="BB151" s="175"/>
      <c r="BC151" s="176"/>
      <c r="BD151" s="177"/>
      <c r="BE151" s="178"/>
      <c r="BF151" s="40" t="s">
        <v>659</v>
      </c>
      <c r="BG151" s="41"/>
    </row>
    <row r="152" spans="1:59" s="92" customFormat="1" ht="16.5" hidden="1" thickBot="1" x14ac:dyDescent="0.3">
      <c r="A152" s="219" t="s">
        <v>570</v>
      </c>
      <c r="B152" s="220" t="s">
        <v>19</v>
      </c>
      <c r="C152" s="221" t="s">
        <v>571</v>
      </c>
      <c r="D152" s="208"/>
      <c r="E152" s="209"/>
      <c r="F152" s="210"/>
      <c r="G152" s="209"/>
      <c r="H152" s="210"/>
      <c r="I152" s="211"/>
      <c r="J152" s="208"/>
      <c r="K152" s="209"/>
      <c r="L152" s="210"/>
      <c r="M152" s="209"/>
      <c r="N152" s="210"/>
      <c r="O152" s="211"/>
      <c r="P152" s="208"/>
      <c r="Q152" s="209"/>
      <c r="R152" s="210"/>
      <c r="S152" s="209"/>
      <c r="T152" s="210"/>
      <c r="U152" s="211"/>
      <c r="V152" s="208"/>
      <c r="W152" s="209"/>
      <c r="X152" s="210"/>
      <c r="Y152" s="209"/>
      <c r="Z152" s="210"/>
      <c r="AA152" s="211"/>
      <c r="AB152" s="208"/>
      <c r="AC152" s="209"/>
      <c r="AD152" s="210"/>
      <c r="AE152" s="209"/>
      <c r="AF152" s="210"/>
      <c r="AG152" s="211"/>
      <c r="AH152" s="208"/>
      <c r="AI152" s="209"/>
      <c r="AJ152" s="210"/>
      <c r="AK152" s="209"/>
      <c r="AL152" s="210"/>
      <c r="AM152" s="211"/>
      <c r="AN152" s="208"/>
      <c r="AO152" s="209"/>
      <c r="AP152" s="210"/>
      <c r="AQ152" s="209"/>
      <c r="AR152" s="210"/>
      <c r="AS152" s="211"/>
      <c r="AT152" s="208"/>
      <c r="AU152" s="209"/>
      <c r="AV152" s="210"/>
      <c r="AW152" s="209"/>
      <c r="AX152" s="210"/>
      <c r="AY152" s="211"/>
      <c r="AZ152" s="174"/>
      <c r="BA152" s="175"/>
      <c r="BB152" s="175"/>
      <c r="BC152" s="176"/>
      <c r="BD152" s="177"/>
      <c r="BE152" s="178"/>
      <c r="BF152" s="40" t="s">
        <v>659</v>
      </c>
      <c r="BG152" s="41"/>
    </row>
    <row r="153" spans="1:59" s="92" customFormat="1" ht="16.5" hidden="1" thickBot="1" x14ac:dyDescent="0.3">
      <c r="A153" s="219" t="s">
        <v>572</v>
      </c>
      <c r="B153" s="220" t="s">
        <v>19</v>
      </c>
      <c r="C153" s="221" t="s">
        <v>573</v>
      </c>
      <c r="D153" s="208"/>
      <c r="E153" s="209"/>
      <c r="F153" s="210"/>
      <c r="G153" s="209"/>
      <c r="H153" s="210"/>
      <c r="I153" s="211"/>
      <c r="J153" s="208"/>
      <c r="K153" s="209"/>
      <c r="L153" s="210"/>
      <c r="M153" s="209"/>
      <c r="N153" s="210"/>
      <c r="O153" s="211"/>
      <c r="P153" s="208"/>
      <c r="Q153" s="209"/>
      <c r="R153" s="210"/>
      <c r="S153" s="209"/>
      <c r="T153" s="210"/>
      <c r="U153" s="211"/>
      <c r="V153" s="208"/>
      <c r="W153" s="209"/>
      <c r="X153" s="210"/>
      <c r="Y153" s="209"/>
      <c r="Z153" s="210"/>
      <c r="AA153" s="211"/>
      <c r="AB153" s="208"/>
      <c r="AC153" s="222">
        <v>4</v>
      </c>
      <c r="AD153" s="223">
        <v>1</v>
      </c>
      <c r="AE153" s="222">
        <v>10</v>
      </c>
      <c r="AF153" s="223">
        <v>2</v>
      </c>
      <c r="AG153" s="224" t="s">
        <v>469</v>
      </c>
      <c r="AH153" s="225"/>
      <c r="AI153" s="222">
        <v>4</v>
      </c>
      <c r="AJ153" s="223">
        <v>1</v>
      </c>
      <c r="AK153" s="222">
        <v>10</v>
      </c>
      <c r="AL153" s="223">
        <v>2</v>
      </c>
      <c r="AM153" s="224" t="s">
        <v>469</v>
      </c>
      <c r="AN153" s="225"/>
      <c r="AO153" s="222">
        <v>4</v>
      </c>
      <c r="AP153" s="223">
        <v>1</v>
      </c>
      <c r="AQ153" s="222">
        <v>10</v>
      </c>
      <c r="AR153" s="223">
        <v>2</v>
      </c>
      <c r="AS153" s="224" t="s">
        <v>469</v>
      </c>
      <c r="AT153" s="225"/>
      <c r="AU153" s="222">
        <v>2</v>
      </c>
      <c r="AV153" s="223">
        <v>1</v>
      </c>
      <c r="AW153" s="222">
        <v>8</v>
      </c>
      <c r="AX153" s="223">
        <v>2</v>
      </c>
      <c r="AY153" s="224" t="s">
        <v>469</v>
      </c>
      <c r="AZ153" s="174"/>
      <c r="BA153" s="175"/>
      <c r="BB153" s="175"/>
      <c r="BC153" s="176"/>
      <c r="BD153" s="177"/>
      <c r="BE153" s="178"/>
      <c r="BF153" s="40" t="s">
        <v>659</v>
      </c>
      <c r="BG153" s="41" t="s">
        <v>608</v>
      </c>
    </row>
    <row r="154" spans="1:59" s="92" customFormat="1" ht="16.5" hidden="1" thickBot="1" x14ac:dyDescent="0.3">
      <c r="A154" s="219" t="s">
        <v>574</v>
      </c>
      <c r="B154" s="220" t="s">
        <v>19</v>
      </c>
      <c r="C154" s="221" t="s">
        <v>575</v>
      </c>
      <c r="D154" s="208"/>
      <c r="E154" s="209"/>
      <c r="F154" s="210"/>
      <c r="G154" s="209"/>
      <c r="H154" s="210"/>
      <c r="I154" s="211"/>
      <c r="J154" s="208"/>
      <c r="K154" s="209"/>
      <c r="L154" s="210"/>
      <c r="M154" s="209"/>
      <c r="N154" s="210"/>
      <c r="O154" s="211"/>
      <c r="P154" s="208"/>
      <c r="Q154" s="209"/>
      <c r="R154" s="210"/>
      <c r="S154" s="209"/>
      <c r="T154" s="210"/>
      <c r="U154" s="211"/>
      <c r="V154" s="208"/>
      <c r="W154" s="209"/>
      <c r="X154" s="210"/>
      <c r="Y154" s="209"/>
      <c r="Z154" s="210"/>
      <c r="AA154" s="211"/>
      <c r="AB154" s="208"/>
      <c r="AC154" s="209"/>
      <c r="AD154" s="210"/>
      <c r="AE154" s="209"/>
      <c r="AF154" s="210"/>
      <c r="AG154" s="211"/>
      <c r="AH154" s="208"/>
      <c r="AI154" s="209"/>
      <c r="AJ154" s="210"/>
      <c r="AK154" s="209"/>
      <c r="AL154" s="210"/>
      <c r="AM154" s="211"/>
      <c r="AN154" s="208"/>
      <c r="AO154" s="209"/>
      <c r="AP154" s="210"/>
      <c r="AQ154" s="209"/>
      <c r="AR154" s="210"/>
      <c r="AS154" s="211"/>
      <c r="AT154" s="208"/>
      <c r="AU154" s="209"/>
      <c r="AV154" s="210"/>
      <c r="AW154" s="209"/>
      <c r="AX154" s="210"/>
      <c r="AY154" s="211"/>
      <c r="AZ154" s="174"/>
      <c r="BA154" s="175"/>
      <c r="BB154" s="175"/>
      <c r="BC154" s="176"/>
      <c r="BD154" s="177"/>
      <c r="BE154" s="178"/>
      <c r="BF154" s="40" t="s">
        <v>659</v>
      </c>
      <c r="BG154" s="41"/>
    </row>
    <row r="155" spans="1:59" s="92" customFormat="1" ht="16.5" hidden="1" thickBot="1" x14ac:dyDescent="0.3">
      <c r="A155" s="219" t="s">
        <v>561</v>
      </c>
      <c r="B155" s="220" t="s">
        <v>19</v>
      </c>
      <c r="C155" s="221" t="s">
        <v>576</v>
      </c>
      <c r="D155" s="208"/>
      <c r="E155" s="209"/>
      <c r="F155" s="210"/>
      <c r="G155" s="209"/>
      <c r="H155" s="210"/>
      <c r="I155" s="211"/>
      <c r="J155" s="208"/>
      <c r="K155" s="209"/>
      <c r="L155" s="210"/>
      <c r="M155" s="209"/>
      <c r="N155" s="210"/>
      <c r="O155" s="211"/>
      <c r="P155" s="208"/>
      <c r="Q155" s="209"/>
      <c r="R155" s="210"/>
      <c r="S155" s="209"/>
      <c r="T155" s="210"/>
      <c r="U155" s="211"/>
      <c r="V155" s="208"/>
      <c r="W155" s="209"/>
      <c r="X155" s="210"/>
      <c r="Y155" s="209"/>
      <c r="Z155" s="210"/>
      <c r="AA155" s="211"/>
      <c r="AB155" s="208"/>
      <c r="AC155" s="209"/>
      <c r="AD155" s="210"/>
      <c r="AE155" s="209"/>
      <c r="AF155" s="210"/>
      <c r="AG155" s="211"/>
      <c r="AH155" s="208"/>
      <c r="AI155" s="209"/>
      <c r="AJ155" s="210"/>
      <c r="AK155" s="209"/>
      <c r="AL155" s="210"/>
      <c r="AM155" s="211"/>
      <c r="AN155" s="208"/>
      <c r="AO155" s="209"/>
      <c r="AP155" s="210"/>
      <c r="AQ155" s="209"/>
      <c r="AR155" s="210"/>
      <c r="AS155" s="211"/>
      <c r="AT155" s="208"/>
      <c r="AU155" s="209"/>
      <c r="AV155" s="210"/>
      <c r="AW155" s="209"/>
      <c r="AX155" s="210"/>
      <c r="AY155" s="211"/>
      <c r="AZ155" s="174"/>
      <c r="BA155" s="175"/>
      <c r="BB155" s="175"/>
      <c r="BC155" s="176"/>
      <c r="BD155" s="177"/>
      <c r="BE155" s="178"/>
      <c r="BF155" s="40" t="s">
        <v>700</v>
      </c>
      <c r="BG155" s="41" t="s">
        <v>701</v>
      </c>
    </row>
    <row r="156" spans="1:59" s="92" customFormat="1" ht="16.5" hidden="1" thickBot="1" x14ac:dyDescent="0.3">
      <c r="A156" s="219" t="s">
        <v>561</v>
      </c>
      <c r="B156" s="220" t="s">
        <v>19</v>
      </c>
      <c r="C156" s="221" t="s">
        <v>577</v>
      </c>
      <c r="D156" s="208"/>
      <c r="E156" s="209"/>
      <c r="F156" s="210"/>
      <c r="G156" s="209"/>
      <c r="H156" s="210"/>
      <c r="I156" s="211"/>
      <c r="J156" s="208"/>
      <c r="K156" s="209"/>
      <c r="L156" s="210"/>
      <c r="M156" s="209"/>
      <c r="N156" s="210"/>
      <c r="O156" s="211"/>
      <c r="P156" s="208"/>
      <c r="Q156" s="209"/>
      <c r="R156" s="210"/>
      <c r="S156" s="209"/>
      <c r="T156" s="210"/>
      <c r="U156" s="211"/>
      <c r="V156" s="208"/>
      <c r="W156" s="209"/>
      <c r="X156" s="210"/>
      <c r="Y156" s="209"/>
      <c r="Z156" s="210"/>
      <c r="AA156" s="211"/>
      <c r="AB156" s="208"/>
      <c r="AC156" s="209"/>
      <c r="AD156" s="210"/>
      <c r="AE156" s="209"/>
      <c r="AF156" s="210"/>
      <c r="AG156" s="211"/>
      <c r="AH156" s="208"/>
      <c r="AI156" s="209"/>
      <c r="AJ156" s="210"/>
      <c r="AK156" s="209"/>
      <c r="AL156" s="210"/>
      <c r="AM156" s="211"/>
      <c r="AN156" s="208"/>
      <c r="AO156" s="209"/>
      <c r="AP156" s="210"/>
      <c r="AQ156" s="209"/>
      <c r="AR156" s="210"/>
      <c r="AS156" s="211"/>
      <c r="AT156" s="208"/>
      <c r="AU156" s="209"/>
      <c r="AV156" s="210"/>
      <c r="AW156" s="209"/>
      <c r="AX156" s="210"/>
      <c r="AY156" s="211"/>
      <c r="AZ156" s="174"/>
      <c r="BA156" s="175"/>
      <c r="BB156" s="175"/>
      <c r="BC156" s="176"/>
      <c r="BD156" s="177"/>
      <c r="BE156" s="178"/>
      <c r="BF156" s="40" t="s">
        <v>700</v>
      </c>
      <c r="BG156" s="41" t="s">
        <v>702</v>
      </c>
    </row>
    <row r="157" spans="1:59" s="92" customFormat="1" ht="32.25" hidden="1" thickBot="1" x14ac:dyDescent="0.3">
      <c r="A157" s="219" t="s">
        <v>561</v>
      </c>
      <c r="B157" s="220" t="s">
        <v>19</v>
      </c>
      <c r="C157" s="221" t="s">
        <v>578</v>
      </c>
      <c r="D157" s="208"/>
      <c r="E157" s="209"/>
      <c r="F157" s="210"/>
      <c r="G157" s="209"/>
      <c r="H157" s="210"/>
      <c r="I157" s="211"/>
      <c r="J157" s="208"/>
      <c r="K157" s="209"/>
      <c r="L157" s="210"/>
      <c r="M157" s="209"/>
      <c r="N157" s="210"/>
      <c r="O157" s="211"/>
      <c r="P157" s="208"/>
      <c r="Q157" s="209"/>
      <c r="R157" s="210"/>
      <c r="S157" s="209"/>
      <c r="T157" s="210"/>
      <c r="U157" s="211"/>
      <c r="V157" s="208"/>
      <c r="W157" s="209"/>
      <c r="X157" s="210"/>
      <c r="Y157" s="209"/>
      <c r="Z157" s="210"/>
      <c r="AA157" s="211"/>
      <c r="AB157" s="208"/>
      <c r="AC157" s="209"/>
      <c r="AD157" s="210"/>
      <c r="AE157" s="209"/>
      <c r="AF157" s="210"/>
      <c r="AG157" s="211"/>
      <c r="AH157" s="208"/>
      <c r="AI157" s="209"/>
      <c r="AJ157" s="210"/>
      <c r="AK157" s="209"/>
      <c r="AL157" s="210"/>
      <c r="AM157" s="211"/>
      <c r="AN157" s="208"/>
      <c r="AO157" s="209"/>
      <c r="AP157" s="210"/>
      <c r="AQ157" s="209"/>
      <c r="AR157" s="210"/>
      <c r="AS157" s="211"/>
      <c r="AT157" s="208"/>
      <c r="AU157" s="209"/>
      <c r="AV157" s="210"/>
      <c r="AW157" s="209"/>
      <c r="AX157" s="210"/>
      <c r="AY157" s="211"/>
      <c r="AZ157" s="174"/>
      <c r="BA157" s="175"/>
      <c r="BB157" s="175"/>
      <c r="BC157" s="176"/>
      <c r="BD157" s="177"/>
      <c r="BE157" s="178"/>
      <c r="BF157" s="40" t="s">
        <v>700</v>
      </c>
      <c r="BG157" s="41" t="s">
        <v>702</v>
      </c>
    </row>
    <row r="158" spans="1:59" s="92" customFormat="1" ht="16.5" hidden="1" thickBot="1" x14ac:dyDescent="0.3">
      <c r="A158" s="219" t="s">
        <v>561</v>
      </c>
      <c r="B158" s="220" t="s">
        <v>19</v>
      </c>
      <c r="C158" s="221" t="s">
        <v>579</v>
      </c>
      <c r="D158" s="208"/>
      <c r="E158" s="209"/>
      <c r="F158" s="210"/>
      <c r="G158" s="209"/>
      <c r="H158" s="210"/>
      <c r="I158" s="211"/>
      <c r="J158" s="208"/>
      <c r="K158" s="209"/>
      <c r="L158" s="210"/>
      <c r="M158" s="209"/>
      <c r="N158" s="210"/>
      <c r="O158" s="211"/>
      <c r="P158" s="208"/>
      <c r="Q158" s="209"/>
      <c r="R158" s="210"/>
      <c r="S158" s="209"/>
      <c r="T158" s="210"/>
      <c r="U158" s="211"/>
      <c r="V158" s="208"/>
      <c r="W158" s="209"/>
      <c r="X158" s="210"/>
      <c r="Y158" s="209"/>
      <c r="Z158" s="210"/>
      <c r="AA158" s="211"/>
      <c r="AB158" s="208"/>
      <c r="AC158" s="209"/>
      <c r="AD158" s="210"/>
      <c r="AE158" s="209"/>
      <c r="AF158" s="210"/>
      <c r="AG158" s="211"/>
      <c r="AH158" s="208"/>
      <c r="AI158" s="209"/>
      <c r="AJ158" s="210"/>
      <c r="AK158" s="209"/>
      <c r="AL158" s="210"/>
      <c r="AM158" s="211"/>
      <c r="AN158" s="208"/>
      <c r="AO158" s="209"/>
      <c r="AP158" s="210"/>
      <c r="AQ158" s="209"/>
      <c r="AR158" s="210"/>
      <c r="AS158" s="211"/>
      <c r="AT158" s="208"/>
      <c r="AU158" s="209"/>
      <c r="AV158" s="210"/>
      <c r="AW158" s="209"/>
      <c r="AX158" s="210"/>
      <c r="AY158" s="211"/>
      <c r="AZ158" s="174"/>
      <c r="BA158" s="175"/>
      <c r="BB158" s="175"/>
      <c r="BC158" s="176"/>
      <c r="BD158" s="177"/>
      <c r="BE158" s="178"/>
      <c r="BF158" s="40" t="s">
        <v>700</v>
      </c>
      <c r="BG158" s="41" t="s">
        <v>702</v>
      </c>
    </row>
    <row r="159" spans="1:59" s="92" customFormat="1" ht="16.5" hidden="1" thickBot="1" x14ac:dyDescent="0.3">
      <c r="A159" s="219" t="s">
        <v>561</v>
      </c>
      <c r="B159" s="220" t="s">
        <v>19</v>
      </c>
      <c r="C159" s="221" t="s">
        <v>580</v>
      </c>
      <c r="D159" s="208"/>
      <c r="E159" s="209"/>
      <c r="F159" s="210"/>
      <c r="G159" s="209"/>
      <c r="H159" s="210"/>
      <c r="I159" s="211"/>
      <c r="J159" s="208"/>
      <c r="K159" s="209"/>
      <c r="L159" s="210"/>
      <c r="M159" s="209"/>
      <c r="N159" s="210"/>
      <c r="O159" s="211"/>
      <c r="P159" s="208"/>
      <c r="Q159" s="209"/>
      <c r="R159" s="210"/>
      <c r="S159" s="209"/>
      <c r="T159" s="210"/>
      <c r="U159" s="211"/>
      <c r="V159" s="208"/>
      <c r="W159" s="209"/>
      <c r="X159" s="210"/>
      <c r="Y159" s="209"/>
      <c r="Z159" s="210"/>
      <c r="AA159" s="211"/>
      <c r="AB159" s="208"/>
      <c r="AC159" s="209"/>
      <c r="AD159" s="210"/>
      <c r="AE159" s="209"/>
      <c r="AF159" s="210"/>
      <c r="AG159" s="211"/>
      <c r="AH159" s="208"/>
      <c r="AI159" s="209"/>
      <c r="AJ159" s="210"/>
      <c r="AK159" s="209"/>
      <c r="AL159" s="210"/>
      <c r="AM159" s="211"/>
      <c r="AN159" s="208"/>
      <c r="AO159" s="209"/>
      <c r="AP159" s="210"/>
      <c r="AQ159" s="209"/>
      <c r="AR159" s="210"/>
      <c r="AS159" s="211"/>
      <c r="AT159" s="208"/>
      <c r="AU159" s="209"/>
      <c r="AV159" s="210"/>
      <c r="AW159" s="209"/>
      <c r="AX159" s="210"/>
      <c r="AY159" s="211"/>
      <c r="AZ159" s="174"/>
      <c r="BA159" s="175"/>
      <c r="BB159" s="175"/>
      <c r="BC159" s="176"/>
      <c r="BD159" s="177"/>
      <c r="BE159" s="178"/>
      <c r="BF159" s="40" t="s">
        <v>700</v>
      </c>
      <c r="BG159" s="41" t="s">
        <v>703</v>
      </c>
    </row>
    <row r="160" spans="1:59" s="92" customFormat="1" ht="32.25" hidden="1" thickBot="1" x14ac:dyDescent="0.3">
      <c r="A160" s="219" t="s">
        <v>561</v>
      </c>
      <c r="B160" s="220" t="s">
        <v>19</v>
      </c>
      <c r="C160" s="221" t="s">
        <v>581</v>
      </c>
      <c r="D160" s="208"/>
      <c r="E160" s="209"/>
      <c r="F160" s="210"/>
      <c r="G160" s="209"/>
      <c r="H160" s="210"/>
      <c r="I160" s="211"/>
      <c r="J160" s="208"/>
      <c r="K160" s="209"/>
      <c r="L160" s="210"/>
      <c r="M160" s="209"/>
      <c r="N160" s="210"/>
      <c r="O160" s="211"/>
      <c r="P160" s="208"/>
      <c r="Q160" s="209"/>
      <c r="R160" s="210"/>
      <c r="S160" s="209"/>
      <c r="T160" s="210"/>
      <c r="U160" s="211"/>
      <c r="V160" s="208"/>
      <c r="W160" s="209"/>
      <c r="X160" s="210"/>
      <c r="Y160" s="209"/>
      <c r="Z160" s="210"/>
      <c r="AA160" s="211"/>
      <c r="AB160" s="208"/>
      <c r="AC160" s="209"/>
      <c r="AD160" s="210"/>
      <c r="AE160" s="209"/>
      <c r="AF160" s="210"/>
      <c r="AG160" s="211"/>
      <c r="AH160" s="208"/>
      <c r="AI160" s="209"/>
      <c r="AJ160" s="210"/>
      <c r="AK160" s="209"/>
      <c r="AL160" s="210"/>
      <c r="AM160" s="211"/>
      <c r="AN160" s="208"/>
      <c r="AO160" s="209"/>
      <c r="AP160" s="210"/>
      <c r="AQ160" s="209"/>
      <c r="AR160" s="210"/>
      <c r="AS160" s="211"/>
      <c r="AT160" s="208"/>
      <c r="AU160" s="209"/>
      <c r="AV160" s="210"/>
      <c r="AW160" s="209"/>
      <c r="AX160" s="210"/>
      <c r="AY160" s="211"/>
      <c r="AZ160" s="174"/>
      <c r="BA160" s="175"/>
      <c r="BB160" s="175"/>
      <c r="BC160" s="176"/>
      <c r="BD160" s="177"/>
      <c r="BE160" s="178"/>
      <c r="BF160" s="40" t="s">
        <v>700</v>
      </c>
      <c r="BG160" s="41" t="s">
        <v>704</v>
      </c>
    </row>
    <row r="161" spans="1:59" s="92" customFormat="1" ht="16.5" hidden="1" thickBot="1" x14ac:dyDescent="0.3">
      <c r="A161" s="219" t="s">
        <v>561</v>
      </c>
      <c r="B161" s="220" t="s">
        <v>19</v>
      </c>
      <c r="C161" s="221" t="s">
        <v>582</v>
      </c>
      <c r="D161" s="208"/>
      <c r="E161" s="209"/>
      <c r="F161" s="210"/>
      <c r="G161" s="209"/>
      <c r="H161" s="210"/>
      <c r="I161" s="211"/>
      <c r="J161" s="208"/>
      <c r="K161" s="209"/>
      <c r="L161" s="210"/>
      <c r="M161" s="209"/>
      <c r="N161" s="210"/>
      <c r="O161" s="211"/>
      <c r="P161" s="208"/>
      <c r="Q161" s="209"/>
      <c r="R161" s="210"/>
      <c r="S161" s="209"/>
      <c r="T161" s="210"/>
      <c r="U161" s="211"/>
      <c r="V161" s="208"/>
      <c r="W161" s="209"/>
      <c r="X161" s="210"/>
      <c r="Y161" s="209"/>
      <c r="Z161" s="210"/>
      <c r="AA161" s="211"/>
      <c r="AB161" s="208"/>
      <c r="AC161" s="209"/>
      <c r="AD161" s="210"/>
      <c r="AE161" s="209"/>
      <c r="AF161" s="210"/>
      <c r="AG161" s="211"/>
      <c r="AH161" s="208"/>
      <c r="AI161" s="209"/>
      <c r="AJ161" s="210"/>
      <c r="AK161" s="209"/>
      <c r="AL161" s="210"/>
      <c r="AM161" s="211"/>
      <c r="AN161" s="208"/>
      <c r="AO161" s="209"/>
      <c r="AP161" s="210"/>
      <c r="AQ161" s="209"/>
      <c r="AR161" s="210"/>
      <c r="AS161" s="211"/>
      <c r="AT161" s="208"/>
      <c r="AU161" s="209"/>
      <c r="AV161" s="210"/>
      <c r="AW161" s="209"/>
      <c r="AX161" s="210"/>
      <c r="AY161" s="211"/>
      <c r="AZ161" s="174"/>
      <c r="BA161" s="175"/>
      <c r="BB161" s="175"/>
      <c r="BC161" s="176"/>
      <c r="BD161" s="177"/>
      <c r="BE161" s="178"/>
      <c r="BF161" s="40" t="s">
        <v>700</v>
      </c>
      <c r="BG161" s="41" t="s">
        <v>705</v>
      </c>
    </row>
    <row r="162" spans="1:59" s="92" customFormat="1" ht="16.5" hidden="1" thickBot="1" x14ac:dyDescent="0.3">
      <c r="A162" s="219" t="s">
        <v>561</v>
      </c>
      <c r="B162" s="220" t="s">
        <v>19</v>
      </c>
      <c r="C162" s="221" t="s">
        <v>583</v>
      </c>
      <c r="D162" s="208"/>
      <c r="E162" s="209"/>
      <c r="F162" s="210"/>
      <c r="G162" s="209"/>
      <c r="H162" s="210"/>
      <c r="I162" s="211"/>
      <c r="J162" s="208"/>
      <c r="K162" s="209"/>
      <c r="L162" s="210"/>
      <c r="M162" s="209"/>
      <c r="N162" s="210"/>
      <c r="O162" s="211"/>
      <c r="P162" s="208"/>
      <c r="Q162" s="209"/>
      <c r="R162" s="210"/>
      <c r="S162" s="209"/>
      <c r="T162" s="210"/>
      <c r="U162" s="211"/>
      <c r="V162" s="208"/>
      <c r="W162" s="209"/>
      <c r="X162" s="210"/>
      <c r="Y162" s="209"/>
      <c r="Z162" s="210"/>
      <c r="AA162" s="211"/>
      <c r="AB162" s="208"/>
      <c r="AC162" s="209"/>
      <c r="AD162" s="210"/>
      <c r="AE162" s="209"/>
      <c r="AF162" s="210"/>
      <c r="AG162" s="211"/>
      <c r="AH162" s="208"/>
      <c r="AI162" s="209"/>
      <c r="AJ162" s="210"/>
      <c r="AK162" s="209"/>
      <c r="AL162" s="210"/>
      <c r="AM162" s="211"/>
      <c r="AN162" s="208"/>
      <c r="AO162" s="209"/>
      <c r="AP162" s="210"/>
      <c r="AQ162" s="209"/>
      <c r="AR162" s="210"/>
      <c r="AS162" s="211"/>
      <c r="AT162" s="208"/>
      <c r="AU162" s="209"/>
      <c r="AV162" s="210"/>
      <c r="AW162" s="209"/>
      <c r="AX162" s="210"/>
      <c r="AY162" s="211"/>
      <c r="AZ162" s="174"/>
      <c r="BA162" s="175"/>
      <c r="BB162" s="175"/>
      <c r="BC162" s="176"/>
      <c r="BD162" s="177"/>
      <c r="BE162" s="178"/>
      <c r="BF162" s="40"/>
      <c r="BG162" s="41"/>
    </row>
    <row r="163" spans="1:59" s="92" customFormat="1" ht="16.5" hidden="1" thickBot="1" x14ac:dyDescent="0.3">
      <c r="A163" s="219" t="s">
        <v>561</v>
      </c>
      <c r="B163" s="220" t="s">
        <v>19</v>
      </c>
      <c r="C163" s="221" t="s">
        <v>584</v>
      </c>
      <c r="D163" s="208"/>
      <c r="E163" s="209"/>
      <c r="F163" s="210"/>
      <c r="G163" s="209"/>
      <c r="H163" s="210"/>
      <c r="I163" s="211"/>
      <c r="J163" s="208"/>
      <c r="K163" s="209"/>
      <c r="L163" s="210"/>
      <c r="M163" s="209"/>
      <c r="N163" s="210"/>
      <c r="O163" s="211"/>
      <c r="P163" s="208"/>
      <c r="Q163" s="209"/>
      <c r="R163" s="210"/>
      <c r="S163" s="209"/>
      <c r="T163" s="210"/>
      <c r="U163" s="211"/>
      <c r="V163" s="208"/>
      <c r="W163" s="209"/>
      <c r="X163" s="210"/>
      <c r="Y163" s="209"/>
      <c r="Z163" s="210"/>
      <c r="AA163" s="211"/>
      <c r="AB163" s="208"/>
      <c r="AC163" s="209"/>
      <c r="AD163" s="210"/>
      <c r="AE163" s="209"/>
      <c r="AF163" s="210"/>
      <c r="AG163" s="211"/>
      <c r="AH163" s="208"/>
      <c r="AI163" s="209"/>
      <c r="AJ163" s="210"/>
      <c r="AK163" s="209"/>
      <c r="AL163" s="210"/>
      <c r="AM163" s="211"/>
      <c r="AN163" s="208"/>
      <c r="AO163" s="209"/>
      <c r="AP163" s="210"/>
      <c r="AQ163" s="209"/>
      <c r="AR163" s="210"/>
      <c r="AS163" s="211"/>
      <c r="AT163" s="208"/>
      <c r="AU163" s="209"/>
      <c r="AV163" s="210"/>
      <c r="AW163" s="209"/>
      <c r="AX163" s="210"/>
      <c r="AY163" s="211"/>
      <c r="AZ163" s="174"/>
      <c r="BA163" s="175"/>
      <c r="BB163" s="175"/>
      <c r="BC163" s="176"/>
      <c r="BD163" s="177"/>
      <c r="BE163" s="178"/>
      <c r="BF163" s="40"/>
      <c r="BG163" s="41"/>
    </row>
    <row r="164" spans="1:59" s="92" customFormat="1" ht="16.5" hidden="1" thickBot="1" x14ac:dyDescent="0.3">
      <c r="A164" s="219" t="s">
        <v>603</v>
      </c>
      <c r="B164" s="220" t="s">
        <v>19</v>
      </c>
      <c r="C164" s="221" t="s">
        <v>599</v>
      </c>
      <c r="D164" s="208"/>
      <c r="E164" s="209"/>
      <c r="F164" s="210"/>
      <c r="G164" s="209"/>
      <c r="H164" s="210"/>
      <c r="I164" s="211"/>
      <c r="J164" s="208"/>
      <c r="K164" s="209"/>
      <c r="L164" s="210"/>
      <c r="M164" s="209"/>
      <c r="N164" s="210"/>
      <c r="O164" s="211"/>
      <c r="P164" s="208"/>
      <c r="Q164" s="209"/>
      <c r="R164" s="210"/>
      <c r="S164" s="209"/>
      <c r="T164" s="210"/>
      <c r="U164" s="211"/>
      <c r="V164" s="208"/>
      <c r="W164" s="209"/>
      <c r="X164" s="210"/>
      <c r="Y164" s="209"/>
      <c r="Z164" s="210"/>
      <c r="AA164" s="211"/>
      <c r="AB164" s="208"/>
      <c r="AC164" s="209"/>
      <c r="AD164" s="210"/>
      <c r="AE164" s="209"/>
      <c r="AF164" s="210"/>
      <c r="AG164" s="211"/>
      <c r="AH164" s="208"/>
      <c r="AI164" s="209"/>
      <c r="AJ164" s="210"/>
      <c r="AK164" s="209"/>
      <c r="AL164" s="210"/>
      <c r="AM164" s="211"/>
      <c r="AN164" s="208"/>
      <c r="AO164" s="209"/>
      <c r="AP164" s="210"/>
      <c r="AQ164" s="209"/>
      <c r="AR164" s="210"/>
      <c r="AS164" s="211"/>
      <c r="AT164" s="208"/>
      <c r="AU164" s="209"/>
      <c r="AV164" s="210"/>
      <c r="AW164" s="209"/>
      <c r="AX164" s="210"/>
      <c r="AY164" s="211"/>
      <c r="AZ164" s="174"/>
      <c r="BA164" s="175"/>
      <c r="BB164" s="175"/>
      <c r="BC164" s="176"/>
      <c r="BD164" s="177"/>
      <c r="BE164" s="178"/>
      <c r="BF164" s="40" t="s">
        <v>690</v>
      </c>
      <c r="BG164" s="41" t="s">
        <v>706</v>
      </c>
    </row>
    <row r="165" spans="1:59" s="92" customFormat="1" ht="16.5" hidden="1" thickBot="1" x14ac:dyDescent="0.3">
      <c r="A165" s="219" t="s">
        <v>561</v>
      </c>
      <c r="B165" s="220" t="s">
        <v>19</v>
      </c>
      <c r="C165" s="221" t="s">
        <v>586</v>
      </c>
      <c r="D165" s="208"/>
      <c r="E165" s="209"/>
      <c r="F165" s="210"/>
      <c r="G165" s="209"/>
      <c r="H165" s="210"/>
      <c r="I165" s="211"/>
      <c r="J165" s="208"/>
      <c r="K165" s="209"/>
      <c r="L165" s="210"/>
      <c r="M165" s="209"/>
      <c r="N165" s="210"/>
      <c r="O165" s="211"/>
      <c r="P165" s="208"/>
      <c r="Q165" s="209"/>
      <c r="R165" s="210"/>
      <c r="S165" s="209"/>
      <c r="T165" s="210"/>
      <c r="U165" s="211"/>
      <c r="V165" s="208"/>
      <c r="W165" s="209"/>
      <c r="X165" s="210"/>
      <c r="Y165" s="209"/>
      <c r="Z165" s="210"/>
      <c r="AA165" s="211"/>
      <c r="AB165" s="208"/>
      <c r="AC165" s="209"/>
      <c r="AD165" s="210"/>
      <c r="AE165" s="209"/>
      <c r="AF165" s="210"/>
      <c r="AG165" s="211"/>
      <c r="AH165" s="208"/>
      <c r="AI165" s="209"/>
      <c r="AJ165" s="210"/>
      <c r="AK165" s="209"/>
      <c r="AL165" s="210"/>
      <c r="AM165" s="211"/>
      <c r="AN165" s="208"/>
      <c r="AO165" s="209"/>
      <c r="AP165" s="210"/>
      <c r="AQ165" s="209"/>
      <c r="AR165" s="210"/>
      <c r="AS165" s="211"/>
      <c r="AT165" s="208"/>
      <c r="AU165" s="209"/>
      <c r="AV165" s="210"/>
      <c r="AW165" s="209"/>
      <c r="AX165" s="210"/>
      <c r="AY165" s="211"/>
      <c r="AZ165" s="174"/>
      <c r="BA165" s="175"/>
      <c r="BB165" s="175"/>
      <c r="BC165" s="176"/>
      <c r="BD165" s="177"/>
      <c r="BE165" s="178"/>
      <c r="BF165" s="40" t="s">
        <v>683</v>
      </c>
      <c r="BG165" s="41" t="s">
        <v>707</v>
      </c>
    </row>
    <row r="166" spans="1:59" s="92" customFormat="1" ht="16.5" hidden="1" thickBot="1" x14ac:dyDescent="0.3">
      <c r="A166" s="219" t="s">
        <v>561</v>
      </c>
      <c r="B166" s="220" t="s">
        <v>19</v>
      </c>
      <c r="C166" s="221" t="s">
        <v>587</v>
      </c>
      <c r="D166" s="208"/>
      <c r="E166" s="209"/>
      <c r="F166" s="210"/>
      <c r="G166" s="209"/>
      <c r="H166" s="210"/>
      <c r="I166" s="211"/>
      <c r="J166" s="208"/>
      <c r="K166" s="209"/>
      <c r="L166" s="210"/>
      <c r="M166" s="209"/>
      <c r="N166" s="210"/>
      <c r="O166" s="211"/>
      <c r="P166" s="208"/>
      <c r="Q166" s="209"/>
      <c r="R166" s="210"/>
      <c r="S166" s="209"/>
      <c r="T166" s="210"/>
      <c r="U166" s="211"/>
      <c r="V166" s="208"/>
      <c r="W166" s="209"/>
      <c r="X166" s="210"/>
      <c r="Y166" s="209"/>
      <c r="Z166" s="210"/>
      <c r="AA166" s="211"/>
      <c r="AB166" s="208"/>
      <c r="AC166" s="209"/>
      <c r="AD166" s="210"/>
      <c r="AE166" s="209"/>
      <c r="AF166" s="210"/>
      <c r="AG166" s="211"/>
      <c r="AH166" s="208"/>
      <c r="AI166" s="209"/>
      <c r="AJ166" s="210"/>
      <c r="AK166" s="209"/>
      <c r="AL166" s="210"/>
      <c r="AM166" s="211"/>
      <c r="AN166" s="208"/>
      <c r="AO166" s="209"/>
      <c r="AP166" s="210"/>
      <c r="AQ166" s="209"/>
      <c r="AR166" s="210"/>
      <c r="AS166" s="211"/>
      <c r="AT166" s="208"/>
      <c r="AU166" s="209"/>
      <c r="AV166" s="210"/>
      <c r="AW166" s="209"/>
      <c r="AX166" s="210"/>
      <c r="AY166" s="211"/>
      <c r="AZ166" s="174"/>
      <c r="BA166" s="175"/>
      <c r="BB166" s="175"/>
      <c r="BC166" s="176"/>
      <c r="BD166" s="177"/>
      <c r="BE166" s="178"/>
      <c r="BF166" s="40" t="s">
        <v>683</v>
      </c>
      <c r="BG166" s="41" t="s">
        <v>707</v>
      </c>
    </row>
    <row r="167" spans="1:59" s="92" customFormat="1" ht="16.5" hidden="1" thickBot="1" x14ac:dyDescent="0.3">
      <c r="A167" s="219" t="s">
        <v>561</v>
      </c>
      <c r="B167" s="220" t="s">
        <v>19</v>
      </c>
      <c r="C167" s="221" t="s">
        <v>588</v>
      </c>
      <c r="D167" s="208"/>
      <c r="E167" s="209"/>
      <c r="F167" s="210"/>
      <c r="G167" s="209"/>
      <c r="H167" s="210"/>
      <c r="I167" s="211"/>
      <c r="J167" s="208"/>
      <c r="K167" s="209"/>
      <c r="L167" s="210"/>
      <c r="M167" s="209"/>
      <c r="N167" s="210"/>
      <c r="O167" s="211"/>
      <c r="P167" s="208"/>
      <c r="Q167" s="209"/>
      <c r="R167" s="210"/>
      <c r="S167" s="209"/>
      <c r="T167" s="210"/>
      <c r="U167" s="211"/>
      <c r="V167" s="208"/>
      <c r="W167" s="209"/>
      <c r="X167" s="210"/>
      <c r="Y167" s="209"/>
      <c r="Z167" s="210"/>
      <c r="AA167" s="211"/>
      <c r="AB167" s="208"/>
      <c r="AC167" s="209"/>
      <c r="AD167" s="210"/>
      <c r="AE167" s="209"/>
      <c r="AF167" s="210"/>
      <c r="AG167" s="211"/>
      <c r="AH167" s="208"/>
      <c r="AI167" s="209"/>
      <c r="AJ167" s="210"/>
      <c r="AK167" s="209"/>
      <c r="AL167" s="210"/>
      <c r="AM167" s="211"/>
      <c r="AN167" s="208"/>
      <c r="AO167" s="209"/>
      <c r="AP167" s="210"/>
      <c r="AQ167" s="209"/>
      <c r="AR167" s="210"/>
      <c r="AS167" s="211"/>
      <c r="AT167" s="208"/>
      <c r="AU167" s="209"/>
      <c r="AV167" s="210"/>
      <c r="AW167" s="209"/>
      <c r="AX167" s="210"/>
      <c r="AY167" s="211"/>
      <c r="AZ167" s="174"/>
      <c r="BA167" s="175"/>
      <c r="BB167" s="175"/>
      <c r="BC167" s="176"/>
      <c r="BD167" s="177"/>
      <c r="BE167" s="178"/>
      <c r="BF167" s="40" t="s">
        <v>683</v>
      </c>
      <c r="BG167" s="41" t="s">
        <v>708</v>
      </c>
    </row>
    <row r="168" spans="1:59" s="92" customFormat="1" ht="16.5" hidden="1" thickBot="1" x14ac:dyDescent="0.3">
      <c r="A168" s="219" t="s">
        <v>561</v>
      </c>
      <c r="B168" s="220" t="s">
        <v>19</v>
      </c>
      <c r="C168" s="221" t="s">
        <v>589</v>
      </c>
      <c r="D168" s="208"/>
      <c r="E168" s="209"/>
      <c r="F168" s="210"/>
      <c r="G168" s="209"/>
      <c r="H168" s="210"/>
      <c r="I168" s="211"/>
      <c r="J168" s="208"/>
      <c r="K168" s="209"/>
      <c r="L168" s="210"/>
      <c r="M168" s="209"/>
      <c r="N168" s="210"/>
      <c r="O168" s="211"/>
      <c r="P168" s="208"/>
      <c r="Q168" s="209"/>
      <c r="R168" s="210"/>
      <c r="S168" s="209"/>
      <c r="T168" s="210"/>
      <c r="U168" s="211"/>
      <c r="V168" s="208"/>
      <c r="W168" s="209"/>
      <c r="X168" s="210"/>
      <c r="Y168" s="209"/>
      <c r="Z168" s="210"/>
      <c r="AA168" s="211"/>
      <c r="AB168" s="208"/>
      <c r="AC168" s="209"/>
      <c r="AD168" s="210"/>
      <c r="AE168" s="209"/>
      <c r="AF168" s="210"/>
      <c r="AG168" s="211"/>
      <c r="AH168" s="208"/>
      <c r="AI168" s="209"/>
      <c r="AJ168" s="210"/>
      <c r="AK168" s="209"/>
      <c r="AL168" s="210"/>
      <c r="AM168" s="211"/>
      <c r="AN168" s="208"/>
      <c r="AO168" s="209"/>
      <c r="AP168" s="210"/>
      <c r="AQ168" s="209"/>
      <c r="AR168" s="210"/>
      <c r="AS168" s="211"/>
      <c r="AT168" s="208"/>
      <c r="AU168" s="209"/>
      <c r="AV168" s="210"/>
      <c r="AW168" s="209"/>
      <c r="AX168" s="210"/>
      <c r="AY168" s="211"/>
      <c r="AZ168" s="174"/>
      <c r="BA168" s="175"/>
      <c r="BB168" s="175"/>
      <c r="BC168" s="176"/>
      <c r="BD168" s="177"/>
      <c r="BE168" s="178"/>
      <c r="BF168" s="40" t="s">
        <v>683</v>
      </c>
      <c r="BG168" s="41" t="s">
        <v>709</v>
      </c>
    </row>
    <row r="169" spans="1:59" s="92" customFormat="1" ht="16.5" hidden="1" thickBot="1" x14ac:dyDescent="0.3">
      <c r="A169" s="219" t="s">
        <v>593</v>
      </c>
      <c r="B169" s="220" t="s">
        <v>19</v>
      </c>
      <c r="C169" s="221" t="s">
        <v>594</v>
      </c>
      <c r="D169" s="208"/>
      <c r="E169" s="209"/>
      <c r="F169" s="210"/>
      <c r="G169" s="209"/>
      <c r="H169" s="210"/>
      <c r="I169" s="211"/>
      <c r="J169" s="208"/>
      <c r="K169" s="209"/>
      <c r="L169" s="210"/>
      <c r="M169" s="209"/>
      <c r="N169" s="210"/>
      <c r="O169" s="211"/>
      <c r="P169" s="226"/>
      <c r="Q169" s="227">
        <v>2</v>
      </c>
      <c r="R169" s="226">
        <v>28</v>
      </c>
      <c r="S169" s="227">
        <v>3</v>
      </c>
      <c r="T169" s="228" t="s">
        <v>469</v>
      </c>
      <c r="U169" s="229"/>
      <c r="V169" s="226"/>
      <c r="W169" s="227">
        <v>2</v>
      </c>
      <c r="X169" s="226">
        <v>28</v>
      </c>
      <c r="Y169" s="227">
        <v>3</v>
      </c>
      <c r="Z169" s="228" t="s">
        <v>469</v>
      </c>
      <c r="AA169" s="211"/>
      <c r="AB169" s="226"/>
      <c r="AC169" s="227">
        <v>2</v>
      </c>
      <c r="AD169" s="226">
        <v>28</v>
      </c>
      <c r="AE169" s="227">
        <v>3</v>
      </c>
      <c r="AF169" s="228" t="s">
        <v>469</v>
      </c>
      <c r="AG169" s="211"/>
      <c r="AH169" s="226"/>
      <c r="AI169" s="227">
        <v>2</v>
      </c>
      <c r="AJ169" s="226">
        <v>28</v>
      </c>
      <c r="AK169" s="227">
        <v>3</v>
      </c>
      <c r="AL169" s="228" t="s">
        <v>469</v>
      </c>
      <c r="AM169" s="211"/>
      <c r="AN169" s="226"/>
      <c r="AO169" s="227">
        <v>2</v>
      </c>
      <c r="AP169" s="226">
        <v>28</v>
      </c>
      <c r="AQ169" s="227">
        <v>3</v>
      </c>
      <c r="AR169" s="228" t="s">
        <v>469</v>
      </c>
      <c r="AS169" s="211"/>
      <c r="AT169" s="208"/>
      <c r="AU169" s="209"/>
      <c r="AV169" s="210"/>
      <c r="AW169" s="209"/>
      <c r="AX169" s="210"/>
      <c r="AY169" s="211"/>
      <c r="AZ169" s="174"/>
      <c r="BA169" s="175"/>
      <c r="BB169" s="175"/>
      <c r="BC169" s="176"/>
      <c r="BD169" s="177"/>
      <c r="BE169" s="178"/>
      <c r="BF169" s="230" t="s">
        <v>597</v>
      </c>
      <c r="BG169" s="41"/>
    </row>
    <row r="170" spans="1:59" s="92" customFormat="1" ht="16.5" hidden="1" thickBot="1" x14ac:dyDescent="0.3">
      <c r="A170" s="219" t="s">
        <v>561</v>
      </c>
      <c r="B170" s="220" t="s">
        <v>19</v>
      </c>
      <c r="C170" s="221" t="s">
        <v>595</v>
      </c>
      <c r="D170" s="208"/>
      <c r="E170" s="209"/>
      <c r="F170" s="210"/>
      <c r="G170" s="209"/>
      <c r="H170" s="210"/>
      <c r="I170" s="211"/>
      <c r="J170" s="208"/>
      <c r="K170" s="209"/>
      <c r="L170" s="210"/>
      <c r="M170" s="209"/>
      <c r="N170" s="210"/>
      <c r="O170" s="211"/>
      <c r="P170" s="208"/>
      <c r="Q170" s="209"/>
      <c r="R170" s="210"/>
      <c r="S170" s="209"/>
      <c r="T170" s="210"/>
      <c r="U170" s="211"/>
      <c r="V170" s="208"/>
      <c r="W170" s="226"/>
      <c r="X170" s="227"/>
      <c r="Y170" s="226"/>
      <c r="Z170" s="227"/>
      <c r="AA170" s="228"/>
      <c r="AB170" s="226"/>
      <c r="AC170" s="227">
        <v>6</v>
      </c>
      <c r="AD170" s="226">
        <v>1</v>
      </c>
      <c r="AE170" s="227">
        <v>8</v>
      </c>
      <c r="AF170" s="228">
        <v>1</v>
      </c>
      <c r="AG170" s="228" t="s">
        <v>469</v>
      </c>
      <c r="AH170" s="226"/>
      <c r="AI170" s="227">
        <v>6</v>
      </c>
      <c r="AJ170" s="226">
        <v>1</v>
      </c>
      <c r="AK170" s="227">
        <v>8</v>
      </c>
      <c r="AL170" s="228">
        <v>1</v>
      </c>
      <c r="AM170" s="211" t="s">
        <v>469</v>
      </c>
      <c r="AN170" s="208"/>
      <c r="AO170" s="226">
        <v>6</v>
      </c>
      <c r="AP170" s="227">
        <v>1</v>
      </c>
      <c r="AQ170" s="226">
        <v>8</v>
      </c>
      <c r="AR170" s="227">
        <v>1</v>
      </c>
      <c r="AS170" s="228" t="s">
        <v>469</v>
      </c>
      <c r="AT170" s="208"/>
      <c r="AU170" s="226">
        <v>4</v>
      </c>
      <c r="AV170" s="227">
        <v>1</v>
      </c>
      <c r="AW170" s="226">
        <v>6</v>
      </c>
      <c r="AX170" s="227">
        <v>1</v>
      </c>
      <c r="AY170" s="228" t="s">
        <v>469</v>
      </c>
      <c r="AZ170" s="174"/>
      <c r="BA170" s="175"/>
      <c r="BB170" s="175"/>
      <c r="BC170" s="176"/>
      <c r="BD170" s="177"/>
      <c r="BE170" s="178"/>
      <c r="BF170" s="40" t="s">
        <v>651</v>
      </c>
      <c r="BG170" s="41" t="s">
        <v>598</v>
      </c>
    </row>
    <row r="171" spans="1:59" s="92" customFormat="1" ht="16.5" hidden="1" thickBot="1" x14ac:dyDescent="0.3">
      <c r="A171" s="219" t="s">
        <v>596</v>
      </c>
      <c r="B171" s="220" t="s">
        <v>19</v>
      </c>
      <c r="C171" s="221" t="s">
        <v>600</v>
      </c>
      <c r="D171" s="208"/>
      <c r="E171" s="209"/>
      <c r="F171" s="210"/>
      <c r="G171" s="209"/>
      <c r="H171" s="210"/>
      <c r="I171" s="211"/>
      <c r="J171" s="208"/>
      <c r="K171" s="209"/>
      <c r="L171" s="210"/>
      <c r="M171" s="209"/>
      <c r="N171" s="210"/>
      <c r="O171" s="211"/>
      <c r="P171" s="208"/>
      <c r="Q171" s="209"/>
      <c r="R171" s="210"/>
      <c r="S171" s="209"/>
      <c r="T171" s="210"/>
      <c r="U171" s="211"/>
      <c r="V171" s="208"/>
      <c r="W171" s="209"/>
      <c r="X171" s="210"/>
      <c r="Y171" s="209"/>
      <c r="Z171" s="210"/>
      <c r="AA171" s="211"/>
      <c r="AB171" s="208"/>
      <c r="AC171" s="209"/>
      <c r="AD171" s="210"/>
      <c r="AE171" s="209"/>
      <c r="AF171" s="210"/>
      <c r="AG171" s="211"/>
      <c r="AH171" s="208"/>
      <c r="AI171" s="209"/>
      <c r="AJ171" s="210"/>
      <c r="AK171" s="209"/>
      <c r="AL171" s="210"/>
      <c r="AM171" s="211"/>
      <c r="AN171" s="208"/>
      <c r="AO171" s="209"/>
      <c r="AP171" s="210"/>
      <c r="AQ171" s="209"/>
      <c r="AR171" s="210"/>
      <c r="AS171" s="211"/>
      <c r="AT171" s="208"/>
      <c r="AU171" s="209"/>
      <c r="AV171" s="210"/>
      <c r="AW171" s="209"/>
      <c r="AX171" s="210"/>
      <c r="AY171" s="211"/>
      <c r="AZ171" s="174"/>
      <c r="BA171" s="175"/>
      <c r="BB171" s="175"/>
      <c r="BC171" s="176"/>
      <c r="BD171" s="177"/>
      <c r="BE171" s="178"/>
      <c r="BF171" s="40" t="s">
        <v>642</v>
      </c>
      <c r="BG171" s="41" t="s">
        <v>695</v>
      </c>
    </row>
    <row r="172" spans="1:59" s="92" customFormat="1" ht="16.5" hidden="1" thickBot="1" x14ac:dyDescent="0.3">
      <c r="A172" s="219" t="s">
        <v>604</v>
      </c>
      <c r="B172" s="220" t="s">
        <v>19</v>
      </c>
      <c r="C172" s="221" t="s">
        <v>605</v>
      </c>
      <c r="D172" s="208"/>
      <c r="E172" s="209"/>
      <c r="F172" s="210"/>
      <c r="G172" s="209"/>
      <c r="H172" s="210"/>
      <c r="I172" s="211"/>
      <c r="J172" s="208"/>
      <c r="K172" s="209"/>
      <c r="L172" s="210"/>
      <c r="M172" s="209"/>
      <c r="N172" s="210"/>
      <c r="O172" s="211"/>
      <c r="P172" s="208"/>
      <c r="Q172" s="209"/>
      <c r="R172" s="210"/>
      <c r="S172" s="209"/>
      <c r="T172" s="210"/>
      <c r="U172" s="211"/>
      <c r="V172" s="208"/>
      <c r="W172" s="209"/>
      <c r="X172" s="210"/>
      <c r="Y172" s="209"/>
      <c r="Z172" s="210"/>
      <c r="AA172" s="211"/>
      <c r="AB172" s="208"/>
      <c r="AC172" s="209"/>
      <c r="AD172" s="210"/>
      <c r="AE172" s="209"/>
      <c r="AF172" s="210"/>
      <c r="AG172" s="211"/>
      <c r="AH172" s="208"/>
      <c r="AI172" s="209"/>
      <c r="AJ172" s="210"/>
      <c r="AK172" s="209"/>
      <c r="AL172" s="210"/>
      <c r="AM172" s="211"/>
      <c r="AN172" s="208"/>
      <c r="AO172" s="209"/>
      <c r="AP172" s="210"/>
      <c r="AQ172" s="209"/>
      <c r="AR172" s="210"/>
      <c r="AS172" s="211"/>
      <c r="AT172" s="208"/>
      <c r="AU172" s="209"/>
      <c r="AV172" s="210"/>
      <c r="AW172" s="209"/>
      <c r="AX172" s="210"/>
      <c r="AY172" s="211"/>
      <c r="AZ172" s="174"/>
      <c r="BA172" s="175"/>
      <c r="BB172" s="175"/>
      <c r="BC172" s="176"/>
      <c r="BD172" s="177"/>
      <c r="BE172" s="178"/>
      <c r="BF172" s="40" t="s">
        <v>690</v>
      </c>
      <c r="BG172" s="41" t="s">
        <v>706</v>
      </c>
    </row>
    <row r="173" spans="1:59" s="92" customFormat="1" ht="32.25" hidden="1" thickBot="1" x14ac:dyDescent="0.3">
      <c r="A173" s="231" t="s">
        <v>606</v>
      </c>
      <c r="B173" s="232" t="s">
        <v>19</v>
      </c>
      <c r="C173" s="233" t="s">
        <v>607</v>
      </c>
      <c r="D173" s="234"/>
      <c r="E173" s="209"/>
      <c r="F173" s="210"/>
      <c r="G173" s="209"/>
      <c r="H173" s="210"/>
      <c r="I173" s="211"/>
      <c r="J173" s="208"/>
      <c r="K173" s="209"/>
      <c r="L173" s="210"/>
      <c r="M173" s="209"/>
      <c r="N173" s="210"/>
      <c r="O173" s="211"/>
      <c r="P173" s="208"/>
      <c r="Q173" s="209"/>
      <c r="R173" s="210"/>
      <c r="S173" s="209"/>
      <c r="T173" s="210"/>
      <c r="U173" s="211"/>
      <c r="V173" s="208"/>
      <c r="W173" s="209"/>
      <c r="X173" s="210"/>
      <c r="Y173" s="209"/>
      <c r="Z173" s="210"/>
      <c r="AA173" s="211"/>
      <c r="AB173" s="208"/>
      <c r="AC173" s="209"/>
      <c r="AD173" s="210"/>
      <c r="AE173" s="209"/>
      <c r="AF173" s="210"/>
      <c r="AG173" s="211"/>
      <c r="AH173" s="208"/>
      <c r="AI173" s="209"/>
      <c r="AJ173" s="210"/>
      <c r="AK173" s="209"/>
      <c r="AL173" s="210"/>
      <c r="AM173" s="211"/>
      <c r="AN173" s="208"/>
      <c r="AO173" s="209"/>
      <c r="AP173" s="210"/>
      <c r="AQ173" s="209"/>
      <c r="AR173" s="210"/>
      <c r="AS173" s="211"/>
      <c r="AT173" s="208"/>
      <c r="AU173" s="209"/>
      <c r="AV173" s="210"/>
      <c r="AW173" s="209"/>
      <c r="AX173" s="210"/>
      <c r="AY173" s="211"/>
      <c r="AZ173" s="174"/>
      <c r="BA173" s="175"/>
      <c r="BB173" s="175"/>
      <c r="BC173" s="176"/>
      <c r="BD173" s="177"/>
      <c r="BE173" s="178"/>
      <c r="BF173" s="40" t="s">
        <v>690</v>
      </c>
      <c r="BG173" s="41" t="s">
        <v>706</v>
      </c>
    </row>
    <row r="174" spans="1:59" s="92" customFormat="1" ht="30.75" hidden="1" thickBot="1" x14ac:dyDescent="0.25">
      <c r="A174" s="235" t="s">
        <v>601</v>
      </c>
      <c r="B174" s="165" t="s">
        <v>19</v>
      </c>
      <c r="C174" s="236" t="s">
        <v>602</v>
      </c>
      <c r="D174" s="234"/>
      <c r="E174" s="209"/>
      <c r="F174" s="210"/>
      <c r="G174" s="209"/>
      <c r="H174" s="210"/>
      <c r="I174" s="211"/>
      <c r="J174" s="208"/>
      <c r="K174" s="209"/>
      <c r="L174" s="210"/>
      <c r="M174" s="209"/>
      <c r="N174" s="210"/>
      <c r="O174" s="211"/>
      <c r="P174" s="208"/>
      <c r="Q174" s="209"/>
      <c r="R174" s="210"/>
      <c r="S174" s="209"/>
      <c r="T174" s="210"/>
      <c r="U174" s="211"/>
      <c r="V174" s="208"/>
      <c r="W174" s="209"/>
      <c r="X174" s="210"/>
      <c r="Y174" s="209"/>
      <c r="Z174" s="210"/>
      <c r="AA174" s="211"/>
      <c r="AB174" s="208"/>
      <c r="AC174" s="209"/>
      <c r="AD174" s="210"/>
      <c r="AE174" s="209"/>
      <c r="AF174" s="210"/>
      <c r="AG174" s="211"/>
      <c r="AH174" s="208"/>
      <c r="AI174" s="209"/>
      <c r="AJ174" s="210"/>
      <c r="AK174" s="209"/>
      <c r="AL174" s="210"/>
      <c r="AM174" s="211"/>
      <c r="AN174" s="208">
        <v>1</v>
      </c>
      <c r="AO174" s="209">
        <v>14</v>
      </c>
      <c r="AP174" s="210"/>
      <c r="AQ174" s="209"/>
      <c r="AR174" s="210">
        <v>2</v>
      </c>
      <c r="AS174" s="211" t="s">
        <v>469</v>
      </c>
      <c r="AT174" s="208"/>
      <c r="AU174" s="209"/>
      <c r="AV174" s="210"/>
      <c r="AW174" s="209"/>
      <c r="AX174" s="210"/>
      <c r="AY174" s="211"/>
      <c r="AZ174" s="174"/>
      <c r="BA174" s="175"/>
      <c r="BB174" s="175"/>
      <c r="BC174" s="176"/>
      <c r="BD174" s="177"/>
      <c r="BE174" s="178"/>
      <c r="BF174" s="40" t="s">
        <v>710</v>
      </c>
      <c r="BG174" s="41" t="s">
        <v>711</v>
      </c>
    </row>
    <row r="175" spans="1:59" s="92" customFormat="1" ht="16.5" hidden="1" thickBot="1" x14ac:dyDescent="0.3">
      <c r="A175" s="231" t="s">
        <v>561</v>
      </c>
      <c r="B175" s="232" t="s">
        <v>19</v>
      </c>
      <c r="C175" s="233" t="s">
        <v>611</v>
      </c>
      <c r="D175" s="234"/>
      <c r="E175" s="209"/>
      <c r="F175" s="210"/>
      <c r="G175" s="209"/>
      <c r="H175" s="210"/>
      <c r="I175" s="211"/>
      <c r="J175" s="208"/>
      <c r="K175" s="209"/>
      <c r="L175" s="210"/>
      <c r="M175" s="209"/>
      <c r="N175" s="210"/>
      <c r="O175" s="211"/>
      <c r="P175" s="208"/>
      <c r="Q175" s="209"/>
      <c r="R175" s="210"/>
      <c r="S175" s="209"/>
      <c r="T175" s="210"/>
      <c r="U175" s="211"/>
      <c r="V175" s="208"/>
      <c r="W175" s="209"/>
      <c r="X175" s="210"/>
      <c r="Y175" s="209"/>
      <c r="Z175" s="210"/>
      <c r="AA175" s="211"/>
      <c r="AB175" s="208"/>
      <c r="AC175" s="209"/>
      <c r="AD175" s="210"/>
      <c r="AE175" s="209"/>
      <c r="AF175" s="210"/>
      <c r="AG175" s="211"/>
      <c r="AH175" s="208"/>
      <c r="AI175" s="209"/>
      <c r="AJ175" s="210"/>
      <c r="AK175" s="209"/>
      <c r="AL175" s="210"/>
      <c r="AM175" s="211"/>
      <c r="AN175" s="208"/>
      <c r="AO175" s="209"/>
      <c r="AP175" s="210"/>
      <c r="AQ175" s="209"/>
      <c r="AR175" s="210"/>
      <c r="AS175" s="211"/>
      <c r="AT175" s="208"/>
      <c r="AU175" s="209"/>
      <c r="AV175" s="210"/>
      <c r="AW175" s="209"/>
      <c r="AX175" s="210"/>
      <c r="AY175" s="211"/>
      <c r="AZ175" s="174"/>
      <c r="BA175" s="175"/>
      <c r="BB175" s="175"/>
      <c r="BC175" s="176"/>
      <c r="BD175" s="177"/>
      <c r="BE175" s="178"/>
      <c r="BF175" s="40" t="s">
        <v>651</v>
      </c>
      <c r="BG175" s="41" t="s">
        <v>652</v>
      </c>
    </row>
    <row r="176" spans="1:59" s="92" customFormat="1" ht="16.5" hidden="1" thickBot="1" x14ac:dyDescent="0.3">
      <c r="A176" s="231" t="s">
        <v>561</v>
      </c>
      <c r="B176" s="232" t="s">
        <v>19</v>
      </c>
      <c r="C176" s="233" t="s">
        <v>621</v>
      </c>
      <c r="D176" s="234"/>
      <c r="E176" s="209"/>
      <c r="F176" s="210"/>
      <c r="G176" s="209"/>
      <c r="H176" s="210"/>
      <c r="I176" s="211"/>
      <c r="J176" s="208"/>
      <c r="K176" s="209"/>
      <c r="L176" s="210"/>
      <c r="M176" s="209"/>
      <c r="N176" s="210"/>
      <c r="O176" s="211"/>
      <c r="P176" s="208"/>
      <c r="Q176" s="209"/>
      <c r="R176" s="210"/>
      <c r="S176" s="209"/>
      <c r="T176" s="210"/>
      <c r="U176" s="211"/>
      <c r="V176" s="208"/>
      <c r="W176" s="209"/>
      <c r="X176" s="210"/>
      <c r="Y176" s="209"/>
      <c r="Z176" s="210"/>
      <c r="AA176" s="211"/>
      <c r="AB176" s="208"/>
      <c r="AC176" s="209"/>
      <c r="AD176" s="210"/>
      <c r="AE176" s="209"/>
      <c r="AF176" s="210"/>
      <c r="AG176" s="211"/>
      <c r="AH176" s="208"/>
      <c r="AI176" s="209"/>
      <c r="AJ176" s="210"/>
      <c r="AK176" s="209"/>
      <c r="AL176" s="210"/>
      <c r="AM176" s="211"/>
      <c r="AN176" s="208"/>
      <c r="AO176" s="209"/>
      <c r="AP176" s="210"/>
      <c r="AQ176" s="209"/>
      <c r="AR176" s="210"/>
      <c r="AS176" s="211"/>
      <c r="AT176" s="208"/>
      <c r="AU176" s="209"/>
      <c r="AV176" s="210"/>
      <c r="AW176" s="209"/>
      <c r="AX176" s="210"/>
      <c r="AY176" s="211"/>
      <c r="AZ176" s="174"/>
      <c r="BA176" s="175"/>
      <c r="BB176" s="175"/>
      <c r="BC176" s="176"/>
      <c r="BD176" s="177"/>
      <c r="BE176" s="178"/>
      <c r="BF176" s="40" t="s">
        <v>597</v>
      </c>
      <c r="BG176" s="41" t="s">
        <v>666</v>
      </c>
    </row>
    <row r="177" spans="1:59" s="92" customFormat="1" ht="22.5" hidden="1" customHeight="1" x14ac:dyDescent="0.2">
      <c r="A177" s="235"/>
      <c r="B177" s="165"/>
      <c r="C177" s="236"/>
      <c r="D177" s="234"/>
      <c r="E177" s="209"/>
      <c r="F177" s="210"/>
      <c r="G177" s="209"/>
      <c r="H177" s="210"/>
      <c r="I177" s="211"/>
      <c r="J177" s="208"/>
      <c r="K177" s="209"/>
      <c r="L177" s="210"/>
      <c r="M177" s="209"/>
      <c r="N177" s="210"/>
      <c r="O177" s="211"/>
      <c r="P177" s="208"/>
      <c r="Q177" s="209"/>
      <c r="R177" s="210"/>
      <c r="S177" s="209"/>
      <c r="T177" s="210"/>
      <c r="U177" s="211"/>
      <c r="V177" s="208"/>
      <c r="W177" s="209"/>
      <c r="X177" s="210"/>
      <c r="Y177" s="209"/>
      <c r="Z177" s="210"/>
      <c r="AA177" s="211"/>
      <c r="AB177" s="208"/>
      <c r="AC177" s="209"/>
      <c r="AD177" s="210"/>
      <c r="AE177" s="209"/>
      <c r="AF177" s="210"/>
      <c r="AG177" s="211"/>
      <c r="AH177" s="208"/>
      <c r="AI177" s="209"/>
      <c r="AJ177" s="210"/>
      <c r="AK177" s="209"/>
      <c r="AL177" s="210"/>
      <c r="AM177" s="211"/>
      <c r="AN177" s="208"/>
      <c r="AO177" s="209"/>
      <c r="AP177" s="210"/>
      <c r="AQ177" s="209"/>
      <c r="AR177" s="210"/>
      <c r="AS177" s="211"/>
      <c r="AT177" s="208"/>
      <c r="AU177" s="209"/>
      <c r="AV177" s="210"/>
      <c r="AW177" s="209"/>
      <c r="AX177" s="210"/>
      <c r="AY177" s="211"/>
      <c r="AZ177" s="174"/>
      <c r="BA177" s="175"/>
      <c r="BB177" s="175"/>
      <c r="BC177" s="176"/>
      <c r="BD177" s="177"/>
      <c r="BE177" s="178"/>
      <c r="BF177" s="40"/>
      <c r="BG177" s="41"/>
    </row>
    <row r="178" spans="1:59" s="92" customFormat="1" ht="16.5" hidden="1" thickBot="1" x14ac:dyDescent="0.25">
      <c r="A178" s="212"/>
      <c r="B178" s="213"/>
      <c r="C178" s="214"/>
      <c r="D178" s="215"/>
      <c r="E178" s="216"/>
      <c r="F178" s="217"/>
      <c r="G178" s="216"/>
      <c r="H178" s="217"/>
      <c r="I178" s="218"/>
      <c r="J178" s="215"/>
      <c r="K178" s="216"/>
      <c r="L178" s="217"/>
      <c r="M178" s="216"/>
      <c r="N178" s="217"/>
      <c r="O178" s="218"/>
      <c r="P178" s="215"/>
      <c r="Q178" s="216"/>
      <c r="R178" s="217"/>
      <c r="S178" s="216"/>
      <c r="T178" s="217"/>
      <c r="U178" s="218"/>
      <c r="V178" s="215"/>
      <c r="W178" s="216"/>
      <c r="X178" s="217"/>
      <c r="Y178" s="216"/>
      <c r="Z178" s="217"/>
      <c r="AA178" s="218"/>
      <c r="AB178" s="215"/>
      <c r="AC178" s="216"/>
      <c r="AD178" s="217"/>
      <c r="AE178" s="216"/>
      <c r="AF178" s="217"/>
      <c r="AG178" s="218"/>
      <c r="AH178" s="215"/>
      <c r="AI178" s="216"/>
      <c r="AJ178" s="217"/>
      <c r="AK178" s="216"/>
      <c r="AL178" s="217"/>
      <c r="AM178" s="218"/>
      <c r="AN178" s="215"/>
      <c r="AO178" s="216"/>
      <c r="AP178" s="217"/>
      <c r="AQ178" s="216"/>
      <c r="AR178" s="217"/>
      <c r="AS178" s="218"/>
      <c r="AT178" s="215"/>
      <c r="AU178" s="216"/>
      <c r="AV178" s="217"/>
      <c r="AW178" s="216"/>
      <c r="AX178" s="217"/>
      <c r="AY178" s="218"/>
      <c r="AZ178" s="755"/>
      <c r="BA178" s="756"/>
      <c r="BB178" s="756"/>
      <c r="BC178" s="757"/>
      <c r="BD178" s="729"/>
      <c r="BE178" s="730"/>
      <c r="BF178" s="40"/>
      <c r="BG178" s="41"/>
    </row>
    <row r="179" spans="1:59" s="92" customFormat="1" ht="15.95" hidden="1" customHeight="1" thickTop="1" thickBot="1" x14ac:dyDescent="0.25">
      <c r="A179" s="758"/>
      <c r="B179" s="758"/>
      <c r="C179" s="758"/>
      <c r="D179" s="758"/>
      <c r="E179" s="758"/>
      <c r="F179" s="758"/>
      <c r="G179" s="758"/>
      <c r="H179" s="758"/>
      <c r="I179" s="758"/>
      <c r="J179" s="758"/>
      <c r="K179" s="758"/>
      <c r="L179" s="758"/>
      <c r="M179" s="758"/>
      <c r="N179" s="758"/>
      <c r="O179" s="758"/>
      <c r="P179" s="758"/>
      <c r="Q179" s="758"/>
      <c r="R179" s="758"/>
      <c r="S179" s="758"/>
      <c r="T179" s="758"/>
      <c r="U179" s="758"/>
      <c r="V179" s="758"/>
      <c r="W179" s="758"/>
      <c r="X179" s="758"/>
      <c r="Y179" s="758"/>
      <c r="Z179" s="758"/>
      <c r="AA179" s="758"/>
      <c r="AB179" s="758"/>
      <c r="AC179" s="758"/>
      <c r="AD179" s="758"/>
      <c r="AE179" s="758"/>
      <c r="AF179" s="758"/>
      <c r="AG179" s="758"/>
      <c r="AH179" s="758"/>
      <c r="AI179" s="758"/>
      <c r="AJ179" s="758"/>
      <c r="AK179" s="758"/>
      <c r="AL179" s="758"/>
      <c r="AM179" s="758"/>
      <c r="AN179" s="758"/>
      <c r="AO179" s="758"/>
      <c r="AP179" s="758"/>
      <c r="AQ179" s="758"/>
      <c r="AR179" s="758"/>
      <c r="AS179" s="758"/>
      <c r="AT179" s="758"/>
      <c r="AU179" s="758"/>
      <c r="AV179" s="758"/>
      <c r="AW179" s="758"/>
      <c r="AX179" s="758"/>
      <c r="AY179" s="758"/>
      <c r="AZ179" s="237"/>
      <c r="BA179" s="237"/>
      <c r="BB179" s="237"/>
      <c r="BC179" s="237"/>
      <c r="BD179" s="237"/>
      <c r="BE179" s="238"/>
    </row>
    <row r="180" spans="1:59" s="92" customFormat="1" ht="9.9499999999999993" hidden="1" customHeight="1" thickTop="1" thickBot="1" x14ac:dyDescent="0.25">
      <c r="A180" s="239"/>
      <c r="B180" s="240"/>
      <c r="C180" s="241"/>
      <c r="D180" s="242"/>
      <c r="E180" s="242"/>
      <c r="F180" s="242"/>
      <c r="G180" s="242"/>
      <c r="H180" s="242"/>
      <c r="I180" s="242"/>
      <c r="J180" s="242"/>
      <c r="K180" s="242"/>
      <c r="L180" s="242"/>
      <c r="M180" s="243"/>
      <c r="N180" s="244"/>
      <c r="O180" s="244"/>
      <c r="P180" s="242"/>
      <c r="Q180" s="242"/>
      <c r="R180" s="242"/>
      <c r="S180" s="242"/>
      <c r="T180" s="242"/>
      <c r="U180" s="242"/>
      <c r="V180" s="242"/>
      <c r="W180" s="242"/>
      <c r="X180" s="242"/>
      <c r="Y180" s="243"/>
      <c r="Z180" s="244"/>
      <c r="AA180" s="244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5"/>
      <c r="AZ180" s="246"/>
      <c r="BA180" s="247"/>
      <c r="BB180" s="247"/>
      <c r="BC180" s="247"/>
      <c r="BD180" s="247"/>
      <c r="BE180" s="248"/>
    </row>
    <row r="181" spans="1:59" s="92" customFormat="1" ht="15.75" customHeight="1" thickTop="1" thickBot="1" x14ac:dyDescent="0.25">
      <c r="A181" s="759"/>
      <c r="B181" s="760"/>
      <c r="C181" s="760"/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  <c r="N181" s="760"/>
      <c r="O181" s="760"/>
      <c r="P181" s="760"/>
      <c r="Q181" s="760"/>
      <c r="R181" s="760"/>
      <c r="S181" s="760"/>
      <c r="T181" s="760"/>
      <c r="U181" s="760"/>
      <c r="V181" s="760"/>
      <c r="W181" s="760"/>
      <c r="X181" s="760"/>
      <c r="Y181" s="760"/>
      <c r="Z181" s="760"/>
      <c r="AA181" s="760"/>
      <c r="AB181" s="760"/>
      <c r="AC181" s="760"/>
      <c r="AD181" s="760"/>
      <c r="AE181" s="760"/>
      <c r="AF181" s="760"/>
      <c r="AG181" s="760"/>
      <c r="AH181" s="760"/>
      <c r="AI181" s="760"/>
      <c r="AJ181" s="760"/>
      <c r="AK181" s="760"/>
      <c r="AL181" s="760"/>
      <c r="AM181" s="760"/>
      <c r="AN181" s="760"/>
      <c r="AO181" s="760"/>
      <c r="AP181" s="760"/>
      <c r="AQ181" s="760"/>
      <c r="AR181" s="760"/>
      <c r="AS181" s="760"/>
      <c r="AT181" s="760"/>
      <c r="AU181" s="760"/>
      <c r="AV181" s="760"/>
      <c r="AW181" s="760"/>
      <c r="AX181" s="760"/>
      <c r="AY181" s="760"/>
      <c r="AZ181" s="249"/>
      <c r="BA181" s="249"/>
      <c r="BB181" s="249"/>
      <c r="BC181" s="249"/>
      <c r="BD181" s="249"/>
      <c r="BE181" s="250"/>
    </row>
    <row r="182" spans="1:59" s="92" customFormat="1" ht="15.75" customHeight="1" thickTop="1" x14ac:dyDescent="0.2">
      <c r="A182" s="753" t="s">
        <v>22</v>
      </c>
      <c r="B182" s="754"/>
      <c r="C182" s="754"/>
      <c r="D182" s="754"/>
      <c r="E182" s="754"/>
      <c r="F182" s="754"/>
      <c r="G182" s="754"/>
      <c r="H182" s="754"/>
      <c r="I182" s="754"/>
      <c r="J182" s="754"/>
      <c r="K182" s="754"/>
      <c r="L182" s="754"/>
      <c r="M182" s="754"/>
      <c r="N182" s="754"/>
      <c r="O182" s="754"/>
      <c r="P182" s="754"/>
      <c r="Q182" s="754"/>
      <c r="R182" s="754"/>
      <c r="S182" s="754"/>
      <c r="T182" s="754"/>
      <c r="U182" s="754"/>
      <c r="V182" s="754"/>
      <c r="W182" s="754"/>
      <c r="X182" s="754"/>
      <c r="Y182" s="754"/>
      <c r="Z182" s="754"/>
      <c r="AA182" s="754"/>
      <c r="AB182" s="754"/>
      <c r="AC182" s="754"/>
      <c r="AD182" s="754"/>
      <c r="AE182" s="754"/>
      <c r="AF182" s="754"/>
      <c r="AG182" s="754"/>
      <c r="AH182" s="754"/>
      <c r="AI182" s="754"/>
      <c r="AJ182" s="754"/>
      <c r="AK182" s="754"/>
      <c r="AL182" s="754"/>
      <c r="AM182" s="754"/>
      <c r="AN182" s="754"/>
      <c r="AO182" s="754"/>
      <c r="AP182" s="754"/>
      <c r="AQ182" s="754"/>
      <c r="AR182" s="754"/>
      <c r="AS182" s="754"/>
      <c r="AT182" s="754"/>
      <c r="AU182" s="754"/>
      <c r="AV182" s="754"/>
      <c r="AW182" s="754"/>
      <c r="AX182" s="754"/>
      <c r="AY182" s="754"/>
      <c r="AZ182" s="251"/>
      <c r="BA182" s="251"/>
      <c r="BB182" s="251"/>
      <c r="BC182" s="251"/>
      <c r="BD182" s="251"/>
      <c r="BE182" s="252"/>
    </row>
    <row r="183" spans="1:59" s="92" customFormat="1" ht="15.75" customHeight="1" x14ac:dyDescent="0.25">
      <c r="A183" s="253"/>
      <c r="B183" s="254"/>
      <c r="C183" s="255" t="s">
        <v>23</v>
      </c>
      <c r="D183" s="256"/>
      <c r="E183" s="257"/>
      <c r="F183" s="257"/>
      <c r="G183" s="257"/>
      <c r="H183" s="25"/>
      <c r="I183" s="258" t="str">
        <f>IF(COUNTIF(I10:I95,"A")=0,"",COUNTIF(I10:I95,"A"))</f>
        <v/>
      </c>
      <c r="J183" s="256"/>
      <c r="K183" s="257"/>
      <c r="L183" s="257"/>
      <c r="M183" s="257"/>
      <c r="N183" s="25"/>
      <c r="O183" s="258">
        <f>IF(COUNTIF(O10:O95,"A")=0,"",COUNTIF(O10:O95,"A"))</f>
        <v>1</v>
      </c>
      <c r="P183" s="256"/>
      <c r="Q183" s="257"/>
      <c r="R183" s="257"/>
      <c r="S183" s="257"/>
      <c r="T183" s="25"/>
      <c r="U183" s="258" t="str">
        <f>IF(COUNTIF(U10:U95,"A")=0,"",COUNTIF(U10:U95,"A"))</f>
        <v/>
      </c>
      <c r="V183" s="256"/>
      <c r="W183" s="257"/>
      <c r="X183" s="257"/>
      <c r="Y183" s="257"/>
      <c r="Z183" s="25"/>
      <c r="AA183" s="258" t="str">
        <f>IF(COUNTIF(AA10:AA95,"A")=0,"",COUNTIF(AA10:AA95,"A"))</f>
        <v/>
      </c>
      <c r="AB183" s="256"/>
      <c r="AC183" s="257"/>
      <c r="AD183" s="257"/>
      <c r="AE183" s="257"/>
      <c r="AF183" s="25"/>
      <c r="AG183" s="258" t="str">
        <f>IF(COUNTIF(AG10:AG95,"A")=0,"",COUNTIF(AG10:AG95,"A"))</f>
        <v/>
      </c>
      <c r="AH183" s="256"/>
      <c r="AI183" s="257"/>
      <c r="AJ183" s="257"/>
      <c r="AK183" s="257"/>
      <c r="AL183" s="25"/>
      <c r="AM183" s="258" t="str">
        <f>IF(COUNTIF(AM10:AM95,"A")=0,"",COUNTIF(AM10:AM95,"A"))</f>
        <v/>
      </c>
      <c r="AN183" s="256"/>
      <c r="AO183" s="257"/>
      <c r="AP183" s="257"/>
      <c r="AQ183" s="257"/>
      <c r="AR183" s="25"/>
      <c r="AS183" s="258" t="str">
        <f>IF(COUNTIF(AS10:AS95,"A")=0,"",COUNTIF(AS10:AS95,"A"))</f>
        <v/>
      </c>
      <c r="AT183" s="256"/>
      <c r="AU183" s="257"/>
      <c r="AV183" s="257"/>
      <c r="AW183" s="257"/>
      <c r="AX183" s="25"/>
      <c r="AY183" s="258" t="str">
        <f>IF(COUNTIF(AY10:AY95,"A")=0,"",COUNTIF(AY10:AY95,"A"))</f>
        <v/>
      </c>
      <c r="AZ183" s="259"/>
      <c r="BA183" s="257"/>
      <c r="BB183" s="257"/>
      <c r="BC183" s="257"/>
      <c r="BD183" s="25"/>
      <c r="BE183" s="288">
        <f t="shared" ref="BE183:BE195" si="215">IF(SUM(I183:AY183)=0,"",SUM(I183:AY183))</f>
        <v>1</v>
      </c>
    </row>
    <row r="184" spans="1:59" s="92" customFormat="1" ht="15.75" customHeight="1" x14ac:dyDescent="0.25">
      <c r="A184" s="260"/>
      <c r="B184" s="254"/>
      <c r="C184" s="255" t="s">
        <v>24</v>
      </c>
      <c r="D184" s="256"/>
      <c r="E184" s="257"/>
      <c r="F184" s="257"/>
      <c r="G184" s="257"/>
      <c r="H184" s="25"/>
      <c r="I184" s="258">
        <f>IF(COUNTIF(I10:I95,"B")=0,"",COUNTIF(I10:I95,"B"))</f>
        <v>1</v>
      </c>
      <c r="J184" s="256"/>
      <c r="K184" s="257"/>
      <c r="L184" s="257"/>
      <c r="M184" s="257"/>
      <c r="N184" s="25"/>
      <c r="O184" s="258" t="str">
        <f>IF(COUNTIF(O10:O95,"B")=0,"",COUNTIF(O10:O95,"B"))</f>
        <v/>
      </c>
      <c r="P184" s="256"/>
      <c r="Q184" s="257"/>
      <c r="R184" s="257"/>
      <c r="S184" s="257"/>
      <c r="T184" s="25"/>
      <c r="U184" s="258" t="str">
        <f>IF(COUNTIF(U10:U95,"B")=0,"",COUNTIF(U10:U95,"B"))</f>
        <v/>
      </c>
      <c r="V184" s="256"/>
      <c r="W184" s="257"/>
      <c r="X184" s="257"/>
      <c r="Y184" s="257"/>
      <c r="Z184" s="25"/>
      <c r="AA184" s="258">
        <f>IF(COUNTIF(AA10:AA95,"B")=0,"",COUNTIF(AA10:AA95,"B"))</f>
        <v>1</v>
      </c>
      <c r="AB184" s="256"/>
      <c r="AC184" s="257"/>
      <c r="AD184" s="257"/>
      <c r="AE184" s="257"/>
      <c r="AF184" s="25"/>
      <c r="AG184" s="258" t="str">
        <f>IF(COUNTIF(AG10:AG95,"B")=0,"",COUNTIF(AG10:AG95,"B"))</f>
        <v/>
      </c>
      <c r="AH184" s="256"/>
      <c r="AI184" s="257"/>
      <c r="AJ184" s="257"/>
      <c r="AK184" s="257"/>
      <c r="AL184" s="25"/>
      <c r="AM184" s="258" t="str">
        <f>IF(COUNTIF(AM10:AM95,"B")=0,"",COUNTIF(AM10:AM95,"B"))</f>
        <v/>
      </c>
      <c r="AN184" s="256"/>
      <c r="AO184" s="257"/>
      <c r="AP184" s="257"/>
      <c r="AQ184" s="257"/>
      <c r="AR184" s="25"/>
      <c r="AS184" s="258" t="str">
        <f>IF(COUNTIF(AS10:AS95,"B")=0,"",COUNTIF(AS10:AS95,"B"))</f>
        <v/>
      </c>
      <c r="AT184" s="256"/>
      <c r="AU184" s="257"/>
      <c r="AV184" s="257"/>
      <c r="AW184" s="257"/>
      <c r="AX184" s="25"/>
      <c r="AY184" s="258">
        <f>IF(COUNTIF(AY10:AY95,"B")=0,"",COUNTIF(AY10:AY95,"B"))</f>
        <v>1</v>
      </c>
      <c r="AZ184" s="259"/>
      <c r="BA184" s="257"/>
      <c r="BB184" s="257"/>
      <c r="BC184" s="257"/>
      <c r="BD184" s="25"/>
      <c r="BE184" s="288">
        <f t="shared" si="215"/>
        <v>3</v>
      </c>
    </row>
    <row r="185" spans="1:59" s="92" customFormat="1" ht="15.75" customHeight="1" x14ac:dyDescent="0.25">
      <c r="A185" s="260"/>
      <c r="B185" s="254"/>
      <c r="C185" s="255" t="s">
        <v>61</v>
      </c>
      <c r="D185" s="256"/>
      <c r="E185" s="257"/>
      <c r="F185" s="257"/>
      <c r="G185" s="257"/>
      <c r="H185" s="25"/>
      <c r="I185" s="258">
        <f>IF(COUNTIF(I10:I95,"ÉÉ")=0,"",COUNTIF(I10:I95,"ÉÉ"))</f>
        <v>3</v>
      </c>
      <c r="J185" s="256"/>
      <c r="K185" s="257"/>
      <c r="L185" s="257"/>
      <c r="M185" s="257"/>
      <c r="N185" s="25"/>
      <c r="O185" s="258" t="str">
        <f>IF(COUNTIF(O10:O95,"ÉÉ")=0,"",COUNTIF(O10:O95,"ÉÉ"))</f>
        <v/>
      </c>
      <c r="P185" s="256"/>
      <c r="Q185" s="257"/>
      <c r="R185" s="257"/>
      <c r="S185" s="257"/>
      <c r="T185" s="25"/>
      <c r="U185" s="258" t="str">
        <f>IF(COUNTIF(U10:U95,"ÉÉ")=0,"",COUNTIF(U10:U95,"ÉÉ"))</f>
        <v/>
      </c>
      <c r="V185" s="256"/>
      <c r="W185" s="257"/>
      <c r="X185" s="257"/>
      <c r="Y185" s="257"/>
      <c r="Z185" s="25"/>
      <c r="AA185" s="258" t="str">
        <f>IF(COUNTIF(AA10:AA95,"ÉÉ")=0,"",COUNTIF(AA10:AA95,"ÉÉ"))</f>
        <v/>
      </c>
      <c r="AB185" s="256"/>
      <c r="AC185" s="257"/>
      <c r="AD185" s="257"/>
      <c r="AE185" s="257"/>
      <c r="AF185" s="25"/>
      <c r="AG185" s="258">
        <f>IF(COUNTIF(AG10:AG95,"ÉÉ")=0,"",COUNTIF(AG10:AG95,"ÉÉ"))</f>
        <v>1</v>
      </c>
      <c r="AH185" s="256"/>
      <c r="AI185" s="257"/>
      <c r="AJ185" s="257"/>
      <c r="AK185" s="257"/>
      <c r="AL185" s="25"/>
      <c r="AM185" s="258">
        <f>IF(COUNTIF(AM10:AM95,"ÉÉ")=0,"",COUNTIF(AM10:AM95,"ÉÉ"))</f>
        <v>2</v>
      </c>
      <c r="AN185" s="256"/>
      <c r="AO185" s="257"/>
      <c r="AP185" s="257"/>
      <c r="AQ185" s="257"/>
      <c r="AR185" s="25"/>
      <c r="AS185" s="258">
        <f>IF(COUNTIF(AS10:AS95,"ÉÉ")=0,"",COUNTIF(AS10:AS95,"ÉÉ"))</f>
        <v>1</v>
      </c>
      <c r="AT185" s="256"/>
      <c r="AU185" s="257"/>
      <c r="AV185" s="257"/>
      <c r="AW185" s="257"/>
      <c r="AX185" s="25"/>
      <c r="AY185" s="258">
        <f>IF(COUNTIF(AY10:AY95,"ÉÉ")=0,"",COUNTIF(AY10:AY95,"ÉÉ"))</f>
        <v>1</v>
      </c>
      <c r="AZ185" s="259"/>
      <c r="BA185" s="257"/>
      <c r="BB185" s="257"/>
      <c r="BC185" s="257"/>
      <c r="BD185" s="25"/>
      <c r="BE185" s="288">
        <f t="shared" si="215"/>
        <v>8</v>
      </c>
    </row>
    <row r="186" spans="1:59" s="92" customFormat="1" ht="15.75" customHeight="1" x14ac:dyDescent="0.25">
      <c r="A186" s="260"/>
      <c r="B186" s="261"/>
      <c r="C186" s="255" t="s">
        <v>62</v>
      </c>
      <c r="D186" s="262"/>
      <c r="E186" s="263"/>
      <c r="F186" s="263"/>
      <c r="G186" s="263"/>
      <c r="H186" s="264"/>
      <c r="I186" s="258" t="str">
        <f>IF(COUNTIF(I10:I95,"ÉÉ(Z)")=0,"",COUNTIF(I10:I95,"ÉÉ(Z)"))</f>
        <v/>
      </c>
      <c r="J186" s="262"/>
      <c r="K186" s="263"/>
      <c r="L186" s="263"/>
      <c r="M186" s="263"/>
      <c r="N186" s="264"/>
      <c r="O186" s="258" t="str">
        <f>IF(COUNTIF(O10:O95,"ÉÉ(Z)")=0,"",COUNTIF(O10:O95,"ÉÉ(Z)"))</f>
        <v/>
      </c>
      <c r="P186" s="262"/>
      <c r="Q186" s="263"/>
      <c r="R186" s="263"/>
      <c r="S186" s="263"/>
      <c r="T186" s="264"/>
      <c r="U186" s="258" t="str">
        <f>IF(COUNTIF(U10:U95,"ÉÉ(Z)")=0,"",COUNTIF(U10:U95,"ÉÉ(Z)"))</f>
        <v/>
      </c>
      <c r="V186" s="262"/>
      <c r="W186" s="263"/>
      <c r="X186" s="263"/>
      <c r="Y186" s="263"/>
      <c r="Z186" s="264"/>
      <c r="AA186" s="258" t="str">
        <f>IF(COUNTIF(AA10:AA95,"ÉÉ(Z)")=0,"",COUNTIF(AA10:AA95,"ÉÉ(Z)"))</f>
        <v/>
      </c>
      <c r="AB186" s="262"/>
      <c r="AC186" s="263"/>
      <c r="AD186" s="263"/>
      <c r="AE186" s="263"/>
      <c r="AF186" s="264"/>
      <c r="AG186" s="258" t="str">
        <f>IF(COUNTIF(AG10:AG95,"ÉÉ(Z)")=0,"",COUNTIF(AG10:AG95,"ÉÉ(Z)"))</f>
        <v/>
      </c>
      <c r="AH186" s="262"/>
      <c r="AI186" s="263"/>
      <c r="AJ186" s="263"/>
      <c r="AK186" s="263"/>
      <c r="AL186" s="264"/>
      <c r="AM186" s="258" t="str">
        <f>IF(COUNTIF(AM10:AM95,"ÉÉ(Z)")=0,"",COUNTIF(AM10:AM95,"ÉÉ(Z)"))</f>
        <v/>
      </c>
      <c r="AN186" s="262"/>
      <c r="AO186" s="263"/>
      <c r="AP186" s="263"/>
      <c r="AQ186" s="263"/>
      <c r="AR186" s="264"/>
      <c r="AS186" s="258" t="str">
        <f>IF(COUNTIF(AS10:AS95,"ÉÉ(Z)")=0,"",COUNTIF(AS10:AS95,"ÉÉ(Z)"))</f>
        <v/>
      </c>
      <c r="AT186" s="262"/>
      <c r="AU186" s="263"/>
      <c r="AV186" s="263"/>
      <c r="AW186" s="263"/>
      <c r="AX186" s="264"/>
      <c r="AY186" s="258" t="str">
        <f>IF(COUNTIF(AY10:AY95,"ÉÉ(Z)")=0,"",COUNTIF(AY10:AY95,"ÉÉ(Z)"))</f>
        <v/>
      </c>
      <c r="AZ186" s="265"/>
      <c r="BA186" s="263"/>
      <c r="BB186" s="263"/>
      <c r="BC186" s="263"/>
      <c r="BD186" s="264"/>
      <c r="BE186" s="288" t="str">
        <f t="shared" si="215"/>
        <v/>
      </c>
    </row>
    <row r="187" spans="1:59" s="92" customFormat="1" ht="15.75" customHeight="1" x14ac:dyDescent="0.25">
      <c r="A187" s="260"/>
      <c r="B187" s="254"/>
      <c r="C187" s="255" t="s">
        <v>63</v>
      </c>
      <c r="D187" s="256"/>
      <c r="E187" s="257"/>
      <c r="F187" s="257"/>
      <c r="G187" s="257"/>
      <c r="H187" s="25"/>
      <c r="I187" s="258">
        <f>IF(COUNTIF(I10:I95,"GYJ")=0,"",COUNTIF(I10:I95,"GYJ"))</f>
        <v>5</v>
      </c>
      <c r="J187" s="256"/>
      <c r="K187" s="257"/>
      <c r="L187" s="257"/>
      <c r="M187" s="257"/>
      <c r="N187" s="25"/>
      <c r="O187" s="258">
        <f>IF(COUNTIF(O10:O95,"GYJ")=0,"",COUNTIF(O10:O95,"GYJ"))</f>
        <v>4</v>
      </c>
      <c r="P187" s="256"/>
      <c r="Q187" s="257"/>
      <c r="R187" s="257"/>
      <c r="S187" s="257"/>
      <c r="T187" s="25"/>
      <c r="U187" s="258">
        <f>IF(COUNTIF(U10:U95,"GYJ")=0,"",COUNTIF(U10:U95,"GYJ"))</f>
        <v>4</v>
      </c>
      <c r="V187" s="256"/>
      <c r="W187" s="257"/>
      <c r="X187" s="257"/>
      <c r="Y187" s="257"/>
      <c r="Z187" s="25"/>
      <c r="AA187" s="258">
        <f>IF(COUNTIF(AA10:AA95,"GYJ")=0,"",COUNTIF(AA10:AA95,"GYJ"))</f>
        <v>4</v>
      </c>
      <c r="AB187" s="256"/>
      <c r="AC187" s="257"/>
      <c r="AD187" s="257"/>
      <c r="AE187" s="257"/>
      <c r="AF187" s="25"/>
      <c r="AG187" s="258">
        <f>IF(COUNTIF(AG10:AG95,"GYJ")=0,"",COUNTIF(AG10:AG95,"GYJ"))</f>
        <v>3</v>
      </c>
      <c r="AH187" s="256"/>
      <c r="AI187" s="257"/>
      <c r="AJ187" s="257"/>
      <c r="AK187" s="257"/>
      <c r="AL187" s="25"/>
      <c r="AM187" s="258">
        <f>IF(COUNTIF(AM10:AM95,"GYJ")=0,"",COUNTIF(AM10:AM95,"GYJ"))</f>
        <v>5</v>
      </c>
      <c r="AN187" s="256"/>
      <c r="AO187" s="257"/>
      <c r="AP187" s="257"/>
      <c r="AQ187" s="257"/>
      <c r="AR187" s="25"/>
      <c r="AS187" s="258">
        <f>IF(COUNTIF(AS10:AS95,"GYJ")=0,"",COUNTIF(AS10:AS95,"GYJ"))</f>
        <v>5</v>
      </c>
      <c r="AT187" s="256"/>
      <c r="AU187" s="257"/>
      <c r="AV187" s="257"/>
      <c r="AW187" s="257"/>
      <c r="AX187" s="25"/>
      <c r="AY187" s="258">
        <f>IF(COUNTIF(AY10:AY95,"GYJ")=0,"",COUNTIF(AY10:AY95,"GYJ"))</f>
        <v>7</v>
      </c>
      <c r="AZ187" s="259"/>
      <c r="BA187" s="257"/>
      <c r="BB187" s="257"/>
      <c r="BC187" s="257"/>
      <c r="BD187" s="25"/>
      <c r="BE187" s="288">
        <f t="shared" si="215"/>
        <v>37</v>
      </c>
    </row>
    <row r="188" spans="1:59" s="92" customFormat="1" ht="15.75" customHeight="1" x14ac:dyDescent="0.25">
      <c r="A188" s="260"/>
      <c r="B188" s="254"/>
      <c r="C188" s="255" t="s">
        <v>64</v>
      </c>
      <c r="D188" s="256"/>
      <c r="E188" s="257"/>
      <c r="F188" s="257"/>
      <c r="G188" s="257"/>
      <c r="H188" s="25"/>
      <c r="I188" s="258" t="str">
        <f>IF(COUNTIF(I10:I95,"GYJ(Z)")=0,"",COUNTIF(I10:I95,"GYJ(Z)"))</f>
        <v/>
      </c>
      <c r="J188" s="256"/>
      <c r="K188" s="257"/>
      <c r="L188" s="257"/>
      <c r="M188" s="257"/>
      <c r="N188" s="25"/>
      <c r="O188" s="258" t="str">
        <f>IF(COUNTIF(O10:O95,"GYJ(Z)")=0,"",COUNTIF(O10:O95,"GYJ(Z)"))</f>
        <v/>
      </c>
      <c r="P188" s="256"/>
      <c r="Q188" s="257"/>
      <c r="R188" s="257"/>
      <c r="S188" s="257"/>
      <c r="T188" s="25"/>
      <c r="U188" s="258" t="str">
        <f>IF(COUNTIF(U10:U95,"GYJ(Z)")=0,"",COUNTIF(U10:U95,"GYJ(Z)"))</f>
        <v/>
      </c>
      <c r="V188" s="256"/>
      <c r="W188" s="257"/>
      <c r="X188" s="257"/>
      <c r="Y188" s="257"/>
      <c r="Z188" s="25"/>
      <c r="AA188" s="258" t="str">
        <f>IF(COUNTIF(AA10:AA95,"GYJ(Z)")=0,"",COUNTIF(AA10:AA95,"GYJ(Z)"))</f>
        <v/>
      </c>
      <c r="AB188" s="256"/>
      <c r="AC188" s="257"/>
      <c r="AD188" s="257"/>
      <c r="AE188" s="257"/>
      <c r="AF188" s="25"/>
      <c r="AG188" s="258">
        <f>IF(COUNTIF(AG10:AG95,"GYJ(Z)")=0,"",COUNTIF(AG10:AG95,"GYJ(Z)"))</f>
        <v>1</v>
      </c>
      <c r="AH188" s="256"/>
      <c r="AI188" s="257"/>
      <c r="AJ188" s="257"/>
      <c r="AK188" s="257"/>
      <c r="AL188" s="25"/>
      <c r="AM188" s="258">
        <f>IF(COUNTIF(AM10:AM95,"GYJ(Z)")=0,"",COUNTIF(AM10:AM95,"GYJ(Z)"))</f>
        <v>1</v>
      </c>
      <c r="AN188" s="256"/>
      <c r="AO188" s="257"/>
      <c r="AP188" s="257"/>
      <c r="AQ188" s="257"/>
      <c r="AR188" s="25"/>
      <c r="AS188" s="258">
        <f>IF(COUNTIF(AS10:AS95,"GYJ(Z)")=0,"",COUNTIF(AS10:AS95,"GYJ(Z)"))</f>
        <v>1</v>
      </c>
      <c r="AT188" s="256"/>
      <c r="AU188" s="257"/>
      <c r="AV188" s="257"/>
      <c r="AW188" s="257"/>
      <c r="AX188" s="25"/>
      <c r="AY188" s="258" t="str">
        <f>IF(COUNTIF(AY10:AY95,"GYJ(Z)")=0,"",COUNTIF(AY10:AY95,"GYJ(Z)"))</f>
        <v/>
      </c>
      <c r="AZ188" s="259"/>
      <c r="BA188" s="257"/>
      <c r="BB188" s="257"/>
      <c r="BC188" s="257"/>
      <c r="BD188" s="25"/>
      <c r="BE188" s="288">
        <f t="shared" si="215"/>
        <v>3</v>
      </c>
    </row>
    <row r="189" spans="1:59" s="92" customFormat="1" ht="15.75" customHeight="1" x14ac:dyDescent="0.25">
      <c r="A189" s="260"/>
      <c r="B189" s="254"/>
      <c r="C189" s="255" t="s">
        <v>35</v>
      </c>
      <c r="D189" s="256"/>
      <c r="E189" s="257"/>
      <c r="F189" s="257"/>
      <c r="G189" s="257"/>
      <c r="H189" s="25"/>
      <c r="I189" s="258">
        <f>IF(COUNTIF(I10:I95,"K")=0,"",COUNTIF(I10:I95,"K"))</f>
        <v>1</v>
      </c>
      <c r="J189" s="256"/>
      <c r="K189" s="257"/>
      <c r="L189" s="257"/>
      <c r="M189" s="257"/>
      <c r="N189" s="25"/>
      <c r="O189" s="258">
        <f>IF(COUNTIF(O10:O95,"K")=0,"",COUNTIF(O10:O95,"K"))</f>
        <v>6</v>
      </c>
      <c r="P189" s="256"/>
      <c r="Q189" s="257"/>
      <c r="R189" s="257"/>
      <c r="S189" s="257"/>
      <c r="T189" s="25"/>
      <c r="U189" s="258">
        <f>IF(COUNTIF(U10:U95,"K")=0,"",COUNTIF(U10:U95,"K"))</f>
        <v>7</v>
      </c>
      <c r="V189" s="256"/>
      <c r="W189" s="257"/>
      <c r="X189" s="257"/>
      <c r="Y189" s="257"/>
      <c r="Z189" s="25"/>
      <c r="AA189" s="258">
        <f>IF(COUNTIF(AA10:AA95,"K")=0,"",COUNTIF(AA10:AA95,"K"))</f>
        <v>2</v>
      </c>
      <c r="AB189" s="256"/>
      <c r="AC189" s="257"/>
      <c r="AD189" s="257"/>
      <c r="AE189" s="257"/>
      <c r="AF189" s="25"/>
      <c r="AG189" s="258">
        <f>IF(COUNTIF(AG10:AG95,"K")=0,"",COUNTIF(AG10:AG95,"K"))</f>
        <v>3</v>
      </c>
      <c r="AH189" s="256"/>
      <c r="AI189" s="257"/>
      <c r="AJ189" s="257"/>
      <c r="AK189" s="257"/>
      <c r="AL189" s="25"/>
      <c r="AM189" s="258">
        <f>IF(COUNTIF(AM10:AM95,"K")=0,"",COUNTIF(AM10:AM95,"K"))</f>
        <v>2</v>
      </c>
      <c r="AN189" s="256"/>
      <c r="AO189" s="257"/>
      <c r="AP189" s="257"/>
      <c r="AQ189" s="257"/>
      <c r="AR189" s="25"/>
      <c r="AS189" s="258">
        <f>IF(COUNTIF(AS10:AS95,"K")=0,"",COUNTIF(AS10:AS95,"K"))</f>
        <v>1</v>
      </c>
      <c r="AT189" s="256"/>
      <c r="AU189" s="257"/>
      <c r="AV189" s="257"/>
      <c r="AW189" s="257"/>
      <c r="AX189" s="25"/>
      <c r="AY189" s="258">
        <f>IF(COUNTIF(AY10:AY95,"K")=0,"",COUNTIF(AY10:AY95,"K"))</f>
        <v>1</v>
      </c>
      <c r="AZ189" s="259"/>
      <c r="BA189" s="257"/>
      <c r="BB189" s="257"/>
      <c r="BC189" s="257"/>
      <c r="BD189" s="25"/>
      <c r="BE189" s="288">
        <f t="shared" si="215"/>
        <v>23</v>
      </c>
    </row>
    <row r="190" spans="1:59" s="92" customFormat="1" ht="15.75" customHeight="1" x14ac:dyDescent="0.25">
      <c r="A190" s="260"/>
      <c r="B190" s="254"/>
      <c r="C190" s="255" t="s">
        <v>36</v>
      </c>
      <c r="D190" s="256"/>
      <c r="E190" s="257"/>
      <c r="F190" s="257"/>
      <c r="G190" s="257"/>
      <c r="H190" s="25"/>
      <c r="I190" s="258" t="str">
        <f>IF(COUNTIF(I10:I95,"K(Z)")=0,"",COUNTIF(I10:I95,"K(Z)"))</f>
        <v/>
      </c>
      <c r="J190" s="256"/>
      <c r="K190" s="257"/>
      <c r="L190" s="257"/>
      <c r="M190" s="257"/>
      <c r="N190" s="25"/>
      <c r="O190" s="258" t="str">
        <f>IF(COUNTIF(O10:O95,"K(Z)")=0,"",COUNTIF(O10:O95,"K(Z)"))</f>
        <v/>
      </c>
      <c r="P190" s="256"/>
      <c r="Q190" s="257"/>
      <c r="R190" s="257"/>
      <c r="S190" s="257"/>
      <c r="T190" s="25"/>
      <c r="U190" s="258">
        <f>IF(COUNTIF(U10:U95,"K(Z)")=0,"",COUNTIF(U10:U95,"K(Z)"))</f>
        <v>1</v>
      </c>
      <c r="V190" s="256"/>
      <c r="W190" s="257"/>
      <c r="X190" s="257"/>
      <c r="Y190" s="257"/>
      <c r="Z190" s="25"/>
      <c r="AA190" s="258">
        <f>IF(COUNTIF(AA10:AA95,"K(Z)")=0,"",COUNTIF(AA10:AA95,"K(Z)"))</f>
        <v>1</v>
      </c>
      <c r="AB190" s="256"/>
      <c r="AC190" s="257"/>
      <c r="AD190" s="257"/>
      <c r="AE190" s="257"/>
      <c r="AF190" s="25"/>
      <c r="AG190" s="258">
        <f>IF(COUNTIF(AG10:AG95,"K(Z)")=0,"",COUNTIF(AG10:AG95,"K(Z)"))</f>
        <v>1</v>
      </c>
      <c r="AH190" s="256"/>
      <c r="AI190" s="257"/>
      <c r="AJ190" s="257"/>
      <c r="AK190" s="257"/>
      <c r="AL190" s="25"/>
      <c r="AM190" s="258">
        <f>IF(COUNTIF(AM10:AM95,"K(Z)")=0,"",COUNTIF(AM10:AM95,"K(Z)"))</f>
        <v>1</v>
      </c>
      <c r="AN190" s="256"/>
      <c r="AO190" s="257"/>
      <c r="AP190" s="257"/>
      <c r="AQ190" s="257"/>
      <c r="AR190" s="25"/>
      <c r="AS190" s="258" t="str">
        <f>IF(COUNTIF(AS10:AS95,"K(Z)")=0,"",COUNTIF(AS10:AS95,"K(Z)"))</f>
        <v/>
      </c>
      <c r="AT190" s="256"/>
      <c r="AU190" s="257"/>
      <c r="AV190" s="257"/>
      <c r="AW190" s="257"/>
      <c r="AX190" s="25"/>
      <c r="AY190" s="258" t="str">
        <f>IF(COUNTIF(AY10:AY95,"K(Z)")=0,"",COUNTIF(AY10:AY95,"K(Z)"))</f>
        <v/>
      </c>
      <c r="AZ190" s="259"/>
      <c r="BA190" s="257"/>
      <c r="BB190" s="257"/>
      <c r="BC190" s="257"/>
      <c r="BD190" s="25"/>
      <c r="BE190" s="288">
        <f t="shared" si="215"/>
        <v>4</v>
      </c>
    </row>
    <row r="191" spans="1:59" s="92" customFormat="1" ht="15.75" customHeight="1" x14ac:dyDescent="0.25">
      <c r="A191" s="260"/>
      <c r="B191" s="254"/>
      <c r="C191" s="255" t="s">
        <v>25</v>
      </c>
      <c r="D191" s="256"/>
      <c r="E191" s="257"/>
      <c r="F191" s="257"/>
      <c r="G191" s="257"/>
      <c r="H191" s="25"/>
      <c r="I191" s="258" t="str">
        <f>IF(COUNTIF(I10:I95,"AV")=0,"",COUNTIF(I10:I95,"AV"))</f>
        <v/>
      </c>
      <c r="J191" s="256"/>
      <c r="K191" s="257"/>
      <c r="L191" s="257"/>
      <c r="M191" s="257"/>
      <c r="N191" s="25"/>
      <c r="O191" s="258" t="str">
        <f>IF(COUNTIF(O10:O95,"AV")=0,"",COUNTIF(O10:O95,"AV"))</f>
        <v/>
      </c>
      <c r="P191" s="256"/>
      <c r="Q191" s="257"/>
      <c r="R191" s="257"/>
      <c r="S191" s="257"/>
      <c r="T191" s="25"/>
      <c r="U191" s="258" t="str">
        <f>IF(COUNTIF(U10:U95,"AV")=0,"",COUNTIF(U10:U95,"AV"))</f>
        <v/>
      </c>
      <c r="V191" s="256"/>
      <c r="W191" s="257"/>
      <c r="X191" s="257"/>
      <c r="Y191" s="257"/>
      <c r="Z191" s="25"/>
      <c r="AA191" s="258" t="str">
        <f>IF(COUNTIF(AA10:AA95,"AV")=0,"",COUNTIF(AA10:AA95,"AV"))</f>
        <v/>
      </c>
      <c r="AB191" s="256"/>
      <c r="AC191" s="257"/>
      <c r="AD191" s="257"/>
      <c r="AE191" s="257"/>
      <c r="AF191" s="25"/>
      <c r="AG191" s="258" t="str">
        <f>IF(COUNTIF(AG10:AG95,"AV")=0,"",COUNTIF(AG10:AG95,"AV"))</f>
        <v/>
      </c>
      <c r="AH191" s="256"/>
      <c r="AI191" s="257"/>
      <c r="AJ191" s="257"/>
      <c r="AK191" s="257"/>
      <c r="AL191" s="25"/>
      <c r="AM191" s="258" t="str">
        <f>IF(COUNTIF(AM10:AM95,"AV")=0,"",COUNTIF(AM10:AM95,"AV"))</f>
        <v/>
      </c>
      <c r="AN191" s="256"/>
      <c r="AO191" s="257"/>
      <c r="AP191" s="257"/>
      <c r="AQ191" s="257"/>
      <c r="AR191" s="25"/>
      <c r="AS191" s="258" t="str">
        <f>IF(COUNTIF(AS10:AS95,"AV")=0,"",COUNTIF(AS10:AS95,"AV"))</f>
        <v/>
      </c>
      <c r="AT191" s="256"/>
      <c r="AU191" s="257"/>
      <c r="AV191" s="257"/>
      <c r="AW191" s="257"/>
      <c r="AX191" s="25"/>
      <c r="AY191" s="258" t="str">
        <f>IF(COUNTIF(AY10:AY95,"AV")=0,"",COUNTIF(AY10:AY95,"AV"))</f>
        <v/>
      </c>
      <c r="AZ191" s="259"/>
      <c r="BA191" s="257"/>
      <c r="BB191" s="257"/>
      <c r="BC191" s="257"/>
      <c r="BD191" s="25"/>
      <c r="BE191" s="288" t="str">
        <f t="shared" si="215"/>
        <v/>
      </c>
    </row>
    <row r="192" spans="1:59" s="92" customFormat="1" ht="15.75" customHeight="1" x14ac:dyDescent="0.25">
      <c r="A192" s="260"/>
      <c r="B192" s="254"/>
      <c r="C192" s="255" t="s">
        <v>65</v>
      </c>
      <c r="D192" s="256"/>
      <c r="E192" s="257"/>
      <c r="F192" s="257"/>
      <c r="G192" s="257"/>
      <c r="H192" s="25"/>
      <c r="I192" s="258" t="str">
        <f>IF(COUNTIF(I10:I95,"KV")=0,"",COUNTIF(I10:I95,"KV"))</f>
        <v/>
      </c>
      <c r="J192" s="256"/>
      <c r="K192" s="257"/>
      <c r="L192" s="257"/>
      <c r="M192" s="257"/>
      <c r="N192" s="25"/>
      <c r="O192" s="258" t="str">
        <f>IF(COUNTIF(O10:O95,"KV")=0,"",COUNTIF(O10:O95,"KV"))</f>
        <v/>
      </c>
      <c r="P192" s="256"/>
      <c r="Q192" s="257"/>
      <c r="R192" s="257"/>
      <c r="S192" s="257"/>
      <c r="T192" s="25"/>
      <c r="U192" s="258" t="str">
        <f>IF(COUNTIF(U10:U95,"KV")=0,"",COUNTIF(U10:U95,"KV"))</f>
        <v/>
      </c>
      <c r="V192" s="256"/>
      <c r="W192" s="257"/>
      <c r="X192" s="257"/>
      <c r="Y192" s="257"/>
      <c r="Z192" s="25"/>
      <c r="AA192" s="258" t="str">
        <f>IF(COUNTIF(AA10:AA95,"KV")=0,"",COUNTIF(AA10:AA95,"KV"))</f>
        <v/>
      </c>
      <c r="AB192" s="256"/>
      <c r="AC192" s="257"/>
      <c r="AD192" s="257"/>
      <c r="AE192" s="257"/>
      <c r="AF192" s="25"/>
      <c r="AG192" s="258" t="str">
        <f>IF(COUNTIF(AG10:AG95,"KV")=0,"",COUNTIF(AG10:AG95,"KV"))</f>
        <v/>
      </c>
      <c r="AH192" s="256"/>
      <c r="AI192" s="257"/>
      <c r="AJ192" s="257"/>
      <c r="AK192" s="257"/>
      <c r="AL192" s="25"/>
      <c r="AM192" s="258" t="str">
        <f>IF(COUNTIF(AM10:AM95,"KV")=0,"",COUNTIF(AM10:AM95,"KV"))</f>
        <v/>
      </c>
      <c r="AN192" s="256"/>
      <c r="AO192" s="257"/>
      <c r="AP192" s="257"/>
      <c r="AQ192" s="257"/>
      <c r="AR192" s="25"/>
      <c r="AS192" s="258" t="str">
        <f>IF(COUNTIF(AS10:AS95,"KV")=0,"",COUNTIF(AS10:AS95,"KV"))</f>
        <v/>
      </c>
      <c r="AT192" s="256"/>
      <c r="AU192" s="257"/>
      <c r="AV192" s="257"/>
      <c r="AW192" s="257"/>
      <c r="AX192" s="25"/>
      <c r="AY192" s="258" t="str">
        <f>IF(COUNTIF(AY10:AY95,"KV")=0,"",COUNTIF(AY10:AY95,"KV"))</f>
        <v/>
      </c>
      <c r="AZ192" s="259"/>
      <c r="BA192" s="257"/>
      <c r="BB192" s="257"/>
      <c r="BC192" s="257"/>
      <c r="BD192" s="25"/>
      <c r="BE192" s="288" t="str">
        <f t="shared" si="215"/>
        <v/>
      </c>
    </row>
    <row r="193" spans="1:59" s="92" customFormat="1" ht="15.75" customHeight="1" x14ac:dyDescent="0.25">
      <c r="A193" s="266"/>
      <c r="B193" s="267"/>
      <c r="C193" s="268" t="s">
        <v>66</v>
      </c>
      <c r="D193" s="269"/>
      <c r="E193" s="270"/>
      <c r="F193" s="270"/>
      <c r="G193" s="270"/>
      <c r="H193" s="271"/>
      <c r="I193" s="258" t="str">
        <f>IF(COUNTIF(I10:I95,"SZG")=0,"",COUNTIF(I10:I95,"SZG"))</f>
        <v/>
      </c>
      <c r="J193" s="269"/>
      <c r="K193" s="270"/>
      <c r="L193" s="270"/>
      <c r="M193" s="270"/>
      <c r="N193" s="271"/>
      <c r="O193" s="258" t="str">
        <f>IF(COUNTIF(O10:O95,"SZG")=0,"",COUNTIF(O10:O95,"SZG"))</f>
        <v/>
      </c>
      <c r="P193" s="269"/>
      <c r="Q193" s="270"/>
      <c r="R193" s="270"/>
      <c r="S193" s="270"/>
      <c r="T193" s="271"/>
      <c r="U193" s="258" t="str">
        <f>IF(COUNTIF(U10:U95,"SZG")=0,"",COUNTIF(U10:U95,"SZG"))</f>
        <v/>
      </c>
      <c r="V193" s="269"/>
      <c r="W193" s="270"/>
      <c r="X193" s="270"/>
      <c r="Y193" s="270"/>
      <c r="Z193" s="271"/>
      <c r="AA193" s="258" t="str">
        <f>IF(COUNTIF(AA10:AA95,"SZG")=0,"",COUNTIF(AA10:AA95,"SZG"))</f>
        <v/>
      </c>
      <c r="AB193" s="269"/>
      <c r="AC193" s="270"/>
      <c r="AD193" s="270"/>
      <c r="AE193" s="270"/>
      <c r="AF193" s="271"/>
      <c r="AG193" s="258" t="str">
        <f>IF(COUNTIF(AG10:AG95,"SZG")=0,"",COUNTIF(AG10:AG95,"SZG"))</f>
        <v/>
      </c>
      <c r="AH193" s="269"/>
      <c r="AI193" s="270"/>
      <c r="AJ193" s="270"/>
      <c r="AK193" s="270"/>
      <c r="AL193" s="271"/>
      <c r="AM193" s="258" t="str">
        <f>IF(COUNTIF(AM10:AM95,"SZG")=0,"",COUNTIF(AM10:AM95,"SZG"))</f>
        <v/>
      </c>
      <c r="AN193" s="269"/>
      <c r="AO193" s="270"/>
      <c r="AP193" s="270"/>
      <c r="AQ193" s="270"/>
      <c r="AR193" s="271"/>
      <c r="AS193" s="258" t="str">
        <f>IF(COUNTIF(AS10:AS95,"SZG")=0,"",COUNTIF(AS10:AS95,"SZG"))</f>
        <v/>
      </c>
      <c r="AT193" s="269"/>
      <c r="AU193" s="270"/>
      <c r="AV193" s="270"/>
      <c r="AW193" s="270"/>
      <c r="AX193" s="271"/>
      <c r="AY193" s="258" t="str">
        <f>IF(COUNTIF(AY10:AY95,"SZG")=0,"",COUNTIF(AY10:AY95,"SZG"))</f>
        <v/>
      </c>
      <c r="AZ193" s="259"/>
      <c r="BA193" s="257"/>
      <c r="BB193" s="257"/>
      <c r="BC193" s="257"/>
      <c r="BD193" s="25"/>
      <c r="BE193" s="288" t="str">
        <f t="shared" si="215"/>
        <v/>
      </c>
    </row>
    <row r="194" spans="1:59" s="92" customFormat="1" ht="15.75" customHeight="1" x14ac:dyDescent="0.25">
      <c r="A194" s="266"/>
      <c r="B194" s="267"/>
      <c r="C194" s="268" t="s">
        <v>67</v>
      </c>
      <c r="D194" s="269"/>
      <c r="E194" s="270"/>
      <c r="F194" s="270"/>
      <c r="G194" s="270"/>
      <c r="H194" s="271"/>
      <c r="I194" s="258" t="str">
        <f>IF(COUNTIF(I10:I95,"ZV")=0,"",COUNTIF(I10:I95,"ZV"))</f>
        <v/>
      </c>
      <c r="J194" s="269"/>
      <c r="K194" s="270"/>
      <c r="L194" s="270"/>
      <c r="M194" s="270"/>
      <c r="N194" s="271"/>
      <c r="O194" s="258" t="str">
        <f>IF(COUNTIF(O10:O95,"ZV")=0,"",COUNTIF(O10:O95,"ZV"))</f>
        <v/>
      </c>
      <c r="P194" s="269"/>
      <c r="Q194" s="270"/>
      <c r="R194" s="270"/>
      <c r="S194" s="270"/>
      <c r="T194" s="271"/>
      <c r="U194" s="258" t="str">
        <f>IF(COUNTIF(U10:U95,"ZV")=0,"",COUNTIF(U10:U95,"ZV"))</f>
        <v/>
      </c>
      <c r="V194" s="269"/>
      <c r="W194" s="270"/>
      <c r="X194" s="270"/>
      <c r="Y194" s="270"/>
      <c r="Z194" s="271"/>
      <c r="AA194" s="258" t="str">
        <f>IF(COUNTIF(AA10:AA95,"ZV")=0,"",COUNTIF(AA10:AA95,"ZV"))</f>
        <v/>
      </c>
      <c r="AB194" s="269"/>
      <c r="AC194" s="270"/>
      <c r="AD194" s="270"/>
      <c r="AE194" s="270"/>
      <c r="AF194" s="271"/>
      <c r="AG194" s="258" t="str">
        <f>IF(COUNTIF(AG10:AG95,"ZV")=0,"",COUNTIF(AG10:AG95,"ZV"))</f>
        <v/>
      </c>
      <c r="AH194" s="269"/>
      <c r="AI194" s="270"/>
      <c r="AJ194" s="270"/>
      <c r="AK194" s="270"/>
      <c r="AL194" s="271"/>
      <c r="AM194" s="258" t="str">
        <f>IF(COUNTIF(AM10:AM95,"ZV")=0,"",COUNTIF(AM10:AM95,"ZV"))</f>
        <v/>
      </c>
      <c r="AN194" s="269"/>
      <c r="AO194" s="270"/>
      <c r="AP194" s="270"/>
      <c r="AQ194" s="270"/>
      <c r="AR194" s="271"/>
      <c r="AS194" s="258" t="str">
        <f>IF(COUNTIF(AS10:AS95,"ZV")=0,"",COUNTIF(AS10:AS95,"ZV"))</f>
        <v/>
      </c>
      <c r="AT194" s="269"/>
      <c r="AU194" s="270"/>
      <c r="AV194" s="270"/>
      <c r="AW194" s="270"/>
      <c r="AX194" s="271"/>
      <c r="AY194" s="258" t="str">
        <f>IF(COUNTIF(AY10:AY95,"ZV")=0,"",COUNTIF(AY10:AY95,"ZV"))</f>
        <v/>
      </c>
      <c r="AZ194" s="259"/>
      <c r="BA194" s="257"/>
      <c r="BB194" s="257"/>
      <c r="BC194" s="257"/>
      <c r="BD194" s="25"/>
      <c r="BE194" s="288" t="str">
        <f t="shared" si="215"/>
        <v/>
      </c>
    </row>
    <row r="195" spans="1:59" s="92" customFormat="1" ht="15.75" customHeight="1" thickBot="1" x14ac:dyDescent="0.3">
      <c r="A195" s="272"/>
      <c r="B195" s="273"/>
      <c r="C195" s="274" t="s">
        <v>26</v>
      </c>
      <c r="D195" s="275"/>
      <c r="E195" s="276"/>
      <c r="F195" s="276"/>
      <c r="G195" s="276"/>
      <c r="H195" s="277"/>
      <c r="I195" s="278">
        <f>IF(SUM(I183:I194)=0,"",SUM(I183:I194))</f>
        <v>10</v>
      </c>
      <c r="J195" s="275"/>
      <c r="K195" s="276"/>
      <c r="L195" s="276"/>
      <c r="M195" s="276"/>
      <c r="N195" s="277"/>
      <c r="O195" s="278">
        <f>IF(SUM(O183:O194)=0,"",SUM(O183:O194))</f>
        <v>11</v>
      </c>
      <c r="P195" s="275"/>
      <c r="Q195" s="276"/>
      <c r="R195" s="276"/>
      <c r="S195" s="276"/>
      <c r="T195" s="277"/>
      <c r="U195" s="278">
        <f>IF(SUM(U183:U194)=0,"",SUM(U183:U194))</f>
        <v>12</v>
      </c>
      <c r="V195" s="275"/>
      <c r="W195" s="276"/>
      <c r="X195" s="276"/>
      <c r="Y195" s="276"/>
      <c r="Z195" s="277"/>
      <c r="AA195" s="278">
        <f>IF(SUM(AA183:AA194)=0,"",SUM(AA183:AA194))</f>
        <v>8</v>
      </c>
      <c r="AB195" s="275"/>
      <c r="AC195" s="276"/>
      <c r="AD195" s="276"/>
      <c r="AE195" s="276"/>
      <c r="AF195" s="277"/>
      <c r="AG195" s="278">
        <f>IF(SUM(AG183:AG194)=0,"",SUM(AG183:AG194))</f>
        <v>9</v>
      </c>
      <c r="AH195" s="275"/>
      <c r="AI195" s="276"/>
      <c r="AJ195" s="276"/>
      <c r="AK195" s="276"/>
      <c r="AL195" s="277"/>
      <c r="AM195" s="278">
        <f>IF(SUM(AM183:AM194)=0,"",SUM(AM183:AM194))</f>
        <v>11</v>
      </c>
      <c r="AN195" s="275"/>
      <c r="AO195" s="276"/>
      <c r="AP195" s="276"/>
      <c r="AQ195" s="276"/>
      <c r="AR195" s="277"/>
      <c r="AS195" s="278">
        <f>IF(SUM(AS183:AS194)=0,"",SUM(AS183:AS194))</f>
        <v>8</v>
      </c>
      <c r="AT195" s="275"/>
      <c r="AU195" s="276"/>
      <c r="AV195" s="276"/>
      <c r="AW195" s="276"/>
      <c r="AX195" s="277"/>
      <c r="AY195" s="278">
        <f>IF(SUM(AY183:AY194)=0,"",SUM(AY183:AY194))</f>
        <v>10</v>
      </c>
      <c r="AZ195" s="279"/>
      <c r="BA195" s="276"/>
      <c r="BB195" s="276"/>
      <c r="BC195" s="276"/>
      <c r="BD195" s="277"/>
      <c r="BE195" s="289">
        <f t="shared" si="215"/>
        <v>79</v>
      </c>
    </row>
    <row r="196" spans="1:59" ht="15.75" customHeight="1" thickTop="1" x14ac:dyDescent="0.25">
      <c r="A196" s="93"/>
      <c r="B196" s="94"/>
      <c r="C196" s="95" t="s">
        <v>896</v>
      </c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743"/>
      <c r="Q196" s="743"/>
      <c r="R196" s="743"/>
      <c r="S196" s="743"/>
      <c r="T196" s="743"/>
      <c r="U196" s="743"/>
      <c r="V196" s="743"/>
      <c r="W196" s="743"/>
      <c r="X196" s="743"/>
      <c r="Y196" s="743"/>
      <c r="Z196" s="743"/>
      <c r="AA196" s="743"/>
      <c r="AB196" s="743"/>
      <c r="AC196" s="743"/>
      <c r="AD196" s="743"/>
      <c r="AE196" s="743"/>
      <c r="AF196" s="743"/>
      <c r="AG196" s="743"/>
      <c r="AH196" s="743"/>
      <c r="AI196" s="743"/>
      <c r="AJ196" s="743"/>
      <c r="AK196" s="743"/>
      <c r="AL196" s="743"/>
      <c r="AM196" s="743"/>
      <c r="AN196" s="743"/>
      <c r="AO196" s="743"/>
      <c r="AP196" s="743"/>
      <c r="AQ196" s="743"/>
      <c r="AR196" s="743"/>
      <c r="AS196" s="743"/>
      <c r="AT196" s="743"/>
      <c r="AU196" s="743"/>
      <c r="AV196" s="743"/>
      <c r="AW196" s="743"/>
      <c r="AX196" s="743"/>
      <c r="AY196" s="743"/>
      <c r="AZ196" s="96"/>
      <c r="BA196" s="97"/>
      <c r="BB196" s="97"/>
      <c r="BC196" s="97"/>
      <c r="BD196" s="97"/>
      <c r="BE196" s="98"/>
    </row>
    <row r="197" spans="1:59" ht="15.75" customHeight="1" x14ac:dyDescent="0.2">
      <c r="A197" s="568" t="s">
        <v>264</v>
      </c>
      <c r="B197" s="569" t="s">
        <v>19</v>
      </c>
      <c r="C197" s="570" t="s">
        <v>265</v>
      </c>
      <c r="D197" s="571"/>
      <c r="E197" s="572" t="str">
        <f t="shared" ref="E197:E198" si="216">IF(D197*15=0,"",D197*15)</f>
        <v/>
      </c>
      <c r="F197" s="571"/>
      <c r="G197" s="572" t="str">
        <f t="shared" ref="G197:G198" si="217">IF(F197*15=0,"",F197*15)</f>
        <v/>
      </c>
      <c r="H197" s="571"/>
      <c r="I197" s="573"/>
      <c r="J197" s="571"/>
      <c r="K197" s="572" t="str">
        <f t="shared" ref="K197:K198" si="218">IF(J197*15=0,"",J197*15)</f>
        <v/>
      </c>
      <c r="L197" s="571"/>
      <c r="M197" s="572" t="str">
        <f t="shared" ref="M197:M198" si="219">IF(L197*15=0,"",L197*15)</f>
        <v/>
      </c>
      <c r="N197" s="571"/>
      <c r="O197" s="573"/>
      <c r="P197" s="571"/>
      <c r="Q197" s="572" t="str">
        <f t="shared" ref="Q197:Q198" si="220">IF(P197*15=0,"",P197*15)</f>
        <v/>
      </c>
      <c r="R197" s="571"/>
      <c r="S197" s="572" t="str">
        <f t="shared" ref="S197:S198" si="221">IF(R197*15=0,"",R197*15)</f>
        <v/>
      </c>
      <c r="T197" s="571"/>
      <c r="U197" s="573"/>
      <c r="V197" s="574">
        <v>2</v>
      </c>
      <c r="W197" s="575">
        <v>28</v>
      </c>
      <c r="X197" s="576"/>
      <c r="Y197" s="575" t="str">
        <f>IF(X197*14=0,"",X197*14)</f>
        <v/>
      </c>
      <c r="Z197" s="576">
        <v>3</v>
      </c>
      <c r="AA197" s="577" t="s">
        <v>15</v>
      </c>
      <c r="AB197" s="571"/>
      <c r="AC197" s="572" t="str">
        <f t="shared" ref="AC197" si="222">IF(AB197*15=0,"",AB197*15)</f>
        <v/>
      </c>
      <c r="AD197" s="571"/>
      <c r="AE197" s="572" t="str">
        <f t="shared" ref="AE197" si="223">IF(AD197*15=0,"",AD197*15)</f>
        <v/>
      </c>
      <c r="AF197" s="571"/>
      <c r="AG197" s="573"/>
      <c r="AH197" s="574">
        <v>2</v>
      </c>
      <c r="AI197" s="575">
        <v>28</v>
      </c>
      <c r="AJ197" s="576"/>
      <c r="AK197" s="575" t="str">
        <f>IF(AJ197*14=0,"",AJ197*14)</f>
        <v/>
      </c>
      <c r="AL197" s="576">
        <v>3</v>
      </c>
      <c r="AM197" s="577" t="s">
        <v>15</v>
      </c>
      <c r="AN197" s="578"/>
      <c r="AO197" s="579"/>
      <c r="AP197" s="580"/>
      <c r="AQ197" s="579"/>
      <c r="AR197" s="580"/>
      <c r="AS197" s="581"/>
      <c r="AT197" s="574">
        <v>2</v>
      </c>
      <c r="AU197" s="575">
        <v>20</v>
      </c>
      <c r="AV197" s="576"/>
      <c r="AW197" s="575" t="str">
        <f>IF(AV197*14=0,"",AV197*14)</f>
        <v/>
      </c>
      <c r="AX197" s="576">
        <v>3</v>
      </c>
      <c r="AY197" s="577" t="s">
        <v>15</v>
      </c>
      <c r="AZ197" s="582"/>
      <c r="BA197" s="583"/>
      <c r="BB197" s="584"/>
      <c r="BC197" s="579"/>
      <c r="BD197" s="585"/>
      <c r="BE197" s="586"/>
      <c r="BF197" s="570" t="s">
        <v>664</v>
      </c>
      <c r="BG197" s="570" t="s">
        <v>897</v>
      </c>
    </row>
    <row r="198" spans="1:59" ht="15.75" customHeight="1" x14ac:dyDescent="0.2">
      <c r="A198" s="587" t="s">
        <v>898</v>
      </c>
      <c r="B198" s="569" t="s">
        <v>19</v>
      </c>
      <c r="C198" s="570" t="s">
        <v>900</v>
      </c>
      <c r="D198" s="571"/>
      <c r="E198" s="572" t="str">
        <f t="shared" si="216"/>
        <v/>
      </c>
      <c r="F198" s="571"/>
      <c r="G198" s="572" t="str">
        <f t="shared" si="217"/>
        <v/>
      </c>
      <c r="H198" s="571"/>
      <c r="I198" s="573"/>
      <c r="J198" s="571"/>
      <c r="K198" s="572" t="str">
        <f t="shared" si="218"/>
        <v/>
      </c>
      <c r="L198" s="571"/>
      <c r="M198" s="572" t="str">
        <f t="shared" si="219"/>
        <v/>
      </c>
      <c r="N198" s="571"/>
      <c r="O198" s="573"/>
      <c r="P198" s="571"/>
      <c r="Q198" s="572" t="str">
        <f t="shared" si="220"/>
        <v/>
      </c>
      <c r="R198" s="571"/>
      <c r="S198" s="572" t="str">
        <f t="shared" si="221"/>
        <v/>
      </c>
      <c r="T198" s="571"/>
      <c r="U198" s="573"/>
      <c r="V198" s="571"/>
      <c r="W198" s="572" t="str">
        <f t="shared" ref="W198" si="224">IF(V198*15=0,"",V198*15)</f>
        <v/>
      </c>
      <c r="X198" s="571"/>
      <c r="Y198" s="572" t="str">
        <f t="shared" ref="Y198" si="225">IF(X198*15=0,"",X198*15)</f>
        <v/>
      </c>
      <c r="Z198" s="571"/>
      <c r="AA198" s="573"/>
      <c r="AB198" s="576"/>
      <c r="AC198" s="575" t="str">
        <f t="shared" ref="AC198:AC199" si="226">IF(AB198*14=0,"",AB198*14)</f>
        <v/>
      </c>
      <c r="AD198" s="576">
        <v>2</v>
      </c>
      <c r="AE198" s="575">
        <v>28</v>
      </c>
      <c r="AF198" s="576">
        <v>3</v>
      </c>
      <c r="AG198" s="588" t="s">
        <v>469</v>
      </c>
      <c r="AH198" s="576"/>
      <c r="AI198" s="575" t="str">
        <f t="shared" ref="AI198:AI199" si="227">IF(AH198*14=0,"",AH198*14)</f>
        <v/>
      </c>
      <c r="AJ198" s="576">
        <v>2</v>
      </c>
      <c r="AK198" s="575">
        <v>28</v>
      </c>
      <c r="AL198" s="576">
        <v>3</v>
      </c>
      <c r="AM198" s="588" t="s">
        <v>469</v>
      </c>
      <c r="AN198" s="576"/>
      <c r="AO198" s="575" t="str">
        <f t="shared" ref="AO198:AO199" si="228">IF(AN198*14=0,"",AN198*14)</f>
        <v/>
      </c>
      <c r="AP198" s="576">
        <v>2</v>
      </c>
      <c r="AQ198" s="575">
        <v>28</v>
      </c>
      <c r="AR198" s="576">
        <v>3</v>
      </c>
      <c r="AS198" s="588" t="s">
        <v>469</v>
      </c>
      <c r="AT198" s="576"/>
      <c r="AU198" s="575" t="str">
        <f t="shared" ref="AU198:AU199" si="229">IF(AT198*14=0,"",AT198*14)</f>
        <v/>
      </c>
      <c r="AV198" s="576">
        <v>2</v>
      </c>
      <c r="AW198" s="575">
        <v>20</v>
      </c>
      <c r="AX198" s="576">
        <v>3</v>
      </c>
      <c r="AY198" s="588" t="s">
        <v>469</v>
      </c>
      <c r="AZ198" s="582"/>
      <c r="BA198" s="583"/>
      <c r="BB198" s="584"/>
      <c r="BC198" s="579"/>
      <c r="BD198" s="585"/>
      <c r="BE198" s="586"/>
      <c r="BF198" s="570" t="s">
        <v>669</v>
      </c>
      <c r="BG198" s="570" t="s">
        <v>672</v>
      </c>
    </row>
    <row r="199" spans="1:59" ht="15.75" customHeight="1" x14ac:dyDescent="0.2">
      <c r="A199" s="587" t="s">
        <v>899</v>
      </c>
      <c r="B199" s="569" t="s">
        <v>19</v>
      </c>
      <c r="C199" s="570" t="s">
        <v>901</v>
      </c>
      <c r="D199" s="589"/>
      <c r="E199" s="579" t="str">
        <f>IF(D199*14=0,"",D199*14)</f>
        <v/>
      </c>
      <c r="F199" s="589"/>
      <c r="G199" s="579" t="str">
        <f>IF(F199*14=0,"",F199*14)</f>
        <v/>
      </c>
      <c r="H199" s="589"/>
      <c r="I199" s="590"/>
      <c r="J199" s="591"/>
      <c r="K199" s="579" t="str">
        <f>IF(J199*14=0,"",J199*14)</f>
        <v/>
      </c>
      <c r="L199" s="578"/>
      <c r="M199" s="579" t="str">
        <f>IF(L199*14=0,"",L199*14)</f>
        <v/>
      </c>
      <c r="N199" s="578"/>
      <c r="O199" s="592"/>
      <c r="P199" s="578"/>
      <c r="Q199" s="579" t="str">
        <f>IF(P199*14=0,"",P199*14)</f>
        <v/>
      </c>
      <c r="R199" s="578"/>
      <c r="S199" s="579" t="str">
        <f>IF(R199*14=0,"",R199*14)</f>
        <v/>
      </c>
      <c r="T199" s="578"/>
      <c r="U199" s="593"/>
      <c r="V199" s="591"/>
      <c r="W199" s="579" t="str">
        <f>IF(V199*14=0,"",V199*14)</f>
        <v/>
      </c>
      <c r="X199" s="578"/>
      <c r="Y199" s="579" t="str">
        <f>IF(X199*14=0,"",X199*14)</f>
        <v/>
      </c>
      <c r="Z199" s="578"/>
      <c r="AA199" s="592"/>
      <c r="AB199" s="576"/>
      <c r="AC199" s="575" t="str">
        <f t="shared" si="226"/>
        <v/>
      </c>
      <c r="AD199" s="576">
        <v>2</v>
      </c>
      <c r="AE199" s="575">
        <v>28</v>
      </c>
      <c r="AF199" s="576">
        <v>3</v>
      </c>
      <c r="AG199" s="588" t="s">
        <v>469</v>
      </c>
      <c r="AH199" s="576"/>
      <c r="AI199" s="575" t="str">
        <f t="shared" si="227"/>
        <v/>
      </c>
      <c r="AJ199" s="576">
        <v>2</v>
      </c>
      <c r="AK199" s="575">
        <v>28</v>
      </c>
      <c r="AL199" s="576">
        <v>3</v>
      </c>
      <c r="AM199" s="588" t="s">
        <v>469</v>
      </c>
      <c r="AN199" s="576"/>
      <c r="AO199" s="575" t="str">
        <f t="shared" si="228"/>
        <v/>
      </c>
      <c r="AP199" s="576">
        <v>2</v>
      </c>
      <c r="AQ199" s="575">
        <v>28</v>
      </c>
      <c r="AR199" s="576">
        <v>3</v>
      </c>
      <c r="AS199" s="588" t="s">
        <v>469</v>
      </c>
      <c r="AT199" s="576"/>
      <c r="AU199" s="575" t="str">
        <f t="shared" si="229"/>
        <v/>
      </c>
      <c r="AV199" s="576">
        <v>2</v>
      </c>
      <c r="AW199" s="575">
        <v>20</v>
      </c>
      <c r="AX199" s="576">
        <v>3</v>
      </c>
      <c r="AY199" s="588" t="s">
        <v>469</v>
      </c>
      <c r="AZ199" s="582"/>
      <c r="BA199" s="583"/>
      <c r="BB199" s="584"/>
      <c r="BC199" s="579"/>
      <c r="BD199" s="585"/>
      <c r="BE199" s="586"/>
      <c r="BF199" s="570" t="s">
        <v>669</v>
      </c>
      <c r="BG199" s="570" t="s">
        <v>672</v>
      </c>
    </row>
    <row r="200" spans="1:59" ht="15.75" customHeight="1" x14ac:dyDescent="0.2">
      <c r="A200" s="594" t="s">
        <v>1122</v>
      </c>
      <c r="B200" s="595" t="s">
        <v>19</v>
      </c>
      <c r="C200" s="596" t="s">
        <v>1123</v>
      </c>
      <c r="D200" s="597"/>
      <c r="E200" s="575"/>
      <c r="F200" s="597"/>
      <c r="G200" s="575"/>
      <c r="H200" s="597"/>
      <c r="I200" s="598"/>
      <c r="J200" s="574"/>
      <c r="K200" s="575"/>
      <c r="L200" s="576"/>
      <c r="M200" s="575"/>
      <c r="N200" s="576"/>
      <c r="O200" s="577"/>
      <c r="P200" s="576"/>
      <c r="Q200" s="575"/>
      <c r="R200" s="576"/>
      <c r="S200" s="575"/>
      <c r="T200" s="576"/>
      <c r="U200" s="588"/>
      <c r="V200" s="574"/>
      <c r="W200" s="575"/>
      <c r="X200" s="576"/>
      <c r="Y200" s="575"/>
      <c r="Z200" s="576"/>
      <c r="AA200" s="577"/>
      <c r="AB200" s="576"/>
      <c r="AC200" s="575"/>
      <c r="AD200" s="576">
        <v>2</v>
      </c>
      <c r="AE200" s="575">
        <v>28</v>
      </c>
      <c r="AF200" s="576">
        <v>3</v>
      </c>
      <c r="AG200" s="588" t="s">
        <v>88</v>
      </c>
      <c r="AH200" s="576"/>
      <c r="AI200" s="575"/>
      <c r="AJ200" s="576">
        <v>2</v>
      </c>
      <c r="AK200" s="575">
        <v>28</v>
      </c>
      <c r="AL200" s="576">
        <v>3</v>
      </c>
      <c r="AM200" s="588" t="s">
        <v>88</v>
      </c>
      <c r="AN200" s="576"/>
      <c r="AO200" s="575"/>
      <c r="AP200" s="576">
        <v>2</v>
      </c>
      <c r="AQ200" s="575">
        <v>28</v>
      </c>
      <c r="AR200" s="576">
        <v>3</v>
      </c>
      <c r="AS200" s="588" t="s">
        <v>88</v>
      </c>
      <c r="AT200" s="576"/>
      <c r="AU200" s="575"/>
      <c r="AV200" s="576">
        <v>2</v>
      </c>
      <c r="AW200" s="575">
        <v>20</v>
      </c>
      <c r="AX200" s="576">
        <v>3</v>
      </c>
      <c r="AY200" s="588" t="s">
        <v>88</v>
      </c>
      <c r="AZ200" s="599"/>
      <c r="BA200" s="600"/>
      <c r="BB200" s="601"/>
      <c r="BC200" s="575"/>
      <c r="BD200" s="602"/>
      <c r="BE200" s="603"/>
      <c r="BF200" s="604" t="s">
        <v>669</v>
      </c>
      <c r="BG200" s="604" t="s">
        <v>692</v>
      </c>
    </row>
    <row r="201" spans="1:59" ht="15.75" customHeight="1" x14ac:dyDescent="0.2">
      <c r="A201" s="587" t="s">
        <v>188</v>
      </c>
      <c r="B201" s="569" t="s">
        <v>19</v>
      </c>
      <c r="C201" s="570" t="s">
        <v>189</v>
      </c>
      <c r="D201" s="589"/>
      <c r="E201" s="579" t="str">
        <f>IF(D201*14=0,"",D201*14)</f>
        <v/>
      </c>
      <c r="F201" s="589"/>
      <c r="G201" s="579" t="str">
        <f>IF(F201*14=0,"",F201*14)</f>
        <v/>
      </c>
      <c r="H201" s="589"/>
      <c r="I201" s="590"/>
      <c r="J201" s="591"/>
      <c r="K201" s="579" t="str">
        <f>IF(J201*14=0,"",J201*14)</f>
        <v/>
      </c>
      <c r="L201" s="578"/>
      <c r="M201" s="579" t="str">
        <f>IF(L201*14=0,"",L201*14)</f>
        <v/>
      </c>
      <c r="N201" s="578"/>
      <c r="O201" s="592"/>
      <c r="P201" s="578"/>
      <c r="Q201" s="579" t="str">
        <f>IF(P201*14=0,"",P201*14)</f>
        <v/>
      </c>
      <c r="R201" s="578"/>
      <c r="S201" s="579" t="str">
        <f>IF(R201*14=0,"",R201*14)</f>
        <v/>
      </c>
      <c r="T201" s="578"/>
      <c r="U201" s="593"/>
      <c r="V201" s="574">
        <v>2</v>
      </c>
      <c r="W201" s="575">
        <v>28</v>
      </c>
      <c r="X201" s="576"/>
      <c r="Y201" s="575" t="str">
        <f t="shared" ref="Y201" si="230">IF(X201*14=0,"",X201*14)</f>
        <v/>
      </c>
      <c r="Z201" s="576">
        <v>3</v>
      </c>
      <c r="AA201" s="577" t="s">
        <v>468</v>
      </c>
      <c r="AB201" s="574">
        <v>2</v>
      </c>
      <c r="AC201" s="575">
        <v>28</v>
      </c>
      <c r="AD201" s="576"/>
      <c r="AE201" s="575" t="str">
        <f t="shared" ref="AE201" si="231">IF(AD201*14=0,"",AD201*14)</f>
        <v/>
      </c>
      <c r="AF201" s="576">
        <v>3</v>
      </c>
      <c r="AG201" s="577" t="s">
        <v>468</v>
      </c>
      <c r="AH201" s="574">
        <v>2</v>
      </c>
      <c r="AI201" s="575">
        <v>28</v>
      </c>
      <c r="AJ201" s="576"/>
      <c r="AK201" s="575" t="str">
        <f t="shared" ref="AK201" si="232">IF(AJ201*14=0,"",AJ201*14)</f>
        <v/>
      </c>
      <c r="AL201" s="576">
        <v>3</v>
      </c>
      <c r="AM201" s="577" t="s">
        <v>468</v>
      </c>
      <c r="AN201" s="574">
        <v>2</v>
      </c>
      <c r="AO201" s="575">
        <v>28</v>
      </c>
      <c r="AP201" s="576"/>
      <c r="AQ201" s="575" t="str">
        <f t="shared" ref="AQ201" si="233">IF(AP201*14=0,"",AP201*14)</f>
        <v/>
      </c>
      <c r="AR201" s="576">
        <v>3</v>
      </c>
      <c r="AS201" s="577" t="s">
        <v>468</v>
      </c>
      <c r="AT201" s="574">
        <v>2</v>
      </c>
      <c r="AU201" s="575">
        <v>20</v>
      </c>
      <c r="AV201" s="576"/>
      <c r="AW201" s="575" t="str">
        <f t="shared" ref="AW201" si="234">IF(AV201*14=0,"",AV201*14)</f>
        <v/>
      </c>
      <c r="AX201" s="576">
        <v>3</v>
      </c>
      <c r="AY201" s="577" t="s">
        <v>468</v>
      </c>
      <c r="AZ201" s="582"/>
      <c r="BA201" s="583"/>
      <c r="BB201" s="584"/>
      <c r="BC201" s="579"/>
      <c r="BD201" s="585"/>
      <c r="BE201" s="586"/>
      <c r="BF201" s="570" t="s">
        <v>656</v>
      </c>
      <c r="BG201" s="570" t="s">
        <v>903</v>
      </c>
    </row>
    <row r="202" spans="1:59" ht="15.75" customHeight="1" x14ac:dyDescent="0.2">
      <c r="A202" s="587" t="s">
        <v>186</v>
      </c>
      <c r="B202" s="569" t="s">
        <v>19</v>
      </c>
      <c r="C202" s="570" t="s">
        <v>187</v>
      </c>
      <c r="D202" s="571"/>
      <c r="E202" s="572" t="str">
        <f t="shared" ref="E202:E204" si="235">IF(D202*15=0,"",D202*15)</f>
        <v/>
      </c>
      <c r="F202" s="571"/>
      <c r="G202" s="572" t="str">
        <f t="shared" ref="G202:G204" si="236">IF(F202*15=0,"",F202*15)</f>
        <v/>
      </c>
      <c r="H202" s="571"/>
      <c r="I202" s="573"/>
      <c r="J202" s="571"/>
      <c r="K202" s="572" t="str">
        <f t="shared" ref="K202:K204" si="237">IF(J202*15=0,"",J202*15)</f>
        <v/>
      </c>
      <c r="L202" s="571"/>
      <c r="M202" s="572" t="str">
        <f t="shared" ref="M202:M204" si="238">IF(L202*15=0,"",L202*15)</f>
        <v/>
      </c>
      <c r="N202" s="571"/>
      <c r="O202" s="573"/>
      <c r="P202" s="571"/>
      <c r="Q202" s="572" t="str">
        <f t="shared" ref="Q202:Q204" si="239">IF(P202*15=0,"",P202*15)</f>
        <v/>
      </c>
      <c r="R202" s="571"/>
      <c r="S202" s="572" t="str">
        <f t="shared" ref="S202:S204" si="240">IF(R202*15=0,"",R202*15)</f>
        <v/>
      </c>
      <c r="T202" s="571"/>
      <c r="U202" s="573"/>
      <c r="V202" s="574">
        <v>2</v>
      </c>
      <c r="W202" s="575">
        <v>28</v>
      </c>
      <c r="X202" s="576"/>
      <c r="Y202" s="575" t="str">
        <f t="shared" ref="Y202" si="241">IF(X202*14=0,"",X202*14)</f>
        <v/>
      </c>
      <c r="Z202" s="576">
        <v>3</v>
      </c>
      <c r="AA202" s="577" t="s">
        <v>468</v>
      </c>
      <c r="AB202" s="574">
        <v>2</v>
      </c>
      <c r="AC202" s="575">
        <v>28</v>
      </c>
      <c r="AD202" s="576"/>
      <c r="AE202" s="575" t="str">
        <f t="shared" ref="AE202" si="242">IF(AD202*14=0,"",AD202*14)</f>
        <v/>
      </c>
      <c r="AF202" s="576">
        <v>3</v>
      </c>
      <c r="AG202" s="577" t="s">
        <v>468</v>
      </c>
      <c r="AH202" s="574">
        <v>2</v>
      </c>
      <c r="AI202" s="575">
        <v>28</v>
      </c>
      <c r="AJ202" s="576"/>
      <c r="AK202" s="575" t="str">
        <f t="shared" ref="AK202" si="243">IF(AJ202*14=0,"",AJ202*14)</f>
        <v/>
      </c>
      <c r="AL202" s="576">
        <v>3</v>
      </c>
      <c r="AM202" s="577" t="s">
        <v>468</v>
      </c>
      <c r="AN202" s="574">
        <v>2</v>
      </c>
      <c r="AO202" s="575">
        <v>28</v>
      </c>
      <c r="AP202" s="576"/>
      <c r="AQ202" s="575" t="str">
        <f t="shared" ref="AQ202" si="244">IF(AP202*14=0,"",AP202*14)</f>
        <v/>
      </c>
      <c r="AR202" s="576">
        <v>3</v>
      </c>
      <c r="AS202" s="577" t="s">
        <v>468</v>
      </c>
      <c r="AT202" s="574">
        <v>2</v>
      </c>
      <c r="AU202" s="575">
        <v>20</v>
      </c>
      <c r="AV202" s="576"/>
      <c r="AW202" s="575" t="str">
        <f t="shared" ref="AW202" si="245">IF(AV202*14=0,"",AV202*14)</f>
        <v/>
      </c>
      <c r="AX202" s="576">
        <v>3</v>
      </c>
      <c r="AY202" s="577" t="s">
        <v>468</v>
      </c>
      <c r="AZ202" s="582"/>
      <c r="BA202" s="579"/>
      <c r="BB202" s="584"/>
      <c r="BC202" s="579"/>
      <c r="BD202" s="585"/>
      <c r="BE202" s="605"/>
      <c r="BF202" s="570" t="s">
        <v>656</v>
      </c>
      <c r="BG202" s="570" t="s">
        <v>657</v>
      </c>
    </row>
    <row r="203" spans="1:59" ht="15.75" customHeight="1" x14ac:dyDescent="0.2">
      <c r="A203" s="587" t="s">
        <v>1117</v>
      </c>
      <c r="B203" s="569" t="s">
        <v>19</v>
      </c>
      <c r="C203" s="570" t="s">
        <v>902</v>
      </c>
      <c r="D203" s="571"/>
      <c r="E203" s="572" t="str">
        <f t="shared" si="235"/>
        <v/>
      </c>
      <c r="F203" s="571"/>
      <c r="G203" s="572" t="str">
        <f t="shared" si="236"/>
        <v/>
      </c>
      <c r="H203" s="571"/>
      <c r="I203" s="573"/>
      <c r="J203" s="571"/>
      <c r="K203" s="572" t="str">
        <f t="shared" si="237"/>
        <v/>
      </c>
      <c r="L203" s="571"/>
      <c r="M203" s="572" t="str">
        <f t="shared" si="238"/>
        <v/>
      </c>
      <c r="N203" s="571"/>
      <c r="O203" s="573"/>
      <c r="P203" s="571"/>
      <c r="Q203" s="572" t="str">
        <f t="shared" si="239"/>
        <v/>
      </c>
      <c r="R203" s="571"/>
      <c r="S203" s="572" t="str">
        <f t="shared" si="240"/>
        <v/>
      </c>
      <c r="T203" s="571"/>
      <c r="U203" s="573"/>
      <c r="V203" s="574">
        <v>2</v>
      </c>
      <c r="W203" s="575">
        <v>28</v>
      </c>
      <c r="X203" s="576"/>
      <c r="Y203" s="575" t="str">
        <f t="shared" ref="Y203" si="246">IF(X203*14=0,"",X203*14)</f>
        <v/>
      </c>
      <c r="Z203" s="576">
        <v>3</v>
      </c>
      <c r="AA203" s="577" t="s">
        <v>468</v>
      </c>
      <c r="AB203" s="571"/>
      <c r="AC203" s="572" t="str">
        <f t="shared" ref="AC203" si="247">IF(AB203*15=0,"",AB203*15)</f>
        <v/>
      </c>
      <c r="AD203" s="571"/>
      <c r="AE203" s="572" t="str">
        <f t="shared" ref="AE203" si="248">IF(AD203*15=0,"",AD203*15)</f>
        <v/>
      </c>
      <c r="AF203" s="571"/>
      <c r="AG203" s="573"/>
      <c r="AH203" s="571"/>
      <c r="AI203" s="572"/>
      <c r="AJ203" s="578"/>
      <c r="AK203" s="579"/>
      <c r="AL203" s="578"/>
      <c r="AM203" s="581"/>
      <c r="AN203" s="578"/>
      <c r="AO203" s="579"/>
      <c r="AP203" s="580"/>
      <c r="AQ203" s="579"/>
      <c r="AR203" s="580"/>
      <c r="AS203" s="581"/>
      <c r="AT203" s="578"/>
      <c r="AU203" s="579"/>
      <c r="AV203" s="578"/>
      <c r="AW203" s="579"/>
      <c r="AX203" s="578"/>
      <c r="AY203" s="578"/>
      <c r="AZ203" s="582"/>
      <c r="BA203" s="583"/>
      <c r="BB203" s="584"/>
      <c r="BC203" s="579"/>
      <c r="BD203" s="585"/>
      <c r="BE203" s="586"/>
      <c r="BF203" s="570" t="s">
        <v>656</v>
      </c>
      <c r="BG203" s="570" t="s">
        <v>657</v>
      </c>
    </row>
    <row r="204" spans="1:59" ht="15.75" customHeight="1" x14ac:dyDescent="0.2">
      <c r="A204" s="587" t="s">
        <v>266</v>
      </c>
      <c r="B204" s="569" t="s">
        <v>19</v>
      </c>
      <c r="C204" s="570" t="s">
        <v>906</v>
      </c>
      <c r="D204" s="571"/>
      <c r="E204" s="572" t="str">
        <f t="shared" si="235"/>
        <v/>
      </c>
      <c r="F204" s="571"/>
      <c r="G204" s="572" t="str">
        <f t="shared" si="236"/>
        <v/>
      </c>
      <c r="H204" s="571"/>
      <c r="I204" s="573"/>
      <c r="J204" s="571"/>
      <c r="K204" s="572" t="str">
        <f t="shared" si="237"/>
        <v/>
      </c>
      <c r="L204" s="571"/>
      <c r="M204" s="572" t="str">
        <f t="shared" si="238"/>
        <v/>
      </c>
      <c r="N204" s="571"/>
      <c r="O204" s="573"/>
      <c r="P204" s="571"/>
      <c r="Q204" s="572" t="str">
        <f t="shared" si="239"/>
        <v/>
      </c>
      <c r="R204" s="571"/>
      <c r="S204" s="572" t="str">
        <f t="shared" si="240"/>
        <v/>
      </c>
      <c r="T204" s="571"/>
      <c r="U204" s="573"/>
      <c r="V204" s="571"/>
      <c r="W204" s="572" t="str">
        <f t="shared" ref="W204" si="249">IF(V204*15=0,"",V204*15)</f>
        <v/>
      </c>
      <c r="X204" s="571"/>
      <c r="Y204" s="572" t="str">
        <f t="shared" ref="Y204" si="250">IF(X204*15=0,"",X204*15)</f>
        <v/>
      </c>
      <c r="Z204" s="571"/>
      <c r="AA204" s="573"/>
      <c r="AB204" s="576">
        <v>2</v>
      </c>
      <c r="AC204" s="575">
        <v>28</v>
      </c>
      <c r="AD204" s="576"/>
      <c r="AE204" s="575" t="str">
        <f t="shared" ref="AE204" si="251">IF(AD204*14=0,"",AD204*14)</f>
        <v/>
      </c>
      <c r="AF204" s="576">
        <v>3</v>
      </c>
      <c r="AG204" s="588" t="s">
        <v>469</v>
      </c>
      <c r="AH204" s="576">
        <v>2</v>
      </c>
      <c r="AI204" s="575">
        <v>28</v>
      </c>
      <c r="AJ204" s="576"/>
      <c r="AK204" s="575" t="str">
        <f t="shared" ref="AK204" si="252">IF(AJ204*14=0,"",AJ204*14)</f>
        <v/>
      </c>
      <c r="AL204" s="576">
        <v>3</v>
      </c>
      <c r="AM204" s="588" t="s">
        <v>469</v>
      </c>
      <c r="AN204" s="578"/>
      <c r="AO204" s="579"/>
      <c r="AP204" s="580"/>
      <c r="AQ204" s="579"/>
      <c r="AR204" s="580"/>
      <c r="AS204" s="581"/>
      <c r="AT204" s="578"/>
      <c r="AU204" s="579"/>
      <c r="AV204" s="578"/>
      <c r="AW204" s="579"/>
      <c r="AX204" s="578"/>
      <c r="AY204" s="578"/>
      <c r="AZ204" s="582"/>
      <c r="BA204" s="583"/>
      <c r="BB204" s="584"/>
      <c r="BC204" s="579"/>
      <c r="BD204" s="585"/>
      <c r="BE204" s="586"/>
      <c r="BF204" s="570" t="s">
        <v>642</v>
      </c>
      <c r="BG204" s="570" t="s">
        <v>695</v>
      </c>
    </row>
    <row r="205" spans="1:59" ht="15.75" customHeight="1" x14ac:dyDescent="0.2">
      <c r="A205" s="587" t="s">
        <v>274</v>
      </c>
      <c r="B205" s="569" t="s">
        <v>19</v>
      </c>
      <c r="C205" s="570" t="s">
        <v>907</v>
      </c>
      <c r="D205" s="589"/>
      <c r="E205" s="579" t="str">
        <f>IF(D205*14=0,"",D205*14)</f>
        <v/>
      </c>
      <c r="F205" s="589"/>
      <c r="G205" s="579" t="str">
        <f>IF(F205*14=0,"",F205*14)</f>
        <v/>
      </c>
      <c r="H205" s="589"/>
      <c r="I205" s="590"/>
      <c r="J205" s="591"/>
      <c r="K205" s="579" t="str">
        <f>IF(J205*14=0,"",J205*14)</f>
        <v/>
      </c>
      <c r="L205" s="578"/>
      <c r="M205" s="579" t="str">
        <f>IF(L205*14=0,"",L205*14)</f>
        <v/>
      </c>
      <c r="N205" s="578"/>
      <c r="O205" s="592"/>
      <c r="P205" s="578"/>
      <c r="Q205" s="579" t="str">
        <f>IF(P205*14=0,"",P205*14)</f>
        <v/>
      </c>
      <c r="R205" s="578"/>
      <c r="S205" s="579" t="str">
        <f>IF(R205*14=0,"",R205*14)</f>
        <v/>
      </c>
      <c r="T205" s="578"/>
      <c r="U205" s="593"/>
      <c r="V205" s="591"/>
      <c r="W205" s="579" t="str">
        <f>IF(V205*14=0,"",V205*14)</f>
        <v/>
      </c>
      <c r="X205" s="578"/>
      <c r="Y205" s="579" t="str">
        <f>IF(X205*14=0,"",X205*14)</f>
        <v/>
      </c>
      <c r="Z205" s="578"/>
      <c r="AA205" s="592"/>
      <c r="AB205" s="578"/>
      <c r="AC205" s="579" t="str">
        <f>IF(AB205*14=0,"",AB205*14)</f>
        <v/>
      </c>
      <c r="AD205" s="578"/>
      <c r="AE205" s="579" t="str">
        <f>IF(AD205*14=0,"",AD205*14)</f>
        <v/>
      </c>
      <c r="AF205" s="578"/>
      <c r="AG205" s="593"/>
      <c r="AH205" s="591"/>
      <c r="AI205" s="579"/>
      <c r="AJ205" s="578"/>
      <c r="AK205" s="579"/>
      <c r="AL205" s="578"/>
      <c r="AM205" s="592"/>
      <c r="AN205" s="574">
        <v>1</v>
      </c>
      <c r="AO205" s="575">
        <v>14</v>
      </c>
      <c r="AP205" s="606">
        <v>1</v>
      </c>
      <c r="AQ205" s="575">
        <v>14</v>
      </c>
      <c r="AR205" s="606">
        <v>3</v>
      </c>
      <c r="AS205" s="607" t="s">
        <v>469</v>
      </c>
      <c r="AT205" s="578"/>
      <c r="AU205" s="579"/>
      <c r="AV205" s="578"/>
      <c r="AW205" s="579"/>
      <c r="AX205" s="578"/>
      <c r="AY205" s="578"/>
      <c r="AZ205" s="582"/>
      <c r="BA205" s="583"/>
      <c r="BB205" s="584"/>
      <c r="BC205" s="579"/>
      <c r="BD205" s="585"/>
      <c r="BE205" s="586"/>
      <c r="BF205" s="570" t="s">
        <v>642</v>
      </c>
      <c r="BG205" s="570" t="s">
        <v>908</v>
      </c>
    </row>
    <row r="206" spans="1:59" ht="15.75" customHeight="1" x14ac:dyDescent="0.2">
      <c r="A206" s="587" t="s">
        <v>904</v>
      </c>
      <c r="B206" s="569" t="s">
        <v>19</v>
      </c>
      <c r="C206" s="570" t="s">
        <v>1109</v>
      </c>
      <c r="D206" s="589"/>
      <c r="E206" s="579" t="str">
        <f>IF(D206*14=0,"",D206*14)</f>
        <v/>
      </c>
      <c r="F206" s="589"/>
      <c r="G206" s="579" t="str">
        <f>IF(F206*14=0,"",F206*14)</f>
        <v/>
      </c>
      <c r="H206" s="589"/>
      <c r="I206" s="590"/>
      <c r="J206" s="591"/>
      <c r="K206" s="579" t="str">
        <f>IF(J206*14=0,"",J206*14)</f>
        <v/>
      </c>
      <c r="L206" s="578"/>
      <c r="M206" s="579" t="str">
        <f>IF(L206*14=0,"",L206*14)</f>
        <v/>
      </c>
      <c r="N206" s="578"/>
      <c r="O206" s="592"/>
      <c r="P206" s="576"/>
      <c r="Q206" s="575"/>
      <c r="R206" s="576"/>
      <c r="S206" s="575"/>
      <c r="T206" s="576"/>
      <c r="U206" s="588"/>
      <c r="V206" s="591"/>
      <c r="W206" s="579" t="str">
        <f>IF(V206*14=0,"",V206*14)</f>
        <v/>
      </c>
      <c r="X206" s="578"/>
      <c r="Y206" s="579" t="str">
        <f>IF(X206*14=0,"",X206*14)</f>
        <v/>
      </c>
      <c r="Z206" s="578"/>
      <c r="AA206" s="592"/>
      <c r="AB206" s="576">
        <v>1</v>
      </c>
      <c r="AC206" s="575">
        <v>14</v>
      </c>
      <c r="AD206" s="576">
        <v>1</v>
      </c>
      <c r="AE206" s="575">
        <v>14</v>
      </c>
      <c r="AF206" s="576">
        <v>3</v>
      </c>
      <c r="AG206" s="588" t="s">
        <v>88</v>
      </c>
      <c r="AH206" s="591"/>
      <c r="AI206" s="579"/>
      <c r="AJ206" s="578"/>
      <c r="AK206" s="579"/>
      <c r="AL206" s="578"/>
      <c r="AM206" s="592"/>
      <c r="AN206" s="591"/>
      <c r="AO206" s="579"/>
      <c r="AP206" s="580"/>
      <c r="AQ206" s="579"/>
      <c r="AR206" s="580"/>
      <c r="AS206" s="581"/>
      <c r="AT206" s="578"/>
      <c r="AU206" s="579"/>
      <c r="AV206" s="578"/>
      <c r="AW206" s="579"/>
      <c r="AX206" s="578"/>
      <c r="AY206" s="578"/>
      <c r="AZ206" s="582"/>
      <c r="BA206" s="583"/>
      <c r="BB206" s="584"/>
      <c r="BC206" s="579"/>
      <c r="BD206" s="585"/>
      <c r="BE206" s="586"/>
      <c r="BF206" s="570" t="s">
        <v>909</v>
      </c>
      <c r="BG206" s="570" t="s">
        <v>910</v>
      </c>
    </row>
    <row r="207" spans="1:59" ht="15.75" customHeight="1" x14ac:dyDescent="0.2">
      <c r="A207" s="587" t="s">
        <v>905</v>
      </c>
      <c r="B207" s="569" t="s">
        <v>19</v>
      </c>
      <c r="C207" s="570" t="s">
        <v>1110</v>
      </c>
      <c r="D207" s="571"/>
      <c r="E207" s="572" t="str">
        <f t="shared" ref="E207:E209" si="253">IF(D207*15=0,"",D207*15)</f>
        <v/>
      </c>
      <c r="F207" s="571"/>
      <c r="G207" s="572" t="str">
        <f t="shared" ref="G207:G209" si="254">IF(F207*15=0,"",F207*15)</f>
        <v/>
      </c>
      <c r="H207" s="571"/>
      <c r="I207" s="573"/>
      <c r="J207" s="571"/>
      <c r="K207" s="572" t="str">
        <f t="shared" ref="K207:K209" si="255">IF(J207*15=0,"",J207*15)</f>
        <v/>
      </c>
      <c r="L207" s="571"/>
      <c r="M207" s="572" t="str">
        <f t="shared" ref="M207:M209" si="256">IF(L207*15=0,"",L207*15)</f>
        <v/>
      </c>
      <c r="N207" s="571"/>
      <c r="O207" s="573"/>
      <c r="P207" s="576"/>
      <c r="Q207" s="575"/>
      <c r="R207" s="576"/>
      <c r="S207" s="575"/>
      <c r="T207" s="576"/>
      <c r="U207" s="588"/>
      <c r="V207" s="571"/>
      <c r="W207" s="572" t="str">
        <f t="shared" ref="W207:W209" si="257">IF(V207*15=0,"",V207*15)</f>
        <v/>
      </c>
      <c r="X207" s="571"/>
      <c r="Y207" s="572" t="str">
        <f t="shared" ref="Y207:Y209" si="258">IF(X207*15=0,"",X207*15)</f>
        <v/>
      </c>
      <c r="Z207" s="571"/>
      <c r="AA207" s="573"/>
      <c r="AB207" s="576">
        <v>1</v>
      </c>
      <c r="AC207" s="575">
        <v>14</v>
      </c>
      <c r="AD207" s="576">
        <v>1</v>
      </c>
      <c r="AE207" s="575">
        <v>14</v>
      </c>
      <c r="AF207" s="576">
        <v>3</v>
      </c>
      <c r="AG207" s="588" t="s">
        <v>88</v>
      </c>
      <c r="AH207" s="578"/>
      <c r="AI207" s="579"/>
      <c r="AJ207" s="608"/>
      <c r="AK207" s="609"/>
      <c r="AL207" s="578"/>
      <c r="AM207" s="581"/>
      <c r="AN207" s="578"/>
      <c r="AO207" s="579"/>
      <c r="AP207" s="580"/>
      <c r="AQ207" s="579"/>
      <c r="AR207" s="580"/>
      <c r="AS207" s="581"/>
      <c r="AT207" s="578"/>
      <c r="AU207" s="579"/>
      <c r="AV207" s="578"/>
      <c r="AW207" s="579"/>
      <c r="AX207" s="578"/>
      <c r="AY207" s="578"/>
      <c r="AZ207" s="582"/>
      <c r="BA207" s="579"/>
      <c r="BB207" s="584"/>
      <c r="BC207" s="579"/>
      <c r="BD207" s="585"/>
      <c r="BE207" s="605"/>
      <c r="BF207" s="570" t="s">
        <v>909</v>
      </c>
      <c r="BG207" s="570" t="s">
        <v>910</v>
      </c>
    </row>
    <row r="208" spans="1:59" ht="15.75" customHeight="1" x14ac:dyDescent="0.2">
      <c r="A208" s="587" t="s">
        <v>911</v>
      </c>
      <c r="B208" s="569" t="s">
        <v>19</v>
      </c>
      <c r="C208" s="570" t="s">
        <v>920</v>
      </c>
      <c r="D208" s="571"/>
      <c r="E208" s="572" t="str">
        <f t="shared" si="253"/>
        <v/>
      </c>
      <c r="F208" s="571"/>
      <c r="G208" s="572" t="str">
        <f t="shared" si="254"/>
        <v/>
      </c>
      <c r="H208" s="571"/>
      <c r="I208" s="573"/>
      <c r="J208" s="571"/>
      <c r="K208" s="572" t="str">
        <f t="shared" si="255"/>
        <v/>
      </c>
      <c r="L208" s="571"/>
      <c r="M208" s="572" t="str">
        <f t="shared" si="256"/>
        <v/>
      </c>
      <c r="N208" s="571"/>
      <c r="O208" s="573"/>
      <c r="P208" s="571"/>
      <c r="Q208" s="572" t="str">
        <f t="shared" ref="Q208" si="259">IF(P208*15=0,"",P208*15)</f>
        <v/>
      </c>
      <c r="R208" s="571"/>
      <c r="S208" s="572" t="str">
        <f t="shared" ref="S208" si="260">IF(R208*15=0,"",R208*15)</f>
        <v/>
      </c>
      <c r="T208" s="571"/>
      <c r="U208" s="573"/>
      <c r="V208" s="574">
        <v>2</v>
      </c>
      <c r="W208" s="575">
        <v>28</v>
      </c>
      <c r="X208" s="576"/>
      <c r="Y208" s="575" t="str">
        <f t="shared" ref="Y208" si="261">IF(X208*14=0,"",X208*14)</f>
        <v/>
      </c>
      <c r="Z208" s="576">
        <v>3</v>
      </c>
      <c r="AA208" s="577" t="s">
        <v>88</v>
      </c>
      <c r="AB208" s="571"/>
      <c r="AC208" s="572" t="str">
        <f t="shared" ref="AC208" si="262">IF(AB208*15=0,"",AB208*15)</f>
        <v/>
      </c>
      <c r="AD208" s="571"/>
      <c r="AE208" s="572" t="str">
        <f t="shared" ref="AE208" si="263">IF(AD208*15=0,"",AD208*15)</f>
        <v/>
      </c>
      <c r="AF208" s="571"/>
      <c r="AG208" s="573"/>
      <c r="AH208" s="574">
        <v>2</v>
      </c>
      <c r="AI208" s="575">
        <v>28</v>
      </c>
      <c r="AJ208" s="576"/>
      <c r="AK208" s="575" t="str">
        <f t="shared" ref="AK208" si="264">IF(AJ208*14=0,"",AJ208*14)</f>
        <v/>
      </c>
      <c r="AL208" s="576">
        <v>3</v>
      </c>
      <c r="AM208" s="577" t="s">
        <v>88</v>
      </c>
      <c r="AN208" s="578"/>
      <c r="AO208" s="579"/>
      <c r="AP208" s="580"/>
      <c r="AQ208" s="579"/>
      <c r="AR208" s="580"/>
      <c r="AS208" s="581"/>
      <c r="AT208" s="578">
        <v>2</v>
      </c>
      <c r="AU208" s="579">
        <v>20</v>
      </c>
      <c r="AV208" s="578"/>
      <c r="AW208" s="579"/>
      <c r="AX208" s="578">
        <v>3</v>
      </c>
      <c r="AY208" s="578" t="s">
        <v>88</v>
      </c>
      <c r="AZ208" s="582"/>
      <c r="BA208" s="583"/>
      <c r="BB208" s="584"/>
      <c r="BC208" s="579"/>
      <c r="BD208" s="585"/>
      <c r="BE208" s="586"/>
      <c r="BF208" s="570" t="s">
        <v>915</v>
      </c>
      <c r="BG208" s="570" t="s">
        <v>705</v>
      </c>
    </row>
    <row r="209" spans="1:59" ht="15.75" customHeight="1" x14ac:dyDescent="0.2">
      <c r="A209" s="587" t="s">
        <v>1118</v>
      </c>
      <c r="B209" s="569" t="s">
        <v>19</v>
      </c>
      <c r="C209" s="570" t="s">
        <v>921</v>
      </c>
      <c r="D209" s="571"/>
      <c r="E209" s="572" t="str">
        <f t="shared" si="253"/>
        <v/>
      </c>
      <c r="F209" s="571"/>
      <c r="G209" s="572" t="str">
        <f t="shared" si="254"/>
        <v/>
      </c>
      <c r="H209" s="571"/>
      <c r="I209" s="573"/>
      <c r="J209" s="571"/>
      <c r="K209" s="572" t="str">
        <f t="shared" si="255"/>
        <v/>
      </c>
      <c r="L209" s="571"/>
      <c r="M209" s="572" t="str">
        <f t="shared" si="256"/>
        <v/>
      </c>
      <c r="N209" s="571"/>
      <c r="O209" s="573"/>
      <c r="P209" s="576"/>
      <c r="Q209" s="575"/>
      <c r="R209" s="576"/>
      <c r="S209" s="575"/>
      <c r="T209" s="576"/>
      <c r="U209" s="588"/>
      <c r="V209" s="571"/>
      <c r="W209" s="572" t="str">
        <f t="shared" si="257"/>
        <v/>
      </c>
      <c r="X209" s="571"/>
      <c r="Y209" s="572" t="str">
        <f t="shared" si="258"/>
        <v/>
      </c>
      <c r="Z209" s="571"/>
      <c r="AA209" s="573"/>
      <c r="AB209" s="576">
        <v>1</v>
      </c>
      <c r="AC209" s="575">
        <v>14</v>
      </c>
      <c r="AD209" s="576">
        <v>1</v>
      </c>
      <c r="AE209" s="575">
        <v>14</v>
      </c>
      <c r="AF209" s="576">
        <v>3</v>
      </c>
      <c r="AG209" s="588" t="s">
        <v>88</v>
      </c>
      <c r="AH209" s="571"/>
      <c r="AI209" s="572"/>
      <c r="AJ209" s="571"/>
      <c r="AK209" s="572"/>
      <c r="AL209" s="571"/>
      <c r="AM209" s="573"/>
      <c r="AN209" s="578"/>
      <c r="AO209" s="579"/>
      <c r="AP209" s="580"/>
      <c r="AQ209" s="579"/>
      <c r="AR209" s="580"/>
      <c r="AS209" s="581"/>
      <c r="AT209" s="578"/>
      <c r="AU209" s="579"/>
      <c r="AV209" s="578"/>
      <c r="AW209" s="579"/>
      <c r="AX209" s="578"/>
      <c r="AY209" s="578"/>
      <c r="AZ209" s="582"/>
      <c r="BA209" s="583"/>
      <c r="BB209" s="584"/>
      <c r="BC209" s="579"/>
      <c r="BD209" s="585"/>
      <c r="BE209" s="586"/>
      <c r="BF209" s="570" t="s">
        <v>909</v>
      </c>
      <c r="BG209" s="570" t="s">
        <v>916</v>
      </c>
    </row>
    <row r="210" spans="1:59" ht="15.75" customHeight="1" x14ac:dyDescent="0.2">
      <c r="A210" s="610" t="s">
        <v>1133</v>
      </c>
      <c r="B210" s="569" t="s">
        <v>19</v>
      </c>
      <c r="C210" s="570" t="s">
        <v>1132</v>
      </c>
      <c r="D210" s="589"/>
      <c r="E210" s="579" t="str">
        <f>IF(D210*14=0,"",D210*14)</f>
        <v/>
      </c>
      <c r="F210" s="589"/>
      <c r="G210" s="579" t="str">
        <f>IF(F210*14=0,"",F210*14)</f>
        <v/>
      </c>
      <c r="H210" s="589"/>
      <c r="I210" s="590"/>
      <c r="J210" s="591"/>
      <c r="K210" s="579" t="str">
        <f>IF(J210*14=0,"",J210*14)</f>
        <v/>
      </c>
      <c r="L210" s="578"/>
      <c r="M210" s="579" t="str">
        <f>IF(L210*14=0,"",L210*14)</f>
        <v/>
      </c>
      <c r="N210" s="578"/>
      <c r="O210" s="592"/>
      <c r="P210" s="578"/>
      <c r="Q210" s="579" t="str">
        <f>IF(P210*14=0,"",P210*14)</f>
        <v/>
      </c>
      <c r="R210" s="578"/>
      <c r="S210" s="579" t="str">
        <f>IF(R210*14=0,"",R210*14)</f>
        <v/>
      </c>
      <c r="T210" s="578"/>
      <c r="U210" s="593"/>
      <c r="V210" s="591">
        <v>2</v>
      </c>
      <c r="W210" s="579">
        <v>28</v>
      </c>
      <c r="X210" s="578"/>
      <c r="Y210" s="579" t="str">
        <f>IF(X210*14=0,"",X210*14)</f>
        <v/>
      </c>
      <c r="Z210" s="578">
        <v>3</v>
      </c>
      <c r="AA210" s="592" t="s">
        <v>88</v>
      </c>
      <c r="AB210" s="578"/>
      <c r="AC210" s="579" t="str">
        <f>IF(AB210*14=0,"",AB210*14)</f>
        <v/>
      </c>
      <c r="AD210" s="578"/>
      <c r="AE210" s="579" t="str">
        <f>IF(AD210*14=0,"",AD210*14)</f>
        <v/>
      </c>
      <c r="AF210" s="578"/>
      <c r="AG210" s="593"/>
      <c r="AH210" s="591">
        <v>2</v>
      </c>
      <c r="AI210" s="579">
        <v>28</v>
      </c>
      <c r="AJ210" s="578"/>
      <c r="AK210" s="579"/>
      <c r="AL210" s="578">
        <v>3</v>
      </c>
      <c r="AM210" s="592" t="s">
        <v>88</v>
      </c>
      <c r="AN210" s="591"/>
      <c r="AO210" s="579"/>
      <c r="AP210" s="580"/>
      <c r="AQ210" s="579"/>
      <c r="AR210" s="580"/>
      <c r="AS210" s="581"/>
      <c r="AT210" s="578">
        <v>2</v>
      </c>
      <c r="AU210" s="579">
        <v>20</v>
      </c>
      <c r="AV210" s="578"/>
      <c r="AW210" s="579"/>
      <c r="AX210" s="578">
        <v>3</v>
      </c>
      <c r="AY210" s="578" t="s">
        <v>88</v>
      </c>
      <c r="AZ210" s="582"/>
      <c r="BA210" s="583"/>
      <c r="BB210" s="584"/>
      <c r="BC210" s="579"/>
      <c r="BD210" s="585"/>
      <c r="BE210" s="586"/>
      <c r="BF210" s="570" t="s">
        <v>909</v>
      </c>
      <c r="BG210" s="570" t="s">
        <v>917</v>
      </c>
    </row>
    <row r="211" spans="1:59" ht="15.75" customHeight="1" x14ac:dyDescent="0.2">
      <c r="A211" s="587" t="s">
        <v>912</v>
      </c>
      <c r="B211" s="569" t="s">
        <v>19</v>
      </c>
      <c r="C211" s="570" t="s">
        <v>922</v>
      </c>
      <c r="D211" s="589"/>
      <c r="E211" s="579" t="str">
        <f>IF(D211*14=0,"",D211*14)</f>
        <v/>
      </c>
      <c r="F211" s="589"/>
      <c r="G211" s="579" t="str">
        <f>IF(F211*14=0,"",F211*14)</f>
        <v/>
      </c>
      <c r="H211" s="589"/>
      <c r="I211" s="590"/>
      <c r="J211" s="591"/>
      <c r="K211" s="579" t="str">
        <f>IF(J211*14=0,"",J211*14)</f>
        <v/>
      </c>
      <c r="L211" s="578"/>
      <c r="M211" s="579" t="str">
        <f>IF(L211*14=0,"",L211*14)</f>
        <v/>
      </c>
      <c r="N211" s="578"/>
      <c r="O211" s="592"/>
      <c r="P211" s="578"/>
      <c r="Q211" s="579" t="str">
        <f>IF(P211*14=0,"",P211*14)</f>
        <v/>
      </c>
      <c r="R211" s="578"/>
      <c r="S211" s="579" t="str">
        <f>IF(R211*14=0,"",R211*14)</f>
        <v/>
      </c>
      <c r="T211" s="578"/>
      <c r="U211" s="593"/>
      <c r="V211" s="591"/>
      <c r="W211" s="579" t="str">
        <f>IF(V211*14=0,"",V211*14)</f>
        <v/>
      </c>
      <c r="X211" s="578"/>
      <c r="Y211" s="579" t="str">
        <f>IF(X211*14=0,"",X211*14)</f>
        <v/>
      </c>
      <c r="Z211" s="578"/>
      <c r="AA211" s="592"/>
      <c r="AB211" s="578">
        <v>1</v>
      </c>
      <c r="AC211" s="579">
        <v>14</v>
      </c>
      <c r="AD211" s="578">
        <v>1</v>
      </c>
      <c r="AE211" s="579">
        <f>IF(AD211*14=0,"",AD211*14)</f>
        <v>14</v>
      </c>
      <c r="AF211" s="578">
        <v>3</v>
      </c>
      <c r="AG211" s="593" t="s">
        <v>468</v>
      </c>
      <c r="AH211" s="591">
        <v>1</v>
      </c>
      <c r="AI211" s="579">
        <v>14</v>
      </c>
      <c r="AJ211" s="578">
        <v>1</v>
      </c>
      <c r="AK211" s="579">
        <v>14</v>
      </c>
      <c r="AL211" s="578">
        <v>3</v>
      </c>
      <c r="AM211" s="592" t="s">
        <v>468</v>
      </c>
      <c r="AN211" s="591">
        <v>1</v>
      </c>
      <c r="AO211" s="579">
        <v>14</v>
      </c>
      <c r="AP211" s="580">
        <v>1</v>
      </c>
      <c r="AQ211" s="579">
        <v>14</v>
      </c>
      <c r="AR211" s="580">
        <v>3</v>
      </c>
      <c r="AS211" s="581" t="s">
        <v>468</v>
      </c>
      <c r="AT211" s="578">
        <v>1</v>
      </c>
      <c r="AU211" s="579">
        <v>10</v>
      </c>
      <c r="AV211" s="578">
        <v>1</v>
      </c>
      <c r="AW211" s="579">
        <v>10</v>
      </c>
      <c r="AX211" s="578">
        <v>3</v>
      </c>
      <c r="AY211" s="578" t="s">
        <v>468</v>
      </c>
      <c r="AZ211" s="582"/>
      <c r="BA211" s="583"/>
      <c r="BB211" s="584"/>
      <c r="BC211" s="579"/>
      <c r="BD211" s="585"/>
      <c r="BE211" s="586"/>
      <c r="BF211" s="570" t="s">
        <v>918</v>
      </c>
      <c r="BG211" s="570" t="s">
        <v>674</v>
      </c>
    </row>
    <row r="212" spans="1:59" ht="15.75" customHeight="1" x14ac:dyDescent="0.2">
      <c r="A212" s="587" t="s">
        <v>913</v>
      </c>
      <c r="B212" s="672" t="s">
        <v>19</v>
      </c>
      <c r="C212" s="570" t="s">
        <v>923</v>
      </c>
      <c r="D212" s="571"/>
      <c r="E212" s="572" t="str">
        <f t="shared" ref="E212:E214" si="265">IF(D212*15=0,"",D212*15)</f>
        <v/>
      </c>
      <c r="F212" s="571"/>
      <c r="G212" s="572" t="str">
        <f t="shared" ref="G212:G214" si="266">IF(F212*15=0,"",F212*15)</f>
        <v/>
      </c>
      <c r="H212" s="571"/>
      <c r="I212" s="573"/>
      <c r="J212" s="571"/>
      <c r="K212" s="572" t="str">
        <f t="shared" ref="K212:K214" si="267">IF(J212*15=0,"",J212*15)</f>
        <v/>
      </c>
      <c r="L212" s="571"/>
      <c r="M212" s="572" t="str">
        <f t="shared" ref="M212:M214" si="268">IF(L212*15=0,"",L212*15)</f>
        <v/>
      </c>
      <c r="N212" s="571"/>
      <c r="O212" s="573"/>
      <c r="P212" s="571"/>
      <c r="Q212" s="572" t="str">
        <f t="shared" ref="Q212:Q214" si="269">IF(P212*15=0,"",P212*15)</f>
        <v/>
      </c>
      <c r="R212" s="571"/>
      <c r="S212" s="572" t="str">
        <f t="shared" ref="S212:S214" si="270">IF(R212*15=0,"",R212*15)</f>
        <v/>
      </c>
      <c r="T212" s="571"/>
      <c r="U212" s="573"/>
      <c r="V212" s="571"/>
      <c r="W212" s="572" t="str">
        <f t="shared" ref="W212:W214" si="271">IF(V212*15=0,"",V212*15)</f>
        <v/>
      </c>
      <c r="X212" s="571"/>
      <c r="Y212" s="572" t="str">
        <f t="shared" ref="Y212:Y214" si="272">IF(X212*15=0,"",X212*15)</f>
        <v/>
      </c>
      <c r="Z212" s="571"/>
      <c r="AA212" s="573"/>
      <c r="AB212" s="578">
        <v>1</v>
      </c>
      <c r="AC212" s="579">
        <v>12</v>
      </c>
      <c r="AD212" s="578">
        <v>1</v>
      </c>
      <c r="AE212" s="579">
        <v>16</v>
      </c>
      <c r="AF212" s="578">
        <v>3</v>
      </c>
      <c r="AG212" s="581" t="s">
        <v>468</v>
      </c>
      <c r="AH212" s="578">
        <v>1</v>
      </c>
      <c r="AI212" s="579">
        <v>12</v>
      </c>
      <c r="AJ212" s="608">
        <v>1</v>
      </c>
      <c r="AK212" s="609">
        <v>16</v>
      </c>
      <c r="AL212" s="578">
        <v>3</v>
      </c>
      <c r="AM212" s="581" t="s">
        <v>468</v>
      </c>
      <c r="AN212" s="578">
        <v>1</v>
      </c>
      <c r="AO212" s="579">
        <v>12</v>
      </c>
      <c r="AP212" s="580">
        <v>1</v>
      </c>
      <c r="AQ212" s="579">
        <v>16</v>
      </c>
      <c r="AR212" s="580">
        <v>3</v>
      </c>
      <c r="AS212" s="581" t="s">
        <v>468</v>
      </c>
      <c r="AT212" s="578">
        <v>1</v>
      </c>
      <c r="AU212" s="579">
        <v>10</v>
      </c>
      <c r="AV212" s="578">
        <v>1</v>
      </c>
      <c r="AW212" s="579">
        <v>10</v>
      </c>
      <c r="AX212" s="578">
        <v>3</v>
      </c>
      <c r="AY212" s="578" t="s">
        <v>468</v>
      </c>
      <c r="AZ212" s="582"/>
      <c r="BA212" s="579"/>
      <c r="BB212" s="584"/>
      <c r="BC212" s="579"/>
      <c r="BD212" s="585"/>
      <c r="BE212" s="605"/>
      <c r="BF212" s="570" t="s">
        <v>918</v>
      </c>
      <c r="BG212" s="570" t="s">
        <v>919</v>
      </c>
    </row>
    <row r="213" spans="1:59" ht="15.75" customHeight="1" x14ac:dyDescent="0.2">
      <c r="A213" s="610" t="s">
        <v>914</v>
      </c>
      <c r="B213" s="672" t="s">
        <v>19</v>
      </c>
      <c r="C213" s="611" t="s">
        <v>924</v>
      </c>
      <c r="D213" s="571"/>
      <c r="E213" s="572" t="str">
        <f t="shared" si="265"/>
        <v/>
      </c>
      <c r="F213" s="571"/>
      <c r="G213" s="572" t="str">
        <f t="shared" si="266"/>
        <v/>
      </c>
      <c r="H213" s="571"/>
      <c r="I213" s="573"/>
      <c r="J213" s="571"/>
      <c r="K213" s="572" t="str">
        <f t="shared" si="267"/>
        <v/>
      </c>
      <c r="L213" s="571"/>
      <c r="M213" s="572" t="str">
        <f t="shared" si="268"/>
        <v/>
      </c>
      <c r="N213" s="571"/>
      <c r="O213" s="573"/>
      <c r="P213" s="571"/>
      <c r="Q213" s="572" t="str">
        <f t="shared" si="269"/>
        <v/>
      </c>
      <c r="R213" s="571"/>
      <c r="S213" s="572" t="str">
        <f t="shared" si="270"/>
        <v/>
      </c>
      <c r="T213" s="571"/>
      <c r="U213" s="573"/>
      <c r="V213" s="571"/>
      <c r="W213" s="572" t="str">
        <f t="shared" si="271"/>
        <v/>
      </c>
      <c r="X213" s="571"/>
      <c r="Y213" s="572" t="str">
        <f t="shared" si="272"/>
        <v/>
      </c>
      <c r="Z213" s="571"/>
      <c r="AA213" s="573"/>
      <c r="AB213" s="578">
        <v>1</v>
      </c>
      <c r="AC213" s="579">
        <v>12</v>
      </c>
      <c r="AD213" s="578">
        <v>1</v>
      </c>
      <c r="AE213" s="579">
        <v>16</v>
      </c>
      <c r="AF213" s="578">
        <v>3</v>
      </c>
      <c r="AG213" s="581" t="s">
        <v>468</v>
      </c>
      <c r="AH213" s="578">
        <v>1</v>
      </c>
      <c r="AI213" s="579">
        <v>12</v>
      </c>
      <c r="AJ213" s="578">
        <v>1</v>
      </c>
      <c r="AK213" s="579">
        <v>16</v>
      </c>
      <c r="AL213" s="578">
        <v>3</v>
      </c>
      <c r="AM213" s="581" t="s">
        <v>468</v>
      </c>
      <c r="AN213" s="578"/>
      <c r="AO213" s="579"/>
      <c r="AP213" s="580"/>
      <c r="AQ213" s="579"/>
      <c r="AR213" s="580"/>
      <c r="AS213" s="581"/>
      <c r="AT213" s="578"/>
      <c r="AU213" s="579"/>
      <c r="AV213" s="578"/>
      <c r="AW213" s="579"/>
      <c r="AX213" s="578"/>
      <c r="AY213" s="578"/>
      <c r="AZ213" s="582"/>
      <c r="BA213" s="583"/>
      <c r="BB213" s="584"/>
      <c r="BC213" s="579"/>
      <c r="BD213" s="585"/>
      <c r="BE213" s="586"/>
      <c r="BF213" s="570" t="s">
        <v>918</v>
      </c>
      <c r="BG213" s="611" t="s">
        <v>1162</v>
      </c>
    </row>
    <row r="214" spans="1:59" ht="15.75" customHeight="1" x14ac:dyDescent="0.2">
      <c r="A214" s="587" t="s">
        <v>925</v>
      </c>
      <c r="B214" s="569" t="s">
        <v>19</v>
      </c>
      <c r="C214" s="570" t="s">
        <v>927</v>
      </c>
      <c r="D214" s="571"/>
      <c r="E214" s="572" t="str">
        <f t="shared" si="265"/>
        <v/>
      </c>
      <c r="F214" s="571"/>
      <c r="G214" s="572" t="str">
        <f t="shared" si="266"/>
        <v/>
      </c>
      <c r="H214" s="571"/>
      <c r="I214" s="573"/>
      <c r="J214" s="571"/>
      <c r="K214" s="572" t="str">
        <f t="shared" si="267"/>
        <v/>
      </c>
      <c r="L214" s="571"/>
      <c r="M214" s="572" t="str">
        <f t="shared" si="268"/>
        <v/>
      </c>
      <c r="N214" s="571"/>
      <c r="O214" s="573"/>
      <c r="P214" s="571"/>
      <c r="Q214" s="572" t="str">
        <f t="shared" si="269"/>
        <v/>
      </c>
      <c r="R214" s="571"/>
      <c r="S214" s="572" t="str">
        <f t="shared" si="270"/>
        <v/>
      </c>
      <c r="T214" s="571"/>
      <c r="U214" s="573"/>
      <c r="V214" s="571"/>
      <c r="W214" s="572" t="str">
        <f t="shared" si="271"/>
        <v/>
      </c>
      <c r="X214" s="571"/>
      <c r="Y214" s="572" t="str">
        <f t="shared" si="272"/>
        <v/>
      </c>
      <c r="Z214" s="571"/>
      <c r="AA214" s="573"/>
      <c r="AB214" s="578"/>
      <c r="AC214" s="579" t="str">
        <f t="shared" ref="AC214" si="273">IF(AB214*15=0,"",AB214*15)</f>
        <v/>
      </c>
      <c r="AD214" s="578">
        <v>2</v>
      </c>
      <c r="AE214" s="579">
        <v>28</v>
      </c>
      <c r="AF214" s="578">
        <v>3</v>
      </c>
      <c r="AG214" s="581" t="s">
        <v>468</v>
      </c>
      <c r="AH214" s="571"/>
      <c r="AI214" s="572"/>
      <c r="AJ214" s="571"/>
      <c r="AK214" s="572"/>
      <c r="AL214" s="571"/>
      <c r="AM214" s="573"/>
      <c r="AN214" s="578"/>
      <c r="AO214" s="579"/>
      <c r="AP214" s="580">
        <v>2</v>
      </c>
      <c r="AQ214" s="579">
        <v>28</v>
      </c>
      <c r="AR214" s="580">
        <v>3</v>
      </c>
      <c r="AS214" s="581" t="s">
        <v>468</v>
      </c>
      <c r="AT214" s="578"/>
      <c r="AU214" s="579"/>
      <c r="AV214" s="578"/>
      <c r="AW214" s="579"/>
      <c r="AX214" s="578"/>
      <c r="AY214" s="578"/>
      <c r="AZ214" s="582"/>
      <c r="BA214" s="583"/>
      <c r="BB214" s="584"/>
      <c r="BC214" s="579"/>
      <c r="BD214" s="585"/>
      <c r="BE214" s="586"/>
      <c r="BF214" s="570" t="s">
        <v>929</v>
      </c>
      <c r="BG214" s="570" t="s">
        <v>930</v>
      </c>
    </row>
    <row r="215" spans="1:59" ht="15.75" customHeight="1" x14ac:dyDescent="0.2">
      <c r="A215" s="587" t="s">
        <v>926</v>
      </c>
      <c r="B215" s="569" t="s">
        <v>19</v>
      </c>
      <c r="C215" s="570" t="s">
        <v>928</v>
      </c>
      <c r="D215" s="589"/>
      <c r="E215" s="579" t="str">
        <f>IF(D215*14=0,"",D215*14)</f>
        <v/>
      </c>
      <c r="F215" s="589"/>
      <c r="G215" s="579" t="str">
        <f>IF(F215*14=0,"",F215*14)</f>
        <v/>
      </c>
      <c r="H215" s="589"/>
      <c r="I215" s="590"/>
      <c r="J215" s="591"/>
      <c r="K215" s="579" t="str">
        <f>IF(J215*14=0,"",J215*14)</f>
        <v/>
      </c>
      <c r="L215" s="578"/>
      <c r="M215" s="579" t="str">
        <f>IF(L215*14=0,"",L215*14)</f>
        <v/>
      </c>
      <c r="N215" s="578"/>
      <c r="O215" s="592"/>
      <c r="P215" s="578"/>
      <c r="Q215" s="579" t="str">
        <f>IF(P215*14=0,"",P215*14)</f>
        <v/>
      </c>
      <c r="R215" s="578"/>
      <c r="S215" s="579" t="str">
        <f>IF(R215*14=0,"",R215*14)</f>
        <v/>
      </c>
      <c r="T215" s="578"/>
      <c r="U215" s="593"/>
      <c r="V215" s="591"/>
      <c r="W215" s="579" t="str">
        <f>IF(V215*14=0,"",V215*14)</f>
        <v/>
      </c>
      <c r="X215" s="578"/>
      <c r="Y215" s="579" t="str">
        <f>IF(X215*14=0,"",X215*14)</f>
        <v/>
      </c>
      <c r="Z215" s="578"/>
      <c r="AA215" s="592"/>
      <c r="AB215" s="578"/>
      <c r="AC215" s="579" t="str">
        <f>IF(AB215*14=0,"",AB215*14)</f>
        <v/>
      </c>
      <c r="AD215" s="578"/>
      <c r="AE215" s="579" t="str">
        <f>IF(AD215*14=0,"",AD215*14)</f>
        <v/>
      </c>
      <c r="AF215" s="578"/>
      <c r="AG215" s="593"/>
      <c r="AH215" s="591"/>
      <c r="AI215" s="579"/>
      <c r="AJ215" s="578">
        <v>2</v>
      </c>
      <c r="AK215" s="579">
        <v>28</v>
      </c>
      <c r="AL215" s="578">
        <v>3</v>
      </c>
      <c r="AM215" s="592" t="s">
        <v>468</v>
      </c>
      <c r="AN215" s="591"/>
      <c r="AO215" s="579"/>
      <c r="AP215" s="580"/>
      <c r="AQ215" s="579"/>
      <c r="AR215" s="580"/>
      <c r="AS215" s="581"/>
      <c r="AT215" s="578"/>
      <c r="AU215" s="579"/>
      <c r="AV215" s="578">
        <v>2</v>
      </c>
      <c r="AW215" s="579">
        <v>20</v>
      </c>
      <c r="AX215" s="578">
        <v>3</v>
      </c>
      <c r="AY215" s="578" t="s">
        <v>468</v>
      </c>
      <c r="AZ215" s="582"/>
      <c r="BA215" s="583"/>
      <c r="BB215" s="584"/>
      <c r="BC215" s="579"/>
      <c r="BD215" s="585"/>
      <c r="BE215" s="586"/>
      <c r="BF215" s="570" t="s">
        <v>929</v>
      </c>
      <c r="BG215" s="570" t="s">
        <v>930</v>
      </c>
    </row>
    <row r="216" spans="1:59" ht="15.75" customHeight="1" x14ac:dyDescent="0.2">
      <c r="A216" s="587" t="s">
        <v>1116</v>
      </c>
      <c r="B216" s="569" t="s">
        <v>19</v>
      </c>
      <c r="C216" s="570" t="s">
        <v>931</v>
      </c>
      <c r="D216" s="589"/>
      <c r="E216" s="579" t="str">
        <f>IF(D216*14=0,"",D216*14)</f>
        <v/>
      </c>
      <c r="F216" s="589"/>
      <c r="G216" s="579" t="str">
        <f>IF(F216*14=0,"",F216*14)</f>
        <v/>
      </c>
      <c r="H216" s="589"/>
      <c r="I216" s="590"/>
      <c r="J216" s="591"/>
      <c r="K216" s="579" t="str">
        <f>IF(J216*14=0,"",J216*14)</f>
        <v/>
      </c>
      <c r="L216" s="578"/>
      <c r="M216" s="579" t="str">
        <f>IF(L216*14=0,"",L216*14)</f>
        <v/>
      </c>
      <c r="N216" s="578"/>
      <c r="O216" s="592"/>
      <c r="P216" s="578"/>
      <c r="Q216" s="579" t="str">
        <f>IF(P216*14=0,"",P216*14)</f>
        <v/>
      </c>
      <c r="R216" s="578"/>
      <c r="S216" s="579" t="str">
        <f>IF(R216*14=0,"",R216*14)</f>
        <v/>
      </c>
      <c r="T216" s="578"/>
      <c r="U216" s="593"/>
      <c r="V216" s="591"/>
      <c r="W216" s="579" t="str">
        <f>IF(V216*14=0,"",V216*14)</f>
        <v/>
      </c>
      <c r="X216" s="578"/>
      <c r="Y216" s="579" t="str">
        <f>IF(X216*14=0,"",X216*14)</f>
        <v/>
      </c>
      <c r="Z216" s="578"/>
      <c r="AA216" s="592"/>
      <c r="AB216" s="578"/>
      <c r="AC216" s="579" t="str">
        <f>IF(AB216*14=0,"",AB216*14)</f>
        <v/>
      </c>
      <c r="AD216" s="578">
        <v>2</v>
      </c>
      <c r="AE216" s="579">
        <v>28</v>
      </c>
      <c r="AF216" s="578">
        <v>3</v>
      </c>
      <c r="AG216" s="593" t="s">
        <v>468</v>
      </c>
      <c r="AH216" s="591"/>
      <c r="AI216" s="579"/>
      <c r="AJ216" s="578">
        <v>2</v>
      </c>
      <c r="AK216" s="579">
        <v>28</v>
      </c>
      <c r="AL216" s="578">
        <v>3</v>
      </c>
      <c r="AM216" s="592" t="s">
        <v>468</v>
      </c>
      <c r="AN216" s="591"/>
      <c r="AO216" s="579"/>
      <c r="AP216" s="580">
        <v>2</v>
      </c>
      <c r="AQ216" s="579">
        <v>28</v>
      </c>
      <c r="AR216" s="580">
        <v>3</v>
      </c>
      <c r="AS216" s="581" t="s">
        <v>468</v>
      </c>
      <c r="AT216" s="578"/>
      <c r="AU216" s="579"/>
      <c r="AV216" s="578"/>
      <c r="AW216" s="579"/>
      <c r="AX216" s="578"/>
      <c r="AY216" s="578"/>
      <c r="AZ216" s="582"/>
      <c r="BA216" s="583"/>
      <c r="BB216" s="584"/>
      <c r="BC216" s="579"/>
      <c r="BD216" s="585"/>
      <c r="BE216" s="586"/>
      <c r="BF216" s="570" t="s">
        <v>929</v>
      </c>
      <c r="BG216" s="570" t="s">
        <v>933</v>
      </c>
    </row>
    <row r="217" spans="1:59" ht="15.75" customHeight="1" x14ac:dyDescent="0.2">
      <c r="A217" s="610" t="s">
        <v>1127</v>
      </c>
      <c r="B217" s="672" t="s">
        <v>19</v>
      </c>
      <c r="C217" s="611" t="s">
        <v>932</v>
      </c>
      <c r="D217" s="571"/>
      <c r="E217" s="572" t="str">
        <f t="shared" ref="E217:E219" si="274">IF(D217*15=0,"",D217*15)</f>
        <v/>
      </c>
      <c r="F217" s="571"/>
      <c r="G217" s="572" t="str">
        <f t="shared" ref="G217:G219" si="275">IF(F217*15=0,"",F217*15)</f>
        <v/>
      </c>
      <c r="H217" s="571"/>
      <c r="I217" s="573"/>
      <c r="J217" s="571"/>
      <c r="K217" s="572" t="str">
        <f t="shared" ref="K217:K219" si="276">IF(J217*15=0,"",J217*15)</f>
        <v/>
      </c>
      <c r="L217" s="571"/>
      <c r="M217" s="572" t="str">
        <f t="shared" ref="M217:M219" si="277">IF(L217*15=0,"",L217*15)</f>
        <v/>
      </c>
      <c r="N217" s="571"/>
      <c r="O217" s="573"/>
      <c r="P217" s="571"/>
      <c r="Q217" s="572" t="str">
        <f t="shared" ref="Q217:Q219" si="278">IF(P217*15=0,"",P217*15)</f>
        <v/>
      </c>
      <c r="R217" s="571"/>
      <c r="S217" s="572" t="str">
        <f t="shared" ref="S217:S219" si="279">IF(R217*15=0,"",R217*15)</f>
        <v/>
      </c>
      <c r="T217" s="571"/>
      <c r="U217" s="573"/>
      <c r="V217" s="571"/>
      <c r="W217" s="572" t="str">
        <f t="shared" ref="W217:W219" si="280">IF(V217*15=0,"",V217*15)</f>
        <v/>
      </c>
      <c r="X217" s="571"/>
      <c r="Y217" s="572" t="str">
        <f t="shared" ref="Y217:Y219" si="281">IF(X217*15=0,"",X217*15)</f>
        <v/>
      </c>
      <c r="Z217" s="571"/>
      <c r="AA217" s="573"/>
      <c r="AB217" s="571"/>
      <c r="AC217" s="572" t="str">
        <f t="shared" ref="AC217:AC219" si="282">IF(AB217*15=0,"",AB217*15)</f>
        <v/>
      </c>
      <c r="AD217" s="571"/>
      <c r="AE217" s="572" t="str">
        <f t="shared" ref="AE217:AE219" si="283">IF(AD217*15=0,"",AD217*15)</f>
        <v/>
      </c>
      <c r="AF217" s="571"/>
      <c r="AG217" s="573"/>
      <c r="AH217" s="578"/>
      <c r="AI217" s="579"/>
      <c r="AJ217" s="608">
        <v>2</v>
      </c>
      <c r="AK217" s="609">
        <v>28</v>
      </c>
      <c r="AL217" s="578">
        <v>3</v>
      </c>
      <c r="AM217" s="581" t="s">
        <v>468</v>
      </c>
      <c r="AN217" s="578"/>
      <c r="AO217" s="579"/>
      <c r="AP217" s="580">
        <v>2</v>
      </c>
      <c r="AQ217" s="579">
        <v>28</v>
      </c>
      <c r="AR217" s="580">
        <v>3</v>
      </c>
      <c r="AS217" s="581" t="s">
        <v>468</v>
      </c>
      <c r="AT217" s="578"/>
      <c r="AU217" s="579"/>
      <c r="AV217" s="578">
        <v>2</v>
      </c>
      <c r="AW217" s="579">
        <v>20</v>
      </c>
      <c r="AX217" s="578">
        <v>3</v>
      </c>
      <c r="AY217" s="578" t="s">
        <v>468</v>
      </c>
      <c r="AZ217" s="582"/>
      <c r="BA217" s="579"/>
      <c r="BB217" s="584"/>
      <c r="BC217" s="579"/>
      <c r="BD217" s="585"/>
      <c r="BE217" s="605"/>
      <c r="BF217" s="570" t="s">
        <v>929</v>
      </c>
      <c r="BG217" s="570" t="s">
        <v>933</v>
      </c>
    </row>
    <row r="218" spans="1:59" ht="15.75" customHeight="1" x14ac:dyDescent="0.2">
      <c r="A218" s="631" t="s">
        <v>1169</v>
      </c>
      <c r="B218" s="569" t="s">
        <v>19</v>
      </c>
      <c r="C218" s="632" t="s">
        <v>935</v>
      </c>
      <c r="D218" s="571"/>
      <c r="E218" s="572" t="str">
        <f t="shared" si="274"/>
        <v/>
      </c>
      <c r="F218" s="571"/>
      <c r="G218" s="572" t="str">
        <f t="shared" si="275"/>
        <v/>
      </c>
      <c r="H218" s="571"/>
      <c r="I218" s="573"/>
      <c r="J218" s="571"/>
      <c r="K218" s="572" t="str">
        <f t="shared" si="276"/>
        <v/>
      </c>
      <c r="L218" s="571"/>
      <c r="M218" s="572" t="str">
        <f t="shared" si="277"/>
        <v/>
      </c>
      <c r="N218" s="571"/>
      <c r="O218" s="573"/>
      <c r="P218" s="571"/>
      <c r="Q218" s="572" t="str">
        <f t="shared" si="278"/>
        <v/>
      </c>
      <c r="R218" s="571"/>
      <c r="S218" s="572" t="str">
        <f t="shared" si="279"/>
        <v/>
      </c>
      <c r="T218" s="571"/>
      <c r="U218" s="573"/>
      <c r="V218" s="571"/>
      <c r="W218" s="572" t="str">
        <f t="shared" si="280"/>
        <v/>
      </c>
      <c r="X218" s="571"/>
      <c r="Y218" s="572" t="str">
        <f t="shared" si="281"/>
        <v/>
      </c>
      <c r="Z218" s="571"/>
      <c r="AA218" s="573"/>
      <c r="AB218" s="571"/>
      <c r="AC218" s="579" t="str">
        <f t="shared" si="282"/>
        <v/>
      </c>
      <c r="AD218" s="578">
        <v>2</v>
      </c>
      <c r="AE218" s="579">
        <v>28</v>
      </c>
      <c r="AF218" s="578">
        <v>3</v>
      </c>
      <c r="AG218" s="581" t="s">
        <v>468</v>
      </c>
      <c r="AH218" s="571"/>
      <c r="AI218" s="572"/>
      <c r="AJ218" s="578">
        <v>2</v>
      </c>
      <c r="AK218" s="579">
        <v>28</v>
      </c>
      <c r="AL218" s="578">
        <v>3</v>
      </c>
      <c r="AM218" s="581" t="s">
        <v>468</v>
      </c>
      <c r="AN218" s="578"/>
      <c r="AO218" s="579"/>
      <c r="AP218" s="580">
        <v>2</v>
      </c>
      <c r="AQ218" s="579">
        <v>28</v>
      </c>
      <c r="AR218" s="580">
        <v>3</v>
      </c>
      <c r="AS218" s="581" t="s">
        <v>468</v>
      </c>
      <c r="AT218" s="578"/>
      <c r="AU218" s="579"/>
      <c r="AV218" s="578"/>
      <c r="AW218" s="579"/>
      <c r="AX218" s="578"/>
      <c r="AY218" s="578"/>
      <c r="AZ218" s="582"/>
      <c r="BA218" s="583"/>
      <c r="BB218" s="584"/>
      <c r="BC218" s="579"/>
      <c r="BD218" s="585"/>
      <c r="BE218" s="586"/>
      <c r="BF218" s="570" t="s">
        <v>929</v>
      </c>
      <c r="BG218" s="632" t="s">
        <v>1168</v>
      </c>
    </row>
    <row r="219" spans="1:59" ht="15.75" customHeight="1" x14ac:dyDescent="0.2">
      <c r="A219" s="631" t="s">
        <v>934</v>
      </c>
      <c r="B219" s="569" t="s">
        <v>19</v>
      </c>
      <c r="C219" s="632" t="s">
        <v>936</v>
      </c>
      <c r="D219" s="571"/>
      <c r="E219" s="572" t="str">
        <f t="shared" si="274"/>
        <v/>
      </c>
      <c r="F219" s="571"/>
      <c r="G219" s="572" t="str">
        <f t="shared" si="275"/>
        <v/>
      </c>
      <c r="H219" s="571"/>
      <c r="I219" s="573"/>
      <c r="J219" s="571"/>
      <c r="K219" s="572" t="str">
        <f t="shared" si="276"/>
        <v/>
      </c>
      <c r="L219" s="571"/>
      <c r="M219" s="572" t="str">
        <f t="shared" si="277"/>
        <v/>
      </c>
      <c r="N219" s="571"/>
      <c r="O219" s="573"/>
      <c r="P219" s="571"/>
      <c r="Q219" s="572" t="str">
        <f t="shared" si="278"/>
        <v/>
      </c>
      <c r="R219" s="571"/>
      <c r="S219" s="572" t="str">
        <f t="shared" si="279"/>
        <v/>
      </c>
      <c r="T219" s="571"/>
      <c r="U219" s="573"/>
      <c r="V219" s="571"/>
      <c r="W219" s="572" t="str">
        <f t="shared" si="280"/>
        <v/>
      </c>
      <c r="X219" s="571"/>
      <c r="Y219" s="572" t="str">
        <f t="shared" si="281"/>
        <v/>
      </c>
      <c r="Z219" s="571"/>
      <c r="AA219" s="573"/>
      <c r="AB219" s="571"/>
      <c r="AC219" s="572" t="str">
        <f t="shared" si="282"/>
        <v/>
      </c>
      <c r="AD219" s="571"/>
      <c r="AE219" s="572" t="str">
        <f t="shared" si="283"/>
        <v/>
      </c>
      <c r="AF219" s="571"/>
      <c r="AG219" s="573"/>
      <c r="AH219" s="571"/>
      <c r="AI219" s="579"/>
      <c r="AJ219" s="578">
        <v>2</v>
      </c>
      <c r="AK219" s="579">
        <v>28</v>
      </c>
      <c r="AL219" s="578">
        <v>3</v>
      </c>
      <c r="AM219" s="581" t="s">
        <v>468</v>
      </c>
      <c r="AN219" s="578"/>
      <c r="AO219" s="579"/>
      <c r="AP219" s="580">
        <v>2</v>
      </c>
      <c r="AQ219" s="579">
        <v>28</v>
      </c>
      <c r="AR219" s="580">
        <v>3</v>
      </c>
      <c r="AS219" s="581" t="s">
        <v>468</v>
      </c>
      <c r="AT219" s="578"/>
      <c r="AU219" s="579"/>
      <c r="AV219" s="578">
        <v>2</v>
      </c>
      <c r="AW219" s="579">
        <v>20</v>
      </c>
      <c r="AX219" s="578">
        <v>3</v>
      </c>
      <c r="AY219" s="578" t="s">
        <v>468</v>
      </c>
      <c r="AZ219" s="582"/>
      <c r="BA219" s="583"/>
      <c r="BB219" s="584"/>
      <c r="BC219" s="579"/>
      <c r="BD219" s="585"/>
      <c r="BE219" s="586"/>
      <c r="BF219" s="570" t="s">
        <v>929</v>
      </c>
      <c r="BG219" s="632" t="s">
        <v>1168</v>
      </c>
    </row>
    <row r="220" spans="1:59" ht="15.75" customHeight="1" x14ac:dyDescent="0.2">
      <c r="A220" s="587" t="s">
        <v>228</v>
      </c>
      <c r="B220" s="569" t="s">
        <v>19</v>
      </c>
      <c r="C220" s="570" t="s">
        <v>1111</v>
      </c>
      <c r="D220" s="589"/>
      <c r="E220" s="579" t="str">
        <f>IF(D220*14=0,"",D220*14)</f>
        <v/>
      </c>
      <c r="F220" s="589"/>
      <c r="G220" s="579" t="str">
        <f>IF(F220*14=0,"",F220*14)</f>
        <v/>
      </c>
      <c r="H220" s="589"/>
      <c r="I220" s="590"/>
      <c r="J220" s="591"/>
      <c r="K220" s="579" t="str">
        <f>IF(J220*14=0,"",J220*14)</f>
        <v/>
      </c>
      <c r="L220" s="578"/>
      <c r="M220" s="579" t="str">
        <f>IF(L220*14=0,"",L220*14)</f>
        <v/>
      </c>
      <c r="N220" s="578"/>
      <c r="O220" s="592"/>
      <c r="P220" s="578"/>
      <c r="Q220" s="579" t="str">
        <f>IF(P220*14=0,"",P220*14)</f>
        <v/>
      </c>
      <c r="R220" s="578"/>
      <c r="S220" s="579" t="str">
        <f>IF(R220*14=0,"",R220*14)</f>
        <v/>
      </c>
      <c r="T220" s="578"/>
      <c r="U220" s="593"/>
      <c r="V220" s="591"/>
      <c r="W220" s="579" t="str">
        <f>IF(V220*14=0,"",V220*14)</f>
        <v/>
      </c>
      <c r="X220" s="578"/>
      <c r="Y220" s="579" t="str">
        <f>IF(X220*14=0,"",X220*14)</f>
        <v/>
      </c>
      <c r="Z220" s="578"/>
      <c r="AA220" s="592"/>
      <c r="AB220" s="578"/>
      <c r="AC220" s="579" t="str">
        <f>IF(AB220*14=0,"",AB220*14)</f>
        <v/>
      </c>
      <c r="AD220" s="578"/>
      <c r="AE220" s="579" t="str">
        <f>IF(AD220*14=0,"",AD220*14)</f>
        <v/>
      </c>
      <c r="AF220" s="578"/>
      <c r="AG220" s="593"/>
      <c r="AH220" s="591"/>
      <c r="AI220" s="579"/>
      <c r="AJ220" s="578"/>
      <c r="AK220" s="579"/>
      <c r="AL220" s="578"/>
      <c r="AM220" s="592"/>
      <c r="AN220" s="591"/>
      <c r="AO220" s="579"/>
      <c r="AP220" s="580"/>
      <c r="AQ220" s="579"/>
      <c r="AR220" s="580"/>
      <c r="AS220" s="581"/>
      <c r="AT220" s="578">
        <v>1</v>
      </c>
      <c r="AU220" s="579">
        <v>10</v>
      </c>
      <c r="AV220" s="578">
        <v>1</v>
      </c>
      <c r="AW220" s="579">
        <v>10</v>
      </c>
      <c r="AX220" s="578">
        <v>3</v>
      </c>
      <c r="AY220" s="578" t="s">
        <v>468</v>
      </c>
      <c r="AZ220" s="582"/>
      <c r="BA220" s="583"/>
      <c r="BB220" s="584"/>
      <c r="BC220" s="579"/>
      <c r="BD220" s="585"/>
      <c r="BE220" s="586"/>
      <c r="BF220" s="570" t="s">
        <v>676</v>
      </c>
      <c r="BG220" s="570" t="s">
        <v>954</v>
      </c>
    </row>
    <row r="221" spans="1:59" ht="15.75" customHeight="1" x14ac:dyDescent="0.2">
      <c r="A221" s="587" t="s">
        <v>206</v>
      </c>
      <c r="B221" s="569" t="s">
        <v>19</v>
      </c>
      <c r="C221" s="570" t="s">
        <v>943</v>
      </c>
      <c r="D221" s="589"/>
      <c r="E221" s="579" t="str">
        <f>IF(D221*14=0,"",D221*14)</f>
        <v/>
      </c>
      <c r="F221" s="589"/>
      <c r="G221" s="579" t="str">
        <f>IF(F221*14=0,"",F221*14)</f>
        <v/>
      </c>
      <c r="H221" s="589"/>
      <c r="I221" s="590"/>
      <c r="J221" s="591"/>
      <c r="K221" s="579" t="str">
        <f>IF(J221*14=0,"",J221*14)</f>
        <v/>
      </c>
      <c r="L221" s="578"/>
      <c r="M221" s="579" t="str">
        <f>IF(L221*14=0,"",L221*14)</f>
        <v/>
      </c>
      <c r="N221" s="578"/>
      <c r="O221" s="592"/>
      <c r="P221" s="578"/>
      <c r="Q221" s="579" t="str">
        <f>IF(P221*14=0,"",P221*14)</f>
        <v/>
      </c>
      <c r="R221" s="578"/>
      <c r="S221" s="579" t="str">
        <f>IF(R221*14=0,"",R221*14)</f>
        <v/>
      </c>
      <c r="T221" s="578"/>
      <c r="U221" s="593"/>
      <c r="V221" s="591"/>
      <c r="W221" s="579" t="str">
        <f>IF(V221*14=0,"",V221*14)</f>
        <v/>
      </c>
      <c r="X221" s="578"/>
      <c r="Y221" s="579" t="str">
        <f>IF(X221*14=0,"",X221*14)</f>
        <v/>
      </c>
      <c r="Z221" s="578"/>
      <c r="AA221" s="592"/>
      <c r="AB221" s="578"/>
      <c r="AC221" s="579" t="str">
        <f>IF(AB221*14=0,"",AB221*14)</f>
        <v/>
      </c>
      <c r="AD221" s="578"/>
      <c r="AE221" s="579" t="str">
        <f>IF(AD221*14=0,"",AD221*14)</f>
        <v/>
      </c>
      <c r="AF221" s="578"/>
      <c r="AG221" s="593"/>
      <c r="AH221" s="591"/>
      <c r="AI221" s="579"/>
      <c r="AJ221" s="578"/>
      <c r="AK221" s="579"/>
      <c r="AL221" s="578"/>
      <c r="AM221" s="592"/>
      <c r="AN221" s="591">
        <v>1</v>
      </c>
      <c r="AO221" s="579">
        <v>14</v>
      </c>
      <c r="AP221" s="580">
        <v>1</v>
      </c>
      <c r="AQ221" s="579">
        <v>14</v>
      </c>
      <c r="AR221" s="580">
        <v>3</v>
      </c>
      <c r="AS221" s="581" t="s">
        <v>468</v>
      </c>
      <c r="AT221" s="578"/>
      <c r="AU221" s="579"/>
      <c r="AV221" s="578"/>
      <c r="AW221" s="579"/>
      <c r="AX221" s="578"/>
      <c r="AY221" s="578"/>
      <c r="AZ221" s="582"/>
      <c r="BA221" s="583"/>
      <c r="BB221" s="584"/>
      <c r="BC221" s="579"/>
      <c r="BD221" s="585"/>
      <c r="BE221" s="586"/>
      <c r="BF221" s="570" t="s">
        <v>676</v>
      </c>
      <c r="BG221" s="570" t="s">
        <v>804</v>
      </c>
    </row>
    <row r="222" spans="1:59" ht="15.75" customHeight="1" x14ac:dyDescent="0.2">
      <c r="A222" s="587" t="s">
        <v>204</v>
      </c>
      <c r="B222" s="569" t="s">
        <v>19</v>
      </c>
      <c r="C222" s="570" t="s">
        <v>944</v>
      </c>
      <c r="D222" s="571"/>
      <c r="E222" s="572" t="str">
        <f t="shared" ref="E222:E224" si="284">IF(D222*15=0,"",D222*15)</f>
        <v/>
      </c>
      <c r="F222" s="571"/>
      <c r="G222" s="572" t="str">
        <f t="shared" ref="G222:G224" si="285">IF(F222*15=0,"",F222*15)</f>
        <v/>
      </c>
      <c r="H222" s="571"/>
      <c r="I222" s="573"/>
      <c r="J222" s="571"/>
      <c r="K222" s="572" t="str">
        <f t="shared" ref="K222:K224" si="286">IF(J222*15=0,"",J222*15)</f>
        <v/>
      </c>
      <c r="L222" s="571"/>
      <c r="M222" s="572" t="str">
        <f t="shared" ref="M222:M224" si="287">IF(L222*15=0,"",L222*15)</f>
        <v/>
      </c>
      <c r="N222" s="571"/>
      <c r="O222" s="573"/>
      <c r="P222" s="571"/>
      <c r="Q222" s="572" t="str">
        <f t="shared" ref="Q222:Q224" si="288">IF(P222*15=0,"",P222*15)</f>
        <v/>
      </c>
      <c r="R222" s="571"/>
      <c r="S222" s="572" t="str">
        <f t="shared" ref="S222:S224" si="289">IF(R222*15=0,"",R222*15)</f>
        <v/>
      </c>
      <c r="T222" s="571"/>
      <c r="U222" s="573"/>
      <c r="V222" s="571"/>
      <c r="W222" s="572"/>
      <c r="X222" s="571"/>
      <c r="Y222" s="572"/>
      <c r="Z222" s="571"/>
      <c r="AA222" s="573"/>
      <c r="AB222" s="578">
        <v>1</v>
      </c>
      <c r="AC222" s="579">
        <v>14</v>
      </c>
      <c r="AD222" s="578">
        <v>1</v>
      </c>
      <c r="AE222" s="579">
        <v>14</v>
      </c>
      <c r="AF222" s="578">
        <v>3</v>
      </c>
      <c r="AG222" s="581" t="s">
        <v>468</v>
      </c>
      <c r="AH222" s="578">
        <v>1</v>
      </c>
      <c r="AI222" s="579">
        <v>14</v>
      </c>
      <c r="AJ222" s="608">
        <v>1</v>
      </c>
      <c r="AK222" s="609">
        <v>14</v>
      </c>
      <c r="AL222" s="578">
        <v>3</v>
      </c>
      <c r="AM222" s="581" t="s">
        <v>468</v>
      </c>
      <c r="AN222" s="578">
        <v>1</v>
      </c>
      <c r="AO222" s="579">
        <v>14</v>
      </c>
      <c r="AP222" s="580">
        <v>1</v>
      </c>
      <c r="AQ222" s="579">
        <v>14</v>
      </c>
      <c r="AR222" s="580">
        <v>3</v>
      </c>
      <c r="AS222" s="581" t="s">
        <v>468</v>
      </c>
      <c r="AT222" s="578">
        <v>1</v>
      </c>
      <c r="AU222" s="579">
        <v>10</v>
      </c>
      <c r="AV222" s="578">
        <v>1</v>
      </c>
      <c r="AW222" s="579">
        <v>10</v>
      </c>
      <c r="AX222" s="578">
        <v>3</v>
      </c>
      <c r="AY222" s="578" t="s">
        <v>468</v>
      </c>
      <c r="AZ222" s="582"/>
      <c r="BA222" s="579"/>
      <c r="BB222" s="584"/>
      <c r="BC222" s="579"/>
      <c r="BD222" s="585"/>
      <c r="BE222" s="605"/>
      <c r="BF222" s="570" t="s">
        <v>676</v>
      </c>
      <c r="BG222" s="570" t="s">
        <v>808</v>
      </c>
    </row>
    <row r="223" spans="1:59" ht="15.75" customHeight="1" x14ac:dyDescent="0.2">
      <c r="A223" s="587" t="s">
        <v>208</v>
      </c>
      <c r="B223" s="569" t="s">
        <v>19</v>
      </c>
      <c r="C223" s="570" t="s">
        <v>945</v>
      </c>
      <c r="D223" s="571"/>
      <c r="E223" s="572" t="str">
        <f t="shared" si="284"/>
        <v/>
      </c>
      <c r="F223" s="571"/>
      <c r="G223" s="572" t="str">
        <f t="shared" si="285"/>
        <v/>
      </c>
      <c r="H223" s="571"/>
      <c r="I223" s="573"/>
      <c r="J223" s="571"/>
      <c r="K223" s="572" t="str">
        <f t="shared" si="286"/>
        <v/>
      </c>
      <c r="L223" s="571"/>
      <c r="M223" s="572" t="str">
        <f t="shared" si="287"/>
        <v/>
      </c>
      <c r="N223" s="571"/>
      <c r="O223" s="573"/>
      <c r="P223" s="571"/>
      <c r="Q223" s="572" t="str">
        <f t="shared" si="288"/>
        <v/>
      </c>
      <c r="R223" s="571"/>
      <c r="S223" s="572" t="str">
        <f t="shared" si="289"/>
        <v/>
      </c>
      <c r="T223" s="571"/>
      <c r="U223" s="573"/>
      <c r="V223" s="571"/>
      <c r="W223" s="572" t="str">
        <f t="shared" ref="W223:W224" si="290">IF(V223*15=0,"",V223*15)</f>
        <v/>
      </c>
      <c r="X223" s="571"/>
      <c r="Y223" s="572" t="str">
        <f t="shared" ref="Y223:Y224" si="291">IF(X223*15=0,"",X223*15)</f>
        <v/>
      </c>
      <c r="Z223" s="571"/>
      <c r="AA223" s="573"/>
      <c r="AB223" s="571"/>
      <c r="AC223" s="572" t="str">
        <f t="shared" ref="AC223:AC224" si="292">IF(AB223*15=0,"",AB223*15)</f>
        <v/>
      </c>
      <c r="AD223" s="571"/>
      <c r="AE223" s="572" t="str">
        <f t="shared" ref="AE223:AE224" si="293">IF(AD223*15=0,"",AD223*15)</f>
        <v/>
      </c>
      <c r="AF223" s="571"/>
      <c r="AG223" s="573"/>
      <c r="AH223" s="571"/>
      <c r="AI223" s="572"/>
      <c r="AJ223" s="578"/>
      <c r="AK223" s="579"/>
      <c r="AL223" s="578"/>
      <c r="AM223" s="581"/>
      <c r="AN223" s="578">
        <v>1</v>
      </c>
      <c r="AO223" s="579">
        <v>14</v>
      </c>
      <c r="AP223" s="580">
        <v>1</v>
      </c>
      <c r="AQ223" s="579">
        <v>14</v>
      </c>
      <c r="AR223" s="580">
        <v>3</v>
      </c>
      <c r="AS223" s="581" t="s">
        <v>468</v>
      </c>
      <c r="AT223" s="578"/>
      <c r="AU223" s="579"/>
      <c r="AV223" s="578"/>
      <c r="AW223" s="579"/>
      <c r="AX223" s="578"/>
      <c r="AY223" s="578"/>
      <c r="AZ223" s="582"/>
      <c r="BA223" s="583"/>
      <c r="BB223" s="584"/>
      <c r="BC223" s="579"/>
      <c r="BD223" s="585"/>
      <c r="BE223" s="586"/>
      <c r="BF223" s="570" t="s">
        <v>676</v>
      </c>
      <c r="BG223" s="570" t="s">
        <v>679</v>
      </c>
    </row>
    <row r="224" spans="1:59" ht="15.75" customHeight="1" x14ac:dyDescent="0.2">
      <c r="A224" s="587" t="s">
        <v>230</v>
      </c>
      <c r="B224" s="569" t="s">
        <v>19</v>
      </c>
      <c r="C224" s="570" t="s">
        <v>946</v>
      </c>
      <c r="D224" s="571"/>
      <c r="E224" s="572" t="str">
        <f t="shared" si="284"/>
        <v/>
      </c>
      <c r="F224" s="571"/>
      <c r="G224" s="572" t="str">
        <f t="shared" si="285"/>
        <v/>
      </c>
      <c r="H224" s="571"/>
      <c r="I224" s="573"/>
      <c r="J224" s="571"/>
      <c r="K224" s="572" t="str">
        <f t="shared" si="286"/>
        <v/>
      </c>
      <c r="L224" s="571"/>
      <c r="M224" s="572" t="str">
        <f t="shared" si="287"/>
        <v/>
      </c>
      <c r="N224" s="571"/>
      <c r="O224" s="573"/>
      <c r="P224" s="571"/>
      <c r="Q224" s="572" t="str">
        <f t="shared" si="288"/>
        <v/>
      </c>
      <c r="R224" s="571"/>
      <c r="S224" s="572" t="str">
        <f t="shared" si="289"/>
        <v/>
      </c>
      <c r="T224" s="571"/>
      <c r="U224" s="573"/>
      <c r="V224" s="571"/>
      <c r="W224" s="572" t="str">
        <f t="shared" si="290"/>
        <v/>
      </c>
      <c r="X224" s="571"/>
      <c r="Y224" s="572" t="str">
        <f t="shared" si="291"/>
        <v/>
      </c>
      <c r="Z224" s="571"/>
      <c r="AA224" s="573"/>
      <c r="AB224" s="571"/>
      <c r="AC224" s="572" t="str">
        <f t="shared" si="292"/>
        <v/>
      </c>
      <c r="AD224" s="571"/>
      <c r="AE224" s="572" t="str">
        <f t="shared" si="293"/>
        <v/>
      </c>
      <c r="AF224" s="571"/>
      <c r="AG224" s="573"/>
      <c r="AH224" s="578">
        <v>1</v>
      </c>
      <c r="AI224" s="579">
        <v>14</v>
      </c>
      <c r="AJ224" s="578">
        <v>1</v>
      </c>
      <c r="AK224" s="579">
        <v>14</v>
      </c>
      <c r="AL224" s="578">
        <v>3</v>
      </c>
      <c r="AM224" s="581" t="s">
        <v>468</v>
      </c>
      <c r="AN224" s="578"/>
      <c r="AO224" s="579"/>
      <c r="AP224" s="580"/>
      <c r="AQ224" s="579"/>
      <c r="AR224" s="580"/>
      <c r="AS224" s="581"/>
      <c r="AT224" s="578">
        <v>1</v>
      </c>
      <c r="AU224" s="579">
        <v>10</v>
      </c>
      <c r="AV224" s="578">
        <v>1</v>
      </c>
      <c r="AW224" s="579">
        <v>10</v>
      </c>
      <c r="AX224" s="578">
        <v>3</v>
      </c>
      <c r="AY224" s="578" t="s">
        <v>88</v>
      </c>
      <c r="AZ224" s="582"/>
      <c r="BA224" s="583"/>
      <c r="BB224" s="584"/>
      <c r="BC224" s="579"/>
      <c r="BD224" s="585"/>
      <c r="BE224" s="586"/>
      <c r="BF224" s="570" t="s">
        <v>676</v>
      </c>
      <c r="BG224" s="570" t="s">
        <v>679</v>
      </c>
    </row>
    <row r="225" spans="1:59" ht="15.75" customHeight="1" x14ac:dyDescent="0.2">
      <c r="A225" s="610" t="s">
        <v>262</v>
      </c>
      <c r="B225" s="569" t="s">
        <v>19</v>
      </c>
      <c r="C225" s="570" t="s">
        <v>947</v>
      </c>
      <c r="D225" s="589"/>
      <c r="E225" s="579" t="str">
        <f>IF(D225*14=0,"",D225*14)</f>
        <v/>
      </c>
      <c r="F225" s="589"/>
      <c r="G225" s="579" t="str">
        <f>IF(F225*14=0,"",F225*14)</f>
        <v/>
      </c>
      <c r="H225" s="589"/>
      <c r="I225" s="590"/>
      <c r="J225" s="591"/>
      <c r="K225" s="579" t="str">
        <f>IF(J225*14=0,"",J225*14)</f>
        <v/>
      </c>
      <c r="L225" s="578"/>
      <c r="M225" s="579" t="str">
        <f>IF(L225*14=0,"",L225*14)</f>
        <v/>
      </c>
      <c r="N225" s="578"/>
      <c r="O225" s="592"/>
      <c r="P225" s="578"/>
      <c r="Q225" s="579" t="str">
        <f>IF(P225*14=0,"",P225*14)</f>
        <v/>
      </c>
      <c r="R225" s="578"/>
      <c r="S225" s="579" t="str">
        <f>IF(R225*14=0,"",R225*14)</f>
        <v/>
      </c>
      <c r="T225" s="578"/>
      <c r="U225" s="593"/>
      <c r="V225" s="591"/>
      <c r="W225" s="579" t="str">
        <f>IF(V225*14=0,"",V225*14)</f>
        <v/>
      </c>
      <c r="X225" s="578"/>
      <c r="Y225" s="579" t="str">
        <f>IF(X225*14=0,"",X225*14)</f>
        <v/>
      </c>
      <c r="Z225" s="578"/>
      <c r="AA225" s="592"/>
      <c r="AB225" s="578">
        <v>1</v>
      </c>
      <c r="AC225" s="579">
        <v>14</v>
      </c>
      <c r="AD225" s="578">
        <v>1</v>
      </c>
      <c r="AE225" s="579">
        <v>14</v>
      </c>
      <c r="AF225" s="578">
        <v>3</v>
      </c>
      <c r="AG225" s="593" t="s">
        <v>468</v>
      </c>
      <c r="AH225" s="591">
        <v>1</v>
      </c>
      <c r="AI225" s="579">
        <v>14</v>
      </c>
      <c r="AJ225" s="578">
        <v>1</v>
      </c>
      <c r="AK225" s="579">
        <v>14</v>
      </c>
      <c r="AL225" s="578">
        <v>3</v>
      </c>
      <c r="AM225" s="592" t="s">
        <v>468</v>
      </c>
      <c r="AN225" s="591">
        <v>1</v>
      </c>
      <c r="AO225" s="579">
        <v>14</v>
      </c>
      <c r="AP225" s="580">
        <v>1</v>
      </c>
      <c r="AQ225" s="579">
        <v>14</v>
      </c>
      <c r="AR225" s="580">
        <v>3</v>
      </c>
      <c r="AS225" s="581" t="s">
        <v>468</v>
      </c>
      <c r="AT225" s="578"/>
      <c r="AU225" s="579"/>
      <c r="AV225" s="578"/>
      <c r="AW225" s="579"/>
      <c r="AX225" s="578"/>
      <c r="AY225" s="578"/>
      <c r="AZ225" s="582"/>
      <c r="BA225" s="583"/>
      <c r="BB225" s="584"/>
      <c r="BC225" s="579"/>
      <c r="BD225" s="585"/>
      <c r="BE225" s="586"/>
      <c r="BF225" s="570" t="s">
        <v>1143</v>
      </c>
      <c r="BG225" s="570" t="s">
        <v>955</v>
      </c>
    </row>
    <row r="226" spans="1:59" ht="15.75" customHeight="1" x14ac:dyDescent="0.2">
      <c r="A226" s="610" t="s">
        <v>260</v>
      </c>
      <c r="B226" s="569" t="s">
        <v>19</v>
      </c>
      <c r="C226" s="570" t="s">
        <v>261</v>
      </c>
      <c r="D226" s="589"/>
      <c r="E226" s="579" t="str">
        <f>IF(D226*14=0,"",D226*14)</f>
        <v/>
      </c>
      <c r="F226" s="589"/>
      <c r="G226" s="579" t="str">
        <f>IF(F226*14=0,"",F226*14)</f>
        <v/>
      </c>
      <c r="H226" s="589"/>
      <c r="I226" s="590"/>
      <c r="J226" s="591"/>
      <c r="K226" s="579" t="str">
        <f>IF(J226*14=0,"",J226*14)</f>
        <v/>
      </c>
      <c r="L226" s="578"/>
      <c r="M226" s="579" t="str">
        <f>IF(L226*14=0,"",L226*14)</f>
        <v/>
      </c>
      <c r="N226" s="578"/>
      <c r="O226" s="592"/>
      <c r="P226" s="578"/>
      <c r="Q226" s="579" t="str">
        <f>IF(P226*14=0,"",P226*14)</f>
        <v/>
      </c>
      <c r="R226" s="578"/>
      <c r="S226" s="579" t="str">
        <f>IF(R226*14=0,"",R226*14)</f>
        <v/>
      </c>
      <c r="T226" s="578"/>
      <c r="U226" s="593"/>
      <c r="V226" s="591"/>
      <c r="W226" s="579" t="str">
        <f>IF(V226*14=0,"",V226*14)</f>
        <v/>
      </c>
      <c r="X226" s="578"/>
      <c r="Y226" s="579" t="str">
        <f>IF(X226*14=0,"",X226*14)</f>
        <v/>
      </c>
      <c r="Z226" s="578"/>
      <c r="AA226" s="592"/>
      <c r="AB226" s="578">
        <v>1</v>
      </c>
      <c r="AC226" s="579">
        <v>14</v>
      </c>
      <c r="AD226" s="578">
        <v>1</v>
      </c>
      <c r="AE226" s="579">
        <v>14</v>
      </c>
      <c r="AF226" s="578">
        <v>3</v>
      </c>
      <c r="AG226" s="593" t="s">
        <v>468</v>
      </c>
      <c r="AH226" s="591">
        <v>1</v>
      </c>
      <c r="AI226" s="579">
        <v>14</v>
      </c>
      <c r="AJ226" s="578">
        <v>1</v>
      </c>
      <c r="AK226" s="579">
        <v>14</v>
      </c>
      <c r="AL226" s="578">
        <v>3</v>
      </c>
      <c r="AM226" s="592" t="s">
        <v>468</v>
      </c>
      <c r="AN226" s="591">
        <v>1</v>
      </c>
      <c r="AO226" s="579">
        <v>14</v>
      </c>
      <c r="AP226" s="580">
        <v>1</v>
      </c>
      <c r="AQ226" s="579">
        <v>14</v>
      </c>
      <c r="AR226" s="580">
        <v>3</v>
      </c>
      <c r="AS226" s="581" t="s">
        <v>468</v>
      </c>
      <c r="AT226" s="578"/>
      <c r="AU226" s="579"/>
      <c r="AV226" s="578"/>
      <c r="AW226" s="579"/>
      <c r="AX226" s="578"/>
      <c r="AY226" s="578"/>
      <c r="AZ226" s="582"/>
      <c r="BA226" s="583"/>
      <c r="BB226" s="584"/>
      <c r="BC226" s="579"/>
      <c r="BD226" s="585"/>
      <c r="BE226" s="586"/>
      <c r="BF226" s="570" t="s">
        <v>1143</v>
      </c>
      <c r="BG226" s="570" t="s">
        <v>955</v>
      </c>
    </row>
    <row r="227" spans="1:59" ht="15.75" customHeight="1" x14ac:dyDescent="0.2">
      <c r="A227" s="610" t="s">
        <v>937</v>
      </c>
      <c r="B227" s="569" t="s">
        <v>19</v>
      </c>
      <c r="C227" s="611" t="s">
        <v>948</v>
      </c>
      <c r="D227" s="571"/>
      <c r="E227" s="572" t="str">
        <f t="shared" ref="E227:E229" si="294">IF(D227*15=0,"",D227*15)</f>
        <v/>
      </c>
      <c r="F227" s="571"/>
      <c r="G227" s="572" t="str">
        <f t="shared" ref="G227:G229" si="295">IF(F227*15=0,"",F227*15)</f>
        <v/>
      </c>
      <c r="H227" s="571"/>
      <c r="I227" s="573"/>
      <c r="J227" s="571"/>
      <c r="K227" s="572" t="str">
        <f t="shared" ref="K227:K229" si="296">IF(J227*15=0,"",J227*15)</f>
        <v/>
      </c>
      <c r="L227" s="571"/>
      <c r="M227" s="572" t="str">
        <f t="shared" ref="M227:M229" si="297">IF(L227*15=0,"",L227*15)</f>
        <v/>
      </c>
      <c r="N227" s="571"/>
      <c r="O227" s="573"/>
      <c r="P227" s="571"/>
      <c r="Q227" s="572" t="str">
        <f t="shared" ref="Q227:Q229" si="298">IF(P227*15=0,"",P227*15)</f>
        <v/>
      </c>
      <c r="R227" s="571"/>
      <c r="S227" s="572" t="str">
        <f t="shared" ref="S227:S229" si="299">IF(R227*15=0,"",R227*15)</f>
        <v/>
      </c>
      <c r="T227" s="571"/>
      <c r="U227" s="573"/>
      <c r="V227" s="571"/>
      <c r="W227" s="572" t="str">
        <f t="shared" ref="W227:W229" si="300">IF(V227*15=0,"",V227*15)</f>
        <v/>
      </c>
      <c r="X227" s="571"/>
      <c r="Y227" s="572" t="str">
        <f t="shared" ref="Y227:Y229" si="301">IF(X227*15=0,"",X227*15)</f>
        <v/>
      </c>
      <c r="Z227" s="571"/>
      <c r="AA227" s="573"/>
      <c r="AB227" s="578"/>
      <c r="AC227" s="579" t="str">
        <f t="shared" ref="AC227:AC229" si="302">IF(AB227*15=0,"",AB227*15)</f>
        <v/>
      </c>
      <c r="AD227" s="578">
        <v>2</v>
      </c>
      <c r="AE227" s="579">
        <v>28</v>
      </c>
      <c r="AF227" s="578">
        <v>3</v>
      </c>
      <c r="AG227" s="581" t="s">
        <v>468</v>
      </c>
      <c r="AH227" s="578"/>
      <c r="AI227" s="579"/>
      <c r="AJ227" s="608">
        <v>2</v>
      </c>
      <c r="AK227" s="609">
        <v>28</v>
      </c>
      <c r="AL227" s="578">
        <v>3</v>
      </c>
      <c r="AM227" s="581" t="s">
        <v>468</v>
      </c>
      <c r="AN227" s="578"/>
      <c r="AO227" s="579"/>
      <c r="AP227" s="580">
        <v>2</v>
      </c>
      <c r="AQ227" s="579">
        <v>28</v>
      </c>
      <c r="AR227" s="580">
        <v>3</v>
      </c>
      <c r="AS227" s="581" t="s">
        <v>468</v>
      </c>
      <c r="AT227" s="578"/>
      <c r="AU227" s="579"/>
      <c r="AV227" s="578"/>
      <c r="AW227" s="579"/>
      <c r="AX227" s="578"/>
      <c r="AY227" s="578"/>
      <c r="AZ227" s="582"/>
      <c r="BA227" s="579"/>
      <c r="BB227" s="584"/>
      <c r="BC227" s="579"/>
      <c r="BD227" s="585"/>
      <c r="BE227" s="605"/>
      <c r="BF227" s="570" t="s">
        <v>1143</v>
      </c>
      <c r="BG227" s="570" t="s">
        <v>956</v>
      </c>
    </row>
    <row r="228" spans="1:59" ht="15.75" customHeight="1" x14ac:dyDescent="0.2">
      <c r="A228" s="610" t="s">
        <v>938</v>
      </c>
      <c r="B228" s="569" t="s">
        <v>19</v>
      </c>
      <c r="C228" s="570" t="s">
        <v>949</v>
      </c>
      <c r="D228" s="571"/>
      <c r="E228" s="572" t="str">
        <f t="shared" si="294"/>
        <v/>
      </c>
      <c r="F228" s="571"/>
      <c r="G228" s="572" t="str">
        <f t="shared" si="295"/>
        <v/>
      </c>
      <c r="H228" s="571"/>
      <c r="I228" s="573"/>
      <c r="J228" s="571"/>
      <c r="K228" s="572" t="str">
        <f t="shared" si="296"/>
        <v/>
      </c>
      <c r="L228" s="571"/>
      <c r="M228" s="572" t="str">
        <f t="shared" si="297"/>
        <v/>
      </c>
      <c r="N228" s="571"/>
      <c r="O228" s="573"/>
      <c r="P228" s="571"/>
      <c r="Q228" s="572" t="str">
        <f t="shared" si="298"/>
        <v/>
      </c>
      <c r="R228" s="571"/>
      <c r="S228" s="572" t="str">
        <f t="shared" si="299"/>
        <v/>
      </c>
      <c r="T228" s="571"/>
      <c r="U228" s="573"/>
      <c r="V228" s="571"/>
      <c r="W228" s="572" t="str">
        <f t="shared" si="300"/>
        <v/>
      </c>
      <c r="X228" s="571"/>
      <c r="Y228" s="572" t="str">
        <f t="shared" si="301"/>
        <v/>
      </c>
      <c r="Z228" s="571"/>
      <c r="AA228" s="573"/>
      <c r="AB228" s="571"/>
      <c r="AC228" s="579" t="str">
        <f t="shared" si="302"/>
        <v/>
      </c>
      <c r="AD228" s="578">
        <v>2</v>
      </c>
      <c r="AE228" s="579">
        <v>28</v>
      </c>
      <c r="AF228" s="578">
        <v>3</v>
      </c>
      <c r="AG228" s="581" t="s">
        <v>468</v>
      </c>
      <c r="AH228" s="571"/>
      <c r="AI228" s="572"/>
      <c r="AJ228" s="578">
        <v>2</v>
      </c>
      <c r="AK228" s="579">
        <v>28</v>
      </c>
      <c r="AL228" s="578">
        <v>3</v>
      </c>
      <c r="AM228" s="581" t="s">
        <v>468</v>
      </c>
      <c r="AN228" s="578"/>
      <c r="AO228" s="579"/>
      <c r="AP228" s="580">
        <v>2</v>
      </c>
      <c r="AQ228" s="579">
        <v>28</v>
      </c>
      <c r="AR228" s="580">
        <v>3</v>
      </c>
      <c r="AS228" s="581" t="s">
        <v>468</v>
      </c>
      <c r="AT228" s="578"/>
      <c r="AU228" s="579"/>
      <c r="AV228" s="578"/>
      <c r="AW228" s="579"/>
      <c r="AX228" s="578"/>
      <c r="AY228" s="578"/>
      <c r="AZ228" s="582"/>
      <c r="BA228" s="583"/>
      <c r="BB228" s="584"/>
      <c r="BC228" s="579"/>
      <c r="BD228" s="585"/>
      <c r="BE228" s="586"/>
      <c r="BF228" s="570" t="s">
        <v>1143</v>
      </c>
      <c r="BG228" s="570" t="s">
        <v>956</v>
      </c>
    </row>
    <row r="229" spans="1:59" ht="15.75" customHeight="1" x14ac:dyDescent="0.2">
      <c r="A229" s="587" t="s">
        <v>574</v>
      </c>
      <c r="B229" s="569" t="s">
        <v>19</v>
      </c>
      <c r="C229" s="570" t="s">
        <v>950</v>
      </c>
      <c r="D229" s="571"/>
      <c r="E229" s="572" t="str">
        <f t="shared" si="294"/>
        <v/>
      </c>
      <c r="F229" s="571"/>
      <c r="G229" s="572" t="str">
        <f t="shared" si="295"/>
        <v/>
      </c>
      <c r="H229" s="571"/>
      <c r="I229" s="573"/>
      <c r="J229" s="571"/>
      <c r="K229" s="572" t="str">
        <f t="shared" si="296"/>
        <v/>
      </c>
      <c r="L229" s="571"/>
      <c r="M229" s="572" t="str">
        <f t="shared" si="297"/>
        <v/>
      </c>
      <c r="N229" s="571"/>
      <c r="O229" s="573"/>
      <c r="P229" s="571"/>
      <c r="Q229" s="572" t="str">
        <f t="shared" si="298"/>
        <v/>
      </c>
      <c r="R229" s="571"/>
      <c r="S229" s="572" t="str">
        <f t="shared" si="299"/>
        <v/>
      </c>
      <c r="T229" s="571"/>
      <c r="U229" s="573"/>
      <c r="V229" s="571"/>
      <c r="W229" s="572" t="str">
        <f t="shared" si="300"/>
        <v/>
      </c>
      <c r="X229" s="571"/>
      <c r="Y229" s="572" t="str">
        <f t="shared" si="301"/>
        <v/>
      </c>
      <c r="Z229" s="571"/>
      <c r="AA229" s="573"/>
      <c r="AB229" s="571"/>
      <c r="AC229" s="572" t="str">
        <f t="shared" si="302"/>
        <v/>
      </c>
      <c r="AD229" s="571"/>
      <c r="AE229" s="572" t="str">
        <f t="shared" ref="AE229" si="303">IF(AD229*15=0,"",AD229*15)</f>
        <v/>
      </c>
      <c r="AF229" s="571"/>
      <c r="AG229" s="573"/>
      <c r="AH229" s="578">
        <v>1</v>
      </c>
      <c r="AI229" s="579">
        <v>14</v>
      </c>
      <c r="AJ229" s="578">
        <v>1</v>
      </c>
      <c r="AK229" s="579">
        <v>14</v>
      </c>
      <c r="AL229" s="578">
        <v>3</v>
      </c>
      <c r="AM229" s="581" t="s">
        <v>88</v>
      </c>
      <c r="AN229" s="578"/>
      <c r="AO229" s="579"/>
      <c r="AP229" s="580"/>
      <c r="AQ229" s="579"/>
      <c r="AR229" s="580"/>
      <c r="AS229" s="581"/>
      <c r="AT229" s="578"/>
      <c r="AU229" s="579"/>
      <c r="AV229" s="578"/>
      <c r="AW229" s="579"/>
      <c r="AX229" s="578"/>
      <c r="AY229" s="578"/>
      <c r="AZ229" s="582"/>
      <c r="BA229" s="583"/>
      <c r="BB229" s="584"/>
      <c r="BC229" s="579"/>
      <c r="BD229" s="585"/>
      <c r="BE229" s="586"/>
      <c r="BF229" s="570" t="s">
        <v>957</v>
      </c>
      <c r="BG229" s="570" t="s">
        <v>958</v>
      </c>
    </row>
    <row r="230" spans="1:59" ht="15.75" customHeight="1" x14ac:dyDescent="0.2">
      <c r="A230" s="587" t="s">
        <v>939</v>
      </c>
      <c r="B230" s="569" t="s">
        <v>19</v>
      </c>
      <c r="C230" s="570" t="s">
        <v>951</v>
      </c>
      <c r="D230" s="589"/>
      <c r="E230" s="579" t="str">
        <f>IF(D230*14=0,"",D230*14)</f>
        <v/>
      </c>
      <c r="F230" s="589"/>
      <c r="G230" s="579" t="str">
        <f>IF(F230*14=0,"",F230*14)</f>
        <v/>
      </c>
      <c r="H230" s="589"/>
      <c r="I230" s="590"/>
      <c r="J230" s="591"/>
      <c r="K230" s="579" t="str">
        <f>IF(J230*14=0,"",J230*14)</f>
        <v/>
      </c>
      <c r="L230" s="578"/>
      <c r="M230" s="579" t="str">
        <f>IF(L230*14=0,"",L230*14)</f>
        <v/>
      </c>
      <c r="N230" s="578"/>
      <c r="O230" s="592"/>
      <c r="P230" s="578"/>
      <c r="Q230" s="579" t="str">
        <f>IF(P230*14=0,"",P230*14)</f>
        <v/>
      </c>
      <c r="R230" s="578"/>
      <c r="S230" s="579" t="str">
        <f>IF(R230*14=0,"",R230*14)</f>
        <v/>
      </c>
      <c r="T230" s="578"/>
      <c r="U230" s="593"/>
      <c r="V230" s="591"/>
      <c r="W230" s="579" t="str">
        <f>IF(V230*14=0,"",V230*14)</f>
        <v/>
      </c>
      <c r="X230" s="578"/>
      <c r="Y230" s="579" t="str">
        <f>IF(X230*14=0,"",X230*14)</f>
        <v/>
      </c>
      <c r="Z230" s="578"/>
      <c r="AA230" s="592"/>
      <c r="AB230" s="578"/>
      <c r="AC230" s="579" t="str">
        <f>IF(AB230*14=0,"",AB230*14)</f>
        <v/>
      </c>
      <c r="AD230" s="578"/>
      <c r="AE230" s="579" t="str">
        <f>IF(AD230*14=0,"",AD230*14)</f>
        <v/>
      </c>
      <c r="AF230" s="578"/>
      <c r="AG230" s="593"/>
      <c r="AH230" s="591"/>
      <c r="AI230" s="579">
        <v>8</v>
      </c>
      <c r="AJ230" s="578">
        <v>2</v>
      </c>
      <c r="AK230" s="579">
        <v>20</v>
      </c>
      <c r="AL230" s="578">
        <v>3</v>
      </c>
      <c r="AM230" s="592" t="s">
        <v>468</v>
      </c>
      <c r="AN230" s="591"/>
      <c r="AO230" s="579"/>
      <c r="AP230" s="580"/>
      <c r="AQ230" s="579"/>
      <c r="AR230" s="580"/>
      <c r="AS230" s="581"/>
      <c r="AT230" s="578"/>
      <c r="AU230" s="579"/>
      <c r="AV230" s="578"/>
      <c r="AW230" s="579"/>
      <c r="AX230" s="578"/>
      <c r="AY230" s="578"/>
      <c r="AZ230" s="582"/>
      <c r="BA230" s="583"/>
      <c r="BB230" s="584"/>
      <c r="BC230" s="579"/>
      <c r="BD230" s="585"/>
      <c r="BE230" s="586"/>
      <c r="BF230" s="570" t="s">
        <v>959</v>
      </c>
      <c r="BG230" s="570" t="s">
        <v>960</v>
      </c>
    </row>
    <row r="231" spans="1:59" ht="15.75" customHeight="1" x14ac:dyDescent="0.2">
      <c r="A231" s="587" t="s">
        <v>566</v>
      </c>
      <c r="B231" s="569" t="s">
        <v>19</v>
      </c>
      <c r="C231" s="570" t="s">
        <v>1119</v>
      </c>
      <c r="D231" s="589"/>
      <c r="E231" s="579" t="str">
        <f>IF(D231*14=0,"",D231*14)</f>
        <v/>
      </c>
      <c r="F231" s="589"/>
      <c r="G231" s="579" t="str">
        <f>IF(F231*14=0,"",F231*14)</f>
        <v/>
      </c>
      <c r="H231" s="589"/>
      <c r="I231" s="590"/>
      <c r="J231" s="591"/>
      <c r="K231" s="579" t="str">
        <f>IF(J231*14=0,"",J231*14)</f>
        <v/>
      </c>
      <c r="L231" s="578"/>
      <c r="M231" s="579" t="str">
        <f>IF(L231*14=0,"",L231*14)</f>
        <v/>
      </c>
      <c r="N231" s="578"/>
      <c r="O231" s="592"/>
      <c r="P231" s="578"/>
      <c r="Q231" s="579" t="str">
        <f>IF(P231*14=0,"",P231*14)</f>
        <v/>
      </c>
      <c r="R231" s="578"/>
      <c r="S231" s="579" t="str">
        <f>IF(R231*14=0,"",R231*14)</f>
        <v/>
      </c>
      <c r="T231" s="578"/>
      <c r="U231" s="593"/>
      <c r="V231" s="591"/>
      <c r="W231" s="579" t="str">
        <f>IF(V231*14=0,"",V231*14)</f>
        <v/>
      </c>
      <c r="X231" s="578"/>
      <c r="Y231" s="579" t="str">
        <f>IF(X231*14=0,"",X231*14)</f>
        <v/>
      </c>
      <c r="Z231" s="578"/>
      <c r="AA231" s="592"/>
      <c r="AB231" s="578"/>
      <c r="AC231" s="579">
        <v>8</v>
      </c>
      <c r="AD231" s="578">
        <v>2</v>
      </c>
      <c r="AE231" s="579">
        <v>20</v>
      </c>
      <c r="AF231" s="578">
        <v>3</v>
      </c>
      <c r="AG231" s="593" t="s">
        <v>469</v>
      </c>
      <c r="AH231" s="591"/>
      <c r="AI231" s="579">
        <v>8</v>
      </c>
      <c r="AJ231" s="578">
        <v>2</v>
      </c>
      <c r="AK231" s="579">
        <v>20</v>
      </c>
      <c r="AL231" s="578">
        <v>3</v>
      </c>
      <c r="AM231" s="592" t="s">
        <v>469</v>
      </c>
      <c r="AN231" s="591"/>
      <c r="AO231" s="579">
        <v>8</v>
      </c>
      <c r="AP231" s="580">
        <v>2</v>
      </c>
      <c r="AQ231" s="579">
        <v>20</v>
      </c>
      <c r="AR231" s="580">
        <v>3</v>
      </c>
      <c r="AS231" s="581" t="s">
        <v>469</v>
      </c>
      <c r="AT231" s="578"/>
      <c r="AU231" s="579"/>
      <c r="AV231" s="578"/>
      <c r="AW231" s="579"/>
      <c r="AX231" s="578"/>
      <c r="AY231" s="578"/>
      <c r="AZ231" s="582"/>
      <c r="BA231" s="583"/>
      <c r="BB231" s="584"/>
      <c r="BC231" s="579"/>
      <c r="BD231" s="585"/>
      <c r="BE231" s="586"/>
      <c r="BF231" s="570" t="s">
        <v>959</v>
      </c>
      <c r="BG231" s="570" t="s">
        <v>961</v>
      </c>
    </row>
    <row r="232" spans="1:59" ht="15.75" customHeight="1" x14ac:dyDescent="0.2">
      <c r="A232" s="587" t="s">
        <v>568</v>
      </c>
      <c r="B232" s="569" t="s">
        <v>19</v>
      </c>
      <c r="C232" s="570" t="s">
        <v>1112</v>
      </c>
      <c r="D232" s="571"/>
      <c r="E232" s="572" t="str">
        <f t="shared" ref="E232:E234" si="304">IF(D232*15=0,"",D232*15)</f>
        <v/>
      </c>
      <c r="F232" s="571"/>
      <c r="G232" s="572" t="str">
        <f t="shared" ref="G232:G234" si="305">IF(F232*15=0,"",F232*15)</f>
        <v/>
      </c>
      <c r="H232" s="571"/>
      <c r="I232" s="573"/>
      <c r="J232" s="571"/>
      <c r="K232" s="572" t="str">
        <f t="shared" ref="K232:K234" si="306">IF(J232*15=0,"",J232*15)</f>
        <v/>
      </c>
      <c r="L232" s="571"/>
      <c r="M232" s="572" t="str">
        <f t="shared" ref="M232:M234" si="307">IF(L232*15=0,"",L232*15)</f>
        <v/>
      </c>
      <c r="N232" s="571"/>
      <c r="O232" s="573"/>
      <c r="P232" s="571"/>
      <c r="Q232" s="572" t="str">
        <f t="shared" ref="Q232:Q234" si="308">IF(P232*15=0,"",P232*15)</f>
        <v/>
      </c>
      <c r="R232" s="571"/>
      <c r="S232" s="572" t="str">
        <f t="shared" ref="S232:S234" si="309">IF(R232*15=0,"",R232*15)</f>
        <v/>
      </c>
      <c r="T232" s="571"/>
      <c r="U232" s="573"/>
      <c r="V232" s="571"/>
      <c r="W232" s="572" t="str">
        <f t="shared" ref="W232:W233" si="310">IF(V232*15=0,"",V232*15)</f>
        <v/>
      </c>
      <c r="X232" s="571"/>
      <c r="Y232" s="572" t="str">
        <f t="shared" ref="Y232:Y234" si="311">IF(X232*15=0,"",X232*15)</f>
        <v/>
      </c>
      <c r="Z232" s="571"/>
      <c r="AA232" s="573"/>
      <c r="AB232" s="578"/>
      <c r="AC232" s="579">
        <v>8</v>
      </c>
      <c r="AD232" s="578">
        <v>2</v>
      </c>
      <c r="AE232" s="579">
        <v>20</v>
      </c>
      <c r="AF232" s="578">
        <v>3</v>
      </c>
      <c r="AG232" s="581" t="s">
        <v>469</v>
      </c>
      <c r="AH232" s="578"/>
      <c r="AI232" s="579">
        <v>8</v>
      </c>
      <c r="AJ232" s="608">
        <v>2</v>
      </c>
      <c r="AK232" s="609">
        <v>20</v>
      </c>
      <c r="AL232" s="578">
        <v>3</v>
      </c>
      <c r="AM232" s="581" t="s">
        <v>469</v>
      </c>
      <c r="AN232" s="578"/>
      <c r="AO232" s="579">
        <v>8</v>
      </c>
      <c r="AP232" s="580">
        <v>2</v>
      </c>
      <c r="AQ232" s="579">
        <v>20</v>
      </c>
      <c r="AR232" s="580">
        <v>3</v>
      </c>
      <c r="AS232" s="581" t="s">
        <v>469</v>
      </c>
      <c r="AT232" s="578"/>
      <c r="AU232" s="579"/>
      <c r="AV232" s="578"/>
      <c r="AW232" s="579"/>
      <c r="AX232" s="578"/>
      <c r="AY232" s="578"/>
      <c r="AZ232" s="582"/>
      <c r="BA232" s="579"/>
      <c r="BB232" s="584"/>
      <c r="BC232" s="579"/>
      <c r="BD232" s="585"/>
      <c r="BE232" s="605"/>
      <c r="BF232" s="570" t="s">
        <v>959</v>
      </c>
      <c r="BG232" s="570" t="s">
        <v>961</v>
      </c>
    </row>
    <row r="233" spans="1:59" ht="15.75" customHeight="1" x14ac:dyDescent="0.2">
      <c r="A233" s="587" t="s">
        <v>940</v>
      </c>
      <c r="B233" s="569" t="s">
        <v>19</v>
      </c>
      <c r="C233" s="570" t="s">
        <v>1113</v>
      </c>
      <c r="D233" s="571"/>
      <c r="E233" s="572" t="str">
        <f t="shared" si="304"/>
        <v/>
      </c>
      <c r="F233" s="571"/>
      <c r="G233" s="572" t="str">
        <f t="shared" si="305"/>
        <v/>
      </c>
      <c r="H233" s="571"/>
      <c r="I233" s="573"/>
      <c r="J233" s="571"/>
      <c r="K233" s="572" t="str">
        <f t="shared" si="306"/>
        <v/>
      </c>
      <c r="L233" s="571"/>
      <c r="M233" s="572" t="str">
        <f t="shared" si="307"/>
        <v/>
      </c>
      <c r="N233" s="571"/>
      <c r="O233" s="573"/>
      <c r="P233" s="571"/>
      <c r="Q233" s="572" t="str">
        <f t="shared" si="308"/>
        <v/>
      </c>
      <c r="R233" s="571"/>
      <c r="S233" s="572" t="str">
        <f t="shared" si="309"/>
        <v/>
      </c>
      <c r="T233" s="571"/>
      <c r="U233" s="573"/>
      <c r="V233" s="571"/>
      <c r="W233" s="579" t="str">
        <f t="shared" si="310"/>
        <v/>
      </c>
      <c r="X233" s="578">
        <v>2</v>
      </c>
      <c r="Y233" s="579">
        <v>28</v>
      </c>
      <c r="Z233" s="578">
        <v>3</v>
      </c>
      <c r="AA233" s="581" t="s">
        <v>15</v>
      </c>
      <c r="AB233" s="571"/>
      <c r="AC233" s="572" t="str">
        <f t="shared" ref="AC233:AC234" si="312">IF(AB233*15=0,"",AB233*15)</f>
        <v/>
      </c>
      <c r="AD233" s="571"/>
      <c r="AE233" s="572" t="str">
        <f t="shared" ref="AE233:AE234" si="313">IF(AD233*15=0,"",AD233*15)</f>
        <v/>
      </c>
      <c r="AF233" s="571"/>
      <c r="AG233" s="573"/>
      <c r="AH233" s="571"/>
      <c r="AI233" s="572"/>
      <c r="AJ233" s="578"/>
      <c r="AK233" s="579"/>
      <c r="AL233" s="578"/>
      <c r="AM233" s="581"/>
      <c r="AN233" s="578"/>
      <c r="AO233" s="579"/>
      <c r="AP233" s="580"/>
      <c r="AQ233" s="579"/>
      <c r="AR233" s="580"/>
      <c r="AS233" s="581"/>
      <c r="AT233" s="578"/>
      <c r="AU233" s="579"/>
      <c r="AV233" s="578"/>
      <c r="AW233" s="579"/>
      <c r="AX233" s="578"/>
      <c r="AY233" s="578"/>
      <c r="AZ233" s="582"/>
      <c r="BA233" s="583"/>
      <c r="BB233" s="584"/>
      <c r="BC233" s="579"/>
      <c r="BD233" s="585"/>
      <c r="BE233" s="586"/>
      <c r="BF233" s="570" t="s">
        <v>962</v>
      </c>
      <c r="BG233" s="570" t="s">
        <v>963</v>
      </c>
    </row>
    <row r="234" spans="1:59" ht="15.75" customHeight="1" x14ac:dyDescent="0.2">
      <c r="A234" s="587" t="s">
        <v>941</v>
      </c>
      <c r="B234" s="569" t="s">
        <v>19</v>
      </c>
      <c r="C234" s="570" t="s">
        <v>952</v>
      </c>
      <c r="D234" s="571"/>
      <c r="E234" s="572" t="str">
        <f t="shared" si="304"/>
        <v/>
      </c>
      <c r="F234" s="571"/>
      <c r="G234" s="572" t="str">
        <f t="shared" si="305"/>
        <v/>
      </c>
      <c r="H234" s="571"/>
      <c r="I234" s="573"/>
      <c r="J234" s="571"/>
      <c r="K234" s="572" t="str">
        <f t="shared" si="306"/>
        <v/>
      </c>
      <c r="L234" s="571"/>
      <c r="M234" s="572" t="str">
        <f t="shared" si="307"/>
        <v/>
      </c>
      <c r="N234" s="571"/>
      <c r="O234" s="573"/>
      <c r="P234" s="571"/>
      <c r="Q234" s="572" t="str">
        <f t="shared" si="308"/>
        <v/>
      </c>
      <c r="R234" s="571"/>
      <c r="S234" s="572" t="str">
        <f t="shared" si="309"/>
        <v/>
      </c>
      <c r="T234" s="571"/>
      <c r="U234" s="581"/>
      <c r="V234" s="578">
        <v>2</v>
      </c>
      <c r="W234" s="579">
        <v>28</v>
      </c>
      <c r="X234" s="578"/>
      <c r="Y234" s="579" t="str">
        <f t="shared" si="311"/>
        <v/>
      </c>
      <c r="Z234" s="578">
        <v>3</v>
      </c>
      <c r="AA234" s="581" t="s">
        <v>15</v>
      </c>
      <c r="AB234" s="578"/>
      <c r="AC234" s="579" t="str">
        <f t="shared" si="312"/>
        <v/>
      </c>
      <c r="AD234" s="578"/>
      <c r="AE234" s="579" t="str">
        <f t="shared" si="313"/>
        <v/>
      </c>
      <c r="AF234" s="578"/>
      <c r="AG234" s="581"/>
      <c r="AH234" s="578">
        <v>2</v>
      </c>
      <c r="AI234" s="579">
        <v>28</v>
      </c>
      <c r="AJ234" s="578"/>
      <c r="AK234" s="579"/>
      <c r="AL234" s="578">
        <v>3</v>
      </c>
      <c r="AM234" s="581" t="s">
        <v>15</v>
      </c>
      <c r="AN234" s="578"/>
      <c r="AO234" s="579"/>
      <c r="AP234" s="580"/>
      <c r="AQ234" s="579"/>
      <c r="AR234" s="580"/>
      <c r="AS234" s="581"/>
      <c r="AT234" s="578">
        <v>2</v>
      </c>
      <c r="AU234" s="579">
        <v>20</v>
      </c>
      <c r="AV234" s="578"/>
      <c r="AW234" s="579"/>
      <c r="AX234" s="578">
        <v>3</v>
      </c>
      <c r="AY234" s="578" t="s">
        <v>15</v>
      </c>
      <c r="AZ234" s="582"/>
      <c r="BA234" s="583"/>
      <c r="BB234" s="584"/>
      <c r="BC234" s="579"/>
      <c r="BD234" s="585"/>
      <c r="BE234" s="586"/>
      <c r="BF234" s="570" t="s">
        <v>962</v>
      </c>
      <c r="BG234" s="570" t="s">
        <v>964</v>
      </c>
    </row>
    <row r="235" spans="1:59" ht="15.75" customHeight="1" x14ac:dyDescent="0.2">
      <c r="A235" s="587" t="s">
        <v>942</v>
      </c>
      <c r="B235" s="569" t="s">
        <v>19</v>
      </c>
      <c r="C235" s="570" t="s">
        <v>953</v>
      </c>
      <c r="D235" s="589"/>
      <c r="E235" s="579" t="str">
        <f>IF(D235*14=0,"",D235*14)</f>
        <v/>
      </c>
      <c r="F235" s="589"/>
      <c r="G235" s="579" t="str">
        <f>IF(F235*14=0,"",F235*14)</f>
        <v/>
      </c>
      <c r="H235" s="589"/>
      <c r="I235" s="590"/>
      <c r="J235" s="591"/>
      <c r="K235" s="579" t="str">
        <f>IF(J235*14=0,"",J235*14)</f>
        <v/>
      </c>
      <c r="L235" s="578"/>
      <c r="M235" s="579" t="str">
        <f>IF(L235*14=0,"",L235*14)</f>
        <v/>
      </c>
      <c r="N235" s="578"/>
      <c r="O235" s="592"/>
      <c r="P235" s="578"/>
      <c r="Q235" s="579" t="str">
        <f>IF(P235*14=0,"",P235*14)</f>
        <v/>
      </c>
      <c r="R235" s="578"/>
      <c r="S235" s="579" t="str">
        <f>IF(R235*14=0,"",R235*14)</f>
        <v/>
      </c>
      <c r="T235" s="578"/>
      <c r="U235" s="593"/>
      <c r="V235" s="591"/>
      <c r="W235" s="579" t="str">
        <f>IF(V235*14=0,"",V235*14)</f>
        <v/>
      </c>
      <c r="X235" s="578">
        <v>2</v>
      </c>
      <c r="Y235" s="579">
        <v>28</v>
      </c>
      <c r="Z235" s="578">
        <v>3</v>
      </c>
      <c r="AA235" s="592" t="s">
        <v>468</v>
      </c>
      <c r="AB235" s="578"/>
      <c r="AC235" s="579" t="str">
        <f>IF(AB235*14=0,"",AB235*14)</f>
        <v/>
      </c>
      <c r="AD235" s="578"/>
      <c r="AE235" s="579" t="str">
        <f>IF(AD235*14=0,"",AD235*14)</f>
        <v/>
      </c>
      <c r="AF235" s="578"/>
      <c r="AG235" s="593"/>
      <c r="AH235" s="591"/>
      <c r="AI235" s="579"/>
      <c r="AJ235" s="578"/>
      <c r="AK235" s="579"/>
      <c r="AL235" s="578"/>
      <c r="AM235" s="592"/>
      <c r="AN235" s="591"/>
      <c r="AO235" s="579"/>
      <c r="AP235" s="580"/>
      <c r="AQ235" s="579"/>
      <c r="AR235" s="580"/>
      <c r="AS235" s="581"/>
      <c r="AT235" s="578"/>
      <c r="AU235" s="579"/>
      <c r="AV235" s="578"/>
      <c r="AW235" s="579"/>
      <c r="AX235" s="578"/>
      <c r="AY235" s="578"/>
      <c r="AZ235" s="582"/>
      <c r="BA235" s="583"/>
      <c r="BB235" s="584"/>
      <c r="BC235" s="579"/>
      <c r="BD235" s="585"/>
      <c r="BE235" s="586"/>
      <c r="BF235" s="570" t="s">
        <v>962</v>
      </c>
      <c r="BG235" s="570" t="s">
        <v>965</v>
      </c>
    </row>
    <row r="236" spans="1:59" ht="15.75" customHeight="1" x14ac:dyDescent="0.2">
      <c r="A236" s="587" t="s">
        <v>966</v>
      </c>
      <c r="B236" s="569" t="s">
        <v>19</v>
      </c>
      <c r="C236" s="570" t="s">
        <v>988</v>
      </c>
      <c r="D236" s="589"/>
      <c r="E236" s="579" t="str">
        <f>IF(D236*14=0,"",D236*14)</f>
        <v/>
      </c>
      <c r="F236" s="589"/>
      <c r="G236" s="579" t="str">
        <f>IF(F236*14=0,"",F236*14)</f>
        <v/>
      </c>
      <c r="H236" s="589"/>
      <c r="I236" s="590"/>
      <c r="J236" s="591"/>
      <c r="K236" s="579" t="str">
        <f>IF(J236*14=0,"",J236*14)</f>
        <v/>
      </c>
      <c r="L236" s="578"/>
      <c r="M236" s="579" t="str">
        <f>IF(L236*14=0,"",L236*14)</f>
        <v/>
      </c>
      <c r="N236" s="578"/>
      <c r="O236" s="592"/>
      <c r="P236" s="578">
        <v>1</v>
      </c>
      <c r="Q236" s="579">
        <v>14</v>
      </c>
      <c r="R236" s="578">
        <v>1</v>
      </c>
      <c r="S236" s="579">
        <v>14</v>
      </c>
      <c r="T236" s="578">
        <v>3</v>
      </c>
      <c r="U236" s="593" t="s">
        <v>468</v>
      </c>
      <c r="V236" s="591"/>
      <c r="W236" s="579" t="str">
        <f>IF(V236*14=0,"",V236*14)</f>
        <v/>
      </c>
      <c r="X236" s="578"/>
      <c r="Y236" s="579" t="str">
        <f>IF(X236*14=0,"",X236*14)</f>
        <v/>
      </c>
      <c r="Z236" s="578"/>
      <c r="AA236" s="592"/>
      <c r="AB236" s="578">
        <v>1</v>
      </c>
      <c r="AC236" s="579">
        <v>14</v>
      </c>
      <c r="AD236" s="578">
        <v>1</v>
      </c>
      <c r="AE236" s="579">
        <v>14</v>
      </c>
      <c r="AF236" s="578">
        <v>3</v>
      </c>
      <c r="AG236" s="593" t="s">
        <v>468</v>
      </c>
      <c r="AH236" s="591"/>
      <c r="AI236" s="579"/>
      <c r="AJ236" s="578"/>
      <c r="AK236" s="579"/>
      <c r="AL236" s="578"/>
      <c r="AM236" s="592"/>
      <c r="AN236" s="591">
        <v>1</v>
      </c>
      <c r="AO236" s="579">
        <v>14</v>
      </c>
      <c r="AP236" s="580">
        <v>1</v>
      </c>
      <c r="AQ236" s="579">
        <v>14</v>
      </c>
      <c r="AR236" s="580">
        <v>3</v>
      </c>
      <c r="AS236" s="581" t="s">
        <v>468</v>
      </c>
      <c r="AT236" s="578"/>
      <c r="AU236" s="579"/>
      <c r="AV236" s="578"/>
      <c r="AW236" s="579"/>
      <c r="AX236" s="578"/>
      <c r="AY236" s="578"/>
      <c r="AZ236" s="582"/>
      <c r="BA236" s="583"/>
      <c r="BB236" s="584"/>
      <c r="BC236" s="579"/>
      <c r="BD236" s="585"/>
      <c r="BE236" s="586"/>
      <c r="BF236" s="570" t="s">
        <v>1005</v>
      </c>
      <c r="BG236" s="570" t="s">
        <v>1006</v>
      </c>
    </row>
    <row r="237" spans="1:59" ht="15.75" customHeight="1" x14ac:dyDescent="0.2">
      <c r="A237" s="587" t="s">
        <v>967</v>
      </c>
      <c r="B237" s="569" t="s">
        <v>19</v>
      </c>
      <c r="C237" s="570" t="s">
        <v>1120</v>
      </c>
      <c r="D237" s="571"/>
      <c r="E237" s="572" t="str">
        <f t="shared" ref="E237:E239" si="314">IF(D237*15=0,"",D237*15)</f>
        <v/>
      </c>
      <c r="F237" s="571"/>
      <c r="G237" s="572" t="str">
        <f t="shared" ref="G237:G239" si="315">IF(F237*15=0,"",F237*15)</f>
        <v/>
      </c>
      <c r="H237" s="571"/>
      <c r="I237" s="573"/>
      <c r="J237" s="571"/>
      <c r="K237" s="572" t="str">
        <f t="shared" ref="K237:K239" si="316">IF(J237*15=0,"",J237*15)</f>
        <v/>
      </c>
      <c r="L237" s="571"/>
      <c r="M237" s="572" t="str">
        <f t="shared" ref="M237:M239" si="317">IF(L237*15=0,"",L237*15)</f>
        <v/>
      </c>
      <c r="N237" s="571"/>
      <c r="O237" s="573"/>
      <c r="P237" s="571"/>
      <c r="Q237" s="572" t="str">
        <f t="shared" ref="Q237:Q239" si="318">IF(P237*15=0,"",P237*15)</f>
        <v/>
      </c>
      <c r="R237" s="571"/>
      <c r="S237" s="572" t="str">
        <f t="shared" ref="S237:S239" si="319">IF(R237*15=0,"",R237*15)</f>
        <v/>
      </c>
      <c r="T237" s="571"/>
      <c r="U237" s="573"/>
      <c r="V237" s="578">
        <v>1</v>
      </c>
      <c r="W237" s="579">
        <v>14</v>
      </c>
      <c r="X237" s="578">
        <v>1</v>
      </c>
      <c r="Y237" s="579">
        <v>14</v>
      </c>
      <c r="Z237" s="578">
        <v>3</v>
      </c>
      <c r="AA237" s="581" t="s">
        <v>88</v>
      </c>
      <c r="AB237" s="571"/>
      <c r="AC237" s="572" t="str">
        <f t="shared" ref="AC237" si="320">IF(AB237*15=0,"",AB237*15)</f>
        <v/>
      </c>
      <c r="AD237" s="571"/>
      <c r="AE237" s="572" t="str">
        <f t="shared" ref="AE237:AE238" si="321">IF(AD237*15=0,"",AD237*15)</f>
        <v/>
      </c>
      <c r="AF237" s="571"/>
      <c r="AG237" s="573"/>
      <c r="AH237" s="578">
        <v>1</v>
      </c>
      <c r="AI237" s="579">
        <v>14</v>
      </c>
      <c r="AJ237" s="608">
        <v>1</v>
      </c>
      <c r="AK237" s="609">
        <v>14</v>
      </c>
      <c r="AL237" s="578">
        <v>3</v>
      </c>
      <c r="AM237" s="581" t="s">
        <v>88</v>
      </c>
      <c r="AN237" s="578"/>
      <c r="AO237" s="579"/>
      <c r="AP237" s="580"/>
      <c r="AQ237" s="579"/>
      <c r="AR237" s="580"/>
      <c r="AS237" s="581"/>
      <c r="AT237" s="578"/>
      <c r="AU237" s="579"/>
      <c r="AV237" s="578"/>
      <c r="AW237" s="579"/>
      <c r="AX237" s="578"/>
      <c r="AY237" s="578"/>
      <c r="AZ237" s="582"/>
      <c r="BA237" s="579"/>
      <c r="BB237" s="584"/>
      <c r="BC237" s="579"/>
      <c r="BD237" s="585"/>
      <c r="BE237" s="605"/>
      <c r="BF237" s="570" t="s">
        <v>1005</v>
      </c>
      <c r="BG237" s="570" t="s">
        <v>1007</v>
      </c>
    </row>
    <row r="238" spans="1:59" ht="15.75" customHeight="1" x14ac:dyDescent="0.2">
      <c r="A238" s="587" t="s">
        <v>968</v>
      </c>
      <c r="B238" s="569" t="s">
        <v>19</v>
      </c>
      <c r="C238" s="570" t="s">
        <v>1114</v>
      </c>
      <c r="D238" s="571"/>
      <c r="E238" s="572" t="str">
        <f t="shared" si="314"/>
        <v/>
      </c>
      <c r="F238" s="571"/>
      <c r="G238" s="572" t="str">
        <f t="shared" si="315"/>
        <v/>
      </c>
      <c r="H238" s="571"/>
      <c r="I238" s="573"/>
      <c r="J238" s="571"/>
      <c r="K238" s="572" t="str">
        <f t="shared" si="316"/>
        <v/>
      </c>
      <c r="L238" s="571"/>
      <c r="M238" s="572" t="str">
        <f t="shared" si="317"/>
        <v/>
      </c>
      <c r="N238" s="571"/>
      <c r="O238" s="573"/>
      <c r="P238" s="571"/>
      <c r="Q238" s="572" t="str">
        <f t="shared" si="318"/>
        <v/>
      </c>
      <c r="R238" s="571"/>
      <c r="S238" s="572" t="str">
        <f t="shared" si="319"/>
        <v/>
      </c>
      <c r="T238" s="571"/>
      <c r="U238" s="573"/>
      <c r="V238" s="571"/>
      <c r="W238" s="579" t="str">
        <f t="shared" ref="W238:W239" si="322">IF(V238*15=0,"",V238*15)</f>
        <v/>
      </c>
      <c r="X238" s="578"/>
      <c r="Y238" s="579" t="str">
        <f t="shared" ref="Y238:Y239" si="323">IF(X238*15=0,"",X238*15)</f>
        <v/>
      </c>
      <c r="Z238" s="578"/>
      <c r="AA238" s="581"/>
      <c r="AB238" s="578">
        <v>2</v>
      </c>
      <c r="AC238" s="579">
        <v>28</v>
      </c>
      <c r="AD238" s="578"/>
      <c r="AE238" s="579" t="str">
        <f t="shared" si="321"/>
        <v/>
      </c>
      <c r="AF238" s="578">
        <v>3</v>
      </c>
      <c r="AG238" s="581" t="s">
        <v>88</v>
      </c>
      <c r="AH238" s="578">
        <v>2</v>
      </c>
      <c r="AI238" s="579">
        <v>28</v>
      </c>
      <c r="AJ238" s="578"/>
      <c r="AK238" s="579"/>
      <c r="AL238" s="578">
        <v>3</v>
      </c>
      <c r="AM238" s="581" t="s">
        <v>88</v>
      </c>
      <c r="AN238" s="578">
        <v>2</v>
      </c>
      <c r="AO238" s="579">
        <v>28</v>
      </c>
      <c r="AP238" s="580"/>
      <c r="AQ238" s="579"/>
      <c r="AR238" s="580">
        <v>3</v>
      </c>
      <c r="AS238" s="581" t="s">
        <v>88</v>
      </c>
      <c r="AT238" s="578">
        <v>2</v>
      </c>
      <c r="AU238" s="579">
        <v>20</v>
      </c>
      <c r="AV238" s="578"/>
      <c r="AW238" s="579"/>
      <c r="AX238" s="578">
        <v>3</v>
      </c>
      <c r="AY238" s="578" t="s">
        <v>88</v>
      </c>
      <c r="AZ238" s="582"/>
      <c r="BA238" s="583"/>
      <c r="BB238" s="584"/>
      <c r="BC238" s="579"/>
      <c r="BD238" s="585"/>
      <c r="BE238" s="586"/>
      <c r="BF238" s="570" t="s">
        <v>1143</v>
      </c>
      <c r="BG238" s="570" t="s">
        <v>785</v>
      </c>
    </row>
    <row r="239" spans="1:59" ht="15.75" customHeight="1" x14ac:dyDescent="0.2">
      <c r="A239" s="610" t="s">
        <v>969</v>
      </c>
      <c r="B239" s="569" t="s">
        <v>19</v>
      </c>
      <c r="C239" s="570" t="s">
        <v>989</v>
      </c>
      <c r="D239" s="571"/>
      <c r="E239" s="572" t="str">
        <f t="shared" si="314"/>
        <v/>
      </c>
      <c r="F239" s="571"/>
      <c r="G239" s="572" t="str">
        <f t="shared" si="315"/>
        <v/>
      </c>
      <c r="H239" s="571"/>
      <c r="I239" s="573"/>
      <c r="J239" s="571"/>
      <c r="K239" s="572" t="str">
        <f t="shared" si="316"/>
        <v/>
      </c>
      <c r="L239" s="571"/>
      <c r="M239" s="572" t="str">
        <f t="shared" si="317"/>
        <v/>
      </c>
      <c r="N239" s="571"/>
      <c r="O239" s="573"/>
      <c r="P239" s="571"/>
      <c r="Q239" s="572" t="str">
        <f t="shared" si="318"/>
        <v/>
      </c>
      <c r="R239" s="571"/>
      <c r="S239" s="572" t="str">
        <f t="shared" si="319"/>
        <v/>
      </c>
      <c r="T239" s="571"/>
      <c r="U239" s="573"/>
      <c r="V239" s="571"/>
      <c r="W239" s="579" t="str">
        <f t="shared" si="322"/>
        <v/>
      </c>
      <c r="X239" s="578"/>
      <c r="Y239" s="579" t="str">
        <f t="shared" si="323"/>
        <v/>
      </c>
      <c r="Z239" s="578"/>
      <c r="AA239" s="581"/>
      <c r="AB239" s="578">
        <v>1</v>
      </c>
      <c r="AC239" s="579">
        <v>14</v>
      </c>
      <c r="AD239" s="578">
        <v>1</v>
      </c>
      <c r="AE239" s="579">
        <v>14</v>
      </c>
      <c r="AF239" s="578">
        <v>3</v>
      </c>
      <c r="AG239" s="581" t="s">
        <v>468</v>
      </c>
      <c r="AH239" s="578">
        <v>1</v>
      </c>
      <c r="AI239" s="579">
        <v>14</v>
      </c>
      <c r="AJ239" s="578">
        <v>1</v>
      </c>
      <c r="AK239" s="579">
        <v>14</v>
      </c>
      <c r="AL239" s="578">
        <v>3</v>
      </c>
      <c r="AM239" s="581" t="s">
        <v>468</v>
      </c>
      <c r="AN239" s="578">
        <v>1</v>
      </c>
      <c r="AO239" s="579">
        <v>14</v>
      </c>
      <c r="AP239" s="580">
        <v>1</v>
      </c>
      <c r="AQ239" s="579">
        <v>14</v>
      </c>
      <c r="AR239" s="580">
        <v>3</v>
      </c>
      <c r="AS239" s="581" t="s">
        <v>468</v>
      </c>
      <c r="AT239" s="578">
        <v>1</v>
      </c>
      <c r="AU239" s="579">
        <v>10</v>
      </c>
      <c r="AV239" s="578">
        <v>1</v>
      </c>
      <c r="AW239" s="579">
        <v>10</v>
      </c>
      <c r="AX239" s="578">
        <v>3</v>
      </c>
      <c r="AY239" s="578" t="s">
        <v>468</v>
      </c>
      <c r="AZ239" s="582"/>
      <c r="BA239" s="583"/>
      <c r="BB239" s="584"/>
      <c r="BC239" s="579"/>
      <c r="BD239" s="585"/>
      <c r="BE239" s="586"/>
      <c r="BF239" s="570" t="s">
        <v>1143</v>
      </c>
      <c r="BG239" s="570" t="s">
        <v>1008</v>
      </c>
    </row>
    <row r="240" spans="1:59" ht="15.75" customHeight="1" x14ac:dyDescent="0.2">
      <c r="A240" s="610" t="s">
        <v>970</v>
      </c>
      <c r="B240" s="569" t="s">
        <v>19</v>
      </c>
      <c r="C240" s="611" t="s">
        <v>1115</v>
      </c>
      <c r="D240" s="589"/>
      <c r="E240" s="579" t="str">
        <f>IF(D240*14=0,"",D240*14)</f>
        <v/>
      </c>
      <c r="F240" s="589"/>
      <c r="G240" s="579" t="str">
        <f>IF(F240*14=0,"",F240*14)</f>
        <v/>
      </c>
      <c r="H240" s="589"/>
      <c r="I240" s="590"/>
      <c r="J240" s="591"/>
      <c r="K240" s="579" t="str">
        <f>IF(J240*14=0,"",J240*14)</f>
        <v/>
      </c>
      <c r="L240" s="578"/>
      <c r="M240" s="579" t="str">
        <f>IF(L240*14=0,"",L240*14)</f>
        <v/>
      </c>
      <c r="N240" s="578"/>
      <c r="O240" s="592"/>
      <c r="P240" s="578"/>
      <c r="Q240" s="579" t="str">
        <f>IF(P240*14=0,"",P240*14)</f>
        <v/>
      </c>
      <c r="R240" s="578"/>
      <c r="S240" s="579" t="str">
        <f>IF(R240*14=0,"",R240*14)</f>
        <v/>
      </c>
      <c r="T240" s="578"/>
      <c r="U240" s="593"/>
      <c r="V240" s="591"/>
      <c r="W240" s="579" t="str">
        <f>IF(V240*14=0,"",V240*14)</f>
        <v/>
      </c>
      <c r="X240" s="578"/>
      <c r="Y240" s="579" t="str">
        <f>IF(X240*14=0,"",X240*14)</f>
        <v/>
      </c>
      <c r="Z240" s="578"/>
      <c r="AA240" s="592"/>
      <c r="AB240" s="578"/>
      <c r="AC240" s="579" t="str">
        <f>IF(AB240*14=0,"",AB240*14)</f>
        <v/>
      </c>
      <c r="AD240" s="578"/>
      <c r="AE240" s="579" t="str">
        <f>IF(AD240*14=0,"",AD240*14)</f>
        <v/>
      </c>
      <c r="AF240" s="578"/>
      <c r="AG240" s="593"/>
      <c r="AH240" s="591"/>
      <c r="AI240" s="579"/>
      <c r="AJ240" s="578"/>
      <c r="AK240" s="579"/>
      <c r="AL240" s="578"/>
      <c r="AM240" s="592"/>
      <c r="AN240" s="591">
        <v>2</v>
      </c>
      <c r="AO240" s="579">
        <v>28</v>
      </c>
      <c r="AP240" s="580"/>
      <c r="AQ240" s="579"/>
      <c r="AR240" s="580">
        <v>3</v>
      </c>
      <c r="AS240" s="581" t="s">
        <v>469</v>
      </c>
      <c r="AT240" s="578">
        <v>2</v>
      </c>
      <c r="AU240" s="579">
        <v>20</v>
      </c>
      <c r="AV240" s="578"/>
      <c r="AW240" s="579"/>
      <c r="AX240" s="578">
        <v>3</v>
      </c>
      <c r="AY240" s="578" t="s">
        <v>469</v>
      </c>
      <c r="AZ240" s="582"/>
      <c r="BA240" s="583"/>
      <c r="BB240" s="584"/>
      <c r="BC240" s="579"/>
      <c r="BD240" s="585"/>
      <c r="BE240" s="586"/>
      <c r="BF240" s="611" t="s">
        <v>642</v>
      </c>
      <c r="BG240" s="570" t="s">
        <v>1009</v>
      </c>
    </row>
    <row r="241" spans="1:59" ht="15.75" customHeight="1" x14ac:dyDescent="0.2">
      <c r="A241" s="610" t="s">
        <v>971</v>
      </c>
      <c r="B241" s="569" t="s">
        <v>19</v>
      </c>
      <c r="C241" s="611" t="s">
        <v>990</v>
      </c>
      <c r="D241" s="589"/>
      <c r="E241" s="579" t="str">
        <f>IF(D241*14=0,"",D241*14)</f>
        <v/>
      </c>
      <c r="F241" s="589"/>
      <c r="G241" s="579" t="str">
        <f>IF(F241*14=0,"",F241*14)</f>
        <v/>
      </c>
      <c r="H241" s="589"/>
      <c r="I241" s="590"/>
      <c r="J241" s="591"/>
      <c r="K241" s="579" t="str">
        <f>IF(J241*14=0,"",J241*14)</f>
        <v/>
      </c>
      <c r="L241" s="578"/>
      <c r="M241" s="579" t="str">
        <f>IF(L241*14=0,"",L241*14)</f>
        <v/>
      </c>
      <c r="N241" s="578"/>
      <c r="O241" s="592"/>
      <c r="P241" s="578"/>
      <c r="Q241" s="579" t="str">
        <f>IF(P241*14=0,"",P241*14)</f>
        <v/>
      </c>
      <c r="R241" s="578"/>
      <c r="S241" s="579" t="str">
        <f>IF(R241*14=0,"",R241*14)</f>
        <v/>
      </c>
      <c r="T241" s="578"/>
      <c r="U241" s="593"/>
      <c r="V241" s="591">
        <v>2</v>
      </c>
      <c r="W241" s="579">
        <v>28</v>
      </c>
      <c r="X241" s="578"/>
      <c r="Y241" s="579" t="str">
        <f>IF(X241*14=0,"",X241*14)</f>
        <v/>
      </c>
      <c r="Z241" s="578">
        <v>3</v>
      </c>
      <c r="AA241" s="592" t="s">
        <v>15</v>
      </c>
      <c r="AB241" s="578">
        <v>2</v>
      </c>
      <c r="AC241" s="579">
        <v>28</v>
      </c>
      <c r="AD241" s="578"/>
      <c r="AE241" s="579"/>
      <c r="AF241" s="578">
        <v>3</v>
      </c>
      <c r="AG241" s="593" t="s">
        <v>15</v>
      </c>
      <c r="AH241" s="591">
        <v>2</v>
      </c>
      <c r="AI241" s="579">
        <v>28</v>
      </c>
      <c r="AJ241" s="578"/>
      <c r="AK241" s="579"/>
      <c r="AL241" s="578">
        <v>3</v>
      </c>
      <c r="AM241" s="592" t="s">
        <v>15</v>
      </c>
      <c r="AN241" s="591"/>
      <c r="AO241" s="579"/>
      <c r="AP241" s="580"/>
      <c r="AQ241" s="579"/>
      <c r="AR241" s="580"/>
      <c r="AS241" s="581"/>
      <c r="AT241" s="578"/>
      <c r="AU241" s="579"/>
      <c r="AV241" s="578"/>
      <c r="AW241" s="579"/>
      <c r="AX241" s="578"/>
      <c r="AY241" s="578"/>
      <c r="AZ241" s="582"/>
      <c r="BA241" s="583"/>
      <c r="BB241" s="584"/>
      <c r="BC241" s="579"/>
      <c r="BD241" s="585"/>
      <c r="BE241" s="586"/>
      <c r="BF241" s="611" t="s">
        <v>642</v>
      </c>
      <c r="BG241" s="570" t="s">
        <v>1009</v>
      </c>
    </row>
    <row r="242" spans="1:59" ht="15.75" customHeight="1" x14ac:dyDescent="0.2">
      <c r="A242" s="587" t="s">
        <v>972</v>
      </c>
      <c r="B242" s="569" t="s">
        <v>19</v>
      </c>
      <c r="C242" s="570" t="s">
        <v>991</v>
      </c>
      <c r="D242" s="571"/>
      <c r="E242" s="572" t="str">
        <f t="shared" ref="E242:E243" si="324">IF(D242*15=0,"",D242*15)</f>
        <v/>
      </c>
      <c r="F242" s="571"/>
      <c r="G242" s="572" t="str">
        <f t="shared" ref="G242:G243" si="325">IF(F242*15=0,"",F242*15)</f>
        <v/>
      </c>
      <c r="H242" s="571"/>
      <c r="I242" s="573"/>
      <c r="J242" s="571"/>
      <c r="K242" s="572" t="str">
        <f t="shared" ref="K242:K243" si="326">IF(J242*15=0,"",J242*15)</f>
        <v/>
      </c>
      <c r="L242" s="571"/>
      <c r="M242" s="572" t="str">
        <f t="shared" ref="M242:M243" si="327">IF(L242*15=0,"",L242*15)</f>
        <v/>
      </c>
      <c r="N242" s="571"/>
      <c r="O242" s="573"/>
      <c r="P242" s="571"/>
      <c r="Q242" s="572" t="str">
        <f t="shared" ref="Q242:Q243" si="328">IF(P242*15=0,"",P242*15)</f>
        <v/>
      </c>
      <c r="R242" s="571"/>
      <c r="S242" s="572" t="str">
        <f t="shared" ref="S242:S243" si="329">IF(R242*15=0,"",R242*15)</f>
        <v/>
      </c>
      <c r="T242" s="571"/>
      <c r="U242" s="573"/>
      <c r="V242" s="578">
        <v>1</v>
      </c>
      <c r="W242" s="579">
        <v>14</v>
      </c>
      <c r="X242" s="578">
        <v>1</v>
      </c>
      <c r="Y242" s="579">
        <v>14</v>
      </c>
      <c r="Z242" s="578">
        <v>3</v>
      </c>
      <c r="AA242" s="581" t="s">
        <v>88</v>
      </c>
      <c r="AB242" s="578">
        <v>1</v>
      </c>
      <c r="AC242" s="579">
        <v>14</v>
      </c>
      <c r="AD242" s="578">
        <v>1</v>
      </c>
      <c r="AE242" s="579">
        <v>14</v>
      </c>
      <c r="AF242" s="578">
        <v>3</v>
      </c>
      <c r="AG242" s="581" t="s">
        <v>88</v>
      </c>
      <c r="AH242" s="578">
        <v>1</v>
      </c>
      <c r="AI242" s="579">
        <v>14</v>
      </c>
      <c r="AJ242" s="608">
        <v>1</v>
      </c>
      <c r="AK242" s="609">
        <v>14</v>
      </c>
      <c r="AL242" s="578">
        <v>3</v>
      </c>
      <c r="AM242" s="581" t="s">
        <v>88</v>
      </c>
      <c r="AN242" s="578">
        <v>1</v>
      </c>
      <c r="AO242" s="579">
        <v>14</v>
      </c>
      <c r="AP242" s="580">
        <v>1</v>
      </c>
      <c r="AQ242" s="579">
        <v>14</v>
      </c>
      <c r="AR242" s="580">
        <v>3</v>
      </c>
      <c r="AS242" s="581" t="s">
        <v>88</v>
      </c>
      <c r="AT242" s="578">
        <v>1</v>
      </c>
      <c r="AU242" s="579">
        <v>10</v>
      </c>
      <c r="AV242" s="578">
        <v>1</v>
      </c>
      <c r="AW242" s="579">
        <v>10</v>
      </c>
      <c r="AX242" s="578">
        <v>3</v>
      </c>
      <c r="AY242" s="578" t="s">
        <v>88</v>
      </c>
      <c r="AZ242" s="582"/>
      <c r="BA242" s="579"/>
      <c r="BB242" s="584"/>
      <c r="BC242" s="579"/>
      <c r="BD242" s="585"/>
      <c r="BE242" s="605"/>
      <c r="BF242" s="612" t="s">
        <v>690</v>
      </c>
      <c r="BG242" s="612" t="s">
        <v>706</v>
      </c>
    </row>
    <row r="243" spans="1:59" ht="15.75" customHeight="1" x14ac:dyDescent="0.2">
      <c r="A243" s="587" t="s">
        <v>604</v>
      </c>
      <c r="B243" s="569" t="s">
        <v>19</v>
      </c>
      <c r="C243" s="570" t="s">
        <v>992</v>
      </c>
      <c r="D243" s="571"/>
      <c r="E243" s="572" t="str">
        <f t="shared" si="324"/>
        <v/>
      </c>
      <c r="F243" s="571"/>
      <c r="G243" s="572" t="str">
        <f t="shared" si="325"/>
        <v/>
      </c>
      <c r="H243" s="571"/>
      <c r="I243" s="573"/>
      <c r="J243" s="571"/>
      <c r="K243" s="572" t="str">
        <f t="shared" si="326"/>
        <v/>
      </c>
      <c r="L243" s="571"/>
      <c r="M243" s="572" t="str">
        <f t="shared" si="327"/>
        <v/>
      </c>
      <c r="N243" s="571"/>
      <c r="O243" s="573"/>
      <c r="P243" s="571"/>
      <c r="Q243" s="572" t="str">
        <f t="shared" si="328"/>
        <v/>
      </c>
      <c r="R243" s="571"/>
      <c r="S243" s="572" t="str">
        <f t="shared" si="329"/>
        <v/>
      </c>
      <c r="T243" s="571"/>
      <c r="U243" s="573"/>
      <c r="V243" s="571"/>
      <c r="W243" s="579" t="str">
        <f t="shared" ref="W243" si="330">IF(V243*15=0,"",V243*15)</f>
        <v/>
      </c>
      <c r="X243" s="578"/>
      <c r="Y243" s="579" t="str">
        <f t="shared" ref="Y243" si="331">IF(X243*15=0,"",X243*15)</f>
        <v/>
      </c>
      <c r="Z243" s="578"/>
      <c r="AA243" s="581"/>
      <c r="AB243" s="571"/>
      <c r="AC243" s="572" t="str">
        <f t="shared" ref="AC243" si="332">IF(AB243*15=0,"",AB243*15)</f>
        <v/>
      </c>
      <c r="AD243" s="571"/>
      <c r="AE243" s="572" t="str">
        <f t="shared" ref="AE243" si="333">IF(AD243*15=0,"",AD243*15)</f>
        <v/>
      </c>
      <c r="AF243" s="571"/>
      <c r="AG243" s="573"/>
      <c r="AH243" s="571"/>
      <c r="AI243" s="572"/>
      <c r="AJ243" s="578"/>
      <c r="AK243" s="579"/>
      <c r="AL243" s="578"/>
      <c r="AM243" s="581"/>
      <c r="AN243" s="578">
        <v>2</v>
      </c>
      <c r="AO243" s="579">
        <v>28</v>
      </c>
      <c r="AP243" s="580"/>
      <c r="AQ243" s="579"/>
      <c r="AR243" s="580">
        <v>3</v>
      </c>
      <c r="AS243" s="581" t="s">
        <v>88</v>
      </c>
      <c r="AT243" s="578">
        <v>2</v>
      </c>
      <c r="AU243" s="579">
        <v>20</v>
      </c>
      <c r="AV243" s="578"/>
      <c r="AW243" s="579"/>
      <c r="AX243" s="578">
        <v>3</v>
      </c>
      <c r="AY243" s="578" t="s">
        <v>88</v>
      </c>
      <c r="AZ243" s="582"/>
      <c r="BA243" s="583"/>
      <c r="BB243" s="584"/>
      <c r="BC243" s="579"/>
      <c r="BD243" s="585"/>
      <c r="BE243" s="586"/>
      <c r="BF243" s="612" t="s">
        <v>690</v>
      </c>
      <c r="BG243" s="612" t="s">
        <v>1010</v>
      </c>
    </row>
    <row r="244" spans="1:59" ht="15.75" customHeight="1" x14ac:dyDescent="0.2">
      <c r="A244" s="587" t="s">
        <v>973</v>
      </c>
      <c r="B244" s="569" t="s">
        <v>19</v>
      </c>
      <c r="C244" s="570" t="s">
        <v>993</v>
      </c>
      <c r="D244" s="589"/>
      <c r="E244" s="579" t="str">
        <f>IF(D244*14=0,"",D244*14)</f>
        <v/>
      </c>
      <c r="F244" s="589"/>
      <c r="G244" s="579" t="str">
        <f>IF(F244*14=0,"",F244*14)</f>
        <v/>
      </c>
      <c r="H244" s="589"/>
      <c r="I244" s="590"/>
      <c r="J244" s="591"/>
      <c r="K244" s="579" t="str">
        <f>IF(J244*14=0,"",J244*14)</f>
        <v/>
      </c>
      <c r="L244" s="578"/>
      <c r="M244" s="579" t="str">
        <f>IF(L244*14=0,"",L244*14)</f>
        <v/>
      </c>
      <c r="N244" s="578"/>
      <c r="O244" s="592"/>
      <c r="P244" s="578"/>
      <c r="Q244" s="579" t="str">
        <f>IF(P244*14=0,"",P244*14)</f>
        <v/>
      </c>
      <c r="R244" s="578"/>
      <c r="S244" s="579" t="str">
        <f>IF(R244*14=0,"",R244*14)</f>
        <v/>
      </c>
      <c r="T244" s="578"/>
      <c r="U244" s="593"/>
      <c r="V244" s="591"/>
      <c r="W244" s="579" t="str">
        <f>IF(V244*14=0,"",V244*14)</f>
        <v/>
      </c>
      <c r="X244" s="578"/>
      <c r="Y244" s="579" t="str">
        <f>IF(X244*14=0,"",X244*14)</f>
        <v/>
      </c>
      <c r="Z244" s="578"/>
      <c r="AA244" s="592"/>
      <c r="AB244" s="578"/>
      <c r="AC244" s="579">
        <v>8</v>
      </c>
      <c r="AD244" s="578">
        <v>2</v>
      </c>
      <c r="AE244" s="579">
        <v>20</v>
      </c>
      <c r="AF244" s="578">
        <v>3</v>
      </c>
      <c r="AG244" s="593" t="s">
        <v>88</v>
      </c>
      <c r="AH244" s="591"/>
      <c r="AI244" s="579">
        <v>8</v>
      </c>
      <c r="AJ244" s="578">
        <v>2</v>
      </c>
      <c r="AK244" s="579">
        <v>20</v>
      </c>
      <c r="AL244" s="578">
        <v>3</v>
      </c>
      <c r="AM244" s="592" t="s">
        <v>88</v>
      </c>
      <c r="AN244" s="591"/>
      <c r="AO244" s="579">
        <v>8</v>
      </c>
      <c r="AP244" s="580">
        <v>2</v>
      </c>
      <c r="AQ244" s="579">
        <v>20</v>
      </c>
      <c r="AR244" s="580">
        <v>3</v>
      </c>
      <c r="AS244" s="581" t="s">
        <v>88</v>
      </c>
      <c r="AT244" s="578"/>
      <c r="AU244" s="579">
        <v>4</v>
      </c>
      <c r="AV244" s="578">
        <v>2</v>
      </c>
      <c r="AW244" s="579">
        <v>16</v>
      </c>
      <c r="AX244" s="578">
        <v>3</v>
      </c>
      <c r="AY244" s="578" t="s">
        <v>88</v>
      </c>
      <c r="AZ244" s="582"/>
      <c r="BA244" s="583"/>
      <c r="BB244" s="584"/>
      <c r="BC244" s="579"/>
      <c r="BD244" s="585"/>
      <c r="BE244" s="586"/>
      <c r="BF244" s="570" t="s">
        <v>646</v>
      </c>
      <c r="BG244" s="570" t="s">
        <v>1011</v>
      </c>
    </row>
    <row r="245" spans="1:59" ht="15.75" customHeight="1" x14ac:dyDescent="0.2">
      <c r="A245" s="587" t="s">
        <v>242</v>
      </c>
      <c r="B245" s="569" t="s">
        <v>19</v>
      </c>
      <c r="C245" s="570" t="s">
        <v>994</v>
      </c>
      <c r="D245" s="589"/>
      <c r="E245" s="579" t="str">
        <f>IF(D245*14=0,"",D245*14)</f>
        <v/>
      </c>
      <c r="F245" s="589"/>
      <c r="G245" s="579" t="str">
        <f>IF(F245*14=0,"",F245*14)</f>
        <v/>
      </c>
      <c r="H245" s="589"/>
      <c r="I245" s="590"/>
      <c r="J245" s="591"/>
      <c r="K245" s="579" t="str">
        <f>IF(J245*14=0,"",J245*14)</f>
        <v/>
      </c>
      <c r="L245" s="578"/>
      <c r="M245" s="579" t="str">
        <f>IF(L245*14=0,"",L245*14)</f>
        <v/>
      </c>
      <c r="N245" s="578"/>
      <c r="O245" s="592"/>
      <c r="P245" s="578"/>
      <c r="Q245" s="579" t="str">
        <f>IF(P245*14=0,"",P245*14)</f>
        <v/>
      </c>
      <c r="R245" s="578"/>
      <c r="S245" s="579" t="str">
        <f>IF(R245*14=0,"",R245*14)</f>
        <v/>
      </c>
      <c r="T245" s="578"/>
      <c r="U245" s="593"/>
      <c r="V245" s="591">
        <v>2</v>
      </c>
      <c r="W245" s="579">
        <v>20</v>
      </c>
      <c r="X245" s="578"/>
      <c r="Y245" s="579">
        <v>8</v>
      </c>
      <c r="Z245" s="578">
        <v>3</v>
      </c>
      <c r="AA245" s="592" t="s">
        <v>88</v>
      </c>
      <c r="AB245" s="578"/>
      <c r="AC245" s="579" t="str">
        <f>IF(AB245*14=0,"",AB245*14)</f>
        <v/>
      </c>
      <c r="AD245" s="578"/>
      <c r="AE245" s="579" t="str">
        <f>IF(AD245*14=0,"",AD245*14)</f>
        <v/>
      </c>
      <c r="AF245" s="578"/>
      <c r="AG245" s="593"/>
      <c r="AH245" s="591">
        <v>2</v>
      </c>
      <c r="AI245" s="579">
        <v>20</v>
      </c>
      <c r="AJ245" s="578"/>
      <c r="AK245" s="579">
        <v>8</v>
      </c>
      <c r="AL245" s="578">
        <v>3</v>
      </c>
      <c r="AM245" s="592" t="s">
        <v>88</v>
      </c>
      <c r="AN245" s="591"/>
      <c r="AO245" s="579"/>
      <c r="AP245" s="580"/>
      <c r="AQ245" s="579"/>
      <c r="AR245" s="580"/>
      <c r="AS245" s="581"/>
      <c r="AT245" s="578">
        <v>2</v>
      </c>
      <c r="AU245" s="579">
        <v>16</v>
      </c>
      <c r="AV245" s="578"/>
      <c r="AW245" s="579">
        <v>4</v>
      </c>
      <c r="AX245" s="578">
        <v>3</v>
      </c>
      <c r="AY245" s="578" t="s">
        <v>88</v>
      </c>
      <c r="AZ245" s="582"/>
      <c r="BA245" s="583"/>
      <c r="BB245" s="584"/>
      <c r="BC245" s="579"/>
      <c r="BD245" s="585"/>
      <c r="BE245" s="586"/>
      <c r="BF245" s="570" t="s">
        <v>646</v>
      </c>
      <c r="BG245" s="570" t="s">
        <v>1012</v>
      </c>
    </row>
    <row r="246" spans="1:59" ht="15.75" customHeight="1" x14ac:dyDescent="0.2">
      <c r="A246" s="587" t="s">
        <v>974</v>
      </c>
      <c r="B246" s="569" t="s">
        <v>19</v>
      </c>
      <c r="C246" s="570" t="s">
        <v>995</v>
      </c>
      <c r="D246" s="571"/>
      <c r="E246" s="572" t="str">
        <f t="shared" ref="E246:E248" si="334">IF(D246*15=0,"",D246*15)</f>
        <v/>
      </c>
      <c r="F246" s="571"/>
      <c r="G246" s="572" t="str">
        <f t="shared" ref="G246:G248" si="335">IF(F246*15=0,"",F246*15)</f>
        <v/>
      </c>
      <c r="H246" s="571"/>
      <c r="I246" s="573"/>
      <c r="J246" s="571"/>
      <c r="K246" s="572" t="str">
        <f t="shared" ref="K246:K248" si="336">IF(J246*15=0,"",J246*15)</f>
        <v/>
      </c>
      <c r="L246" s="571"/>
      <c r="M246" s="572" t="str">
        <f t="shared" ref="M246:M248" si="337">IF(L246*15=0,"",L246*15)</f>
        <v/>
      </c>
      <c r="N246" s="571"/>
      <c r="O246" s="573"/>
      <c r="P246" s="578"/>
      <c r="Q246" s="579" t="str">
        <f t="shared" ref="Q246:Q248" si="338">IF(P246*15=0,"",P246*15)</f>
        <v/>
      </c>
      <c r="R246" s="578">
        <v>2</v>
      </c>
      <c r="S246" s="579">
        <v>28</v>
      </c>
      <c r="T246" s="578">
        <v>3</v>
      </c>
      <c r="U246" s="581" t="s">
        <v>469</v>
      </c>
      <c r="V246" s="578"/>
      <c r="W246" s="579" t="str">
        <f t="shared" ref="W246:W248" si="339">IF(V246*15=0,"",V246*15)</f>
        <v/>
      </c>
      <c r="X246" s="578"/>
      <c r="Y246" s="579" t="str">
        <f t="shared" ref="Y246:Y247" si="340">IF(X246*15=0,"",X246*15)</f>
        <v/>
      </c>
      <c r="Z246" s="578"/>
      <c r="AA246" s="581"/>
      <c r="AB246" s="578"/>
      <c r="AC246" s="579" t="str">
        <f t="shared" ref="AC246:AC248" si="341">IF(AB246*15=0,"",AB246*15)</f>
        <v/>
      </c>
      <c r="AD246" s="578">
        <v>2</v>
      </c>
      <c r="AE246" s="579">
        <v>28</v>
      </c>
      <c r="AF246" s="578">
        <v>3</v>
      </c>
      <c r="AG246" s="581" t="s">
        <v>469</v>
      </c>
      <c r="AH246" s="578"/>
      <c r="AI246" s="579"/>
      <c r="AJ246" s="608"/>
      <c r="AK246" s="609"/>
      <c r="AL246" s="578"/>
      <c r="AM246" s="581"/>
      <c r="AN246" s="578"/>
      <c r="AO246" s="579"/>
      <c r="AP246" s="580">
        <v>2</v>
      </c>
      <c r="AQ246" s="579">
        <v>28</v>
      </c>
      <c r="AR246" s="580">
        <v>3</v>
      </c>
      <c r="AS246" s="581" t="s">
        <v>469</v>
      </c>
      <c r="AT246" s="578"/>
      <c r="AU246" s="579"/>
      <c r="AV246" s="578"/>
      <c r="AW246" s="579"/>
      <c r="AX246" s="578"/>
      <c r="AY246" s="578"/>
      <c r="AZ246" s="582"/>
      <c r="BA246" s="579"/>
      <c r="BB246" s="584"/>
      <c r="BC246" s="579"/>
      <c r="BD246" s="585"/>
      <c r="BE246" s="605"/>
      <c r="BF246" s="570" t="s">
        <v>629</v>
      </c>
      <c r="BG246" s="570" t="s">
        <v>628</v>
      </c>
    </row>
    <row r="247" spans="1:59" ht="15.75" customHeight="1" x14ac:dyDescent="0.2">
      <c r="A247" s="587" t="s">
        <v>975</v>
      </c>
      <c r="B247" s="569" t="s">
        <v>19</v>
      </c>
      <c r="C247" s="570" t="s">
        <v>996</v>
      </c>
      <c r="D247" s="571"/>
      <c r="E247" s="572" t="str">
        <f t="shared" si="334"/>
        <v/>
      </c>
      <c r="F247" s="571"/>
      <c r="G247" s="572" t="str">
        <f t="shared" si="335"/>
        <v/>
      </c>
      <c r="H247" s="571"/>
      <c r="I247" s="573"/>
      <c r="J247" s="571"/>
      <c r="K247" s="572" t="str">
        <f t="shared" si="336"/>
        <v/>
      </c>
      <c r="L247" s="571"/>
      <c r="M247" s="572" t="str">
        <f t="shared" si="337"/>
        <v/>
      </c>
      <c r="N247" s="571"/>
      <c r="O247" s="573"/>
      <c r="P247" s="571"/>
      <c r="Q247" s="572" t="str">
        <f t="shared" si="338"/>
        <v/>
      </c>
      <c r="R247" s="578">
        <v>2</v>
      </c>
      <c r="S247" s="579">
        <v>28</v>
      </c>
      <c r="T247" s="578">
        <v>3</v>
      </c>
      <c r="U247" s="581" t="s">
        <v>469</v>
      </c>
      <c r="V247" s="571"/>
      <c r="W247" s="572" t="str">
        <f t="shared" si="339"/>
        <v/>
      </c>
      <c r="X247" s="571"/>
      <c r="Y247" s="572" t="str">
        <f t="shared" si="340"/>
        <v/>
      </c>
      <c r="Z247" s="571"/>
      <c r="AA247" s="573"/>
      <c r="AB247" s="571"/>
      <c r="AC247" s="572" t="str">
        <f t="shared" si="341"/>
        <v/>
      </c>
      <c r="AD247" s="578">
        <v>2</v>
      </c>
      <c r="AE247" s="579">
        <v>28</v>
      </c>
      <c r="AF247" s="578">
        <v>3</v>
      </c>
      <c r="AG247" s="581" t="s">
        <v>469</v>
      </c>
      <c r="AH247" s="571"/>
      <c r="AI247" s="572"/>
      <c r="AJ247" s="578"/>
      <c r="AK247" s="579"/>
      <c r="AL247" s="578"/>
      <c r="AM247" s="581"/>
      <c r="AN247" s="578"/>
      <c r="AO247" s="579"/>
      <c r="AP247" s="580">
        <v>2</v>
      </c>
      <c r="AQ247" s="579">
        <v>28</v>
      </c>
      <c r="AR247" s="580">
        <v>3</v>
      </c>
      <c r="AS247" s="581" t="s">
        <v>469</v>
      </c>
      <c r="AT247" s="578"/>
      <c r="AU247" s="579"/>
      <c r="AV247" s="578"/>
      <c r="AW247" s="579"/>
      <c r="AX247" s="578"/>
      <c r="AY247" s="578"/>
      <c r="AZ247" s="582"/>
      <c r="BA247" s="583"/>
      <c r="BB247" s="584"/>
      <c r="BC247" s="579"/>
      <c r="BD247" s="585"/>
      <c r="BE247" s="586"/>
      <c r="BF247" s="570" t="s">
        <v>629</v>
      </c>
      <c r="BG247" s="570" t="s">
        <v>765</v>
      </c>
    </row>
    <row r="248" spans="1:59" ht="15.75" customHeight="1" x14ac:dyDescent="0.2">
      <c r="A248" s="587" t="s">
        <v>232</v>
      </c>
      <c r="B248" s="569" t="s">
        <v>19</v>
      </c>
      <c r="C248" s="570" t="s">
        <v>233</v>
      </c>
      <c r="D248" s="571"/>
      <c r="E248" s="572" t="str">
        <f t="shared" si="334"/>
        <v/>
      </c>
      <c r="F248" s="571"/>
      <c r="G248" s="572" t="str">
        <f t="shared" si="335"/>
        <v/>
      </c>
      <c r="H248" s="571"/>
      <c r="I248" s="573"/>
      <c r="J248" s="571"/>
      <c r="K248" s="572" t="str">
        <f t="shared" si="336"/>
        <v/>
      </c>
      <c r="L248" s="571"/>
      <c r="M248" s="572" t="str">
        <f t="shared" si="337"/>
        <v/>
      </c>
      <c r="N248" s="571"/>
      <c r="O248" s="573"/>
      <c r="P248" s="571"/>
      <c r="Q248" s="572" t="str">
        <f t="shared" si="338"/>
        <v/>
      </c>
      <c r="R248" s="571"/>
      <c r="S248" s="572" t="str">
        <f t="shared" ref="S248" si="342">IF(R248*15=0,"",R248*15)</f>
        <v/>
      </c>
      <c r="T248" s="571"/>
      <c r="U248" s="581"/>
      <c r="V248" s="578"/>
      <c r="W248" s="579" t="str">
        <f t="shared" si="339"/>
        <v/>
      </c>
      <c r="X248" s="578">
        <v>2</v>
      </c>
      <c r="Y248" s="579">
        <v>28</v>
      </c>
      <c r="Z248" s="578">
        <v>3</v>
      </c>
      <c r="AA248" s="581" t="s">
        <v>88</v>
      </c>
      <c r="AB248" s="578"/>
      <c r="AC248" s="579" t="str">
        <f t="shared" si="341"/>
        <v/>
      </c>
      <c r="AD248" s="578"/>
      <c r="AE248" s="579" t="str">
        <f t="shared" ref="AE248" si="343">IF(AD248*15=0,"",AD248*15)</f>
        <v/>
      </c>
      <c r="AF248" s="578"/>
      <c r="AG248" s="581"/>
      <c r="AH248" s="578"/>
      <c r="AI248" s="579"/>
      <c r="AJ248" s="578">
        <v>2</v>
      </c>
      <c r="AK248" s="579">
        <v>28</v>
      </c>
      <c r="AL248" s="578">
        <v>3</v>
      </c>
      <c r="AM248" s="581" t="s">
        <v>88</v>
      </c>
      <c r="AN248" s="578"/>
      <c r="AO248" s="579"/>
      <c r="AP248" s="580"/>
      <c r="AQ248" s="579"/>
      <c r="AR248" s="580"/>
      <c r="AS248" s="581"/>
      <c r="AT248" s="578"/>
      <c r="AU248" s="579"/>
      <c r="AV248" s="578">
        <v>2</v>
      </c>
      <c r="AW248" s="579">
        <v>20</v>
      </c>
      <c r="AX248" s="578">
        <v>3</v>
      </c>
      <c r="AY248" s="578" t="s">
        <v>88</v>
      </c>
      <c r="AZ248" s="582"/>
      <c r="BA248" s="583"/>
      <c r="BB248" s="584"/>
      <c r="BC248" s="579"/>
      <c r="BD248" s="585"/>
      <c r="BE248" s="586"/>
      <c r="BF248" s="570" t="s">
        <v>629</v>
      </c>
      <c r="BG248" s="611" t="s">
        <v>765</v>
      </c>
    </row>
    <row r="249" spans="1:59" ht="15.75" customHeight="1" x14ac:dyDescent="0.2">
      <c r="A249" s="610" t="s">
        <v>976</v>
      </c>
      <c r="B249" s="569" t="s">
        <v>19</v>
      </c>
      <c r="C249" s="611" t="s">
        <v>563</v>
      </c>
      <c r="D249" s="589"/>
      <c r="E249" s="579" t="str">
        <f>IF(D249*14=0,"",D249*14)</f>
        <v/>
      </c>
      <c r="F249" s="589"/>
      <c r="G249" s="579" t="str">
        <f>IF(F249*14=0,"",F249*14)</f>
        <v/>
      </c>
      <c r="H249" s="589"/>
      <c r="I249" s="590"/>
      <c r="J249" s="591"/>
      <c r="K249" s="579" t="str">
        <f>IF(J249*14=0,"",J249*14)</f>
        <v/>
      </c>
      <c r="L249" s="578"/>
      <c r="M249" s="579" t="str">
        <f>IF(L249*14=0,"",L249*14)</f>
        <v/>
      </c>
      <c r="N249" s="578"/>
      <c r="O249" s="592"/>
      <c r="P249" s="578"/>
      <c r="Q249" s="579" t="str">
        <f>IF(P249*14=0,"",P249*14)</f>
        <v/>
      </c>
      <c r="R249" s="578"/>
      <c r="S249" s="579" t="str">
        <f>IF(R249*14=0,"",R249*14)</f>
        <v/>
      </c>
      <c r="T249" s="578"/>
      <c r="U249" s="593"/>
      <c r="V249" s="591"/>
      <c r="W249" s="579" t="str">
        <f>IF(V249*14=0,"",V249*14)</f>
        <v/>
      </c>
      <c r="X249" s="578">
        <v>2</v>
      </c>
      <c r="Y249" s="579">
        <v>28</v>
      </c>
      <c r="Z249" s="578">
        <v>3</v>
      </c>
      <c r="AA249" s="581" t="s">
        <v>469</v>
      </c>
      <c r="AB249" s="578"/>
      <c r="AC249" s="579" t="str">
        <f>IF(AB249*14=0,"",AB249*14)</f>
        <v/>
      </c>
      <c r="AD249" s="578"/>
      <c r="AE249" s="579" t="str">
        <f>IF(AD249*14=0,"",AD249*14)</f>
        <v/>
      </c>
      <c r="AF249" s="578"/>
      <c r="AG249" s="593"/>
      <c r="AH249" s="591"/>
      <c r="AI249" s="579"/>
      <c r="AJ249" s="578">
        <v>2</v>
      </c>
      <c r="AK249" s="579">
        <v>28</v>
      </c>
      <c r="AL249" s="578">
        <v>3</v>
      </c>
      <c r="AM249" s="581" t="s">
        <v>469</v>
      </c>
      <c r="AN249" s="591"/>
      <c r="AO249" s="579"/>
      <c r="AP249" s="580"/>
      <c r="AQ249" s="579"/>
      <c r="AR249" s="580"/>
      <c r="AS249" s="581"/>
      <c r="AT249" s="578"/>
      <c r="AU249" s="579"/>
      <c r="AV249" s="578">
        <v>2</v>
      </c>
      <c r="AW249" s="579">
        <v>20</v>
      </c>
      <c r="AX249" s="578">
        <v>3</v>
      </c>
      <c r="AY249" s="578" t="s">
        <v>469</v>
      </c>
      <c r="AZ249" s="582"/>
      <c r="BA249" s="583"/>
      <c r="BB249" s="584"/>
      <c r="BC249" s="579"/>
      <c r="BD249" s="585"/>
      <c r="BE249" s="586"/>
      <c r="BF249" s="570" t="s">
        <v>629</v>
      </c>
      <c r="BG249" s="611" t="s">
        <v>628</v>
      </c>
    </row>
    <row r="250" spans="1:59" ht="15.75" customHeight="1" x14ac:dyDescent="0.2">
      <c r="A250" s="610" t="s">
        <v>234</v>
      </c>
      <c r="B250" s="569" t="s">
        <v>19</v>
      </c>
      <c r="C250" s="611" t="s">
        <v>235</v>
      </c>
      <c r="D250" s="589"/>
      <c r="E250" s="579" t="str">
        <f>IF(D250*14=0,"",D250*14)</f>
        <v/>
      </c>
      <c r="F250" s="589"/>
      <c r="G250" s="579" t="str">
        <f>IF(F250*14=0,"",F250*14)</f>
        <v/>
      </c>
      <c r="H250" s="589"/>
      <c r="I250" s="590"/>
      <c r="J250" s="591"/>
      <c r="K250" s="579" t="str">
        <f>IF(J250*14=0,"",J250*14)</f>
        <v/>
      </c>
      <c r="L250" s="578"/>
      <c r="M250" s="579" t="str">
        <f>IF(L250*14=0,"",L250*14)</f>
        <v/>
      </c>
      <c r="N250" s="578"/>
      <c r="O250" s="592"/>
      <c r="P250" s="578"/>
      <c r="Q250" s="579" t="str">
        <f>IF(P250*14=0,"",P250*14)</f>
        <v/>
      </c>
      <c r="R250" s="578"/>
      <c r="S250" s="579" t="str">
        <f>IF(R250*14=0,"",R250*14)</f>
        <v/>
      </c>
      <c r="T250" s="578"/>
      <c r="U250" s="593"/>
      <c r="V250" s="591"/>
      <c r="W250" s="579" t="str">
        <f>IF(V250*14=0,"",V250*14)</f>
        <v/>
      </c>
      <c r="X250" s="578">
        <v>2</v>
      </c>
      <c r="Y250" s="579">
        <v>28</v>
      </c>
      <c r="Z250" s="578">
        <v>3</v>
      </c>
      <c r="AA250" s="581" t="s">
        <v>88</v>
      </c>
      <c r="AB250" s="578"/>
      <c r="AC250" s="579" t="str">
        <f>IF(AB250*14=0,"",AB250*14)</f>
        <v/>
      </c>
      <c r="AD250" s="578"/>
      <c r="AE250" s="579" t="str">
        <f>IF(AD250*14=0,"",AD250*14)</f>
        <v/>
      </c>
      <c r="AF250" s="578"/>
      <c r="AG250" s="593"/>
      <c r="AH250" s="591"/>
      <c r="AI250" s="579"/>
      <c r="AJ250" s="578">
        <v>2</v>
      </c>
      <c r="AK250" s="579">
        <v>28</v>
      </c>
      <c r="AL250" s="578">
        <v>3</v>
      </c>
      <c r="AM250" s="581" t="s">
        <v>88</v>
      </c>
      <c r="AN250" s="591"/>
      <c r="AO250" s="579"/>
      <c r="AP250" s="580"/>
      <c r="AQ250" s="579"/>
      <c r="AR250" s="580"/>
      <c r="AS250" s="581"/>
      <c r="AT250" s="578"/>
      <c r="AU250" s="579"/>
      <c r="AV250" s="578">
        <v>2</v>
      </c>
      <c r="AW250" s="579">
        <v>20</v>
      </c>
      <c r="AX250" s="578">
        <v>3</v>
      </c>
      <c r="AY250" s="578" t="s">
        <v>88</v>
      </c>
      <c r="AZ250" s="582"/>
      <c r="BA250" s="583"/>
      <c r="BB250" s="584"/>
      <c r="BC250" s="579"/>
      <c r="BD250" s="585"/>
      <c r="BE250" s="586"/>
      <c r="BF250" s="570" t="s">
        <v>629</v>
      </c>
      <c r="BG250" s="611" t="s">
        <v>765</v>
      </c>
    </row>
    <row r="251" spans="1:59" ht="15.75" customHeight="1" x14ac:dyDescent="0.2">
      <c r="A251" s="587" t="s">
        <v>977</v>
      </c>
      <c r="B251" s="569" t="s">
        <v>19</v>
      </c>
      <c r="C251" s="570" t="s">
        <v>611</v>
      </c>
      <c r="D251" s="571"/>
      <c r="E251" s="572" t="str">
        <f t="shared" ref="E251:E253" si="344">IF(D251*15=0,"",D251*15)</f>
        <v/>
      </c>
      <c r="F251" s="571"/>
      <c r="G251" s="572" t="str">
        <f t="shared" ref="G251:G253" si="345">IF(F251*15=0,"",F251*15)</f>
        <v/>
      </c>
      <c r="H251" s="571"/>
      <c r="I251" s="573"/>
      <c r="J251" s="571"/>
      <c r="K251" s="579" t="str">
        <f t="shared" ref="K251:K253" si="346">IF(J251*15=0,"",J251*15)</f>
        <v/>
      </c>
      <c r="L251" s="578">
        <v>2</v>
      </c>
      <c r="M251" s="579">
        <v>28</v>
      </c>
      <c r="N251" s="578">
        <v>3</v>
      </c>
      <c r="O251" s="581" t="s">
        <v>469</v>
      </c>
      <c r="P251" s="578"/>
      <c r="Q251" s="579" t="str">
        <f t="shared" ref="Q251:Q253" si="347">IF(P251*15=0,"",P251*15)</f>
        <v/>
      </c>
      <c r="R251" s="578">
        <v>2</v>
      </c>
      <c r="S251" s="579">
        <v>28</v>
      </c>
      <c r="T251" s="578">
        <v>3</v>
      </c>
      <c r="U251" s="581" t="s">
        <v>469</v>
      </c>
      <c r="V251" s="578"/>
      <c r="W251" s="579" t="str">
        <f t="shared" ref="W251:W253" si="348">IF(V251*15=0,"",V251*15)</f>
        <v/>
      </c>
      <c r="X251" s="578">
        <v>2</v>
      </c>
      <c r="Y251" s="579">
        <v>28</v>
      </c>
      <c r="Z251" s="578">
        <v>3</v>
      </c>
      <c r="AA251" s="581" t="s">
        <v>469</v>
      </c>
      <c r="AB251" s="578"/>
      <c r="AC251" s="579" t="str">
        <f t="shared" ref="AC251:AC253" si="349">IF(AB251*15=0,"",AB251*15)</f>
        <v/>
      </c>
      <c r="AD251" s="578">
        <v>2</v>
      </c>
      <c r="AE251" s="579">
        <v>28</v>
      </c>
      <c r="AF251" s="578">
        <v>3</v>
      </c>
      <c r="AG251" s="581" t="s">
        <v>469</v>
      </c>
      <c r="AH251" s="578"/>
      <c r="AI251" s="579"/>
      <c r="AJ251" s="608">
        <v>2</v>
      </c>
      <c r="AK251" s="609">
        <v>28</v>
      </c>
      <c r="AL251" s="578">
        <v>3</v>
      </c>
      <c r="AM251" s="581" t="s">
        <v>469</v>
      </c>
      <c r="AN251" s="578"/>
      <c r="AO251" s="579"/>
      <c r="AP251" s="580">
        <v>2</v>
      </c>
      <c r="AQ251" s="579">
        <v>28</v>
      </c>
      <c r="AR251" s="580">
        <v>3</v>
      </c>
      <c r="AS251" s="581" t="s">
        <v>469</v>
      </c>
      <c r="AT251" s="578"/>
      <c r="AU251" s="579"/>
      <c r="AV251" s="578"/>
      <c r="AW251" s="579"/>
      <c r="AX251" s="578"/>
      <c r="AY251" s="578"/>
      <c r="AZ251" s="582"/>
      <c r="BA251" s="579"/>
      <c r="BB251" s="584"/>
      <c r="BC251" s="579"/>
      <c r="BD251" s="585"/>
      <c r="BE251" s="605"/>
      <c r="BF251" s="570" t="s">
        <v>1013</v>
      </c>
      <c r="BG251" s="611" t="s">
        <v>652</v>
      </c>
    </row>
    <row r="252" spans="1:59" ht="15.75" customHeight="1" x14ac:dyDescent="0.2">
      <c r="A252" s="587" t="s">
        <v>978</v>
      </c>
      <c r="B252" s="569" t="s">
        <v>19</v>
      </c>
      <c r="C252" s="570" t="s">
        <v>997</v>
      </c>
      <c r="D252" s="571"/>
      <c r="E252" s="572" t="str">
        <f t="shared" si="344"/>
        <v/>
      </c>
      <c r="F252" s="571"/>
      <c r="G252" s="572" t="str">
        <f t="shared" si="345"/>
        <v/>
      </c>
      <c r="H252" s="571"/>
      <c r="I252" s="573"/>
      <c r="J252" s="571"/>
      <c r="K252" s="572" t="str">
        <f t="shared" si="346"/>
        <v/>
      </c>
      <c r="L252" s="571"/>
      <c r="M252" s="572" t="str">
        <f t="shared" ref="M252:M253" si="350">IF(L252*15=0,"",L252*15)</f>
        <v/>
      </c>
      <c r="N252" s="571"/>
      <c r="O252" s="573"/>
      <c r="P252" s="571"/>
      <c r="Q252" s="572" t="str">
        <f t="shared" si="347"/>
        <v/>
      </c>
      <c r="R252" s="571"/>
      <c r="S252" s="572" t="str">
        <f t="shared" ref="S252:S253" si="351">IF(R252*15=0,"",R252*15)</f>
        <v/>
      </c>
      <c r="T252" s="571"/>
      <c r="U252" s="573"/>
      <c r="V252" s="571"/>
      <c r="W252" s="572" t="str">
        <f t="shared" si="348"/>
        <v/>
      </c>
      <c r="X252" s="571"/>
      <c r="Y252" s="572" t="str">
        <f t="shared" ref="Y252:Y253" si="352">IF(X252*15=0,"",X252*15)</f>
        <v/>
      </c>
      <c r="Z252" s="571"/>
      <c r="AA252" s="573"/>
      <c r="AB252" s="578">
        <v>1</v>
      </c>
      <c r="AC252" s="579">
        <v>11</v>
      </c>
      <c r="AD252" s="578">
        <v>1</v>
      </c>
      <c r="AE252" s="579">
        <v>17</v>
      </c>
      <c r="AF252" s="578">
        <v>3</v>
      </c>
      <c r="AG252" s="581" t="s">
        <v>469</v>
      </c>
      <c r="AH252" s="578"/>
      <c r="AI252" s="579"/>
      <c r="AJ252" s="578"/>
      <c r="AK252" s="579"/>
      <c r="AL252" s="578"/>
      <c r="AM252" s="581"/>
      <c r="AN252" s="578">
        <v>1</v>
      </c>
      <c r="AO252" s="579">
        <v>11</v>
      </c>
      <c r="AP252" s="580">
        <v>1</v>
      </c>
      <c r="AQ252" s="579">
        <v>17</v>
      </c>
      <c r="AR252" s="580">
        <v>3</v>
      </c>
      <c r="AS252" s="581" t="s">
        <v>469</v>
      </c>
      <c r="AT252" s="578"/>
      <c r="AU252" s="579"/>
      <c r="AV252" s="578"/>
      <c r="AW252" s="579"/>
      <c r="AX252" s="578"/>
      <c r="AY252" s="578"/>
      <c r="AZ252" s="582"/>
      <c r="BA252" s="583"/>
      <c r="BB252" s="584"/>
      <c r="BC252" s="579"/>
      <c r="BD252" s="585"/>
      <c r="BE252" s="586"/>
      <c r="BF252" s="570" t="s">
        <v>1013</v>
      </c>
      <c r="BG252" s="570" t="s">
        <v>1014</v>
      </c>
    </row>
    <row r="253" spans="1:59" ht="15.75" customHeight="1" x14ac:dyDescent="0.2">
      <c r="A253" s="587" t="s">
        <v>979</v>
      </c>
      <c r="B253" s="569" t="s">
        <v>19</v>
      </c>
      <c r="C253" s="570" t="s">
        <v>594</v>
      </c>
      <c r="D253" s="571"/>
      <c r="E253" s="572" t="str">
        <f t="shared" si="344"/>
        <v/>
      </c>
      <c r="F253" s="571"/>
      <c r="G253" s="572" t="str">
        <f t="shared" si="345"/>
        <v/>
      </c>
      <c r="H253" s="571"/>
      <c r="I253" s="573"/>
      <c r="J253" s="571"/>
      <c r="K253" s="572" t="str">
        <f t="shared" si="346"/>
        <v/>
      </c>
      <c r="L253" s="571"/>
      <c r="M253" s="572" t="str">
        <f t="shared" si="350"/>
        <v/>
      </c>
      <c r="N253" s="571"/>
      <c r="O253" s="573"/>
      <c r="P253" s="571"/>
      <c r="Q253" s="572" t="str">
        <f t="shared" si="347"/>
        <v/>
      </c>
      <c r="R253" s="571"/>
      <c r="S253" s="572" t="str">
        <f t="shared" si="351"/>
        <v/>
      </c>
      <c r="T253" s="571"/>
      <c r="U253" s="573"/>
      <c r="V253" s="571"/>
      <c r="W253" s="572" t="str">
        <f t="shared" si="348"/>
        <v/>
      </c>
      <c r="X253" s="571"/>
      <c r="Y253" s="572" t="str">
        <f t="shared" si="352"/>
        <v/>
      </c>
      <c r="Z253" s="571"/>
      <c r="AA253" s="573"/>
      <c r="AB253" s="571"/>
      <c r="AC253" s="572" t="str">
        <f t="shared" si="349"/>
        <v/>
      </c>
      <c r="AD253" s="571"/>
      <c r="AE253" s="572" t="str">
        <f t="shared" ref="AE253" si="353">IF(AD253*15=0,"",AD253*15)</f>
        <v/>
      </c>
      <c r="AF253" s="571"/>
      <c r="AG253" s="573"/>
      <c r="AH253" s="578">
        <v>1</v>
      </c>
      <c r="AI253" s="579">
        <v>14</v>
      </c>
      <c r="AJ253" s="578">
        <v>1</v>
      </c>
      <c r="AK253" s="579">
        <v>14</v>
      </c>
      <c r="AL253" s="578">
        <v>3</v>
      </c>
      <c r="AM253" s="581" t="s">
        <v>468</v>
      </c>
      <c r="AN253" s="578"/>
      <c r="AO253" s="579"/>
      <c r="AP253" s="580"/>
      <c r="AQ253" s="579"/>
      <c r="AR253" s="580"/>
      <c r="AS253" s="581"/>
      <c r="AT253" s="578"/>
      <c r="AU253" s="579"/>
      <c r="AV253" s="578"/>
      <c r="AW253" s="579"/>
      <c r="AX253" s="578"/>
      <c r="AY253" s="578"/>
      <c r="AZ253" s="582"/>
      <c r="BA253" s="583"/>
      <c r="BB253" s="584"/>
      <c r="BC253" s="579"/>
      <c r="BD253" s="585"/>
      <c r="BE253" s="586"/>
      <c r="BF253" s="570" t="s">
        <v>597</v>
      </c>
      <c r="BG253" s="570" t="s">
        <v>1015</v>
      </c>
    </row>
    <row r="254" spans="1:59" ht="15.75" customHeight="1" x14ac:dyDescent="0.2">
      <c r="A254" s="587" t="s">
        <v>980</v>
      </c>
      <c r="B254" s="569" t="s">
        <v>19</v>
      </c>
      <c r="C254" s="570" t="s">
        <v>998</v>
      </c>
      <c r="D254" s="589"/>
      <c r="E254" s="579">
        <v>6</v>
      </c>
      <c r="F254" s="589">
        <v>2</v>
      </c>
      <c r="G254" s="579">
        <v>22</v>
      </c>
      <c r="H254" s="589">
        <v>3</v>
      </c>
      <c r="I254" s="590" t="s">
        <v>469</v>
      </c>
      <c r="J254" s="591"/>
      <c r="K254" s="579">
        <v>6</v>
      </c>
      <c r="L254" s="578">
        <v>2</v>
      </c>
      <c r="M254" s="579">
        <v>22</v>
      </c>
      <c r="N254" s="578">
        <v>3</v>
      </c>
      <c r="O254" s="592" t="s">
        <v>469</v>
      </c>
      <c r="P254" s="578"/>
      <c r="Q254" s="579">
        <v>6</v>
      </c>
      <c r="R254" s="578">
        <v>2</v>
      </c>
      <c r="S254" s="579">
        <v>22</v>
      </c>
      <c r="T254" s="578">
        <v>3</v>
      </c>
      <c r="U254" s="593" t="s">
        <v>469</v>
      </c>
      <c r="V254" s="591"/>
      <c r="W254" s="579">
        <v>6</v>
      </c>
      <c r="X254" s="578">
        <v>2</v>
      </c>
      <c r="Y254" s="579">
        <v>22</v>
      </c>
      <c r="Z254" s="578">
        <v>3</v>
      </c>
      <c r="AA254" s="592" t="s">
        <v>469</v>
      </c>
      <c r="AB254" s="578"/>
      <c r="AC254" s="579">
        <v>6</v>
      </c>
      <c r="AD254" s="578">
        <v>2</v>
      </c>
      <c r="AE254" s="579">
        <v>22</v>
      </c>
      <c r="AF254" s="578">
        <v>3</v>
      </c>
      <c r="AG254" s="593" t="s">
        <v>469</v>
      </c>
      <c r="AH254" s="591"/>
      <c r="AI254" s="579">
        <v>6</v>
      </c>
      <c r="AJ254" s="578">
        <v>2</v>
      </c>
      <c r="AK254" s="579">
        <v>22</v>
      </c>
      <c r="AL254" s="578">
        <v>3</v>
      </c>
      <c r="AM254" s="592" t="s">
        <v>469</v>
      </c>
      <c r="AN254" s="591"/>
      <c r="AO254" s="579">
        <v>6</v>
      </c>
      <c r="AP254" s="580">
        <v>2</v>
      </c>
      <c r="AQ254" s="579">
        <v>22</v>
      </c>
      <c r="AR254" s="580">
        <v>3</v>
      </c>
      <c r="AS254" s="581" t="s">
        <v>469</v>
      </c>
      <c r="AT254" s="578"/>
      <c r="AU254" s="579">
        <v>2</v>
      </c>
      <c r="AV254" s="578">
        <v>2</v>
      </c>
      <c r="AW254" s="579">
        <v>18</v>
      </c>
      <c r="AX254" s="578">
        <v>3</v>
      </c>
      <c r="AY254" s="578" t="s">
        <v>469</v>
      </c>
      <c r="AZ254" s="582"/>
      <c r="BA254" s="583"/>
      <c r="BB254" s="584"/>
      <c r="BC254" s="579"/>
      <c r="BD254" s="585"/>
      <c r="BE254" s="586"/>
      <c r="BF254" s="570" t="s">
        <v>597</v>
      </c>
      <c r="BG254" s="570" t="s">
        <v>1016</v>
      </c>
    </row>
    <row r="255" spans="1:59" ht="15.75" customHeight="1" x14ac:dyDescent="0.2">
      <c r="A255" s="587" t="s">
        <v>981</v>
      </c>
      <c r="B255" s="569" t="s">
        <v>19</v>
      </c>
      <c r="C255" s="570" t="s">
        <v>999</v>
      </c>
      <c r="D255" s="589"/>
      <c r="E255" s="579">
        <v>6</v>
      </c>
      <c r="F255" s="589">
        <v>2</v>
      </c>
      <c r="G255" s="579">
        <v>22</v>
      </c>
      <c r="H255" s="589">
        <v>3</v>
      </c>
      <c r="I255" s="590" t="s">
        <v>469</v>
      </c>
      <c r="J255" s="591"/>
      <c r="K255" s="579">
        <v>6</v>
      </c>
      <c r="L255" s="578">
        <v>2</v>
      </c>
      <c r="M255" s="579">
        <v>22</v>
      </c>
      <c r="N255" s="578">
        <v>3</v>
      </c>
      <c r="O255" s="590" t="s">
        <v>469</v>
      </c>
      <c r="P255" s="578"/>
      <c r="Q255" s="579">
        <v>6</v>
      </c>
      <c r="R255" s="578">
        <v>2</v>
      </c>
      <c r="S255" s="579">
        <v>22</v>
      </c>
      <c r="T255" s="578">
        <v>3</v>
      </c>
      <c r="U255" s="590" t="s">
        <v>469</v>
      </c>
      <c r="V255" s="591"/>
      <c r="W255" s="579">
        <v>6</v>
      </c>
      <c r="X255" s="578">
        <v>2</v>
      </c>
      <c r="Y255" s="579">
        <v>22</v>
      </c>
      <c r="Z255" s="578">
        <v>3</v>
      </c>
      <c r="AA255" s="613" t="s">
        <v>469</v>
      </c>
      <c r="AB255" s="578"/>
      <c r="AC255" s="579">
        <v>6</v>
      </c>
      <c r="AD255" s="578">
        <v>2</v>
      </c>
      <c r="AE255" s="579">
        <v>22</v>
      </c>
      <c r="AF255" s="578">
        <v>3</v>
      </c>
      <c r="AG255" s="590" t="s">
        <v>469</v>
      </c>
      <c r="AH255" s="591"/>
      <c r="AI255" s="579">
        <v>6</v>
      </c>
      <c r="AJ255" s="578">
        <v>2</v>
      </c>
      <c r="AK255" s="579">
        <v>22</v>
      </c>
      <c r="AL255" s="578">
        <v>3</v>
      </c>
      <c r="AM255" s="613" t="s">
        <v>469</v>
      </c>
      <c r="AN255" s="576"/>
      <c r="AO255" s="579">
        <v>6</v>
      </c>
      <c r="AP255" s="580">
        <v>2</v>
      </c>
      <c r="AQ255" s="579">
        <v>22</v>
      </c>
      <c r="AR255" s="580">
        <v>3</v>
      </c>
      <c r="AS255" s="590" t="s">
        <v>469</v>
      </c>
      <c r="AT255" s="578"/>
      <c r="AU255" s="579">
        <v>2</v>
      </c>
      <c r="AV255" s="578">
        <v>2</v>
      </c>
      <c r="AW255" s="579">
        <v>18</v>
      </c>
      <c r="AX255" s="578">
        <v>3</v>
      </c>
      <c r="AY255" s="590" t="s">
        <v>469</v>
      </c>
      <c r="AZ255" s="582"/>
      <c r="BA255" s="583"/>
      <c r="BB255" s="584"/>
      <c r="BC255" s="579"/>
      <c r="BD255" s="585"/>
      <c r="BE255" s="586"/>
      <c r="BF255" s="570" t="s">
        <v>1017</v>
      </c>
      <c r="BG255" s="570" t="s">
        <v>1018</v>
      </c>
    </row>
    <row r="256" spans="1:59" ht="15.75" customHeight="1" x14ac:dyDescent="0.2">
      <c r="A256" s="587" t="s">
        <v>982</v>
      </c>
      <c r="B256" s="569" t="s">
        <v>19</v>
      </c>
      <c r="C256" s="570" t="s">
        <v>1000</v>
      </c>
      <c r="D256" s="571"/>
      <c r="E256" s="579">
        <v>6</v>
      </c>
      <c r="F256" s="589">
        <v>2</v>
      </c>
      <c r="G256" s="579">
        <v>22</v>
      </c>
      <c r="H256" s="589">
        <v>3</v>
      </c>
      <c r="I256" s="590" t="s">
        <v>469</v>
      </c>
      <c r="J256" s="571"/>
      <c r="K256" s="579">
        <v>6</v>
      </c>
      <c r="L256" s="578">
        <v>2</v>
      </c>
      <c r="M256" s="579">
        <v>22</v>
      </c>
      <c r="N256" s="578">
        <v>3</v>
      </c>
      <c r="O256" s="590" t="s">
        <v>469</v>
      </c>
      <c r="P256" s="571"/>
      <c r="Q256" s="579">
        <v>6</v>
      </c>
      <c r="R256" s="578">
        <v>2</v>
      </c>
      <c r="S256" s="579">
        <v>22</v>
      </c>
      <c r="T256" s="578">
        <v>3</v>
      </c>
      <c r="U256" s="590" t="s">
        <v>469</v>
      </c>
      <c r="V256" s="571"/>
      <c r="W256" s="579">
        <v>6</v>
      </c>
      <c r="X256" s="578">
        <v>2</v>
      </c>
      <c r="Y256" s="579">
        <v>22</v>
      </c>
      <c r="Z256" s="578">
        <v>3</v>
      </c>
      <c r="AA256" s="613" t="s">
        <v>469</v>
      </c>
      <c r="AB256" s="571"/>
      <c r="AC256" s="579">
        <v>6</v>
      </c>
      <c r="AD256" s="578">
        <v>2</v>
      </c>
      <c r="AE256" s="579">
        <v>22</v>
      </c>
      <c r="AF256" s="578">
        <v>3</v>
      </c>
      <c r="AG256" s="590" t="s">
        <v>469</v>
      </c>
      <c r="AH256" s="578"/>
      <c r="AI256" s="579">
        <v>6</v>
      </c>
      <c r="AJ256" s="578">
        <v>2</v>
      </c>
      <c r="AK256" s="579">
        <v>22</v>
      </c>
      <c r="AL256" s="578">
        <v>3</v>
      </c>
      <c r="AM256" s="613" t="s">
        <v>469</v>
      </c>
      <c r="AN256" s="576"/>
      <c r="AO256" s="579">
        <v>6</v>
      </c>
      <c r="AP256" s="580">
        <v>2</v>
      </c>
      <c r="AQ256" s="579">
        <v>22</v>
      </c>
      <c r="AR256" s="580">
        <v>3</v>
      </c>
      <c r="AS256" s="590" t="s">
        <v>469</v>
      </c>
      <c r="AT256" s="578"/>
      <c r="AU256" s="579">
        <v>2</v>
      </c>
      <c r="AV256" s="578">
        <v>2</v>
      </c>
      <c r="AW256" s="579">
        <v>18</v>
      </c>
      <c r="AX256" s="578">
        <v>3</v>
      </c>
      <c r="AY256" s="590" t="s">
        <v>469</v>
      </c>
      <c r="AZ256" s="582"/>
      <c r="BA256" s="579"/>
      <c r="BB256" s="584"/>
      <c r="BC256" s="579"/>
      <c r="BD256" s="585"/>
      <c r="BE256" s="605"/>
      <c r="BF256" s="570" t="s">
        <v>1017</v>
      </c>
      <c r="BG256" s="570" t="s">
        <v>624</v>
      </c>
    </row>
    <row r="257" spans="1:59" ht="15.75" customHeight="1" x14ac:dyDescent="0.2">
      <c r="A257" s="587" t="s">
        <v>983</v>
      </c>
      <c r="B257" s="569" t="s">
        <v>19</v>
      </c>
      <c r="C257" s="570" t="s">
        <v>1001</v>
      </c>
      <c r="D257" s="571"/>
      <c r="E257" s="579">
        <v>6</v>
      </c>
      <c r="F257" s="589">
        <v>2</v>
      </c>
      <c r="G257" s="579">
        <v>22</v>
      </c>
      <c r="H257" s="589">
        <v>3</v>
      </c>
      <c r="I257" s="590" t="s">
        <v>469</v>
      </c>
      <c r="J257" s="571"/>
      <c r="K257" s="579">
        <v>6</v>
      </c>
      <c r="L257" s="578">
        <v>2</v>
      </c>
      <c r="M257" s="579">
        <v>22</v>
      </c>
      <c r="N257" s="578">
        <v>3</v>
      </c>
      <c r="O257" s="590" t="s">
        <v>469</v>
      </c>
      <c r="P257" s="571"/>
      <c r="Q257" s="579">
        <v>6</v>
      </c>
      <c r="R257" s="578">
        <v>2</v>
      </c>
      <c r="S257" s="579">
        <v>22</v>
      </c>
      <c r="T257" s="578">
        <v>3</v>
      </c>
      <c r="U257" s="590" t="s">
        <v>469</v>
      </c>
      <c r="V257" s="571"/>
      <c r="W257" s="579">
        <v>6</v>
      </c>
      <c r="X257" s="578">
        <v>2</v>
      </c>
      <c r="Y257" s="579">
        <v>22</v>
      </c>
      <c r="Z257" s="578">
        <v>3</v>
      </c>
      <c r="AA257" s="613" t="s">
        <v>469</v>
      </c>
      <c r="AB257" s="578"/>
      <c r="AC257" s="579">
        <v>6</v>
      </c>
      <c r="AD257" s="578">
        <v>2</v>
      </c>
      <c r="AE257" s="579">
        <v>22</v>
      </c>
      <c r="AF257" s="578">
        <v>3</v>
      </c>
      <c r="AG257" s="590" t="s">
        <v>469</v>
      </c>
      <c r="AH257" s="578"/>
      <c r="AI257" s="579">
        <v>6</v>
      </c>
      <c r="AJ257" s="578">
        <v>2</v>
      </c>
      <c r="AK257" s="579">
        <v>22</v>
      </c>
      <c r="AL257" s="578">
        <v>3</v>
      </c>
      <c r="AM257" s="613" t="s">
        <v>469</v>
      </c>
      <c r="AN257" s="576"/>
      <c r="AO257" s="579">
        <v>6</v>
      </c>
      <c r="AP257" s="580">
        <v>2</v>
      </c>
      <c r="AQ257" s="579">
        <v>22</v>
      </c>
      <c r="AR257" s="580">
        <v>3</v>
      </c>
      <c r="AS257" s="590" t="s">
        <v>469</v>
      </c>
      <c r="AT257" s="578"/>
      <c r="AU257" s="579">
        <v>2</v>
      </c>
      <c r="AV257" s="578">
        <v>2</v>
      </c>
      <c r="AW257" s="579">
        <v>18</v>
      </c>
      <c r="AX257" s="578">
        <v>3</v>
      </c>
      <c r="AY257" s="590" t="s">
        <v>469</v>
      </c>
      <c r="AZ257" s="582"/>
      <c r="BA257" s="583"/>
      <c r="BB257" s="584"/>
      <c r="BC257" s="579"/>
      <c r="BD257" s="585"/>
      <c r="BE257" s="586"/>
      <c r="BF257" s="570" t="s">
        <v>1017</v>
      </c>
      <c r="BG257" s="570" t="s">
        <v>1019</v>
      </c>
    </row>
    <row r="258" spans="1:59" ht="15.75" customHeight="1" x14ac:dyDescent="0.2">
      <c r="A258" s="684" t="s">
        <v>1170</v>
      </c>
      <c r="B258" s="680" t="s">
        <v>19</v>
      </c>
      <c r="C258" s="685" t="s">
        <v>1171</v>
      </c>
      <c r="D258" s="652"/>
      <c r="E258" s="656"/>
      <c r="F258" s="682"/>
      <c r="G258" s="656"/>
      <c r="H258" s="682"/>
      <c r="I258" s="598"/>
      <c r="J258" s="652"/>
      <c r="K258" s="656"/>
      <c r="L258" s="655"/>
      <c r="M258" s="656"/>
      <c r="N258" s="655"/>
      <c r="O258" s="598"/>
      <c r="P258" s="652"/>
      <c r="Q258" s="656"/>
      <c r="R258" s="655"/>
      <c r="S258" s="656"/>
      <c r="T258" s="655"/>
      <c r="U258" s="598"/>
      <c r="V258" s="652"/>
      <c r="W258" s="656"/>
      <c r="X258" s="655">
        <v>2</v>
      </c>
      <c r="Y258" s="656">
        <v>28</v>
      </c>
      <c r="Z258" s="655">
        <v>3</v>
      </c>
      <c r="AA258" s="683" t="s">
        <v>468</v>
      </c>
      <c r="AB258" s="655"/>
      <c r="AC258" s="656"/>
      <c r="AD258" s="655"/>
      <c r="AE258" s="656"/>
      <c r="AF258" s="655"/>
      <c r="AG258" s="598"/>
      <c r="AH258" s="655"/>
      <c r="AI258" s="656"/>
      <c r="AJ258" s="655">
        <v>2</v>
      </c>
      <c r="AK258" s="656">
        <v>28</v>
      </c>
      <c r="AL258" s="655">
        <v>3</v>
      </c>
      <c r="AM258" s="683" t="s">
        <v>468</v>
      </c>
      <c r="AN258" s="655"/>
      <c r="AO258" s="656"/>
      <c r="AP258" s="660"/>
      <c r="AQ258" s="656"/>
      <c r="AR258" s="660"/>
      <c r="AS258" s="598"/>
      <c r="AT258" s="655"/>
      <c r="AU258" s="656"/>
      <c r="AV258" s="655">
        <v>2</v>
      </c>
      <c r="AW258" s="656">
        <v>20</v>
      </c>
      <c r="AX258" s="655">
        <v>3</v>
      </c>
      <c r="AY258" s="598" t="s">
        <v>468</v>
      </c>
      <c r="AZ258" s="661"/>
      <c r="BA258" s="662"/>
      <c r="BB258" s="663"/>
      <c r="BC258" s="656"/>
      <c r="BD258" s="664"/>
      <c r="BE258" s="603"/>
      <c r="BF258" s="681" t="s">
        <v>720</v>
      </c>
      <c r="BG258" s="685" t="s">
        <v>1166</v>
      </c>
    </row>
    <row r="259" spans="1:59" ht="15.75" customHeight="1" x14ac:dyDescent="0.2">
      <c r="A259" s="587" t="s">
        <v>984</v>
      </c>
      <c r="B259" s="569" t="s">
        <v>19</v>
      </c>
      <c r="C259" s="570" t="s">
        <v>1002</v>
      </c>
      <c r="D259" s="571"/>
      <c r="E259" s="572" t="str">
        <f t="shared" ref="E259" si="354">IF(D259*15=0,"",D259*15)</f>
        <v/>
      </c>
      <c r="F259" s="571"/>
      <c r="G259" s="572" t="str">
        <f t="shared" ref="G259" si="355">IF(F259*15=0,"",F259*15)</f>
        <v/>
      </c>
      <c r="H259" s="571"/>
      <c r="I259" s="573"/>
      <c r="J259" s="571"/>
      <c r="K259" s="572" t="str">
        <f t="shared" ref="K259" si="356">IF(J259*15=0,"",J259*15)</f>
        <v/>
      </c>
      <c r="L259" s="571"/>
      <c r="M259" s="572" t="str">
        <f t="shared" ref="M259" si="357">IF(L259*15=0,"",L259*15)</f>
        <v/>
      </c>
      <c r="N259" s="571"/>
      <c r="O259" s="573"/>
      <c r="P259" s="571"/>
      <c r="Q259" s="572" t="str">
        <f t="shared" ref="Q259" si="358">IF(P259*15=0,"",P259*15)</f>
        <v/>
      </c>
      <c r="R259" s="571"/>
      <c r="S259" s="572" t="str">
        <f t="shared" ref="S259" si="359">IF(R259*15=0,"",R259*15)</f>
        <v/>
      </c>
      <c r="T259" s="571"/>
      <c r="U259" s="573"/>
      <c r="V259" s="571"/>
      <c r="W259" s="572" t="str">
        <f t="shared" ref="W259" si="360">IF(V259*15=0,"",V259*15)</f>
        <v/>
      </c>
      <c r="X259" s="571"/>
      <c r="Y259" s="572" t="str">
        <f t="shared" ref="Y259" si="361">IF(X259*15=0,"",X259*15)</f>
        <v/>
      </c>
      <c r="Z259" s="571"/>
      <c r="AA259" s="573"/>
      <c r="AB259" s="578">
        <v>1</v>
      </c>
      <c r="AC259" s="579">
        <v>14</v>
      </c>
      <c r="AD259" s="578">
        <v>1</v>
      </c>
      <c r="AE259" s="579">
        <v>14</v>
      </c>
      <c r="AF259" s="578">
        <v>3</v>
      </c>
      <c r="AG259" s="581" t="s">
        <v>468</v>
      </c>
      <c r="AH259" s="578">
        <v>1</v>
      </c>
      <c r="AI259" s="579">
        <v>14</v>
      </c>
      <c r="AJ259" s="578">
        <v>1</v>
      </c>
      <c r="AK259" s="579">
        <v>14</v>
      </c>
      <c r="AL259" s="578">
        <v>3</v>
      </c>
      <c r="AM259" s="581" t="s">
        <v>468</v>
      </c>
      <c r="AN259" s="578">
        <v>1</v>
      </c>
      <c r="AO259" s="579">
        <v>14</v>
      </c>
      <c r="AP259" s="580">
        <v>1</v>
      </c>
      <c r="AQ259" s="579">
        <v>14</v>
      </c>
      <c r="AR259" s="580">
        <v>3</v>
      </c>
      <c r="AS259" s="581" t="s">
        <v>468</v>
      </c>
      <c r="AT259" s="578">
        <v>1</v>
      </c>
      <c r="AU259" s="579">
        <v>10</v>
      </c>
      <c r="AV259" s="578">
        <v>1</v>
      </c>
      <c r="AW259" s="579">
        <v>10</v>
      </c>
      <c r="AX259" s="578">
        <v>3</v>
      </c>
      <c r="AY259" s="578" t="s">
        <v>468</v>
      </c>
      <c r="AZ259" s="582"/>
      <c r="BA259" s="583"/>
      <c r="BB259" s="584"/>
      <c r="BC259" s="579"/>
      <c r="BD259" s="585"/>
      <c r="BE259" s="586"/>
      <c r="BF259" s="570" t="s">
        <v>717</v>
      </c>
      <c r="BG259" s="570" t="s">
        <v>684</v>
      </c>
    </row>
    <row r="260" spans="1:59" ht="15.75" customHeight="1" x14ac:dyDescent="0.2">
      <c r="A260" s="587" t="s">
        <v>985</v>
      </c>
      <c r="B260" s="569" t="s">
        <v>19</v>
      </c>
      <c r="C260" s="570" t="s">
        <v>588</v>
      </c>
      <c r="D260" s="589"/>
      <c r="E260" s="579" t="str">
        <f>IF(D260*14=0,"",D260*14)</f>
        <v/>
      </c>
      <c r="F260" s="589"/>
      <c r="G260" s="579" t="str">
        <f>IF(F260*14=0,"",F260*14)</f>
        <v/>
      </c>
      <c r="H260" s="589"/>
      <c r="I260" s="590"/>
      <c r="J260" s="591"/>
      <c r="K260" s="579" t="str">
        <f>IF(J260*14=0,"",J260*14)</f>
        <v/>
      </c>
      <c r="L260" s="578"/>
      <c r="M260" s="579" t="str">
        <f>IF(L260*14=0,"",L260*14)</f>
        <v/>
      </c>
      <c r="N260" s="578"/>
      <c r="O260" s="592"/>
      <c r="P260" s="578"/>
      <c r="Q260" s="579" t="str">
        <f>IF(P260*14=0,"",P260*14)</f>
        <v/>
      </c>
      <c r="R260" s="578"/>
      <c r="S260" s="579" t="str">
        <f>IF(R260*14=0,"",R260*14)</f>
        <v/>
      </c>
      <c r="T260" s="578"/>
      <c r="U260" s="593"/>
      <c r="V260" s="591"/>
      <c r="W260" s="579" t="str">
        <f>IF(V260*14=0,"",V260*14)</f>
        <v/>
      </c>
      <c r="X260" s="578"/>
      <c r="Y260" s="579" t="str">
        <f>IF(X260*14=0,"",X260*14)</f>
        <v/>
      </c>
      <c r="Z260" s="578"/>
      <c r="AA260" s="592"/>
      <c r="AB260" s="578">
        <v>2</v>
      </c>
      <c r="AC260" s="579">
        <v>28</v>
      </c>
      <c r="AD260" s="578"/>
      <c r="AE260" s="579" t="str">
        <f>IF(AD260*14=0,"",AD260*14)</f>
        <v/>
      </c>
      <c r="AF260" s="578">
        <v>3</v>
      </c>
      <c r="AG260" s="593" t="s">
        <v>468</v>
      </c>
      <c r="AH260" s="591">
        <v>2</v>
      </c>
      <c r="AI260" s="579">
        <v>28</v>
      </c>
      <c r="AJ260" s="578"/>
      <c r="AK260" s="579"/>
      <c r="AL260" s="578">
        <v>3</v>
      </c>
      <c r="AM260" s="592" t="s">
        <v>468</v>
      </c>
      <c r="AN260" s="591">
        <v>2</v>
      </c>
      <c r="AO260" s="579">
        <v>28</v>
      </c>
      <c r="AP260" s="580"/>
      <c r="AQ260" s="579"/>
      <c r="AR260" s="580">
        <v>3</v>
      </c>
      <c r="AS260" s="581" t="s">
        <v>468</v>
      </c>
      <c r="AT260" s="578">
        <v>2</v>
      </c>
      <c r="AU260" s="579">
        <v>20</v>
      </c>
      <c r="AV260" s="578"/>
      <c r="AW260" s="579"/>
      <c r="AX260" s="578">
        <v>3</v>
      </c>
      <c r="AY260" s="578" t="s">
        <v>468</v>
      </c>
      <c r="AZ260" s="582"/>
      <c r="BA260" s="583"/>
      <c r="BB260" s="584"/>
      <c r="BC260" s="579"/>
      <c r="BD260" s="585"/>
      <c r="BE260" s="586"/>
      <c r="BF260" s="570" t="s">
        <v>717</v>
      </c>
      <c r="BG260" s="570" t="s">
        <v>684</v>
      </c>
    </row>
    <row r="261" spans="1:59" ht="15.75" customHeight="1" x14ac:dyDescent="0.2">
      <c r="A261" s="587" t="s">
        <v>218</v>
      </c>
      <c r="B261" s="569" t="s">
        <v>19</v>
      </c>
      <c r="C261" s="570" t="s">
        <v>1003</v>
      </c>
      <c r="D261" s="589"/>
      <c r="E261" s="579" t="str">
        <f>IF(D261*14=0,"",D261*14)</f>
        <v/>
      </c>
      <c r="F261" s="589"/>
      <c r="G261" s="579" t="str">
        <f>IF(F261*14=0,"",F261*14)</f>
        <v/>
      </c>
      <c r="H261" s="589"/>
      <c r="I261" s="590"/>
      <c r="J261" s="591"/>
      <c r="K261" s="579" t="str">
        <f>IF(J261*14=0,"",J261*14)</f>
        <v/>
      </c>
      <c r="L261" s="578"/>
      <c r="M261" s="579" t="str">
        <f>IF(L261*14=0,"",L261*14)</f>
        <v/>
      </c>
      <c r="N261" s="578"/>
      <c r="O261" s="592"/>
      <c r="P261" s="578"/>
      <c r="Q261" s="579" t="str">
        <f>IF(P261*14=0,"",P261*14)</f>
        <v/>
      </c>
      <c r="R261" s="578"/>
      <c r="S261" s="579" t="str">
        <f>IF(R261*14=0,"",R261*14)</f>
        <v/>
      </c>
      <c r="T261" s="578"/>
      <c r="U261" s="593"/>
      <c r="V261" s="591"/>
      <c r="W261" s="579" t="str">
        <f>IF(V261*14=0,"",V261*14)</f>
        <v/>
      </c>
      <c r="X261" s="578"/>
      <c r="Y261" s="579" t="str">
        <f>IF(X261*14=0,"",X261*14)</f>
        <v/>
      </c>
      <c r="Z261" s="578"/>
      <c r="AA261" s="592"/>
      <c r="AB261" s="578">
        <v>1</v>
      </c>
      <c r="AC261" s="579">
        <v>14</v>
      </c>
      <c r="AD261" s="578">
        <v>1</v>
      </c>
      <c r="AE261" s="579">
        <v>14</v>
      </c>
      <c r="AF261" s="578">
        <v>3</v>
      </c>
      <c r="AG261" s="593" t="s">
        <v>468</v>
      </c>
      <c r="AH261" s="591">
        <v>1</v>
      </c>
      <c r="AI261" s="579">
        <v>14</v>
      </c>
      <c r="AJ261" s="578">
        <v>1</v>
      </c>
      <c r="AK261" s="579">
        <v>14</v>
      </c>
      <c r="AL261" s="578">
        <v>3</v>
      </c>
      <c r="AM261" s="592" t="s">
        <v>468</v>
      </c>
      <c r="AN261" s="591">
        <v>1</v>
      </c>
      <c r="AO261" s="579">
        <v>14</v>
      </c>
      <c r="AP261" s="580">
        <v>1</v>
      </c>
      <c r="AQ261" s="579">
        <v>14</v>
      </c>
      <c r="AR261" s="580">
        <v>3</v>
      </c>
      <c r="AS261" s="581" t="s">
        <v>468</v>
      </c>
      <c r="AT261" s="578">
        <v>1</v>
      </c>
      <c r="AU261" s="579">
        <v>10</v>
      </c>
      <c r="AV261" s="578">
        <v>1</v>
      </c>
      <c r="AW261" s="579">
        <v>10</v>
      </c>
      <c r="AX261" s="578">
        <v>3</v>
      </c>
      <c r="AY261" s="578" t="s">
        <v>468</v>
      </c>
      <c r="AZ261" s="582"/>
      <c r="BA261" s="583"/>
      <c r="BB261" s="584"/>
      <c r="BC261" s="579"/>
      <c r="BD261" s="585"/>
      <c r="BE261" s="586"/>
      <c r="BF261" s="570" t="s">
        <v>717</v>
      </c>
      <c r="BG261" s="570" t="s">
        <v>686</v>
      </c>
    </row>
    <row r="262" spans="1:59" ht="15.75" customHeight="1" x14ac:dyDescent="0.2">
      <c r="A262" s="587" t="s">
        <v>986</v>
      </c>
      <c r="B262" s="569" t="s">
        <v>19</v>
      </c>
      <c r="C262" s="570" t="s">
        <v>589</v>
      </c>
      <c r="D262" s="571"/>
      <c r="E262" s="572" t="str">
        <f t="shared" ref="E262:E264" si="362">IF(D262*15=0,"",D262*15)</f>
        <v/>
      </c>
      <c r="F262" s="571"/>
      <c r="G262" s="572" t="str">
        <f t="shared" ref="G262:G264" si="363">IF(F262*15=0,"",F262*15)</f>
        <v/>
      </c>
      <c r="H262" s="571"/>
      <c r="I262" s="573"/>
      <c r="J262" s="571"/>
      <c r="K262" s="572" t="str">
        <f t="shared" ref="K262:K264" si="364">IF(J262*15=0,"",J262*15)</f>
        <v/>
      </c>
      <c r="L262" s="571"/>
      <c r="M262" s="572" t="str">
        <f t="shared" ref="M262:M264" si="365">IF(L262*15=0,"",L262*15)</f>
        <v/>
      </c>
      <c r="N262" s="571"/>
      <c r="O262" s="573"/>
      <c r="P262" s="571"/>
      <c r="Q262" s="572" t="str">
        <f t="shared" ref="Q262:Q264" si="366">IF(P262*15=0,"",P262*15)</f>
        <v/>
      </c>
      <c r="R262" s="571"/>
      <c r="S262" s="572" t="str">
        <f t="shared" ref="S262:S264" si="367">IF(R262*15=0,"",R262*15)</f>
        <v/>
      </c>
      <c r="T262" s="571"/>
      <c r="U262" s="573"/>
      <c r="V262" s="571"/>
      <c r="W262" s="572" t="str">
        <f t="shared" ref="W262:W264" si="368">IF(V262*15=0,"",V262*15)</f>
        <v/>
      </c>
      <c r="X262" s="571"/>
      <c r="Y262" s="572" t="str">
        <f t="shared" ref="Y262:Y264" si="369">IF(X262*15=0,"",X262*15)</f>
        <v/>
      </c>
      <c r="Z262" s="571"/>
      <c r="AA262" s="573"/>
      <c r="AB262" s="578"/>
      <c r="AC262" s="579" t="str">
        <f t="shared" ref="AC262:AC264" si="370">IF(AB262*15=0,"",AB262*15)</f>
        <v/>
      </c>
      <c r="AD262" s="578">
        <v>2</v>
      </c>
      <c r="AE262" s="579">
        <v>28</v>
      </c>
      <c r="AF262" s="578">
        <v>3</v>
      </c>
      <c r="AG262" s="581" t="s">
        <v>468</v>
      </c>
      <c r="AH262" s="578"/>
      <c r="AI262" s="579"/>
      <c r="AJ262" s="608">
        <v>2</v>
      </c>
      <c r="AK262" s="609">
        <v>28</v>
      </c>
      <c r="AL262" s="578">
        <v>3</v>
      </c>
      <c r="AM262" s="581" t="s">
        <v>468</v>
      </c>
      <c r="AN262" s="578"/>
      <c r="AO262" s="579"/>
      <c r="AP262" s="580">
        <v>2</v>
      </c>
      <c r="AQ262" s="579">
        <v>28</v>
      </c>
      <c r="AR262" s="580">
        <v>3</v>
      </c>
      <c r="AS262" s="581" t="s">
        <v>468</v>
      </c>
      <c r="AT262" s="578"/>
      <c r="AU262" s="579"/>
      <c r="AV262" s="578">
        <v>2</v>
      </c>
      <c r="AW262" s="579">
        <v>20</v>
      </c>
      <c r="AX262" s="578">
        <v>3</v>
      </c>
      <c r="AY262" s="578" t="s">
        <v>468</v>
      </c>
      <c r="AZ262" s="582"/>
      <c r="BA262" s="579"/>
      <c r="BB262" s="584"/>
      <c r="BC262" s="579"/>
      <c r="BD262" s="585"/>
      <c r="BE262" s="605"/>
      <c r="BF262" s="570" t="s">
        <v>717</v>
      </c>
      <c r="BG262" s="570" t="s">
        <v>709</v>
      </c>
    </row>
    <row r="263" spans="1:59" ht="15.75" customHeight="1" x14ac:dyDescent="0.2">
      <c r="A263" s="587" t="s">
        <v>1121</v>
      </c>
      <c r="B263" s="569" t="s">
        <v>19</v>
      </c>
      <c r="C263" s="570" t="s">
        <v>1004</v>
      </c>
      <c r="D263" s="571"/>
      <c r="E263" s="572" t="str">
        <f t="shared" si="362"/>
        <v/>
      </c>
      <c r="F263" s="571"/>
      <c r="G263" s="572" t="str">
        <f t="shared" si="363"/>
        <v/>
      </c>
      <c r="H263" s="571"/>
      <c r="I263" s="573"/>
      <c r="J263" s="571"/>
      <c r="K263" s="572" t="str">
        <f t="shared" si="364"/>
        <v/>
      </c>
      <c r="L263" s="571"/>
      <c r="M263" s="572" t="str">
        <f t="shared" si="365"/>
        <v/>
      </c>
      <c r="N263" s="571"/>
      <c r="O263" s="573"/>
      <c r="P263" s="571"/>
      <c r="Q263" s="572" t="str">
        <f t="shared" si="366"/>
        <v/>
      </c>
      <c r="R263" s="571"/>
      <c r="S263" s="572" t="str">
        <f t="shared" si="367"/>
        <v/>
      </c>
      <c r="T263" s="571"/>
      <c r="U263" s="573"/>
      <c r="V263" s="571"/>
      <c r="W263" s="572" t="str">
        <f t="shared" si="368"/>
        <v/>
      </c>
      <c r="X263" s="571"/>
      <c r="Y263" s="572" t="str">
        <f t="shared" si="369"/>
        <v/>
      </c>
      <c r="Z263" s="571"/>
      <c r="AA263" s="573"/>
      <c r="AB263" s="578"/>
      <c r="AC263" s="579" t="str">
        <f t="shared" si="370"/>
        <v/>
      </c>
      <c r="AD263" s="578"/>
      <c r="AE263" s="579" t="str">
        <f t="shared" ref="AE263:AE264" si="371">IF(AD263*15=0,"",AD263*15)</f>
        <v/>
      </c>
      <c r="AF263" s="578"/>
      <c r="AG263" s="581"/>
      <c r="AH263" s="578">
        <v>2</v>
      </c>
      <c r="AI263" s="579">
        <v>28</v>
      </c>
      <c r="AJ263" s="578"/>
      <c r="AK263" s="579"/>
      <c r="AL263" s="578">
        <v>3</v>
      </c>
      <c r="AM263" s="581" t="s">
        <v>468</v>
      </c>
      <c r="AN263" s="578">
        <v>2</v>
      </c>
      <c r="AO263" s="579">
        <v>28</v>
      </c>
      <c r="AP263" s="580"/>
      <c r="AQ263" s="579"/>
      <c r="AR263" s="580">
        <v>3</v>
      </c>
      <c r="AS263" s="581" t="s">
        <v>468</v>
      </c>
      <c r="AT263" s="578">
        <v>2</v>
      </c>
      <c r="AU263" s="579">
        <v>20</v>
      </c>
      <c r="AV263" s="578"/>
      <c r="AW263" s="579"/>
      <c r="AX263" s="578">
        <v>3</v>
      </c>
      <c r="AY263" s="578" t="s">
        <v>468</v>
      </c>
      <c r="AZ263" s="582"/>
      <c r="BA263" s="583"/>
      <c r="BB263" s="584"/>
      <c r="BC263" s="579"/>
      <c r="BD263" s="585"/>
      <c r="BE263" s="586"/>
      <c r="BF263" s="570" t="s">
        <v>717</v>
      </c>
      <c r="BG263" s="570" t="s">
        <v>1020</v>
      </c>
    </row>
    <row r="264" spans="1:59" ht="15.75" customHeight="1" x14ac:dyDescent="0.2">
      <c r="A264" s="587" t="s">
        <v>987</v>
      </c>
      <c r="B264" s="569" t="s">
        <v>19</v>
      </c>
      <c r="C264" s="570" t="s">
        <v>586</v>
      </c>
      <c r="D264" s="571"/>
      <c r="E264" s="572" t="str">
        <f t="shared" si="362"/>
        <v/>
      </c>
      <c r="F264" s="571"/>
      <c r="G264" s="572" t="str">
        <f t="shared" si="363"/>
        <v/>
      </c>
      <c r="H264" s="571"/>
      <c r="I264" s="573"/>
      <c r="J264" s="571"/>
      <c r="K264" s="572" t="str">
        <f t="shared" si="364"/>
        <v/>
      </c>
      <c r="L264" s="571"/>
      <c r="M264" s="572" t="str">
        <f t="shared" si="365"/>
        <v/>
      </c>
      <c r="N264" s="571"/>
      <c r="O264" s="573"/>
      <c r="P264" s="571"/>
      <c r="Q264" s="572" t="str">
        <f t="shared" si="366"/>
        <v/>
      </c>
      <c r="R264" s="571"/>
      <c r="S264" s="572" t="str">
        <f t="shared" si="367"/>
        <v/>
      </c>
      <c r="T264" s="571"/>
      <c r="U264" s="573"/>
      <c r="V264" s="571"/>
      <c r="W264" s="572" t="str">
        <f t="shared" si="368"/>
        <v/>
      </c>
      <c r="X264" s="571"/>
      <c r="Y264" s="572" t="str">
        <f t="shared" si="369"/>
        <v/>
      </c>
      <c r="Z264" s="571"/>
      <c r="AA264" s="573"/>
      <c r="AB264" s="578"/>
      <c r="AC264" s="579" t="str">
        <f t="shared" si="370"/>
        <v/>
      </c>
      <c r="AD264" s="578"/>
      <c r="AE264" s="579" t="str">
        <f t="shared" si="371"/>
        <v/>
      </c>
      <c r="AF264" s="578"/>
      <c r="AG264" s="581"/>
      <c r="AH264" s="578">
        <v>2</v>
      </c>
      <c r="AI264" s="579">
        <v>28</v>
      </c>
      <c r="AJ264" s="578"/>
      <c r="AK264" s="579"/>
      <c r="AL264" s="578">
        <v>3</v>
      </c>
      <c r="AM264" s="581" t="s">
        <v>468</v>
      </c>
      <c r="AN264" s="578">
        <v>2</v>
      </c>
      <c r="AO264" s="579">
        <v>28</v>
      </c>
      <c r="AP264" s="580"/>
      <c r="AQ264" s="579"/>
      <c r="AR264" s="580">
        <v>3</v>
      </c>
      <c r="AS264" s="581" t="s">
        <v>468</v>
      </c>
      <c r="AT264" s="578">
        <v>2</v>
      </c>
      <c r="AU264" s="579">
        <v>20</v>
      </c>
      <c r="AV264" s="578"/>
      <c r="AW264" s="579"/>
      <c r="AX264" s="578">
        <v>3</v>
      </c>
      <c r="AY264" s="578" t="s">
        <v>468</v>
      </c>
      <c r="AZ264" s="582"/>
      <c r="BA264" s="583"/>
      <c r="BB264" s="584"/>
      <c r="BC264" s="579"/>
      <c r="BD264" s="585"/>
      <c r="BE264" s="586"/>
      <c r="BF264" s="570" t="s">
        <v>717</v>
      </c>
      <c r="BG264" s="570" t="s">
        <v>1020</v>
      </c>
    </row>
    <row r="265" spans="1:59" ht="15.75" customHeight="1" x14ac:dyDescent="0.2">
      <c r="A265" s="614" t="s">
        <v>1035</v>
      </c>
      <c r="B265" s="615" t="s">
        <v>19</v>
      </c>
      <c r="C265" s="604" t="s">
        <v>1134</v>
      </c>
      <c r="D265" s="616"/>
      <c r="E265" s="617"/>
      <c r="F265" s="616"/>
      <c r="G265" s="617"/>
      <c r="H265" s="616"/>
      <c r="I265" s="618"/>
      <c r="J265" s="616"/>
      <c r="K265" s="617"/>
      <c r="L265" s="616"/>
      <c r="M265" s="617"/>
      <c r="N265" s="616"/>
      <c r="O265" s="619"/>
      <c r="P265" s="616"/>
      <c r="Q265" s="617"/>
      <c r="R265" s="616"/>
      <c r="S265" s="617"/>
      <c r="T265" s="616"/>
      <c r="U265" s="618"/>
      <c r="V265" s="616"/>
      <c r="W265" s="617"/>
      <c r="X265" s="616"/>
      <c r="Y265" s="617"/>
      <c r="Z265" s="616"/>
      <c r="AA265" s="619"/>
      <c r="AB265" s="576">
        <v>2</v>
      </c>
      <c r="AC265" s="575">
        <v>28</v>
      </c>
      <c r="AD265" s="576"/>
      <c r="AE265" s="575"/>
      <c r="AF265" s="576">
        <v>3</v>
      </c>
      <c r="AG265" s="620" t="s">
        <v>88</v>
      </c>
      <c r="AH265" s="576">
        <v>2</v>
      </c>
      <c r="AI265" s="575">
        <v>28</v>
      </c>
      <c r="AJ265" s="576"/>
      <c r="AK265" s="575"/>
      <c r="AL265" s="576">
        <v>3</v>
      </c>
      <c r="AM265" s="577" t="s">
        <v>88</v>
      </c>
      <c r="AN265" s="576">
        <v>2</v>
      </c>
      <c r="AO265" s="575">
        <v>28</v>
      </c>
      <c r="AP265" s="606"/>
      <c r="AQ265" s="575"/>
      <c r="AR265" s="606">
        <v>3</v>
      </c>
      <c r="AS265" s="607" t="s">
        <v>88</v>
      </c>
      <c r="AT265" s="576">
        <v>2</v>
      </c>
      <c r="AU265" s="575">
        <v>20</v>
      </c>
      <c r="AV265" s="576"/>
      <c r="AW265" s="575"/>
      <c r="AX265" s="576">
        <v>3</v>
      </c>
      <c r="AY265" s="576" t="s">
        <v>88</v>
      </c>
      <c r="AZ265" s="599"/>
      <c r="BA265" s="600"/>
      <c r="BB265" s="601"/>
      <c r="BC265" s="575"/>
      <c r="BD265" s="602"/>
      <c r="BE265" s="603"/>
      <c r="BF265" s="621" t="s">
        <v>690</v>
      </c>
      <c r="BG265" s="604" t="s">
        <v>1140</v>
      </c>
    </row>
    <row r="266" spans="1:59" ht="15.75" customHeight="1" x14ac:dyDescent="0.2">
      <c r="A266" s="622" t="s">
        <v>1030</v>
      </c>
      <c r="B266" s="569" t="s">
        <v>19</v>
      </c>
      <c r="C266" s="623" t="s">
        <v>602</v>
      </c>
      <c r="D266" s="589"/>
      <c r="E266" s="579" t="str">
        <f>IF(D266*14=0,"",D266*14)</f>
        <v/>
      </c>
      <c r="F266" s="589"/>
      <c r="G266" s="579" t="str">
        <f>IF(F266*14=0,"",F266*14)</f>
        <v/>
      </c>
      <c r="H266" s="589"/>
      <c r="I266" s="590"/>
      <c r="J266" s="591"/>
      <c r="K266" s="579" t="str">
        <f>IF(J266*14=0,"",J266*14)</f>
        <v/>
      </c>
      <c r="L266" s="578"/>
      <c r="M266" s="579" t="str">
        <f>IF(L266*14=0,"",L266*14)</f>
        <v/>
      </c>
      <c r="N266" s="578"/>
      <c r="O266" s="592"/>
      <c r="P266" s="578"/>
      <c r="Q266" s="579" t="str">
        <f>IF(P266*14=0,"",P266*14)</f>
        <v/>
      </c>
      <c r="R266" s="578"/>
      <c r="S266" s="579" t="str">
        <f>IF(R266*14=0,"",R266*14)</f>
        <v/>
      </c>
      <c r="T266" s="578"/>
      <c r="U266" s="593"/>
      <c r="V266" s="591"/>
      <c r="W266" s="579" t="str">
        <f>IF(V266*14=0,"",V266*14)</f>
        <v/>
      </c>
      <c r="X266" s="578"/>
      <c r="Y266" s="579" t="str">
        <f>IF(X266*14=0,"",X266*14)</f>
        <v/>
      </c>
      <c r="Z266" s="578"/>
      <c r="AA266" s="592"/>
      <c r="AB266" s="578"/>
      <c r="AC266" s="579" t="str">
        <f>IF(AB266*14=0,"",AB266*14)</f>
        <v/>
      </c>
      <c r="AD266" s="578"/>
      <c r="AE266" s="579" t="str">
        <f>IF(AD266*14=0,"",AD266*14)</f>
        <v/>
      </c>
      <c r="AF266" s="578"/>
      <c r="AG266" s="593"/>
      <c r="AH266" s="591"/>
      <c r="AI266" s="579"/>
      <c r="AJ266" s="578"/>
      <c r="AK266" s="579"/>
      <c r="AL266" s="578"/>
      <c r="AM266" s="592"/>
      <c r="AN266" s="591">
        <v>2</v>
      </c>
      <c r="AO266" s="579">
        <v>28</v>
      </c>
      <c r="AP266" s="580"/>
      <c r="AQ266" s="579"/>
      <c r="AR266" s="580">
        <v>3</v>
      </c>
      <c r="AS266" s="581" t="s">
        <v>469</v>
      </c>
      <c r="AT266" s="578"/>
      <c r="AU266" s="579"/>
      <c r="AV266" s="578"/>
      <c r="AW266" s="579"/>
      <c r="AX266" s="578"/>
      <c r="AY266" s="578"/>
      <c r="AZ266" s="582"/>
      <c r="BA266" s="583"/>
      <c r="BB266" s="584"/>
      <c r="BC266" s="579"/>
      <c r="BD266" s="585"/>
      <c r="BE266" s="586"/>
      <c r="BF266" s="624" t="s">
        <v>1021</v>
      </c>
      <c r="BG266" s="570" t="s">
        <v>1022</v>
      </c>
    </row>
    <row r="267" spans="1:59" s="649" customFormat="1" ht="27.75" customHeight="1" x14ac:dyDescent="0.2">
      <c r="A267" s="675" t="s">
        <v>1157</v>
      </c>
      <c r="B267" s="634" t="s">
        <v>19</v>
      </c>
      <c r="C267" s="673" t="s">
        <v>1158</v>
      </c>
      <c r="D267" s="635"/>
      <c r="E267" s="636" t="str">
        <f t="shared" ref="E267:E269" si="372">IF(D267*14=0,"",D267*14)</f>
        <v/>
      </c>
      <c r="F267" s="635"/>
      <c r="G267" s="636" t="str">
        <f t="shared" ref="G267:G269" si="373">IF(F267*14=0,"",F267*14)</f>
        <v/>
      </c>
      <c r="H267" s="635"/>
      <c r="I267" s="637"/>
      <c r="J267" s="638"/>
      <c r="K267" s="636" t="str">
        <f t="shared" ref="K267:K269" si="374">IF(J267*14=0,"",J267*14)</f>
        <v/>
      </c>
      <c r="L267" s="639"/>
      <c r="M267" s="636" t="str">
        <f t="shared" ref="M267:M269" si="375">IF(L267*14=0,"",L267*14)</f>
        <v/>
      </c>
      <c r="N267" s="639"/>
      <c r="O267" s="640"/>
      <c r="P267" s="639"/>
      <c r="Q267" s="636" t="str">
        <f t="shared" ref="Q267:Q269" si="376">IF(P267*14=0,"",P267*14)</f>
        <v/>
      </c>
      <c r="R267" s="639"/>
      <c r="S267" s="636" t="str">
        <f t="shared" ref="S267:S269" si="377">IF(R267*14=0,"",R267*14)</f>
        <v/>
      </c>
      <c r="T267" s="639"/>
      <c r="U267" s="641"/>
      <c r="V267" s="638">
        <v>1</v>
      </c>
      <c r="W267" s="636">
        <v>14</v>
      </c>
      <c r="X267" s="639">
        <v>1</v>
      </c>
      <c r="Y267" s="636">
        <v>14</v>
      </c>
      <c r="Z267" s="639">
        <v>3</v>
      </c>
      <c r="AA267" s="640" t="s">
        <v>15</v>
      </c>
      <c r="AB267" s="639">
        <v>1</v>
      </c>
      <c r="AC267" s="636">
        <v>14</v>
      </c>
      <c r="AD267" s="639">
        <v>1</v>
      </c>
      <c r="AE267" s="636">
        <v>14</v>
      </c>
      <c r="AF267" s="639">
        <v>3</v>
      </c>
      <c r="AG267" s="641" t="s">
        <v>15</v>
      </c>
      <c r="AH267" s="638">
        <v>1</v>
      </c>
      <c r="AI267" s="636">
        <v>14</v>
      </c>
      <c r="AJ267" s="639">
        <v>1</v>
      </c>
      <c r="AK267" s="636">
        <v>14</v>
      </c>
      <c r="AL267" s="639">
        <v>3</v>
      </c>
      <c r="AM267" s="640" t="s">
        <v>15</v>
      </c>
      <c r="AN267" s="638">
        <v>1</v>
      </c>
      <c r="AO267" s="636">
        <v>14</v>
      </c>
      <c r="AP267" s="642">
        <v>1</v>
      </c>
      <c r="AQ267" s="636">
        <v>14</v>
      </c>
      <c r="AR267" s="642">
        <v>3</v>
      </c>
      <c r="AS267" s="643" t="s">
        <v>15</v>
      </c>
      <c r="AT267" s="639">
        <v>1</v>
      </c>
      <c r="AU267" s="636">
        <v>10</v>
      </c>
      <c r="AV267" s="639">
        <v>1</v>
      </c>
      <c r="AW267" s="636">
        <v>10</v>
      </c>
      <c r="AX267" s="639">
        <v>3</v>
      </c>
      <c r="AY267" s="639" t="s">
        <v>15</v>
      </c>
      <c r="AZ267" s="644"/>
      <c r="BA267" s="645"/>
      <c r="BB267" s="646"/>
      <c r="BC267" s="636"/>
      <c r="BD267" s="647"/>
      <c r="BE267" s="648"/>
      <c r="BF267" s="669" t="s">
        <v>664</v>
      </c>
      <c r="BG267" s="670" t="s">
        <v>1160</v>
      </c>
    </row>
    <row r="268" spans="1:59" s="649" customFormat="1" ht="16.5" customHeight="1" x14ac:dyDescent="0.2">
      <c r="A268" s="702" t="s">
        <v>1172</v>
      </c>
      <c r="B268" s="703" t="s">
        <v>19</v>
      </c>
      <c r="C268" s="704" t="s">
        <v>1173</v>
      </c>
      <c r="D268" s="686"/>
      <c r="E268" s="687"/>
      <c r="F268" s="686"/>
      <c r="G268" s="687"/>
      <c r="H268" s="686"/>
      <c r="I268" s="688"/>
      <c r="J268" s="689"/>
      <c r="K268" s="687"/>
      <c r="L268" s="690"/>
      <c r="M268" s="687"/>
      <c r="N268" s="690"/>
      <c r="O268" s="691"/>
      <c r="P268" s="690"/>
      <c r="Q268" s="687"/>
      <c r="R268" s="690"/>
      <c r="S268" s="687"/>
      <c r="T268" s="690"/>
      <c r="U268" s="692"/>
      <c r="V268" s="689"/>
      <c r="W268" s="687"/>
      <c r="X268" s="690"/>
      <c r="Y268" s="687"/>
      <c r="Z268" s="690"/>
      <c r="AA268" s="691"/>
      <c r="AB268" s="690"/>
      <c r="AC268" s="687">
        <v>6</v>
      </c>
      <c r="AD268" s="690">
        <v>2</v>
      </c>
      <c r="AE268" s="687">
        <v>22</v>
      </c>
      <c r="AF268" s="690">
        <v>3</v>
      </c>
      <c r="AG268" s="692" t="s">
        <v>469</v>
      </c>
      <c r="AH268" s="689"/>
      <c r="AI268" s="687"/>
      <c r="AJ268" s="690"/>
      <c r="AK268" s="687"/>
      <c r="AL268" s="690"/>
      <c r="AM268" s="691"/>
      <c r="AN268" s="689"/>
      <c r="AO268" s="687"/>
      <c r="AP268" s="693"/>
      <c r="AQ268" s="687"/>
      <c r="AR268" s="693"/>
      <c r="AS268" s="694"/>
      <c r="AT268" s="690"/>
      <c r="AU268" s="687"/>
      <c r="AV268" s="690"/>
      <c r="AW268" s="687"/>
      <c r="AX268" s="690"/>
      <c r="AY268" s="690"/>
      <c r="AZ268" s="695"/>
      <c r="BA268" s="696"/>
      <c r="BB268" s="697"/>
      <c r="BC268" s="687"/>
      <c r="BD268" s="698"/>
      <c r="BE268" s="699"/>
      <c r="BF268" s="700" t="s">
        <v>1021</v>
      </c>
      <c r="BG268" s="701" t="s">
        <v>1174</v>
      </c>
    </row>
    <row r="269" spans="1:59" ht="15.75" customHeight="1" thickBot="1" x14ac:dyDescent="0.25">
      <c r="A269" s="676" t="s">
        <v>1156</v>
      </c>
      <c r="B269" s="569" t="s">
        <v>19</v>
      </c>
      <c r="C269" s="674" t="s">
        <v>1159</v>
      </c>
      <c r="D269" s="589"/>
      <c r="E269" s="579" t="str">
        <f t="shared" si="372"/>
        <v/>
      </c>
      <c r="F269" s="589"/>
      <c r="G269" s="579" t="str">
        <f t="shared" si="373"/>
        <v/>
      </c>
      <c r="H269" s="589"/>
      <c r="I269" s="590"/>
      <c r="J269" s="591"/>
      <c r="K269" s="579" t="str">
        <f t="shared" si="374"/>
        <v/>
      </c>
      <c r="L269" s="578"/>
      <c r="M269" s="579" t="str">
        <f t="shared" si="375"/>
        <v/>
      </c>
      <c r="N269" s="578"/>
      <c r="O269" s="592"/>
      <c r="P269" s="578"/>
      <c r="Q269" s="579" t="str">
        <f t="shared" si="376"/>
        <v/>
      </c>
      <c r="R269" s="578"/>
      <c r="S269" s="579" t="str">
        <f t="shared" si="377"/>
        <v/>
      </c>
      <c r="T269" s="578"/>
      <c r="U269" s="593"/>
      <c r="V269" s="591"/>
      <c r="W269" s="579" t="str">
        <f t="shared" ref="W269" si="378">IF(V269*14=0,"",V269*14)</f>
        <v/>
      </c>
      <c r="X269" s="578"/>
      <c r="Y269" s="579" t="str">
        <f t="shared" ref="Y269" si="379">IF(X269*14=0,"",X269*14)</f>
        <v/>
      </c>
      <c r="Z269" s="578"/>
      <c r="AA269" s="592"/>
      <c r="AB269" s="578"/>
      <c r="AC269" s="579" t="str">
        <f t="shared" ref="AC269" si="380">IF(AB269*14=0,"",AB269*14)</f>
        <v/>
      </c>
      <c r="AD269" s="578"/>
      <c r="AE269" s="579" t="str">
        <f t="shared" ref="AE269" si="381">IF(AD269*14=0,"",AD269*14)</f>
        <v/>
      </c>
      <c r="AF269" s="578"/>
      <c r="AG269" s="593"/>
      <c r="AH269" s="591"/>
      <c r="AI269" s="579"/>
      <c r="AJ269" s="578"/>
      <c r="AK269" s="579"/>
      <c r="AL269" s="578"/>
      <c r="AM269" s="592"/>
      <c r="AN269" s="591"/>
      <c r="AO269" s="579"/>
      <c r="AP269" s="580"/>
      <c r="AQ269" s="579"/>
      <c r="AR269" s="580"/>
      <c r="AS269" s="581"/>
      <c r="AT269" s="578"/>
      <c r="AU269" s="579"/>
      <c r="AV269" s="578">
        <v>2</v>
      </c>
      <c r="AW269" s="579">
        <v>20</v>
      </c>
      <c r="AX269" s="578">
        <v>3</v>
      </c>
      <c r="AY269" s="578" t="s">
        <v>469</v>
      </c>
      <c r="AZ269" s="582"/>
      <c r="BA269" s="633"/>
      <c r="BB269" s="584"/>
      <c r="BC269" s="579"/>
      <c r="BD269" s="585"/>
      <c r="BE269" s="586"/>
      <c r="BF269" s="671" t="s">
        <v>1021</v>
      </c>
      <c r="BG269" s="611" t="s">
        <v>1161</v>
      </c>
    </row>
    <row r="270" spans="1:59" ht="15.75" customHeight="1" x14ac:dyDescent="0.2">
      <c r="A270" s="769" t="s">
        <v>1023</v>
      </c>
      <c r="B270" s="770"/>
      <c r="C270" s="770"/>
      <c r="D270" s="770"/>
      <c r="E270" s="770"/>
      <c r="F270" s="770"/>
      <c r="G270" s="770"/>
      <c r="H270" s="770"/>
      <c r="I270" s="770"/>
      <c r="J270" s="770"/>
      <c r="K270" s="770"/>
      <c r="L270" s="770"/>
      <c r="M270" s="770"/>
      <c r="N270" s="770"/>
      <c r="O270" s="770"/>
      <c r="P270" s="770"/>
      <c r="Q270" s="770"/>
      <c r="R270" s="770"/>
      <c r="S270" s="770"/>
      <c r="T270" s="770"/>
      <c r="U270" s="770"/>
      <c r="V270" s="770"/>
      <c r="W270" s="770"/>
      <c r="X270" s="770"/>
      <c r="Y270" s="770"/>
      <c r="Z270" s="770"/>
      <c r="AA270" s="770"/>
      <c r="AB270" s="770"/>
      <c r="AC270" s="770"/>
      <c r="AD270" s="770"/>
      <c r="AE270" s="770"/>
      <c r="AF270" s="770"/>
      <c r="AG270" s="770"/>
      <c r="AH270" s="770"/>
      <c r="AI270" s="770"/>
      <c r="AJ270" s="770"/>
      <c r="AK270" s="770"/>
      <c r="AL270" s="770"/>
      <c r="AM270" s="770"/>
      <c r="AN270" s="770"/>
      <c r="AO270" s="770"/>
      <c r="AP270" s="770"/>
      <c r="AQ270" s="770"/>
      <c r="AR270" s="770"/>
      <c r="AS270" s="770"/>
      <c r="AT270" s="770"/>
      <c r="AU270" s="770"/>
      <c r="AV270" s="770"/>
      <c r="AW270" s="770"/>
      <c r="AX270" s="770"/>
      <c r="AY270" s="770"/>
      <c r="AZ270" s="770"/>
      <c r="BA270" s="770"/>
      <c r="BB270" s="770"/>
      <c r="BC270" s="770"/>
      <c r="BD270" s="770"/>
      <c r="BE270" s="770"/>
      <c r="BF270" s="770"/>
      <c r="BG270" s="770"/>
    </row>
    <row r="271" spans="1:59" ht="15.75" customHeight="1" x14ac:dyDescent="0.2">
      <c r="A271" s="625" t="s">
        <v>1024</v>
      </c>
      <c r="B271" s="569"/>
      <c r="C271" s="626" t="s">
        <v>1045</v>
      </c>
      <c r="D271" s="571"/>
      <c r="E271" s="572" t="str">
        <f t="shared" ref="E271:E273" si="382">IF(D271*15=0,"",D271*15)</f>
        <v/>
      </c>
      <c r="F271" s="571"/>
      <c r="G271" s="572" t="str">
        <f t="shared" ref="G271:G273" si="383">IF(F271*15=0,"",F271*15)</f>
        <v/>
      </c>
      <c r="H271" s="571"/>
      <c r="I271" s="573"/>
      <c r="J271" s="571"/>
      <c r="K271" s="572" t="str">
        <f t="shared" ref="K271:K273" si="384">IF(J271*15=0,"",J271*15)</f>
        <v/>
      </c>
      <c r="L271" s="571"/>
      <c r="M271" s="572" t="str">
        <f t="shared" ref="M271:M273" si="385">IF(L271*15=0,"",L271*15)</f>
        <v/>
      </c>
      <c r="N271" s="571"/>
      <c r="O271" s="573"/>
      <c r="P271" s="571"/>
      <c r="Q271" s="572" t="str">
        <f t="shared" ref="Q271:Q273" si="386">IF(P271*15=0,"",P271*15)</f>
        <v/>
      </c>
      <c r="R271" s="571"/>
      <c r="S271" s="572" t="str">
        <f t="shared" ref="S271:S273" si="387">IF(R271*15=0,"",R271*15)</f>
        <v/>
      </c>
      <c r="T271" s="571"/>
      <c r="U271" s="573"/>
      <c r="V271" s="571"/>
      <c r="W271" s="572" t="str">
        <f t="shared" ref="W271:W273" si="388">IF(V271*15=0,"",V271*15)</f>
        <v/>
      </c>
      <c r="X271" s="571"/>
      <c r="Y271" s="572" t="str">
        <f t="shared" ref="Y271:Y273" si="389">IF(X271*15=0,"",X271*15)</f>
        <v/>
      </c>
      <c r="Z271" s="571"/>
      <c r="AA271" s="573"/>
      <c r="AB271" s="571"/>
      <c r="AC271" s="572" t="str">
        <f t="shared" ref="AC271:AC273" si="390">IF(AB271*15=0,"",AB271*15)</f>
        <v/>
      </c>
      <c r="AD271" s="571"/>
      <c r="AE271" s="572" t="str">
        <f t="shared" ref="AE271:AE273" si="391">IF(AD271*15=0,"",AD271*15)</f>
        <v/>
      </c>
      <c r="AF271" s="571"/>
      <c r="AG271" s="573"/>
      <c r="AH271" s="578"/>
      <c r="AI271" s="579"/>
      <c r="AJ271" s="608"/>
      <c r="AK271" s="609"/>
      <c r="AL271" s="578"/>
      <c r="AM271" s="581"/>
      <c r="AN271" s="578"/>
      <c r="AO271" s="579"/>
      <c r="AP271" s="580"/>
      <c r="AQ271" s="579"/>
      <c r="AR271" s="580"/>
      <c r="AS271" s="581"/>
      <c r="AT271" s="578"/>
      <c r="AU271" s="579"/>
      <c r="AV271" s="578"/>
      <c r="AW271" s="579"/>
      <c r="AX271" s="578"/>
      <c r="AY271" s="578"/>
      <c r="AZ271" s="582"/>
      <c r="BA271" s="579"/>
      <c r="BB271" s="584"/>
      <c r="BC271" s="579"/>
      <c r="BD271" s="585"/>
      <c r="BE271" s="605"/>
      <c r="BF271" s="627" t="s">
        <v>1069</v>
      </c>
      <c r="BG271" s="627" t="s">
        <v>1070</v>
      </c>
    </row>
    <row r="272" spans="1:59" ht="15.75" customHeight="1" x14ac:dyDescent="0.2">
      <c r="A272" s="625" t="s">
        <v>1025</v>
      </c>
      <c r="B272" s="569"/>
      <c r="C272" s="626" t="s">
        <v>1046</v>
      </c>
      <c r="D272" s="571"/>
      <c r="E272" s="572" t="str">
        <f t="shared" si="382"/>
        <v/>
      </c>
      <c r="F272" s="571"/>
      <c r="G272" s="572" t="str">
        <f t="shared" si="383"/>
        <v/>
      </c>
      <c r="H272" s="571"/>
      <c r="I272" s="573"/>
      <c r="J272" s="571"/>
      <c r="K272" s="572" t="str">
        <f t="shared" si="384"/>
        <v/>
      </c>
      <c r="L272" s="571"/>
      <c r="M272" s="572" t="str">
        <f t="shared" si="385"/>
        <v/>
      </c>
      <c r="N272" s="571"/>
      <c r="O272" s="573"/>
      <c r="P272" s="571"/>
      <c r="Q272" s="572" t="str">
        <f t="shared" si="386"/>
        <v/>
      </c>
      <c r="R272" s="571"/>
      <c r="S272" s="572" t="str">
        <f t="shared" si="387"/>
        <v/>
      </c>
      <c r="T272" s="571"/>
      <c r="U272" s="573"/>
      <c r="V272" s="571"/>
      <c r="W272" s="572" t="str">
        <f t="shared" si="388"/>
        <v/>
      </c>
      <c r="X272" s="571"/>
      <c r="Y272" s="572" t="str">
        <f t="shared" si="389"/>
        <v/>
      </c>
      <c r="Z272" s="571"/>
      <c r="AA272" s="573"/>
      <c r="AB272" s="571"/>
      <c r="AC272" s="572" t="str">
        <f t="shared" si="390"/>
        <v/>
      </c>
      <c r="AD272" s="571"/>
      <c r="AE272" s="572" t="str">
        <f t="shared" si="391"/>
        <v/>
      </c>
      <c r="AF272" s="571"/>
      <c r="AG272" s="573"/>
      <c r="AH272" s="571"/>
      <c r="AI272" s="572"/>
      <c r="AJ272" s="578"/>
      <c r="AK272" s="579"/>
      <c r="AL272" s="578"/>
      <c r="AM272" s="581"/>
      <c r="AN272" s="578"/>
      <c r="AO272" s="579"/>
      <c r="AP272" s="580"/>
      <c r="AQ272" s="579"/>
      <c r="AR272" s="580"/>
      <c r="AS272" s="581"/>
      <c r="AT272" s="578"/>
      <c r="AU272" s="579"/>
      <c r="AV272" s="578"/>
      <c r="AW272" s="579"/>
      <c r="AX272" s="578"/>
      <c r="AY272" s="578"/>
      <c r="AZ272" s="582"/>
      <c r="BA272" s="583"/>
      <c r="BB272" s="584"/>
      <c r="BC272" s="579"/>
      <c r="BD272" s="585"/>
      <c r="BE272" s="586"/>
      <c r="BF272" s="627" t="s">
        <v>1071</v>
      </c>
      <c r="BG272" s="627" t="s">
        <v>1072</v>
      </c>
    </row>
    <row r="273" spans="1:59" ht="15.75" customHeight="1" x14ac:dyDescent="0.2">
      <c r="A273" s="625" t="s">
        <v>1026</v>
      </c>
      <c r="B273" s="569"/>
      <c r="C273" s="626" t="s">
        <v>1047</v>
      </c>
      <c r="D273" s="571"/>
      <c r="E273" s="572" t="str">
        <f t="shared" si="382"/>
        <v/>
      </c>
      <c r="F273" s="571"/>
      <c r="G273" s="572" t="str">
        <f t="shared" si="383"/>
        <v/>
      </c>
      <c r="H273" s="571"/>
      <c r="I273" s="573"/>
      <c r="J273" s="571"/>
      <c r="K273" s="572" t="str">
        <f t="shared" si="384"/>
        <v/>
      </c>
      <c r="L273" s="571"/>
      <c r="M273" s="572" t="str">
        <f t="shared" si="385"/>
        <v/>
      </c>
      <c r="N273" s="571"/>
      <c r="O273" s="573"/>
      <c r="P273" s="571"/>
      <c r="Q273" s="572" t="str">
        <f t="shared" si="386"/>
        <v/>
      </c>
      <c r="R273" s="571"/>
      <c r="S273" s="572" t="str">
        <f t="shared" si="387"/>
        <v/>
      </c>
      <c r="T273" s="571"/>
      <c r="U273" s="573"/>
      <c r="V273" s="571"/>
      <c r="W273" s="572" t="str">
        <f t="shared" si="388"/>
        <v/>
      </c>
      <c r="X273" s="571"/>
      <c r="Y273" s="572" t="str">
        <f t="shared" si="389"/>
        <v/>
      </c>
      <c r="Z273" s="571"/>
      <c r="AA273" s="573"/>
      <c r="AB273" s="571"/>
      <c r="AC273" s="572" t="str">
        <f t="shared" si="390"/>
        <v/>
      </c>
      <c r="AD273" s="571"/>
      <c r="AE273" s="572" t="str">
        <f t="shared" si="391"/>
        <v/>
      </c>
      <c r="AF273" s="571"/>
      <c r="AG273" s="573"/>
      <c r="AH273" s="571"/>
      <c r="AI273" s="572"/>
      <c r="AJ273" s="571"/>
      <c r="AK273" s="572"/>
      <c r="AL273" s="571"/>
      <c r="AM273" s="573"/>
      <c r="AN273" s="578"/>
      <c r="AO273" s="579"/>
      <c r="AP273" s="580"/>
      <c r="AQ273" s="579"/>
      <c r="AR273" s="580"/>
      <c r="AS273" s="581"/>
      <c r="AT273" s="578"/>
      <c r="AU273" s="579"/>
      <c r="AV273" s="578"/>
      <c r="AW273" s="579"/>
      <c r="AX273" s="578"/>
      <c r="AY273" s="578"/>
      <c r="AZ273" s="582"/>
      <c r="BA273" s="583"/>
      <c r="BB273" s="584"/>
      <c r="BC273" s="579"/>
      <c r="BD273" s="585"/>
      <c r="BE273" s="586"/>
      <c r="BF273" s="627" t="s">
        <v>1073</v>
      </c>
      <c r="BG273" s="627" t="s">
        <v>1148</v>
      </c>
    </row>
    <row r="274" spans="1:59" ht="15.75" customHeight="1" x14ac:dyDescent="0.2">
      <c r="A274" s="625" t="s">
        <v>1027</v>
      </c>
      <c r="B274" s="569"/>
      <c r="C274" s="626" t="s">
        <v>1048</v>
      </c>
      <c r="D274" s="589"/>
      <c r="E274" s="579" t="str">
        <f>IF(D274*14=0,"",D274*14)</f>
        <v/>
      </c>
      <c r="F274" s="589"/>
      <c r="G274" s="579" t="str">
        <f>IF(F274*14=0,"",F274*14)</f>
        <v/>
      </c>
      <c r="H274" s="589"/>
      <c r="I274" s="590"/>
      <c r="J274" s="591"/>
      <c r="K274" s="579" t="str">
        <f>IF(J274*14=0,"",J274*14)</f>
        <v/>
      </c>
      <c r="L274" s="578"/>
      <c r="M274" s="579" t="str">
        <f>IF(L274*14=0,"",L274*14)</f>
        <v/>
      </c>
      <c r="N274" s="578"/>
      <c r="O274" s="592"/>
      <c r="P274" s="578"/>
      <c r="Q274" s="579" t="str">
        <f>IF(P274*14=0,"",P274*14)</f>
        <v/>
      </c>
      <c r="R274" s="578"/>
      <c r="S274" s="579" t="str">
        <f>IF(R274*14=0,"",R274*14)</f>
        <v/>
      </c>
      <c r="T274" s="578"/>
      <c r="U274" s="593"/>
      <c r="V274" s="591"/>
      <c r="W274" s="579" t="str">
        <f>IF(V274*14=0,"",V274*14)</f>
        <v/>
      </c>
      <c r="X274" s="578"/>
      <c r="Y274" s="579" t="str">
        <f>IF(X274*14=0,"",X274*14)</f>
        <v/>
      </c>
      <c r="Z274" s="578"/>
      <c r="AA274" s="592"/>
      <c r="AB274" s="578"/>
      <c r="AC274" s="579" t="str">
        <f>IF(AB274*14=0,"",AB274*14)</f>
        <v/>
      </c>
      <c r="AD274" s="578"/>
      <c r="AE274" s="579" t="str">
        <f>IF(AD274*14=0,"",AD274*14)</f>
        <v/>
      </c>
      <c r="AF274" s="578"/>
      <c r="AG274" s="593"/>
      <c r="AH274" s="591"/>
      <c r="AI274" s="579"/>
      <c r="AJ274" s="578"/>
      <c r="AK274" s="579"/>
      <c r="AL274" s="578"/>
      <c r="AM274" s="592"/>
      <c r="AN274" s="591"/>
      <c r="AO274" s="579"/>
      <c r="AP274" s="580"/>
      <c r="AQ274" s="579"/>
      <c r="AR274" s="580"/>
      <c r="AS274" s="581"/>
      <c r="AT274" s="578"/>
      <c r="AU274" s="579"/>
      <c r="AV274" s="578"/>
      <c r="AW274" s="579"/>
      <c r="AX274" s="578"/>
      <c r="AY274" s="578"/>
      <c r="AZ274" s="582"/>
      <c r="BA274" s="583"/>
      <c r="BB274" s="584"/>
      <c r="BC274" s="579"/>
      <c r="BD274" s="585"/>
      <c r="BE274" s="586"/>
      <c r="BF274" s="627" t="s">
        <v>1074</v>
      </c>
      <c r="BG274" s="627" t="s">
        <v>1149</v>
      </c>
    </row>
    <row r="275" spans="1:59" ht="15.75" customHeight="1" x14ac:dyDescent="0.2">
      <c r="A275" s="625" t="s">
        <v>1028</v>
      </c>
      <c r="B275" s="569"/>
      <c r="C275" s="626" t="s">
        <v>1049</v>
      </c>
      <c r="D275" s="589"/>
      <c r="E275" s="579" t="str">
        <f>IF(D275*14=0,"",D275*14)</f>
        <v/>
      </c>
      <c r="F275" s="589"/>
      <c r="G275" s="579" t="str">
        <f>IF(F275*14=0,"",F275*14)</f>
        <v/>
      </c>
      <c r="H275" s="589"/>
      <c r="I275" s="590"/>
      <c r="J275" s="591"/>
      <c r="K275" s="579" t="str">
        <f>IF(J275*14=0,"",J275*14)</f>
        <v/>
      </c>
      <c r="L275" s="578"/>
      <c r="M275" s="579" t="str">
        <f>IF(L275*14=0,"",L275*14)</f>
        <v/>
      </c>
      <c r="N275" s="578"/>
      <c r="O275" s="592"/>
      <c r="P275" s="578"/>
      <c r="Q275" s="579" t="str">
        <f>IF(P275*14=0,"",P275*14)</f>
        <v/>
      </c>
      <c r="R275" s="578"/>
      <c r="S275" s="579" t="str">
        <f>IF(R275*14=0,"",R275*14)</f>
        <v/>
      </c>
      <c r="T275" s="578"/>
      <c r="U275" s="593"/>
      <c r="V275" s="591"/>
      <c r="W275" s="579" t="str">
        <f>IF(V275*14=0,"",V275*14)</f>
        <v/>
      </c>
      <c r="X275" s="578"/>
      <c r="Y275" s="579" t="str">
        <f>IF(X275*14=0,"",X275*14)</f>
        <v/>
      </c>
      <c r="Z275" s="578"/>
      <c r="AA275" s="592"/>
      <c r="AB275" s="578"/>
      <c r="AC275" s="579" t="str">
        <f>IF(AB275*14=0,"",AB275*14)</f>
        <v/>
      </c>
      <c r="AD275" s="578"/>
      <c r="AE275" s="579" t="str">
        <f>IF(AD275*14=0,"",AD275*14)</f>
        <v/>
      </c>
      <c r="AF275" s="578"/>
      <c r="AG275" s="593"/>
      <c r="AH275" s="591"/>
      <c r="AI275" s="579"/>
      <c r="AJ275" s="578"/>
      <c r="AK275" s="579"/>
      <c r="AL275" s="578"/>
      <c r="AM275" s="592"/>
      <c r="AN275" s="591"/>
      <c r="AO275" s="579"/>
      <c r="AP275" s="580"/>
      <c r="AQ275" s="579"/>
      <c r="AR275" s="580"/>
      <c r="AS275" s="581"/>
      <c r="AT275" s="578"/>
      <c r="AU275" s="579"/>
      <c r="AV275" s="578"/>
      <c r="AW275" s="579"/>
      <c r="AX275" s="578"/>
      <c r="AY275" s="578"/>
      <c r="AZ275" s="582"/>
      <c r="BA275" s="583"/>
      <c r="BB275" s="584"/>
      <c r="BC275" s="579"/>
      <c r="BD275" s="585"/>
      <c r="BE275" s="586"/>
      <c r="BF275" s="627" t="s">
        <v>1074</v>
      </c>
      <c r="BG275" s="627" t="s">
        <v>1149</v>
      </c>
    </row>
    <row r="276" spans="1:59" ht="15.75" customHeight="1" x14ac:dyDescent="0.2">
      <c r="A276" s="625" t="s">
        <v>1029</v>
      </c>
      <c r="B276" s="569"/>
      <c r="C276" s="626" t="s">
        <v>571</v>
      </c>
      <c r="D276" s="571"/>
      <c r="E276" s="572" t="str">
        <f t="shared" ref="E276:E278" si="392">IF(D276*15=0,"",D276*15)</f>
        <v/>
      </c>
      <c r="F276" s="571"/>
      <c r="G276" s="572" t="str">
        <f t="shared" ref="G276:G278" si="393">IF(F276*15=0,"",F276*15)</f>
        <v/>
      </c>
      <c r="H276" s="571"/>
      <c r="I276" s="573"/>
      <c r="J276" s="571"/>
      <c r="K276" s="572" t="str">
        <f t="shared" ref="K276:K278" si="394">IF(J276*15=0,"",J276*15)</f>
        <v/>
      </c>
      <c r="L276" s="571"/>
      <c r="M276" s="572" t="str">
        <f t="shared" ref="M276:M278" si="395">IF(L276*15=0,"",L276*15)</f>
        <v/>
      </c>
      <c r="N276" s="571"/>
      <c r="O276" s="573"/>
      <c r="P276" s="571"/>
      <c r="Q276" s="572" t="str">
        <f t="shared" ref="Q276:Q278" si="396">IF(P276*15=0,"",P276*15)</f>
        <v/>
      </c>
      <c r="R276" s="571"/>
      <c r="S276" s="572" t="str">
        <f t="shared" ref="S276:S278" si="397">IF(R276*15=0,"",R276*15)</f>
        <v/>
      </c>
      <c r="T276" s="571"/>
      <c r="U276" s="573"/>
      <c r="V276" s="571"/>
      <c r="W276" s="572" t="str">
        <f t="shared" ref="W276:W278" si="398">IF(V276*15=0,"",V276*15)</f>
        <v/>
      </c>
      <c r="X276" s="571"/>
      <c r="Y276" s="572" t="str">
        <f t="shared" ref="Y276:Y278" si="399">IF(X276*15=0,"",X276*15)</f>
        <v/>
      </c>
      <c r="Z276" s="571"/>
      <c r="AA276" s="573"/>
      <c r="AB276" s="571"/>
      <c r="AC276" s="572" t="str">
        <f t="shared" ref="AC276:AC278" si="400">IF(AB276*15=0,"",AB276*15)</f>
        <v/>
      </c>
      <c r="AD276" s="571"/>
      <c r="AE276" s="572" t="str">
        <f t="shared" ref="AE276:AE278" si="401">IF(AD276*15=0,"",AD276*15)</f>
        <v/>
      </c>
      <c r="AF276" s="571"/>
      <c r="AG276" s="573"/>
      <c r="AH276" s="578"/>
      <c r="AI276" s="579"/>
      <c r="AJ276" s="608"/>
      <c r="AK276" s="609"/>
      <c r="AL276" s="578"/>
      <c r="AM276" s="581"/>
      <c r="AN276" s="578"/>
      <c r="AO276" s="579"/>
      <c r="AP276" s="580"/>
      <c r="AQ276" s="579"/>
      <c r="AR276" s="580"/>
      <c r="AS276" s="581"/>
      <c r="AT276" s="578"/>
      <c r="AU276" s="579"/>
      <c r="AV276" s="578"/>
      <c r="AW276" s="579"/>
      <c r="AX276" s="578"/>
      <c r="AY276" s="578"/>
      <c r="AZ276" s="582"/>
      <c r="BA276" s="579"/>
      <c r="BB276" s="584"/>
      <c r="BC276" s="579"/>
      <c r="BD276" s="585"/>
      <c r="BE276" s="605"/>
      <c r="BF276" s="627" t="s">
        <v>1074</v>
      </c>
      <c r="BG276" s="627" t="s">
        <v>1075</v>
      </c>
    </row>
    <row r="277" spans="1:59" ht="15.75" customHeight="1" x14ac:dyDescent="0.2">
      <c r="A277" s="625" t="s">
        <v>1030</v>
      </c>
      <c r="B277" s="569"/>
      <c r="C277" s="626" t="s">
        <v>1050</v>
      </c>
      <c r="D277" s="571"/>
      <c r="E277" s="572" t="str">
        <f t="shared" si="392"/>
        <v/>
      </c>
      <c r="F277" s="571"/>
      <c r="G277" s="572" t="str">
        <f t="shared" si="393"/>
        <v/>
      </c>
      <c r="H277" s="571"/>
      <c r="I277" s="573"/>
      <c r="J277" s="571"/>
      <c r="K277" s="572" t="str">
        <f t="shared" si="394"/>
        <v/>
      </c>
      <c r="L277" s="571"/>
      <c r="M277" s="572" t="str">
        <f t="shared" si="395"/>
        <v/>
      </c>
      <c r="N277" s="571"/>
      <c r="O277" s="573"/>
      <c r="P277" s="571"/>
      <c r="Q277" s="572" t="str">
        <f t="shared" si="396"/>
        <v/>
      </c>
      <c r="R277" s="571"/>
      <c r="S277" s="572" t="str">
        <f t="shared" si="397"/>
        <v/>
      </c>
      <c r="T277" s="571"/>
      <c r="U277" s="573"/>
      <c r="V277" s="571"/>
      <c r="W277" s="572" t="str">
        <f t="shared" si="398"/>
        <v/>
      </c>
      <c r="X277" s="571"/>
      <c r="Y277" s="572" t="str">
        <f t="shared" si="399"/>
        <v/>
      </c>
      <c r="Z277" s="571"/>
      <c r="AA277" s="573"/>
      <c r="AB277" s="571"/>
      <c r="AC277" s="572" t="str">
        <f t="shared" si="400"/>
        <v/>
      </c>
      <c r="AD277" s="571"/>
      <c r="AE277" s="572" t="str">
        <f t="shared" si="401"/>
        <v/>
      </c>
      <c r="AF277" s="571"/>
      <c r="AG277" s="573"/>
      <c r="AH277" s="571"/>
      <c r="AI277" s="572"/>
      <c r="AJ277" s="578"/>
      <c r="AK277" s="579"/>
      <c r="AL277" s="578"/>
      <c r="AM277" s="581"/>
      <c r="AN277" s="578"/>
      <c r="AO277" s="579"/>
      <c r="AP277" s="580"/>
      <c r="AQ277" s="579"/>
      <c r="AR277" s="580"/>
      <c r="AS277" s="581"/>
      <c r="AT277" s="578"/>
      <c r="AU277" s="579"/>
      <c r="AV277" s="578"/>
      <c r="AW277" s="579"/>
      <c r="AX277" s="578"/>
      <c r="AY277" s="578"/>
      <c r="AZ277" s="582"/>
      <c r="BA277" s="583"/>
      <c r="BB277" s="584"/>
      <c r="BC277" s="579"/>
      <c r="BD277" s="585"/>
      <c r="BE277" s="586"/>
      <c r="BF277" s="627" t="s">
        <v>1076</v>
      </c>
      <c r="BG277" s="627" t="s">
        <v>1150</v>
      </c>
    </row>
    <row r="278" spans="1:59" ht="15.75" customHeight="1" x14ac:dyDescent="0.2">
      <c r="A278" s="625" t="s">
        <v>1031</v>
      </c>
      <c r="B278" s="569"/>
      <c r="C278" s="626" t="s">
        <v>1051</v>
      </c>
      <c r="D278" s="571"/>
      <c r="E278" s="572" t="str">
        <f t="shared" si="392"/>
        <v/>
      </c>
      <c r="F278" s="571"/>
      <c r="G278" s="572" t="str">
        <f t="shared" si="393"/>
        <v/>
      </c>
      <c r="H278" s="571"/>
      <c r="I278" s="573"/>
      <c r="J278" s="571"/>
      <c r="K278" s="572" t="str">
        <f t="shared" si="394"/>
        <v/>
      </c>
      <c r="L278" s="571"/>
      <c r="M278" s="572" t="str">
        <f t="shared" si="395"/>
        <v/>
      </c>
      <c r="N278" s="571"/>
      <c r="O278" s="573"/>
      <c r="P278" s="571"/>
      <c r="Q278" s="572" t="str">
        <f t="shared" si="396"/>
        <v/>
      </c>
      <c r="R278" s="571"/>
      <c r="S278" s="572" t="str">
        <f t="shared" si="397"/>
        <v/>
      </c>
      <c r="T278" s="571"/>
      <c r="U278" s="573"/>
      <c r="V278" s="571"/>
      <c r="W278" s="572" t="str">
        <f t="shared" si="398"/>
        <v/>
      </c>
      <c r="X278" s="571"/>
      <c r="Y278" s="572" t="str">
        <f t="shared" si="399"/>
        <v/>
      </c>
      <c r="Z278" s="571"/>
      <c r="AA278" s="573"/>
      <c r="AB278" s="571"/>
      <c r="AC278" s="572" t="str">
        <f t="shared" si="400"/>
        <v/>
      </c>
      <c r="AD278" s="571"/>
      <c r="AE278" s="572" t="str">
        <f t="shared" si="401"/>
        <v/>
      </c>
      <c r="AF278" s="571"/>
      <c r="AG278" s="573"/>
      <c r="AH278" s="571"/>
      <c r="AI278" s="572"/>
      <c r="AJ278" s="571"/>
      <c r="AK278" s="572"/>
      <c r="AL278" s="571"/>
      <c r="AM278" s="573"/>
      <c r="AN278" s="578"/>
      <c r="AO278" s="579"/>
      <c r="AP278" s="580"/>
      <c r="AQ278" s="579"/>
      <c r="AR278" s="580"/>
      <c r="AS278" s="581"/>
      <c r="AT278" s="578"/>
      <c r="AU278" s="579"/>
      <c r="AV278" s="578"/>
      <c r="AW278" s="579"/>
      <c r="AX278" s="578"/>
      <c r="AY278" s="578"/>
      <c r="AZ278" s="582"/>
      <c r="BA278" s="583"/>
      <c r="BB278" s="584"/>
      <c r="BC278" s="579"/>
      <c r="BD278" s="585"/>
      <c r="BE278" s="586"/>
      <c r="BF278" s="627" t="s">
        <v>1077</v>
      </c>
      <c r="BG278" s="627" t="s">
        <v>1078</v>
      </c>
    </row>
    <row r="279" spans="1:59" s="629" customFormat="1" ht="15.75" customHeight="1" x14ac:dyDescent="0.2">
      <c r="A279" s="625" t="s">
        <v>1032</v>
      </c>
      <c r="B279" s="569"/>
      <c r="C279" s="628" t="s">
        <v>1052</v>
      </c>
      <c r="D279" s="589"/>
      <c r="E279" s="579" t="str">
        <f>IF(D279*14=0,"",D279*14)</f>
        <v/>
      </c>
      <c r="F279" s="589"/>
      <c r="G279" s="579" t="str">
        <f>IF(F279*14=0,"",F279*14)</f>
        <v/>
      </c>
      <c r="H279" s="589"/>
      <c r="I279" s="590"/>
      <c r="J279" s="591"/>
      <c r="K279" s="579" t="str">
        <f>IF(J279*14=0,"",J279*14)</f>
        <v/>
      </c>
      <c r="L279" s="578"/>
      <c r="M279" s="579" t="str">
        <f>IF(L279*14=0,"",L279*14)</f>
        <v/>
      </c>
      <c r="N279" s="578"/>
      <c r="O279" s="592"/>
      <c r="P279" s="578"/>
      <c r="Q279" s="579" t="str">
        <f>IF(P279*14=0,"",P279*14)</f>
        <v/>
      </c>
      <c r="R279" s="578"/>
      <c r="S279" s="579" t="str">
        <f>IF(R279*14=0,"",R279*14)</f>
        <v/>
      </c>
      <c r="T279" s="578"/>
      <c r="U279" s="593"/>
      <c r="V279" s="591"/>
      <c r="W279" s="579" t="str">
        <f>IF(V279*14=0,"",V279*14)</f>
        <v/>
      </c>
      <c r="X279" s="578"/>
      <c r="Y279" s="579" t="str">
        <f>IF(X279*14=0,"",X279*14)</f>
        <v/>
      </c>
      <c r="Z279" s="578"/>
      <c r="AA279" s="592"/>
      <c r="AB279" s="578"/>
      <c r="AC279" s="579" t="str">
        <f>IF(AB279*14=0,"",AB279*14)</f>
        <v/>
      </c>
      <c r="AD279" s="578"/>
      <c r="AE279" s="579" t="str">
        <f>IF(AD279*14=0,"",AD279*14)</f>
        <v/>
      </c>
      <c r="AF279" s="578"/>
      <c r="AG279" s="593"/>
      <c r="AH279" s="591"/>
      <c r="AI279" s="579"/>
      <c r="AJ279" s="578"/>
      <c r="AK279" s="579"/>
      <c r="AL279" s="578"/>
      <c r="AM279" s="592"/>
      <c r="AN279" s="591"/>
      <c r="AO279" s="579"/>
      <c r="AP279" s="580"/>
      <c r="AQ279" s="579"/>
      <c r="AR279" s="580"/>
      <c r="AS279" s="581"/>
      <c r="AT279" s="578"/>
      <c r="AU279" s="579"/>
      <c r="AV279" s="578"/>
      <c r="AW279" s="579"/>
      <c r="AX279" s="578"/>
      <c r="AY279" s="578"/>
      <c r="AZ279" s="582"/>
      <c r="BA279" s="583"/>
      <c r="BB279" s="584"/>
      <c r="BC279" s="579"/>
      <c r="BD279" s="585"/>
      <c r="BE279" s="586"/>
      <c r="BF279" s="630" t="s">
        <v>1079</v>
      </c>
      <c r="BG279" s="627" t="s">
        <v>1080</v>
      </c>
    </row>
    <row r="280" spans="1:59" ht="15.75" customHeight="1" x14ac:dyDescent="0.2">
      <c r="A280" s="625" t="s">
        <v>1033</v>
      </c>
      <c r="B280" s="569"/>
      <c r="C280" s="626" t="s">
        <v>1053</v>
      </c>
      <c r="D280" s="589"/>
      <c r="E280" s="579" t="str">
        <f>IF(D280*14=0,"",D280*14)</f>
        <v/>
      </c>
      <c r="F280" s="589"/>
      <c r="G280" s="579" t="str">
        <f>IF(F280*14=0,"",F280*14)</f>
        <v/>
      </c>
      <c r="H280" s="589"/>
      <c r="I280" s="590"/>
      <c r="J280" s="591"/>
      <c r="K280" s="579" t="str">
        <f>IF(J280*14=0,"",J280*14)</f>
        <v/>
      </c>
      <c r="L280" s="578"/>
      <c r="M280" s="579" t="str">
        <f>IF(L280*14=0,"",L280*14)</f>
        <v/>
      </c>
      <c r="N280" s="578"/>
      <c r="O280" s="592"/>
      <c r="P280" s="578"/>
      <c r="Q280" s="579" t="str">
        <f>IF(P280*14=0,"",P280*14)</f>
        <v/>
      </c>
      <c r="R280" s="578"/>
      <c r="S280" s="579" t="str">
        <f>IF(R280*14=0,"",R280*14)</f>
        <v/>
      </c>
      <c r="T280" s="578"/>
      <c r="U280" s="593"/>
      <c r="V280" s="591"/>
      <c r="W280" s="579" t="str">
        <f>IF(V280*14=0,"",V280*14)</f>
        <v/>
      </c>
      <c r="X280" s="578"/>
      <c r="Y280" s="579" t="str">
        <f>IF(X280*14=0,"",X280*14)</f>
        <v/>
      </c>
      <c r="Z280" s="578"/>
      <c r="AA280" s="592"/>
      <c r="AB280" s="578"/>
      <c r="AC280" s="579" t="str">
        <f>IF(AB280*14=0,"",AB280*14)</f>
        <v/>
      </c>
      <c r="AD280" s="578"/>
      <c r="AE280" s="579" t="str">
        <f>IF(AD280*14=0,"",AD280*14)</f>
        <v/>
      </c>
      <c r="AF280" s="578"/>
      <c r="AG280" s="593"/>
      <c r="AH280" s="591"/>
      <c r="AI280" s="579"/>
      <c r="AJ280" s="578"/>
      <c r="AK280" s="579"/>
      <c r="AL280" s="578"/>
      <c r="AM280" s="592"/>
      <c r="AN280" s="591"/>
      <c r="AO280" s="579"/>
      <c r="AP280" s="580"/>
      <c r="AQ280" s="579"/>
      <c r="AR280" s="580"/>
      <c r="AS280" s="581"/>
      <c r="AT280" s="578"/>
      <c r="AU280" s="579"/>
      <c r="AV280" s="578"/>
      <c r="AW280" s="579"/>
      <c r="AX280" s="578"/>
      <c r="AY280" s="578"/>
      <c r="AZ280" s="582"/>
      <c r="BA280" s="583"/>
      <c r="BB280" s="584"/>
      <c r="BC280" s="579"/>
      <c r="BD280" s="585"/>
      <c r="BE280" s="586"/>
      <c r="BF280" s="627" t="s">
        <v>1081</v>
      </c>
      <c r="BG280" s="627" t="s">
        <v>1082</v>
      </c>
    </row>
    <row r="281" spans="1:59" ht="15.75" customHeight="1" x14ac:dyDescent="0.2">
      <c r="A281" s="625" t="s">
        <v>1034</v>
      </c>
      <c r="B281" s="569"/>
      <c r="C281" s="626" t="s">
        <v>1054</v>
      </c>
      <c r="D281" s="589"/>
      <c r="E281" s="579" t="str">
        <f>IF(D281*14=0,"",D281*14)</f>
        <v/>
      </c>
      <c r="F281" s="589"/>
      <c r="G281" s="579" t="str">
        <f>IF(F281*14=0,"",F281*14)</f>
        <v/>
      </c>
      <c r="H281" s="589"/>
      <c r="I281" s="590"/>
      <c r="J281" s="591"/>
      <c r="K281" s="579" t="str">
        <f>IF(J281*14=0,"",J281*14)</f>
        <v/>
      </c>
      <c r="L281" s="578"/>
      <c r="M281" s="579" t="str">
        <f>IF(L281*14=0,"",L281*14)</f>
        <v/>
      </c>
      <c r="N281" s="578"/>
      <c r="O281" s="592"/>
      <c r="P281" s="578"/>
      <c r="Q281" s="579" t="str">
        <f>IF(P281*14=0,"",P281*14)</f>
        <v/>
      </c>
      <c r="R281" s="578"/>
      <c r="S281" s="579" t="str">
        <f>IF(R281*14=0,"",R281*14)</f>
        <v/>
      </c>
      <c r="T281" s="578"/>
      <c r="U281" s="593"/>
      <c r="V281" s="591"/>
      <c r="W281" s="579" t="str">
        <f>IF(V281*14=0,"",V281*14)</f>
        <v/>
      </c>
      <c r="X281" s="578"/>
      <c r="Y281" s="579" t="str">
        <f>IF(X281*14=0,"",X281*14)</f>
        <v/>
      </c>
      <c r="Z281" s="578"/>
      <c r="AA281" s="592"/>
      <c r="AB281" s="578"/>
      <c r="AC281" s="579" t="str">
        <f>IF(AB281*14=0,"",AB281*14)</f>
        <v/>
      </c>
      <c r="AD281" s="578"/>
      <c r="AE281" s="579" t="str">
        <f>IF(AD281*14=0,"",AD281*14)</f>
        <v/>
      </c>
      <c r="AF281" s="578"/>
      <c r="AG281" s="593"/>
      <c r="AH281" s="591"/>
      <c r="AI281" s="579"/>
      <c r="AJ281" s="578"/>
      <c r="AK281" s="579"/>
      <c r="AL281" s="578"/>
      <c r="AM281" s="592"/>
      <c r="AN281" s="591"/>
      <c r="AO281" s="579"/>
      <c r="AP281" s="580"/>
      <c r="AQ281" s="579"/>
      <c r="AR281" s="580"/>
      <c r="AS281" s="581"/>
      <c r="AT281" s="578"/>
      <c r="AU281" s="579"/>
      <c r="AV281" s="578"/>
      <c r="AW281" s="579"/>
      <c r="AX281" s="578"/>
      <c r="AY281" s="578"/>
      <c r="AZ281" s="582"/>
      <c r="BA281" s="583"/>
      <c r="BB281" s="584"/>
      <c r="BC281" s="579"/>
      <c r="BD281" s="585"/>
      <c r="BE281" s="586"/>
      <c r="BF281" s="627" t="s">
        <v>1083</v>
      </c>
      <c r="BG281" s="627" t="s">
        <v>1084</v>
      </c>
    </row>
    <row r="282" spans="1:59" ht="15.75" customHeight="1" x14ac:dyDescent="0.2">
      <c r="A282" s="625" t="s">
        <v>1035</v>
      </c>
      <c r="B282" s="569"/>
      <c r="C282" s="626" t="s">
        <v>1055</v>
      </c>
      <c r="D282" s="571"/>
      <c r="E282" s="572" t="str">
        <f t="shared" ref="E282:E284" si="402">IF(D282*15=0,"",D282*15)</f>
        <v/>
      </c>
      <c r="F282" s="571"/>
      <c r="G282" s="572" t="str">
        <f t="shared" ref="G282:G284" si="403">IF(F282*15=0,"",F282*15)</f>
        <v/>
      </c>
      <c r="H282" s="571"/>
      <c r="I282" s="573"/>
      <c r="J282" s="571"/>
      <c r="K282" s="572" t="str">
        <f t="shared" ref="K282:K284" si="404">IF(J282*15=0,"",J282*15)</f>
        <v/>
      </c>
      <c r="L282" s="571"/>
      <c r="M282" s="572" t="str">
        <f t="shared" ref="M282:M284" si="405">IF(L282*15=0,"",L282*15)</f>
        <v/>
      </c>
      <c r="N282" s="571"/>
      <c r="O282" s="573"/>
      <c r="P282" s="571"/>
      <c r="Q282" s="572" t="str">
        <f t="shared" ref="Q282:Q284" si="406">IF(P282*15=0,"",P282*15)</f>
        <v/>
      </c>
      <c r="R282" s="571"/>
      <c r="S282" s="572" t="str">
        <f t="shared" ref="S282:S284" si="407">IF(R282*15=0,"",R282*15)</f>
        <v/>
      </c>
      <c r="T282" s="571"/>
      <c r="U282" s="573"/>
      <c r="V282" s="571"/>
      <c r="W282" s="572" t="str">
        <f t="shared" ref="W282:W284" si="408">IF(V282*15=0,"",V282*15)</f>
        <v/>
      </c>
      <c r="X282" s="571"/>
      <c r="Y282" s="572" t="str">
        <f t="shared" ref="Y282:Y284" si="409">IF(X282*15=0,"",X282*15)</f>
        <v/>
      </c>
      <c r="Z282" s="571"/>
      <c r="AA282" s="573"/>
      <c r="AB282" s="571"/>
      <c r="AC282" s="572" t="str">
        <f t="shared" ref="AC282:AC284" si="410">IF(AB282*15=0,"",AB282*15)</f>
        <v/>
      </c>
      <c r="AD282" s="571"/>
      <c r="AE282" s="572" t="str">
        <f t="shared" ref="AE282:AE284" si="411">IF(AD282*15=0,"",AD282*15)</f>
        <v/>
      </c>
      <c r="AF282" s="571"/>
      <c r="AG282" s="573"/>
      <c r="AH282" s="578"/>
      <c r="AI282" s="579"/>
      <c r="AJ282" s="608"/>
      <c r="AK282" s="609"/>
      <c r="AL282" s="578"/>
      <c r="AM282" s="581"/>
      <c r="AN282" s="578"/>
      <c r="AO282" s="579"/>
      <c r="AP282" s="580"/>
      <c r="AQ282" s="579"/>
      <c r="AR282" s="580"/>
      <c r="AS282" s="581"/>
      <c r="AT282" s="578"/>
      <c r="AU282" s="579"/>
      <c r="AV282" s="578"/>
      <c r="AW282" s="579"/>
      <c r="AX282" s="578"/>
      <c r="AY282" s="578"/>
      <c r="AZ282" s="582"/>
      <c r="BA282" s="579"/>
      <c r="BB282" s="584"/>
      <c r="BC282" s="579"/>
      <c r="BD282" s="585"/>
      <c r="BE282" s="605"/>
      <c r="BF282" s="627" t="s">
        <v>1085</v>
      </c>
      <c r="BG282" s="627" t="s">
        <v>1086</v>
      </c>
    </row>
    <row r="283" spans="1:59" ht="15.75" customHeight="1" x14ac:dyDescent="0.2">
      <c r="A283" s="625" t="s">
        <v>1167</v>
      </c>
      <c r="B283" s="569"/>
      <c r="C283" s="626" t="s">
        <v>1056</v>
      </c>
      <c r="D283" s="571"/>
      <c r="E283" s="572" t="str">
        <f t="shared" si="402"/>
        <v/>
      </c>
      <c r="F283" s="571"/>
      <c r="G283" s="572" t="str">
        <f t="shared" si="403"/>
        <v/>
      </c>
      <c r="H283" s="571"/>
      <c r="I283" s="573"/>
      <c r="J283" s="571"/>
      <c r="K283" s="572" t="str">
        <f t="shared" si="404"/>
        <v/>
      </c>
      <c r="L283" s="571"/>
      <c r="M283" s="572" t="str">
        <f t="shared" si="405"/>
        <v/>
      </c>
      <c r="N283" s="571"/>
      <c r="O283" s="573"/>
      <c r="P283" s="571"/>
      <c r="Q283" s="572" t="str">
        <f t="shared" si="406"/>
        <v/>
      </c>
      <c r="R283" s="571"/>
      <c r="S283" s="572" t="str">
        <f t="shared" si="407"/>
        <v/>
      </c>
      <c r="T283" s="571"/>
      <c r="U283" s="573"/>
      <c r="V283" s="571"/>
      <c r="W283" s="572" t="str">
        <f t="shared" si="408"/>
        <v/>
      </c>
      <c r="X283" s="571"/>
      <c r="Y283" s="572" t="str">
        <f t="shared" si="409"/>
        <v/>
      </c>
      <c r="Z283" s="571"/>
      <c r="AA283" s="573"/>
      <c r="AB283" s="571"/>
      <c r="AC283" s="572" t="str">
        <f t="shared" si="410"/>
        <v/>
      </c>
      <c r="AD283" s="571"/>
      <c r="AE283" s="572" t="str">
        <f t="shared" si="411"/>
        <v/>
      </c>
      <c r="AF283" s="571"/>
      <c r="AG283" s="573"/>
      <c r="AH283" s="571"/>
      <c r="AI283" s="572"/>
      <c r="AJ283" s="578"/>
      <c r="AK283" s="579"/>
      <c r="AL283" s="578"/>
      <c r="AM283" s="581"/>
      <c r="AN283" s="578"/>
      <c r="AO283" s="579"/>
      <c r="AP283" s="580"/>
      <c r="AQ283" s="579"/>
      <c r="AR283" s="580"/>
      <c r="AS283" s="581"/>
      <c r="AT283" s="578"/>
      <c r="AU283" s="579"/>
      <c r="AV283" s="578"/>
      <c r="AW283" s="579"/>
      <c r="AX283" s="578"/>
      <c r="AY283" s="578"/>
      <c r="AZ283" s="582"/>
      <c r="BA283" s="583"/>
      <c r="BB283" s="584"/>
      <c r="BC283" s="579"/>
      <c r="BD283" s="585"/>
      <c r="BE283" s="586"/>
      <c r="BF283" s="627" t="s">
        <v>1087</v>
      </c>
      <c r="BG283" s="627" t="s">
        <v>1151</v>
      </c>
    </row>
    <row r="284" spans="1:59" ht="15.75" customHeight="1" x14ac:dyDescent="0.2">
      <c r="A284" s="625" t="s">
        <v>1036</v>
      </c>
      <c r="B284" s="569"/>
      <c r="C284" s="626" t="s">
        <v>1057</v>
      </c>
      <c r="D284" s="571"/>
      <c r="E284" s="572" t="str">
        <f t="shared" si="402"/>
        <v/>
      </c>
      <c r="F284" s="571"/>
      <c r="G284" s="572" t="str">
        <f t="shared" si="403"/>
        <v/>
      </c>
      <c r="H284" s="571"/>
      <c r="I284" s="573"/>
      <c r="J284" s="571"/>
      <c r="K284" s="572" t="str">
        <f t="shared" si="404"/>
        <v/>
      </c>
      <c r="L284" s="571"/>
      <c r="M284" s="572" t="str">
        <f t="shared" si="405"/>
        <v/>
      </c>
      <c r="N284" s="571"/>
      <c r="O284" s="573"/>
      <c r="P284" s="571"/>
      <c r="Q284" s="572" t="str">
        <f t="shared" si="406"/>
        <v/>
      </c>
      <c r="R284" s="571"/>
      <c r="S284" s="572" t="str">
        <f t="shared" si="407"/>
        <v/>
      </c>
      <c r="T284" s="571"/>
      <c r="U284" s="573"/>
      <c r="V284" s="571"/>
      <c r="W284" s="572" t="str">
        <f t="shared" si="408"/>
        <v/>
      </c>
      <c r="X284" s="571"/>
      <c r="Y284" s="572" t="str">
        <f t="shared" si="409"/>
        <v/>
      </c>
      <c r="Z284" s="571"/>
      <c r="AA284" s="573"/>
      <c r="AB284" s="571"/>
      <c r="AC284" s="572" t="str">
        <f t="shared" si="410"/>
        <v/>
      </c>
      <c r="AD284" s="571"/>
      <c r="AE284" s="572" t="str">
        <f t="shared" si="411"/>
        <v/>
      </c>
      <c r="AF284" s="571"/>
      <c r="AG284" s="573"/>
      <c r="AH284" s="571"/>
      <c r="AI284" s="572"/>
      <c r="AJ284" s="571"/>
      <c r="AK284" s="572"/>
      <c r="AL284" s="571"/>
      <c r="AM284" s="573"/>
      <c r="AN284" s="578"/>
      <c r="AO284" s="579"/>
      <c r="AP284" s="580"/>
      <c r="AQ284" s="579"/>
      <c r="AR284" s="580"/>
      <c r="AS284" s="581"/>
      <c r="AT284" s="578"/>
      <c r="AU284" s="579"/>
      <c r="AV284" s="578"/>
      <c r="AW284" s="579"/>
      <c r="AX284" s="578"/>
      <c r="AY284" s="578"/>
      <c r="AZ284" s="582"/>
      <c r="BA284" s="583"/>
      <c r="BB284" s="584"/>
      <c r="BC284" s="579"/>
      <c r="BD284" s="585"/>
      <c r="BE284" s="586"/>
      <c r="BF284" s="627" t="s">
        <v>1088</v>
      </c>
      <c r="BG284" s="627" t="s">
        <v>1089</v>
      </c>
    </row>
    <row r="285" spans="1:59" ht="15.75" customHeight="1" x14ac:dyDescent="0.2">
      <c r="A285" s="625" t="s">
        <v>1037</v>
      </c>
      <c r="B285" s="569"/>
      <c r="C285" s="626" t="s">
        <v>1058</v>
      </c>
      <c r="D285" s="589"/>
      <c r="E285" s="579" t="str">
        <f>IF(D285*14=0,"",D285*14)</f>
        <v/>
      </c>
      <c r="F285" s="589"/>
      <c r="G285" s="579" t="str">
        <f>IF(F285*14=0,"",F285*14)</f>
        <v/>
      </c>
      <c r="H285" s="589"/>
      <c r="I285" s="590"/>
      <c r="J285" s="591"/>
      <c r="K285" s="579" t="str">
        <f>IF(J285*14=0,"",J285*14)</f>
        <v/>
      </c>
      <c r="L285" s="578"/>
      <c r="M285" s="579" t="str">
        <f>IF(L285*14=0,"",L285*14)</f>
        <v/>
      </c>
      <c r="N285" s="578"/>
      <c r="O285" s="592"/>
      <c r="P285" s="578"/>
      <c r="Q285" s="579" t="str">
        <f>IF(P285*14=0,"",P285*14)</f>
        <v/>
      </c>
      <c r="R285" s="578"/>
      <c r="S285" s="579" t="str">
        <f>IF(R285*14=0,"",R285*14)</f>
        <v/>
      </c>
      <c r="T285" s="578"/>
      <c r="U285" s="593"/>
      <c r="V285" s="591"/>
      <c r="W285" s="579" t="str">
        <f>IF(V285*14=0,"",V285*14)</f>
        <v/>
      </c>
      <c r="X285" s="578"/>
      <c r="Y285" s="579" t="str">
        <f>IF(X285*14=0,"",X285*14)</f>
        <v/>
      </c>
      <c r="Z285" s="578"/>
      <c r="AA285" s="592"/>
      <c r="AB285" s="578"/>
      <c r="AC285" s="579" t="str">
        <f>IF(AB285*14=0,"",AB285*14)</f>
        <v/>
      </c>
      <c r="AD285" s="578"/>
      <c r="AE285" s="579" t="str">
        <f>IF(AD285*14=0,"",AD285*14)</f>
        <v/>
      </c>
      <c r="AF285" s="578"/>
      <c r="AG285" s="593"/>
      <c r="AH285" s="591"/>
      <c r="AI285" s="579"/>
      <c r="AJ285" s="578"/>
      <c r="AK285" s="579"/>
      <c r="AL285" s="578"/>
      <c r="AM285" s="592"/>
      <c r="AN285" s="591"/>
      <c r="AO285" s="579"/>
      <c r="AP285" s="580"/>
      <c r="AQ285" s="579"/>
      <c r="AR285" s="580"/>
      <c r="AS285" s="581"/>
      <c r="AT285" s="578"/>
      <c r="AU285" s="579"/>
      <c r="AV285" s="578"/>
      <c r="AW285" s="579"/>
      <c r="AX285" s="578"/>
      <c r="AY285" s="578"/>
      <c r="AZ285" s="582"/>
      <c r="BA285" s="583"/>
      <c r="BB285" s="584"/>
      <c r="BC285" s="579"/>
      <c r="BD285" s="585"/>
      <c r="BE285" s="586"/>
      <c r="BF285" s="627" t="s">
        <v>1147</v>
      </c>
      <c r="BG285" s="627" t="s">
        <v>1090</v>
      </c>
    </row>
    <row r="286" spans="1:59" ht="15.75" customHeight="1" x14ac:dyDescent="0.2">
      <c r="A286" s="625" t="s">
        <v>1038</v>
      </c>
      <c r="B286" s="569"/>
      <c r="C286" s="626" t="s">
        <v>1059</v>
      </c>
      <c r="D286" s="589"/>
      <c r="E286" s="579" t="str">
        <f>IF(D286*14=0,"",D286*14)</f>
        <v/>
      </c>
      <c r="F286" s="589"/>
      <c r="G286" s="579" t="str">
        <f>IF(F286*14=0,"",F286*14)</f>
        <v/>
      </c>
      <c r="H286" s="589"/>
      <c r="I286" s="590"/>
      <c r="J286" s="591"/>
      <c r="K286" s="579" t="str">
        <f>IF(J286*14=0,"",J286*14)</f>
        <v/>
      </c>
      <c r="L286" s="578"/>
      <c r="M286" s="579" t="str">
        <f>IF(L286*14=0,"",L286*14)</f>
        <v/>
      </c>
      <c r="N286" s="578"/>
      <c r="O286" s="592"/>
      <c r="P286" s="578"/>
      <c r="Q286" s="579" t="str">
        <f>IF(P286*14=0,"",P286*14)</f>
        <v/>
      </c>
      <c r="R286" s="578"/>
      <c r="S286" s="579" t="str">
        <f>IF(R286*14=0,"",R286*14)</f>
        <v/>
      </c>
      <c r="T286" s="578"/>
      <c r="U286" s="593"/>
      <c r="V286" s="591"/>
      <c r="W286" s="579" t="str">
        <f>IF(V286*14=0,"",V286*14)</f>
        <v/>
      </c>
      <c r="X286" s="578"/>
      <c r="Y286" s="579" t="str">
        <f>IF(X286*14=0,"",X286*14)</f>
        <v/>
      </c>
      <c r="Z286" s="578"/>
      <c r="AA286" s="592"/>
      <c r="AB286" s="578"/>
      <c r="AC286" s="579" t="str">
        <f>IF(AB286*14=0,"",AB286*14)</f>
        <v/>
      </c>
      <c r="AD286" s="578"/>
      <c r="AE286" s="579" t="str">
        <f>IF(AD286*14=0,"",AD286*14)</f>
        <v/>
      </c>
      <c r="AF286" s="578"/>
      <c r="AG286" s="593"/>
      <c r="AH286" s="591"/>
      <c r="AI286" s="579"/>
      <c r="AJ286" s="578"/>
      <c r="AK286" s="579"/>
      <c r="AL286" s="578"/>
      <c r="AM286" s="592"/>
      <c r="AN286" s="591"/>
      <c r="AO286" s="579"/>
      <c r="AP286" s="580"/>
      <c r="AQ286" s="579"/>
      <c r="AR286" s="580"/>
      <c r="AS286" s="581"/>
      <c r="AT286" s="578"/>
      <c r="AU286" s="579"/>
      <c r="AV286" s="578"/>
      <c r="AW286" s="579"/>
      <c r="AX286" s="578"/>
      <c r="AY286" s="578"/>
      <c r="AZ286" s="582"/>
      <c r="BA286" s="583"/>
      <c r="BB286" s="584"/>
      <c r="BC286" s="579"/>
      <c r="BD286" s="585"/>
      <c r="BE286" s="586"/>
      <c r="BF286" s="627" t="s">
        <v>1091</v>
      </c>
      <c r="BG286" s="627" t="s">
        <v>1092</v>
      </c>
    </row>
    <row r="287" spans="1:59" ht="15.75" customHeight="1" x14ac:dyDescent="0.2">
      <c r="A287" s="625" t="s">
        <v>1039</v>
      </c>
      <c r="B287" s="569"/>
      <c r="C287" s="626" t="s">
        <v>1060</v>
      </c>
      <c r="D287" s="589"/>
      <c r="E287" s="579" t="str">
        <f>IF(D287*14=0,"",D287*14)</f>
        <v/>
      </c>
      <c r="F287" s="589"/>
      <c r="G287" s="579" t="str">
        <f>IF(F287*14=0,"",F287*14)</f>
        <v/>
      </c>
      <c r="H287" s="589"/>
      <c r="I287" s="590"/>
      <c r="J287" s="591"/>
      <c r="K287" s="579" t="str">
        <f>IF(J287*14=0,"",J287*14)</f>
        <v/>
      </c>
      <c r="L287" s="578"/>
      <c r="M287" s="579" t="str">
        <f>IF(L287*14=0,"",L287*14)</f>
        <v/>
      </c>
      <c r="N287" s="578"/>
      <c r="O287" s="592"/>
      <c r="P287" s="578"/>
      <c r="Q287" s="579" t="str">
        <f>IF(P287*14=0,"",P287*14)</f>
        <v/>
      </c>
      <c r="R287" s="578"/>
      <c r="S287" s="579" t="str">
        <f>IF(R287*14=0,"",R287*14)</f>
        <v/>
      </c>
      <c r="T287" s="578"/>
      <c r="U287" s="593"/>
      <c r="V287" s="591"/>
      <c r="W287" s="579" t="str">
        <f>IF(V287*14=0,"",V287*14)</f>
        <v/>
      </c>
      <c r="X287" s="578"/>
      <c r="Y287" s="579" t="str">
        <f>IF(X287*14=0,"",X287*14)</f>
        <v/>
      </c>
      <c r="Z287" s="578"/>
      <c r="AA287" s="592"/>
      <c r="AB287" s="578"/>
      <c r="AC287" s="579" t="str">
        <f>IF(AB287*14=0,"",AB287*14)</f>
        <v/>
      </c>
      <c r="AD287" s="578"/>
      <c r="AE287" s="579" t="str">
        <f>IF(AD287*14=0,"",AD287*14)</f>
        <v/>
      </c>
      <c r="AF287" s="578"/>
      <c r="AG287" s="593"/>
      <c r="AH287" s="591"/>
      <c r="AI287" s="579"/>
      <c r="AJ287" s="578"/>
      <c r="AK287" s="579"/>
      <c r="AL287" s="578"/>
      <c r="AM287" s="592"/>
      <c r="AN287" s="591"/>
      <c r="AO287" s="579"/>
      <c r="AP287" s="580"/>
      <c r="AQ287" s="579"/>
      <c r="AR287" s="580"/>
      <c r="AS287" s="581"/>
      <c r="AT287" s="578"/>
      <c r="AU287" s="579"/>
      <c r="AV287" s="578"/>
      <c r="AW287" s="579"/>
      <c r="AX287" s="578"/>
      <c r="AY287" s="578"/>
      <c r="AZ287" s="582"/>
      <c r="BA287" s="583"/>
      <c r="BB287" s="584"/>
      <c r="BC287" s="579"/>
      <c r="BD287" s="585"/>
      <c r="BE287" s="586"/>
      <c r="BF287" s="627" t="s">
        <v>1093</v>
      </c>
      <c r="BG287" s="627" t="s">
        <v>1094</v>
      </c>
    </row>
    <row r="288" spans="1:59" ht="15.75" customHeight="1" x14ac:dyDescent="0.2">
      <c r="A288" s="625" t="s">
        <v>967</v>
      </c>
      <c r="B288" s="569"/>
      <c r="C288" s="626" t="s">
        <v>1061</v>
      </c>
      <c r="D288" s="571"/>
      <c r="E288" s="572" t="str">
        <f t="shared" ref="E288:E290" si="412">IF(D288*15=0,"",D288*15)</f>
        <v/>
      </c>
      <c r="F288" s="571"/>
      <c r="G288" s="572" t="str">
        <f t="shared" ref="G288:G290" si="413">IF(F288*15=0,"",F288*15)</f>
        <v/>
      </c>
      <c r="H288" s="571"/>
      <c r="I288" s="573"/>
      <c r="J288" s="571"/>
      <c r="K288" s="572" t="str">
        <f t="shared" ref="K288:K290" si="414">IF(J288*15=0,"",J288*15)</f>
        <v/>
      </c>
      <c r="L288" s="571"/>
      <c r="M288" s="572" t="str">
        <f t="shared" ref="M288:M290" si="415">IF(L288*15=0,"",L288*15)</f>
        <v/>
      </c>
      <c r="N288" s="571"/>
      <c r="O288" s="573"/>
      <c r="P288" s="571"/>
      <c r="Q288" s="572" t="str">
        <f t="shared" ref="Q288:Q290" si="416">IF(P288*15=0,"",P288*15)</f>
        <v/>
      </c>
      <c r="R288" s="571"/>
      <c r="S288" s="572" t="str">
        <f t="shared" ref="S288:S290" si="417">IF(R288*15=0,"",R288*15)</f>
        <v/>
      </c>
      <c r="T288" s="571"/>
      <c r="U288" s="573"/>
      <c r="V288" s="571"/>
      <c r="W288" s="572" t="str">
        <f t="shared" ref="W288:W290" si="418">IF(V288*15=0,"",V288*15)</f>
        <v/>
      </c>
      <c r="X288" s="571"/>
      <c r="Y288" s="572" t="str">
        <f t="shared" ref="Y288:Y290" si="419">IF(X288*15=0,"",X288*15)</f>
        <v/>
      </c>
      <c r="Z288" s="571"/>
      <c r="AA288" s="573"/>
      <c r="AB288" s="571"/>
      <c r="AC288" s="572" t="str">
        <f t="shared" ref="AC288:AC290" si="420">IF(AB288*15=0,"",AB288*15)</f>
        <v/>
      </c>
      <c r="AD288" s="571"/>
      <c r="AE288" s="572" t="str">
        <f t="shared" ref="AE288:AE290" si="421">IF(AD288*15=0,"",AD288*15)</f>
        <v/>
      </c>
      <c r="AF288" s="571"/>
      <c r="AG288" s="573"/>
      <c r="AH288" s="578"/>
      <c r="AI288" s="579"/>
      <c r="AJ288" s="608"/>
      <c r="AK288" s="609"/>
      <c r="AL288" s="578"/>
      <c r="AM288" s="581"/>
      <c r="AN288" s="578"/>
      <c r="AO288" s="579"/>
      <c r="AP288" s="580"/>
      <c r="AQ288" s="579"/>
      <c r="AR288" s="580"/>
      <c r="AS288" s="581"/>
      <c r="AT288" s="578"/>
      <c r="AU288" s="579"/>
      <c r="AV288" s="578"/>
      <c r="AW288" s="579"/>
      <c r="AX288" s="578"/>
      <c r="AY288" s="578"/>
      <c r="AZ288" s="582"/>
      <c r="BA288" s="579"/>
      <c r="BB288" s="584"/>
      <c r="BC288" s="579"/>
      <c r="BD288" s="585"/>
      <c r="BE288" s="605"/>
      <c r="BF288" s="630" t="s">
        <v>1095</v>
      </c>
      <c r="BG288" s="627" t="s">
        <v>1096</v>
      </c>
    </row>
    <row r="289" spans="1:59" ht="15.75" customHeight="1" x14ac:dyDescent="0.2">
      <c r="A289" s="625" t="s">
        <v>1040</v>
      </c>
      <c r="B289" s="569"/>
      <c r="C289" s="626" t="s">
        <v>1062</v>
      </c>
      <c r="D289" s="571"/>
      <c r="E289" s="572" t="str">
        <f t="shared" si="412"/>
        <v/>
      </c>
      <c r="F289" s="571"/>
      <c r="G289" s="572" t="str">
        <f t="shared" si="413"/>
        <v/>
      </c>
      <c r="H289" s="571"/>
      <c r="I289" s="573"/>
      <c r="J289" s="571"/>
      <c r="K289" s="572" t="str">
        <f t="shared" si="414"/>
        <v/>
      </c>
      <c r="L289" s="571"/>
      <c r="M289" s="572" t="str">
        <f t="shared" si="415"/>
        <v/>
      </c>
      <c r="N289" s="571"/>
      <c r="O289" s="573"/>
      <c r="P289" s="571"/>
      <c r="Q289" s="572" t="str">
        <f t="shared" si="416"/>
        <v/>
      </c>
      <c r="R289" s="571"/>
      <c r="S289" s="572" t="str">
        <f t="shared" si="417"/>
        <v/>
      </c>
      <c r="T289" s="571"/>
      <c r="U289" s="573"/>
      <c r="V289" s="571"/>
      <c r="W289" s="572" t="str">
        <f t="shared" si="418"/>
        <v/>
      </c>
      <c r="X289" s="571"/>
      <c r="Y289" s="572" t="str">
        <f t="shared" si="419"/>
        <v/>
      </c>
      <c r="Z289" s="571"/>
      <c r="AA289" s="573"/>
      <c r="AB289" s="571"/>
      <c r="AC289" s="572" t="str">
        <f t="shared" si="420"/>
        <v/>
      </c>
      <c r="AD289" s="571"/>
      <c r="AE289" s="572" t="str">
        <f t="shared" si="421"/>
        <v/>
      </c>
      <c r="AF289" s="571"/>
      <c r="AG289" s="573"/>
      <c r="AH289" s="571"/>
      <c r="AI289" s="572"/>
      <c r="AJ289" s="578"/>
      <c r="AK289" s="579"/>
      <c r="AL289" s="578"/>
      <c r="AM289" s="581"/>
      <c r="AN289" s="578"/>
      <c r="AO289" s="579"/>
      <c r="AP289" s="580"/>
      <c r="AQ289" s="579"/>
      <c r="AR289" s="580"/>
      <c r="AS289" s="581"/>
      <c r="AT289" s="578"/>
      <c r="AU289" s="579"/>
      <c r="AV289" s="578"/>
      <c r="AW289" s="579"/>
      <c r="AX289" s="578"/>
      <c r="AY289" s="578"/>
      <c r="AZ289" s="582"/>
      <c r="BA289" s="583"/>
      <c r="BB289" s="584"/>
      <c r="BC289" s="579"/>
      <c r="BD289" s="585"/>
      <c r="BE289" s="586"/>
      <c r="BF289" s="627" t="s">
        <v>1097</v>
      </c>
      <c r="BG289" s="627" t="s">
        <v>1098</v>
      </c>
    </row>
    <row r="290" spans="1:59" ht="15.75" customHeight="1" x14ac:dyDescent="0.2">
      <c r="A290" s="625" t="s">
        <v>186</v>
      </c>
      <c r="B290" s="569"/>
      <c r="C290" s="626" t="s">
        <v>1063</v>
      </c>
      <c r="D290" s="571"/>
      <c r="E290" s="572" t="str">
        <f t="shared" si="412"/>
        <v/>
      </c>
      <c r="F290" s="571"/>
      <c r="G290" s="572" t="str">
        <f t="shared" si="413"/>
        <v/>
      </c>
      <c r="H290" s="571"/>
      <c r="I290" s="573"/>
      <c r="J290" s="571"/>
      <c r="K290" s="572" t="str">
        <f t="shared" si="414"/>
        <v/>
      </c>
      <c r="L290" s="571"/>
      <c r="M290" s="572" t="str">
        <f t="shared" si="415"/>
        <v/>
      </c>
      <c r="N290" s="571"/>
      <c r="O290" s="573"/>
      <c r="P290" s="571"/>
      <c r="Q290" s="572" t="str">
        <f t="shared" si="416"/>
        <v/>
      </c>
      <c r="R290" s="571"/>
      <c r="S290" s="572" t="str">
        <f t="shared" si="417"/>
        <v/>
      </c>
      <c r="T290" s="571"/>
      <c r="U290" s="573"/>
      <c r="V290" s="571"/>
      <c r="W290" s="572" t="str">
        <f t="shared" si="418"/>
        <v/>
      </c>
      <c r="X290" s="571"/>
      <c r="Y290" s="572" t="str">
        <f t="shared" si="419"/>
        <v/>
      </c>
      <c r="Z290" s="571"/>
      <c r="AA290" s="573"/>
      <c r="AB290" s="571"/>
      <c r="AC290" s="572" t="str">
        <f t="shared" si="420"/>
        <v/>
      </c>
      <c r="AD290" s="571"/>
      <c r="AE290" s="572" t="str">
        <f t="shared" si="421"/>
        <v/>
      </c>
      <c r="AF290" s="571"/>
      <c r="AG290" s="573"/>
      <c r="AH290" s="571"/>
      <c r="AI290" s="572"/>
      <c r="AJ290" s="571"/>
      <c r="AK290" s="572"/>
      <c r="AL290" s="571"/>
      <c r="AM290" s="573"/>
      <c r="AN290" s="578"/>
      <c r="AO290" s="579"/>
      <c r="AP290" s="580"/>
      <c r="AQ290" s="579"/>
      <c r="AR290" s="580"/>
      <c r="AS290" s="581"/>
      <c r="AT290" s="578"/>
      <c r="AU290" s="579"/>
      <c r="AV290" s="578"/>
      <c r="AW290" s="579"/>
      <c r="AX290" s="578"/>
      <c r="AY290" s="578"/>
      <c r="AZ290" s="582"/>
      <c r="BA290" s="583"/>
      <c r="BB290" s="584"/>
      <c r="BC290" s="579"/>
      <c r="BD290" s="585"/>
      <c r="BE290" s="586"/>
      <c r="BF290" s="627" t="s">
        <v>1087</v>
      </c>
      <c r="BG290" s="627" t="s">
        <v>1151</v>
      </c>
    </row>
    <row r="291" spans="1:59" ht="15.75" customHeight="1" x14ac:dyDescent="0.2">
      <c r="A291" s="625" t="s">
        <v>1041</v>
      </c>
      <c r="B291" s="569"/>
      <c r="C291" s="626" t="s">
        <v>1064</v>
      </c>
      <c r="D291" s="589"/>
      <c r="E291" s="579" t="str">
        <f>IF(D291*14=0,"",D291*14)</f>
        <v/>
      </c>
      <c r="F291" s="589"/>
      <c r="G291" s="579" t="str">
        <f>IF(F291*14=0,"",F291*14)</f>
        <v/>
      </c>
      <c r="H291" s="589"/>
      <c r="I291" s="590"/>
      <c r="J291" s="591"/>
      <c r="K291" s="579" t="str">
        <f>IF(J291*14=0,"",J291*14)</f>
        <v/>
      </c>
      <c r="L291" s="578"/>
      <c r="M291" s="579" t="str">
        <f>IF(L291*14=0,"",L291*14)</f>
        <v/>
      </c>
      <c r="N291" s="578"/>
      <c r="O291" s="592"/>
      <c r="P291" s="578"/>
      <c r="Q291" s="579" t="str">
        <f>IF(P291*14=0,"",P291*14)</f>
        <v/>
      </c>
      <c r="R291" s="578"/>
      <c r="S291" s="579" t="str">
        <f>IF(R291*14=0,"",R291*14)</f>
        <v/>
      </c>
      <c r="T291" s="578"/>
      <c r="U291" s="593"/>
      <c r="V291" s="591"/>
      <c r="W291" s="579" t="str">
        <f>IF(V291*14=0,"",V291*14)</f>
        <v/>
      </c>
      <c r="X291" s="578"/>
      <c r="Y291" s="579" t="str">
        <f>IF(X291*14=0,"",X291*14)</f>
        <v/>
      </c>
      <c r="Z291" s="578"/>
      <c r="AA291" s="592"/>
      <c r="AB291" s="578"/>
      <c r="AC291" s="579" t="str">
        <f>IF(AB291*14=0,"",AB291*14)</f>
        <v/>
      </c>
      <c r="AD291" s="578"/>
      <c r="AE291" s="579" t="str">
        <f>IF(AD291*14=0,"",AD291*14)</f>
        <v/>
      </c>
      <c r="AF291" s="578"/>
      <c r="AG291" s="593"/>
      <c r="AH291" s="591"/>
      <c r="AI291" s="579"/>
      <c r="AJ291" s="578"/>
      <c r="AK291" s="579"/>
      <c r="AL291" s="578"/>
      <c r="AM291" s="592"/>
      <c r="AN291" s="591"/>
      <c r="AO291" s="579"/>
      <c r="AP291" s="580"/>
      <c r="AQ291" s="579"/>
      <c r="AR291" s="580"/>
      <c r="AS291" s="581"/>
      <c r="AT291" s="578"/>
      <c r="AU291" s="579"/>
      <c r="AV291" s="578"/>
      <c r="AW291" s="579"/>
      <c r="AX291" s="578"/>
      <c r="AY291" s="578"/>
      <c r="AZ291" s="582"/>
      <c r="BA291" s="583"/>
      <c r="BB291" s="584"/>
      <c r="BC291" s="579"/>
      <c r="BD291" s="585"/>
      <c r="BE291" s="586"/>
      <c r="BF291" s="627" t="s">
        <v>1073</v>
      </c>
      <c r="BG291" s="627" t="s">
        <v>1099</v>
      </c>
    </row>
    <row r="292" spans="1:59" ht="15.75" customHeight="1" x14ac:dyDescent="0.2">
      <c r="A292" s="625" t="s">
        <v>1042</v>
      </c>
      <c r="B292" s="569"/>
      <c r="C292" s="626" t="s">
        <v>1065</v>
      </c>
      <c r="D292" s="589"/>
      <c r="E292" s="579" t="str">
        <f>IF(D292*14=0,"",D292*14)</f>
        <v/>
      </c>
      <c r="F292" s="589"/>
      <c r="G292" s="579" t="str">
        <f>IF(F292*14=0,"",F292*14)</f>
        <v/>
      </c>
      <c r="H292" s="589"/>
      <c r="I292" s="590"/>
      <c r="J292" s="591"/>
      <c r="K292" s="579" t="str">
        <f>IF(J292*14=0,"",J292*14)</f>
        <v/>
      </c>
      <c r="L292" s="578"/>
      <c r="M292" s="579" t="str">
        <f>IF(L292*14=0,"",L292*14)</f>
        <v/>
      </c>
      <c r="N292" s="578"/>
      <c r="O292" s="592"/>
      <c r="P292" s="578"/>
      <c r="Q292" s="579" t="str">
        <f>IF(P292*14=0,"",P292*14)</f>
        <v/>
      </c>
      <c r="R292" s="578"/>
      <c r="S292" s="579" t="str">
        <f>IF(R292*14=0,"",R292*14)</f>
        <v/>
      </c>
      <c r="T292" s="578"/>
      <c r="U292" s="593"/>
      <c r="V292" s="591"/>
      <c r="W292" s="579" t="str">
        <f>IF(V292*14=0,"",V292*14)</f>
        <v/>
      </c>
      <c r="X292" s="578"/>
      <c r="Y292" s="579" t="str">
        <f>IF(X292*14=0,"",X292*14)</f>
        <v/>
      </c>
      <c r="Z292" s="578"/>
      <c r="AA292" s="592"/>
      <c r="AB292" s="578"/>
      <c r="AC292" s="579" t="str">
        <f>IF(AB292*14=0,"",AB292*14)</f>
        <v/>
      </c>
      <c r="AD292" s="578"/>
      <c r="AE292" s="579" t="str">
        <f>IF(AD292*14=0,"",AD292*14)</f>
        <v/>
      </c>
      <c r="AF292" s="578"/>
      <c r="AG292" s="593"/>
      <c r="AH292" s="591"/>
      <c r="AI292" s="579"/>
      <c r="AJ292" s="578"/>
      <c r="AK292" s="579"/>
      <c r="AL292" s="578"/>
      <c r="AM292" s="592"/>
      <c r="AN292" s="591"/>
      <c r="AO292" s="579"/>
      <c r="AP292" s="580"/>
      <c r="AQ292" s="579"/>
      <c r="AR292" s="580"/>
      <c r="AS292" s="581"/>
      <c r="AT292" s="578"/>
      <c r="AU292" s="579"/>
      <c r="AV292" s="578"/>
      <c r="AW292" s="579"/>
      <c r="AX292" s="578"/>
      <c r="AY292" s="578"/>
      <c r="AZ292" s="582"/>
      <c r="BA292" s="583"/>
      <c r="BB292" s="584"/>
      <c r="BC292" s="579"/>
      <c r="BD292" s="585"/>
      <c r="BE292" s="586"/>
      <c r="BF292" s="627" t="s">
        <v>1100</v>
      </c>
      <c r="BG292" s="627" t="s">
        <v>1152</v>
      </c>
    </row>
    <row r="293" spans="1:59" ht="15.75" customHeight="1" x14ac:dyDescent="0.2">
      <c r="A293" s="625" t="s">
        <v>204</v>
      </c>
      <c r="B293" s="569"/>
      <c r="C293" s="626" t="s">
        <v>1066</v>
      </c>
      <c r="D293" s="589"/>
      <c r="E293" s="579" t="str">
        <f>IF(D293*14=0,"",D293*14)</f>
        <v/>
      </c>
      <c r="F293" s="589"/>
      <c r="G293" s="579" t="str">
        <f>IF(F293*14=0,"",F293*14)</f>
        <v/>
      </c>
      <c r="H293" s="589"/>
      <c r="I293" s="590"/>
      <c r="J293" s="591"/>
      <c r="K293" s="579" t="str">
        <f>IF(J293*14=0,"",J293*14)</f>
        <v/>
      </c>
      <c r="L293" s="578"/>
      <c r="M293" s="579" t="str">
        <f>IF(L293*14=0,"",L293*14)</f>
        <v/>
      </c>
      <c r="N293" s="578"/>
      <c r="O293" s="592"/>
      <c r="P293" s="578"/>
      <c r="Q293" s="579" t="str">
        <f>IF(P293*14=0,"",P293*14)</f>
        <v/>
      </c>
      <c r="R293" s="578"/>
      <c r="S293" s="579" t="str">
        <f>IF(R293*14=0,"",R293*14)</f>
        <v/>
      </c>
      <c r="T293" s="578"/>
      <c r="U293" s="593"/>
      <c r="V293" s="591"/>
      <c r="W293" s="579" t="str">
        <f>IF(V293*14=0,"",V293*14)</f>
        <v/>
      </c>
      <c r="X293" s="578"/>
      <c r="Y293" s="579" t="str">
        <f>IF(X293*14=0,"",X293*14)</f>
        <v/>
      </c>
      <c r="Z293" s="578"/>
      <c r="AA293" s="592"/>
      <c r="AB293" s="578"/>
      <c r="AC293" s="579" t="str">
        <f>IF(AB293*14=0,"",AB293*14)</f>
        <v/>
      </c>
      <c r="AD293" s="578"/>
      <c r="AE293" s="579" t="str">
        <f>IF(AD293*14=0,"",AD293*14)</f>
        <v/>
      </c>
      <c r="AF293" s="578"/>
      <c r="AG293" s="593"/>
      <c r="AH293" s="591"/>
      <c r="AI293" s="579"/>
      <c r="AJ293" s="578"/>
      <c r="AK293" s="579"/>
      <c r="AL293" s="578"/>
      <c r="AM293" s="592"/>
      <c r="AN293" s="591"/>
      <c r="AO293" s="579"/>
      <c r="AP293" s="580"/>
      <c r="AQ293" s="579"/>
      <c r="AR293" s="580"/>
      <c r="AS293" s="581"/>
      <c r="AT293" s="578"/>
      <c r="AU293" s="579"/>
      <c r="AV293" s="578"/>
      <c r="AW293" s="579"/>
      <c r="AX293" s="578"/>
      <c r="AY293" s="578"/>
      <c r="AZ293" s="582"/>
      <c r="BA293" s="583"/>
      <c r="BB293" s="584"/>
      <c r="BC293" s="579"/>
      <c r="BD293" s="585"/>
      <c r="BE293" s="586"/>
      <c r="BF293" s="627" t="s">
        <v>1101</v>
      </c>
      <c r="BG293" s="627" t="s">
        <v>1102</v>
      </c>
    </row>
    <row r="294" spans="1:59" ht="15.75" customHeight="1" x14ac:dyDescent="0.2">
      <c r="A294" s="625" t="s">
        <v>1043</v>
      </c>
      <c r="B294" s="569"/>
      <c r="C294" s="626" t="s">
        <v>1067</v>
      </c>
      <c r="D294" s="571"/>
      <c r="E294" s="572" t="str">
        <f t="shared" ref="E294:E296" si="422">IF(D294*15=0,"",D294*15)</f>
        <v/>
      </c>
      <c r="F294" s="571"/>
      <c r="G294" s="572" t="str">
        <f t="shared" ref="G294:G296" si="423">IF(F294*15=0,"",F294*15)</f>
        <v/>
      </c>
      <c r="H294" s="571"/>
      <c r="I294" s="573"/>
      <c r="J294" s="571"/>
      <c r="K294" s="572" t="str">
        <f t="shared" ref="K294:K296" si="424">IF(J294*15=0,"",J294*15)</f>
        <v/>
      </c>
      <c r="L294" s="571"/>
      <c r="M294" s="572" t="str">
        <f t="shared" ref="M294:M296" si="425">IF(L294*15=0,"",L294*15)</f>
        <v/>
      </c>
      <c r="N294" s="571"/>
      <c r="O294" s="573"/>
      <c r="P294" s="571"/>
      <c r="Q294" s="572" t="str">
        <f t="shared" ref="Q294:Q296" si="426">IF(P294*15=0,"",P294*15)</f>
        <v/>
      </c>
      <c r="R294" s="571"/>
      <c r="S294" s="572" t="str">
        <f t="shared" ref="S294:S296" si="427">IF(R294*15=0,"",R294*15)</f>
        <v/>
      </c>
      <c r="T294" s="571"/>
      <c r="U294" s="573"/>
      <c r="V294" s="571"/>
      <c r="W294" s="572" t="str">
        <f t="shared" ref="W294:W296" si="428">IF(V294*15=0,"",V294*15)</f>
        <v/>
      </c>
      <c r="X294" s="571"/>
      <c r="Y294" s="572" t="str">
        <f t="shared" ref="Y294:Y296" si="429">IF(X294*15=0,"",X294*15)</f>
        <v/>
      </c>
      <c r="Z294" s="571"/>
      <c r="AA294" s="573"/>
      <c r="AB294" s="571"/>
      <c r="AC294" s="572" t="str">
        <f t="shared" ref="AC294:AC296" si="430">IF(AB294*15=0,"",AB294*15)</f>
        <v/>
      </c>
      <c r="AD294" s="571"/>
      <c r="AE294" s="572" t="str">
        <f t="shared" ref="AE294:AE296" si="431">IF(AD294*15=0,"",AD294*15)</f>
        <v/>
      </c>
      <c r="AF294" s="571"/>
      <c r="AG294" s="573"/>
      <c r="AH294" s="578"/>
      <c r="AI294" s="579"/>
      <c r="AJ294" s="608"/>
      <c r="AK294" s="609"/>
      <c r="AL294" s="578"/>
      <c r="AM294" s="581"/>
      <c r="AN294" s="578"/>
      <c r="AO294" s="579"/>
      <c r="AP294" s="580"/>
      <c r="AQ294" s="579"/>
      <c r="AR294" s="580"/>
      <c r="AS294" s="581"/>
      <c r="AT294" s="578"/>
      <c r="AU294" s="579"/>
      <c r="AV294" s="578"/>
      <c r="AW294" s="579"/>
      <c r="AX294" s="578"/>
      <c r="AY294" s="578"/>
      <c r="AZ294" s="582"/>
      <c r="BA294" s="579"/>
      <c r="BB294" s="584"/>
      <c r="BC294" s="579"/>
      <c r="BD294" s="585"/>
      <c r="BE294" s="605"/>
      <c r="BF294" s="627" t="s">
        <v>1085</v>
      </c>
      <c r="BG294" s="627" t="s">
        <v>1103</v>
      </c>
    </row>
    <row r="295" spans="1:59" ht="15.75" customHeight="1" x14ac:dyDescent="0.2">
      <c r="A295" s="678" t="s">
        <v>1163</v>
      </c>
      <c r="B295" s="666"/>
      <c r="C295" s="677" t="s">
        <v>1164</v>
      </c>
      <c r="D295" s="652"/>
      <c r="E295" s="653"/>
      <c r="F295" s="652"/>
      <c r="G295" s="653"/>
      <c r="H295" s="652"/>
      <c r="I295" s="654"/>
      <c r="J295" s="652"/>
      <c r="K295" s="653"/>
      <c r="L295" s="652"/>
      <c r="M295" s="653"/>
      <c r="N295" s="652"/>
      <c r="O295" s="654"/>
      <c r="P295" s="652"/>
      <c r="Q295" s="653"/>
      <c r="R295" s="652"/>
      <c r="S295" s="653"/>
      <c r="T295" s="652"/>
      <c r="U295" s="654"/>
      <c r="V295" s="652"/>
      <c r="W295" s="653"/>
      <c r="X295" s="652"/>
      <c r="Y295" s="653"/>
      <c r="Z295" s="652"/>
      <c r="AA295" s="654"/>
      <c r="AB295" s="652"/>
      <c r="AC295" s="653"/>
      <c r="AD295" s="652"/>
      <c r="AE295" s="653"/>
      <c r="AF295" s="652"/>
      <c r="AG295" s="654"/>
      <c r="AH295" s="655"/>
      <c r="AI295" s="656"/>
      <c r="AJ295" s="657"/>
      <c r="AK295" s="658"/>
      <c r="AL295" s="655"/>
      <c r="AM295" s="659"/>
      <c r="AN295" s="655"/>
      <c r="AO295" s="656"/>
      <c r="AP295" s="660"/>
      <c r="AQ295" s="656"/>
      <c r="AR295" s="660"/>
      <c r="AS295" s="659"/>
      <c r="AT295" s="655"/>
      <c r="AU295" s="656"/>
      <c r="AV295" s="655"/>
      <c r="AW295" s="656"/>
      <c r="AX295" s="655"/>
      <c r="AY295" s="655"/>
      <c r="AZ295" s="661"/>
      <c r="BA295" s="662"/>
      <c r="BB295" s="663"/>
      <c r="BC295" s="656"/>
      <c r="BD295" s="664"/>
      <c r="BE295" s="665"/>
      <c r="BF295" s="667" t="s">
        <v>1083</v>
      </c>
      <c r="BG295" s="667" t="s">
        <v>1165</v>
      </c>
    </row>
    <row r="296" spans="1:59" ht="15.75" customHeight="1" x14ac:dyDescent="0.2">
      <c r="A296" s="625" t="s">
        <v>1044</v>
      </c>
      <c r="B296" s="569"/>
      <c r="C296" s="626" t="s">
        <v>1068</v>
      </c>
      <c r="D296" s="571"/>
      <c r="E296" s="572" t="str">
        <f t="shared" si="422"/>
        <v/>
      </c>
      <c r="F296" s="571"/>
      <c r="G296" s="572" t="str">
        <f t="shared" si="423"/>
        <v/>
      </c>
      <c r="H296" s="571"/>
      <c r="I296" s="573"/>
      <c r="J296" s="571"/>
      <c r="K296" s="572" t="str">
        <f t="shared" si="424"/>
        <v/>
      </c>
      <c r="L296" s="571"/>
      <c r="M296" s="572" t="str">
        <f t="shared" si="425"/>
        <v/>
      </c>
      <c r="N296" s="571"/>
      <c r="O296" s="573"/>
      <c r="P296" s="571"/>
      <c r="Q296" s="572" t="str">
        <f t="shared" si="426"/>
        <v/>
      </c>
      <c r="R296" s="571"/>
      <c r="S296" s="572" t="str">
        <f t="shared" si="427"/>
        <v/>
      </c>
      <c r="T296" s="571"/>
      <c r="U296" s="573"/>
      <c r="V296" s="571"/>
      <c r="W296" s="572" t="str">
        <f t="shared" si="428"/>
        <v/>
      </c>
      <c r="X296" s="571"/>
      <c r="Y296" s="572" t="str">
        <f t="shared" si="429"/>
        <v/>
      </c>
      <c r="Z296" s="571"/>
      <c r="AA296" s="573"/>
      <c r="AB296" s="571"/>
      <c r="AC296" s="572" t="str">
        <f t="shared" si="430"/>
        <v/>
      </c>
      <c r="AD296" s="571"/>
      <c r="AE296" s="572" t="str">
        <f t="shared" si="431"/>
        <v/>
      </c>
      <c r="AF296" s="571"/>
      <c r="AG296" s="573"/>
      <c r="AH296" s="571"/>
      <c r="AI296" s="572"/>
      <c r="AJ296" s="578"/>
      <c r="AK296" s="579"/>
      <c r="AL296" s="578"/>
      <c r="AM296" s="581"/>
      <c r="AN296" s="578"/>
      <c r="AO296" s="579"/>
      <c r="AP296" s="580"/>
      <c r="AQ296" s="579"/>
      <c r="AR296" s="580"/>
      <c r="AS296" s="581"/>
      <c r="AT296" s="578"/>
      <c r="AU296" s="579"/>
      <c r="AV296" s="578"/>
      <c r="AW296" s="579"/>
      <c r="AX296" s="578"/>
      <c r="AY296" s="578"/>
      <c r="AZ296" s="582"/>
      <c r="BA296" s="583"/>
      <c r="BB296" s="584"/>
      <c r="BC296" s="579"/>
      <c r="BD296" s="585"/>
      <c r="BE296" s="586"/>
      <c r="BF296" s="627" t="s">
        <v>1104</v>
      </c>
      <c r="BG296" s="627" t="s">
        <v>1153</v>
      </c>
    </row>
    <row r="297" spans="1:59" ht="15.75" customHeight="1" x14ac:dyDescent="0.2">
      <c r="A297" s="280"/>
      <c r="B297" s="281"/>
      <c r="C297" s="281"/>
    </row>
    <row r="298" spans="1:59" ht="15.75" customHeight="1" x14ac:dyDescent="0.2">
      <c r="A298" s="280"/>
      <c r="B298" s="281"/>
      <c r="C298" s="281"/>
    </row>
    <row r="299" spans="1:59" x14ac:dyDescent="0.2">
      <c r="A299" s="280"/>
      <c r="B299" s="281"/>
      <c r="C299" s="281"/>
    </row>
    <row r="300" spans="1:59" x14ac:dyDescent="0.2">
      <c r="A300" s="280"/>
      <c r="B300" s="281"/>
      <c r="C300" s="281"/>
    </row>
    <row r="301" spans="1:59" x14ac:dyDescent="0.2">
      <c r="A301" s="280"/>
      <c r="B301" s="281"/>
      <c r="C301" s="281"/>
    </row>
    <row r="302" spans="1:59" x14ac:dyDescent="0.2">
      <c r="A302" s="280"/>
      <c r="B302" s="281"/>
      <c r="C302" s="281"/>
    </row>
    <row r="303" spans="1:59" x14ac:dyDescent="0.2">
      <c r="A303" s="280"/>
      <c r="B303" s="281"/>
      <c r="C303" s="281"/>
    </row>
    <row r="304" spans="1:59" x14ac:dyDescent="0.2">
      <c r="A304" s="280"/>
      <c r="B304" s="281"/>
      <c r="C304" s="281"/>
    </row>
    <row r="305" spans="1:3" x14ac:dyDescent="0.2">
      <c r="A305" s="280"/>
      <c r="B305" s="281"/>
      <c r="C305" s="281"/>
    </row>
    <row r="306" spans="1:3" x14ac:dyDescent="0.2">
      <c r="A306" s="280"/>
      <c r="B306" s="281"/>
      <c r="C306" s="281"/>
    </row>
    <row r="307" spans="1:3" x14ac:dyDescent="0.2">
      <c r="A307" s="280"/>
      <c r="B307" s="281"/>
      <c r="C307" s="281"/>
    </row>
    <row r="308" spans="1:3" x14ac:dyDescent="0.2">
      <c r="A308" s="280"/>
      <c r="B308" s="281"/>
      <c r="C308" s="281"/>
    </row>
    <row r="309" spans="1:3" x14ac:dyDescent="0.2">
      <c r="A309" s="280"/>
      <c r="B309" s="281"/>
      <c r="C309" s="281"/>
    </row>
    <row r="310" spans="1:3" x14ac:dyDescent="0.2">
      <c r="A310" s="280"/>
      <c r="B310" s="281"/>
      <c r="C310" s="281"/>
    </row>
    <row r="311" spans="1:3" x14ac:dyDescent="0.2">
      <c r="A311" s="280"/>
      <c r="B311" s="281"/>
      <c r="C311" s="281"/>
    </row>
    <row r="312" spans="1:3" x14ac:dyDescent="0.2">
      <c r="A312" s="280"/>
      <c r="B312" s="281"/>
      <c r="C312" s="281"/>
    </row>
    <row r="313" spans="1:3" x14ac:dyDescent="0.2">
      <c r="A313" s="280"/>
      <c r="B313" s="281"/>
      <c r="C313" s="281"/>
    </row>
    <row r="314" spans="1:3" x14ac:dyDescent="0.2">
      <c r="A314" s="280"/>
      <c r="B314" s="281"/>
      <c r="C314" s="281"/>
    </row>
    <row r="315" spans="1:3" x14ac:dyDescent="0.2">
      <c r="A315" s="280"/>
      <c r="B315" s="281"/>
      <c r="C315" s="281"/>
    </row>
    <row r="316" spans="1:3" x14ac:dyDescent="0.2">
      <c r="A316" s="280"/>
      <c r="B316" s="281"/>
      <c r="C316" s="281"/>
    </row>
    <row r="317" spans="1:3" x14ac:dyDescent="0.2">
      <c r="A317" s="280"/>
      <c r="B317" s="281"/>
      <c r="C317" s="281"/>
    </row>
    <row r="318" spans="1:3" x14ac:dyDescent="0.2">
      <c r="A318" s="280"/>
      <c r="B318" s="281"/>
      <c r="C318" s="281"/>
    </row>
    <row r="319" spans="1:3" x14ac:dyDescent="0.2">
      <c r="A319" s="280"/>
      <c r="B319" s="281"/>
      <c r="C319" s="281"/>
    </row>
    <row r="320" spans="1:3" x14ac:dyDescent="0.2">
      <c r="A320" s="280"/>
      <c r="B320" s="281"/>
      <c r="C320" s="281"/>
    </row>
    <row r="321" spans="1:3" x14ac:dyDescent="0.2">
      <c r="A321" s="280"/>
      <c r="B321" s="281"/>
      <c r="C321" s="281"/>
    </row>
  </sheetData>
  <sheetProtection selectLockedCells="1" selectUnlockedCells="1"/>
  <protectedRanges>
    <protectedRange sqref="C18" name="Tartomány1_2_1_1_1_1"/>
    <protectedRange sqref="C63" name="Tartomány1_2_1_2"/>
  </protectedRanges>
  <mergeCells count="107">
    <mergeCell ref="P196:AY196"/>
    <mergeCell ref="A270:BG270"/>
    <mergeCell ref="J6:O6"/>
    <mergeCell ref="D6:I6"/>
    <mergeCell ref="H7:H8"/>
    <mergeCell ref="I7:I8"/>
    <mergeCell ref="BD113:BE113"/>
    <mergeCell ref="BD110:BE110"/>
    <mergeCell ref="AZ115:BC115"/>
    <mergeCell ref="BD115:BE115"/>
    <mergeCell ref="AZ107:BC107"/>
    <mergeCell ref="BD107:BE107"/>
    <mergeCell ref="AH7:AI7"/>
    <mergeCell ref="P7:Q7"/>
    <mergeCell ref="AR7:AR8"/>
    <mergeCell ref="P90:AY90"/>
    <mergeCell ref="AV7:AW7"/>
    <mergeCell ref="AX7:AX8"/>
    <mergeCell ref="AS7:AS8"/>
    <mergeCell ref="BD7:BD8"/>
    <mergeCell ref="BE7:BE8"/>
    <mergeCell ref="AZ7:BA7"/>
    <mergeCell ref="BB7:BC7"/>
    <mergeCell ref="AZ5:BE6"/>
    <mergeCell ref="AN6:AS6"/>
    <mergeCell ref="AL7:AL8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A182:AY182"/>
    <mergeCell ref="BD114:BE114"/>
    <mergeCell ref="AZ112:BC112"/>
    <mergeCell ref="BD112:BE112"/>
    <mergeCell ref="AZ111:BC111"/>
    <mergeCell ref="BD111:BE111"/>
    <mergeCell ref="AZ108:BC108"/>
    <mergeCell ref="AZ113:BC113"/>
    <mergeCell ref="AZ109:BC109"/>
    <mergeCell ref="AZ117:BC117"/>
    <mergeCell ref="AZ118:BC118"/>
    <mergeCell ref="AZ119:BC119"/>
    <mergeCell ref="AZ178:BC178"/>
    <mergeCell ref="BD118:BE118"/>
    <mergeCell ref="BD117:BE117"/>
    <mergeCell ref="BD178:BE178"/>
    <mergeCell ref="BD108:BE108"/>
    <mergeCell ref="A179:AY179"/>
    <mergeCell ref="A181:AY181"/>
    <mergeCell ref="BD119:BE119"/>
    <mergeCell ref="AZ116:BC116"/>
    <mergeCell ref="AZ110:BC110"/>
    <mergeCell ref="AM7:AM8"/>
    <mergeCell ref="BD109:BE109"/>
    <mergeCell ref="AZ100:BC100"/>
    <mergeCell ref="BD100:BE100"/>
    <mergeCell ref="BD102:BE102"/>
    <mergeCell ref="AZ102:BC102"/>
    <mergeCell ref="BD116:BE116"/>
    <mergeCell ref="AZ114:BC114"/>
    <mergeCell ref="AZ104:BC104"/>
    <mergeCell ref="BD101:BE101"/>
    <mergeCell ref="AZ101:BC101"/>
    <mergeCell ref="BF5:BF8"/>
    <mergeCell ref="BG5:BG8"/>
    <mergeCell ref="AZ103:BC103"/>
    <mergeCell ref="BD103:BE103"/>
    <mergeCell ref="A98:BE98"/>
    <mergeCell ref="BD104:BE104"/>
    <mergeCell ref="AZ106:BC106"/>
    <mergeCell ref="BD106:BE106"/>
    <mergeCell ref="AF7:AF8"/>
    <mergeCell ref="AZ105:BC105"/>
    <mergeCell ref="BD105:BE105"/>
    <mergeCell ref="AT7:AU7"/>
    <mergeCell ref="AY7:AY8"/>
    <mergeCell ref="U7:U8"/>
    <mergeCell ref="V7:W7"/>
    <mergeCell ref="AB7:AC7"/>
    <mergeCell ref="AJ7:AK7"/>
    <mergeCell ref="AG7:AG8"/>
    <mergeCell ref="X7:Y7"/>
    <mergeCell ref="V6:AA6"/>
    <mergeCell ref="P99:AY99"/>
    <mergeCell ref="P9:AY9"/>
    <mergeCell ref="AD7:AE7"/>
    <mergeCell ref="P86:AY8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45" firstPageNumber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48"/>
  <sheetViews>
    <sheetView topLeftCell="A7" zoomScale="78" zoomScaleNormal="78" workbookViewId="0">
      <selection activeCell="BF27" sqref="BF27"/>
    </sheetView>
  </sheetViews>
  <sheetFormatPr defaultColWidth="10.6640625" defaultRowHeight="15" x14ac:dyDescent="0.2"/>
  <cols>
    <col min="1" max="1" width="17.1640625" style="455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57.83203125" style="72" customWidth="1"/>
    <col min="59" max="59" width="40.6640625" style="72" bestFit="1" customWidth="1"/>
    <col min="60" max="16384" width="10.6640625" style="72"/>
  </cols>
  <sheetData>
    <row r="1" spans="1:59" ht="21.95" customHeight="1" x14ac:dyDescent="0.2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  <c r="BC1" s="808"/>
      <c r="BD1" s="808"/>
      <c r="BE1" s="808"/>
    </row>
    <row r="2" spans="1:59" ht="21.95" customHeight="1" x14ac:dyDescent="0.2">
      <c r="A2" s="763" t="s">
        <v>475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</row>
    <row r="3" spans="1:59" ht="23.25" x14ac:dyDescent="0.2">
      <c r="A3" s="809" t="s">
        <v>517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  <c r="BC3" s="809"/>
      <c r="BD3" s="809"/>
      <c r="BE3" s="809"/>
    </row>
    <row r="4" spans="1:59" s="290" customFormat="1" ht="23.25" x14ac:dyDescent="0.2">
      <c r="A4" s="763" t="s">
        <v>1155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</row>
    <row r="5" spans="1:59" ht="24" customHeight="1" thickBot="1" x14ac:dyDescent="0.25">
      <c r="A5" s="762" t="s">
        <v>462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</row>
    <row r="6" spans="1:59" ht="15.75" customHeight="1" thickTop="1" thickBot="1" x14ac:dyDescent="0.25">
      <c r="A6" s="810" t="s">
        <v>1</v>
      </c>
      <c r="B6" s="813" t="s">
        <v>2</v>
      </c>
      <c r="C6" s="816" t="s">
        <v>3</v>
      </c>
      <c r="D6" s="819" t="s">
        <v>4</v>
      </c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19" t="s">
        <v>4</v>
      </c>
      <c r="AC6" s="820"/>
      <c r="AD6" s="820"/>
      <c r="AE6" s="820"/>
      <c r="AF6" s="820"/>
      <c r="AG6" s="820"/>
      <c r="AH6" s="820"/>
      <c r="AI6" s="820"/>
      <c r="AJ6" s="820"/>
      <c r="AK6" s="820"/>
      <c r="AL6" s="820"/>
      <c r="AM6" s="820"/>
      <c r="AN6" s="820"/>
      <c r="AO6" s="820"/>
      <c r="AP6" s="820"/>
      <c r="AQ6" s="820"/>
      <c r="AR6" s="820"/>
      <c r="AS6" s="820"/>
      <c r="AT6" s="820"/>
      <c r="AU6" s="820"/>
      <c r="AV6" s="820"/>
      <c r="AW6" s="820"/>
      <c r="AX6" s="820"/>
      <c r="AY6" s="820"/>
      <c r="AZ6" s="796" t="s">
        <v>5</v>
      </c>
      <c r="BA6" s="797"/>
      <c r="BB6" s="797"/>
      <c r="BC6" s="797"/>
      <c r="BD6" s="797"/>
      <c r="BE6" s="798"/>
      <c r="BF6" s="722" t="s">
        <v>51</v>
      </c>
      <c r="BG6" s="722" t="s">
        <v>52</v>
      </c>
    </row>
    <row r="7" spans="1:59" ht="15.75" customHeight="1" x14ac:dyDescent="0.2">
      <c r="A7" s="811"/>
      <c r="B7" s="814"/>
      <c r="C7" s="817"/>
      <c r="D7" s="803" t="s">
        <v>6</v>
      </c>
      <c r="E7" s="804"/>
      <c r="F7" s="804"/>
      <c r="G7" s="804"/>
      <c r="H7" s="804"/>
      <c r="I7" s="805"/>
      <c r="J7" s="806" t="s">
        <v>7</v>
      </c>
      <c r="K7" s="804"/>
      <c r="L7" s="804"/>
      <c r="M7" s="804"/>
      <c r="N7" s="804"/>
      <c r="O7" s="807"/>
      <c r="P7" s="803" t="s">
        <v>8</v>
      </c>
      <c r="Q7" s="804"/>
      <c r="R7" s="804"/>
      <c r="S7" s="804"/>
      <c r="T7" s="804"/>
      <c r="U7" s="805"/>
      <c r="V7" s="806" t="s">
        <v>9</v>
      </c>
      <c r="W7" s="804"/>
      <c r="X7" s="804"/>
      <c r="Y7" s="804"/>
      <c r="Z7" s="804"/>
      <c r="AA7" s="805"/>
      <c r="AB7" s="803" t="s">
        <v>10</v>
      </c>
      <c r="AC7" s="804"/>
      <c r="AD7" s="804"/>
      <c r="AE7" s="804"/>
      <c r="AF7" s="804"/>
      <c r="AG7" s="805"/>
      <c r="AH7" s="806" t="s">
        <v>11</v>
      </c>
      <c r="AI7" s="804"/>
      <c r="AJ7" s="804"/>
      <c r="AK7" s="804"/>
      <c r="AL7" s="804"/>
      <c r="AM7" s="807"/>
      <c r="AN7" s="803" t="s">
        <v>37</v>
      </c>
      <c r="AO7" s="804"/>
      <c r="AP7" s="804"/>
      <c r="AQ7" s="804"/>
      <c r="AR7" s="804"/>
      <c r="AS7" s="805"/>
      <c r="AT7" s="806" t="s">
        <v>38</v>
      </c>
      <c r="AU7" s="804"/>
      <c r="AV7" s="804"/>
      <c r="AW7" s="804"/>
      <c r="AX7" s="804"/>
      <c r="AY7" s="805"/>
      <c r="AZ7" s="799"/>
      <c r="BA7" s="800"/>
      <c r="BB7" s="800"/>
      <c r="BC7" s="800"/>
      <c r="BD7" s="800"/>
      <c r="BE7" s="801"/>
      <c r="BF7" s="802"/>
      <c r="BG7" s="723"/>
    </row>
    <row r="8" spans="1:59" ht="15.75" customHeight="1" x14ac:dyDescent="0.2">
      <c r="A8" s="811"/>
      <c r="B8" s="814"/>
      <c r="C8" s="817"/>
      <c r="D8" s="795" t="s">
        <v>12</v>
      </c>
      <c r="E8" s="782"/>
      <c r="F8" s="781" t="s">
        <v>13</v>
      </c>
      <c r="G8" s="782"/>
      <c r="H8" s="783" t="s">
        <v>14</v>
      </c>
      <c r="I8" s="788" t="s">
        <v>39</v>
      </c>
      <c r="J8" s="790" t="s">
        <v>12</v>
      </c>
      <c r="K8" s="782"/>
      <c r="L8" s="781" t="s">
        <v>13</v>
      </c>
      <c r="M8" s="782"/>
      <c r="N8" s="783" t="s">
        <v>14</v>
      </c>
      <c r="O8" s="793" t="s">
        <v>39</v>
      </c>
      <c r="P8" s="795" t="s">
        <v>12</v>
      </c>
      <c r="Q8" s="782"/>
      <c r="R8" s="781" t="s">
        <v>13</v>
      </c>
      <c r="S8" s="782"/>
      <c r="T8" s="783" t="s">
        <v>14</v>
      </c>
      <c r="U8" s="788" t="s">
        <v>39</v>
      </c>
      <c r="V8" s="790" t="s">
        <v>12</v>
      </c>
      <c r="W8" s="782"/>
      <c r="X8" s="781" t="s">
        <v>13</v>
      </c>
      <c r="Y8" s="782"/>
      <c r="Z8" s="783" t="s">
        <v>14</v>
      </c>
      <c r="AA8" s="791" t="s">
        <v>39</v>
      </c>
      <c r="AB8" s="795" t="s">
        <v>12</v>
      </c>
      <c r="AC8" s="782"/>
      <c r="AD8" s="781" t="s">
        <v>13</v>
      </c>
      <c r="AE8" s="782"/>
      <c r="AF8" s="783" t="s">
        <v>14</v>
      </c>
      <c r="AG8" s="788" t="s">
        <v>39</v>
      </c>
      <c r="AH8" s="790" t="s">
        <v>12</v>
      </c>
      <c r="AI8" s="782"/>
      <c r="AJ8" s="781" t="s">
        <v>13</v>
      </c>
      <c r="AK8" s="782"/>
      <c r="AL8" s="783" t="s">
        <v>14</v>
      </c>
      <c r="AM8" s="793" t="s">
        <v>39</v>
      </c>
      <c r="AN8" s="795" t="s">
        <v>12</v>
      </c>
      <c r="AO8" s="782"/>
      <c r="AP8" s="781" t="s">
        <v>13</v>
      </c>
      <c r="AQ8" s="782"/>
      <c r="AR8" s="783" t="s">
        <v>14</v>
      </c>
      <c r="AS8" s="788" t="s">
        <v>39</v>
      </c>
      <c r="AT8" s="790" t="s">
        <v>12</v>
      </c>
      <c r="AU8" s="782"/>
      <c r="AV8" s="781" t="s">
        <v>13</v>
      </c>
      <c r="AW8" s="782"/>
      <c r="AX8" s="783" t="s">
        <v>14</v>
      </c>
      <c r="AY8" s="791" t="s">
        <v>39</v>
      </c>
      <c r="AZ8" s="790" t="s">
        <v>12</v>
      </c>
      <c r="BA8" s="782"/>
      <c r="BB8" s="781" t="s">
        <v>13</v>
      </c>
      <c r="BC8" s="782"/>
      <c r="BD8" s="783" t="s">
        <v>14</v>
      </c>
      <c r="BE8" s="785" t="s">
        <v>47</v>
      </c>
      <c r="BF8" s="802"/>
      <c r="BG8" s="723"/>
    </row>
    <row r="9" spans="1:59" ht="80.099999999999994" customHeight="1" thickBot="1" x14ac:dyDescent="0.25">
      <c r="A9" s="812"/>
      <c r="B9" s="815"/>
      <c r="C9" s="818"/>
      <c r="D9" s="291" t="s">
        <v>40</v>
      </c>
      <c r="E9" s="292" t="s">
        <v>41</v>
      </c>
      <c r="F9" s="293" t="s">
        <v>40</v>
      </c>
      <c r="G9" s="292" t="s">
        <v>41</v>
      </c>
      <c r="H9" s="784"/>
      <c r="I9" s="789"/>
      <c r="J9" s="294" t="s">
        <v>40</v>
      </c>
      <c r="K9" s="292" t="s">
        <v>41</v>
      </c>
      <c r="L9" s="293" t="s">
        <v>40</v>
      </c>
      <c r="M9" s="292" t="s">
        <v>41</v>
      </c>
      <c r="N9" s="784"/>
      <c r="O9" s="794"/>
      <c r="P9" s="291" t="s">
        <v>40</v>
      </c>
      <c r="Q9" s="292" t="s">
        <v>41</v>
      </c>
      <c r="R9" s="293" t="s">
        <v>40</v>
      </c>
      <c r="S9" s="292" t="s">
        <v>41</v>
      </c>
      <c r="T9" s="784"/>
      <c r="U9" s="789"/>
      <c r="V9" s="294" t="s">
        <v>40</v>
      </c>
      <c r="W9" s="292" t="s">
        <v>41</v>
      </c>
      <c r="X9" s="293" t="s">
        <v>40</v>
      </c>
      <c r="Y9" s="292" t="s">
        <v>41</v>
      </c>
      <c r="Z9" s="784"/>
      <c r="AA9" s="792"/>
      <c r="AB9" s="291" t="s">
        <v>40</v>
      </c>
      <c r="AC9" s="292" t="s">
        <v>41</v>
      </c>
      <c r="AD9" s="293" t="s">
        <v>40</v>
      </c>
      <c r="AE9" s="292" t="s">
        <v>41</v>
      </c>
      <c r="AF9" s="784"/>
      <c r="AG9" s="789"/>
      <c r="AH9" s="294" t="s">
        <v>40</v>
      </c>
      <c r="AI9" s="292" t="s">
        <v>41</v>
      </c>
      <c r="AJ9" s="293" t="s">
        <v>40</v>
      </c>
      <c r="AK9" s="292" t="s">
        <v>41</v>
      </c>
      <c r="AL9" s="784"/>
      <c r="AM9" s="794"/>
      <c r="AN9" s="291" t="s">
        <v>40</v>
      </c>
      <c r="AO9" s="292" t="s">
        <v>41</v>
      </c>
      <c r="AP9" s="293" t="s">
        <v>40</v>
      </c>
      <c r="AQ9" s="292" t="s">
        <v>41</v>
      </c>
      <c r="AR9" s="784"/>
      <c r="AS9" s="789"/>
      <c r="AT9" s="294" t="s">
        <v>40</v>
      </c>
      <c r="AU9" s="292" t="s">
        <v>41</v>
      </c>
      <c r="AV9" s="293" t="s">
        <v>40</v>
      </c>
      <c r="AW9" s="292" t="s">
        <v>41</v>
      </c>
      <c r="AX9" s="784"/>
      <c r="AY9" s="792"/>
      <c r="AZ9" s="294" t="s">
        <v>40</v>
      </c>
      <c r="BA9" s="292" t="s">
        <v>42</v>
      </c>
      <c r="BB9" s="293" t="s">
        <v>40</v>
      </c>
      <c r="BC9" s="292" t="s">
        <v>42</v>
      </c>
      <c r="BD9" s="784"/>
      <c r="BE9" s="786"/>
      <c r="BF9" s="802"/>
      <c r="BG9" s="723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v>822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468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31" si="4">IF(V12*15=0,"",V12*15)</f>
        <v/>
      </c>
      <c r="X12" s="313"/>
      <c r="Y12" s="312" t="str">
        <f t="shared" ref="Y12:Y31" si="5">IF(X12*15=0,"",X12*15)</f>
        <v/>
      </c>
      <c r="Z12" s="314"/>
      <c r="AA12" s="315"/>
      <c r="AB12" s="311"/>
      <c r="AC12" s="312" t="str">
        <f t="shared" ref="AC12:AC33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34" si="11">IF(AP12*15=0,"",AP12*15)</f>
        <v/>
      </c>
      <c r="AR12" s="314"/>
      <c r="AS12" s="315"/>
      <c r="AT12" s="311"/>
      <c r="AU12" s="312" t="str">
        <f t="shared" ref="AU12:AU36" si="12">IF(AT12*15=0,"",AT12*15)</f>
        <v/>
      </c>
      <c r="AV12" s="313"/>
      <c r="AW12" s="312" t="str">
        <f t="shared" ref="AW12:AW36" si="13">IF(AV12*15=0,"",AV12*15)</f>
        <v/>
      </c>
      <c r="AX12" s="314"/>
      <c r="AY12" s="315"/>
      <c r="AZ12" s="24">
        <f t="shared" ref="AZ12:AZ49" si="14">IF(D12+J12+P12+V12+AB12+AH12+AN12+AT12=0,"",D12+J12+P12+V12+AB12+AH12+AN12+AT12)</f>
        <v>2</v>
      </c>
      <c r="BA12" s="16">
        <v>24</v>
      </c>
      <c r="BB12" s="25" t="str">
        <f t="shared" ref="BB12:BB49" si="15">IF(F12+L12+R12+X12+AD12+AJ12+AP12+AV12=0,"",F12+L12+R12+X12+AD12+AJ12+AP12+AV12)</f>
        <v/>
      </c>
      <c r="BC12" s="16">
        <v>6</v>
      </c>
      <c r="BD12" s="25">
        <f t="shared" ref="BD12:BD49" si="16">IF(N12+H12+T12+Z12+AF12+AL12+AR12+AX12=0,"",N12+H12+T12+Z12+AF12+AL12+AR12+AX12)</f>
        <v>2</v>
      </c>
      <c r="BE12" s="26">
        <f t="shared" ref="BE12:BE49" si="17">IF(D12+F12+L12+J12+P12+R12+V12+X12+AB12+AD12+AH12+AJ12+AN12+AP12+AT12+AV12=0,"",D12+F12+L12+J12+P12+R12+V12+X12+AB12+AD12+AH12+AJ12+AN12+AP12+AT12+AV12)</f>
        <v>2</v>
      </c>
      <c r="BF12" s="41" t="s">
        <v>676</v>
      </c>
      <c r="BG12" s="41" t="s">
        <v>713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3</v>
      </c>
      <c r="E13" s="16">
        <v>50</v>
      </c>
      <c r="F13" s="15">
        <v>2</v>
      </c>
      <c r="G13" s="16">
        <v>20</v>
      </c>
      <c r="H13" s="15">
        <v>4</v>
      </c>
      <c r="I13" s="17" t="s">
        <v>468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si="14"/>
        <v>3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5</v>
      </c>
      <c r="BF13" s="41" t="s">
        <v>676</v>
      </c>
      <c r="BG13" s="41" t="s">
        <v>713</v>
      </c>
    </row>
    <row r="14" spans="1:59" ht="15.75" customHeight="1" x14ac:dyDescent="0.2">
      <c r="A14" s="104" t="s">
        <v>281</v>
      </c>
      <c r="B14" s="29" t="s">
        <v>15</v>
      </c>
      <c r="C14" s="316" t="s">
        <v>712</v>
      </c>
      <c r="D14" s="311"/>
      <c r="E14" s="312" t="str">
        <f t="shared" ref="E14:E32" si="18">IF(D14*15=0,"",D14*15)</f>
        <v/>
      </c>
      <c r="F14" s="313"/>
      <c r="G14" s="312" t="str">
        <f t="shared" ref="G14:G29" si="19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0">IF(L14*15=0,"",L14*15)</f>
        <v/>
      </c>
      <c r="N14" s="314">
        <v>2</v>
      </c>
      <c r="O14" s="315" t="s">
        <v>468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si="14"/>
        <v>1</v>
      </c>
      <c r="BA14" s="16">
        <f t="shared" ref="BA14:BA49" si="21">IF((D14+J14+P14+V14+AB14+AH14+AN14+AT14)*14=0,"",(D14+J14+P14+V14+AB14+AH14+AN14+AT14)*14)</f>
        <v>14</v>
      </c>
      <c r="BB14" s="25" t="str">
        <f t="shared" si="15"/>
        <v/>
      </c>
      <c r="BC14" s="16" t="str">
        <f t="shared" ref="BC14:BC49" si="22">IF((L14+F14+R14+X14+AD14+AJ14+AP14+AV14)*14=0,"",(L14+F14+R14+X14+AD14+AJ14+AP14+AV14)*14)</f>
        <v/>
      </c>
      <c r="BD14" s="25">
        <f t="shared" si="16"/>
        <v>2</v>
      </c>
      <c r="BE14" s="26">
        <f t="shared" si="17"/>
        <v>1</v>
      </c>
      <c r="BF14" s="41" t="s">
        <v>669</v>
      </c>
      <c r="BG14" s="41" t="s">
        <v>714</v>
      </c>
    </row>
    <row r="15" spans="1:59" ht="15.75" customHeight="1" x14ac:dyDescent="0.2">
      <c r="A15" s="317" t="s">
        <v>609</v>
      </c>
      <c r="B15" s="29" t="s">
        <v>15</v>
      </c>
      <c r="C15" s="318" t="s">
        <v>282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:K28" si="23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19"/>
      <c r="AM15" s="23"/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14"/>
        <v>1</v>
      </c>
      <c r="BA15" s="16">
        <f t="shared" si="21"/>
        <v>14</v>
      </c>
      <c r="BB15" s="25">
        <f t="shared" si="15"/>
        <v>3</v>
      </c>
      <c r="BC15" s="16">
        <f t="shared" si="22"/>
        <v>42</v>
      </c>
      <c r="BD15" s="25">
        <f t="shared" si="16"/>
        <v>4</v>
      </c>
      <c r="BE15" s="26">
        <f t="shared" si="17"/>
        <v>4</v>
      </c>
      <c r="BF15" s="40" t="s">
        <v>710</v>
      </c>
      <c r="BG15" s="41" t="s">
        <v>1145</v>
      </c>
    </row>
    <row r="16" spans="1:59" ht="15.75" customHeight="1" x14ac:dyDescent="0.2">
      <c r="A16" s="317" t="s">
        <v>610</v>
      </c>
      <c r="B16" s="29" t="s">
        <v>15</v>
      </c>
      <c r="C16" s="318" t="s">
        <v>283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si="23"/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14"/>
        <v>1</v>
      </c>
      <c r="BA16" s="16">
        <f t="shared" si="21"/>
        <v>14</v>
      </c>
      <c r="BB16" s="25">
        <f t="shared" si="15"/>
        <v>1</v>
      </c>
      <c r="BC16" s="16">
        <f t="shared" si="22"/>
        <v>14</v>
      </c>
      <c r="BD16" s="25">
        <f t="shared" si="16"/>
        <v>4</v>
      </c>
      <c r="BE16" s="26">
        <f t="shared" si="17"/>
        <v>2</v>
      </c>
      <c r="BF16" s="40" t="s">
        <v>710</v>
      </c>
      <c r="BG16" s="41" t="s">
        <v>1145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3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4"/>
        <v>2</v>
      </c>
      <c r="BA17" s="16">
        <f t="shared" si="21"/>
        <v>28</v>
      </c>
      <c r="BB17" s="25">
        <f t="shared" si="15"/>
        <v>2</v>
      </c>
      <c r="BC17" s="16">
        <f t="shared" si="22"/>
        <v>28</v>
      </c>
      <c r="BD17" s="25">
        <f t="shared" si="16"/>
        <v>3</v>
      </c>
      <c r="BE17" s="26">
        <f t="shared" si="17"/>
        <v>4</v>
      </c>
      <c r="BF17" s="40" t="s">
        <v>690</v>
      </c>
      <c r="BG17" s="41" t="s">
        <v>821</v>
      </c>
    </row>
    <row r="18" spans="1:59" ht="15.75" customHeight="1" x14ac:dyDescent="0.2">
      <c r="A18" s="28" t="s">
        <v>286</v>
      </c>
      <c r="B18" s="29" t="s">
        <v>15</v>
      </c>
      <c r="C18" s="318" t="s">
        <v>287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3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9"/>
      <c r="AM18" s="23"/>
      <c r="AN18" s="19">
        <v>1</v>
      </c>
      <c r="AO18" s="16">
        <v>14</v>
      </c>
      <c r="AP18" s="19">
        <v>1</v>
      </c>
      <c r="AQ18" s="16">
        <v>14</v>
      </c>
      <c r="AR18" s="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4"/>
        <v>1</v>
      </c>
      <c r="BA18" s="16">
        <f t="shared" si="21"/>
        <v>14</v>
      </c>
      <c r="BB18" s="25">
        <f t="shared" si="15"/>
        <v>1</v>
      </c>
      <c r="BC18" s="16">
        <f t="shared" si="22"/>
        <v>14</v>
      </c>
      <c r="BD18" s="25">
        <f t="shared" si="16"/>
        <v>3</v>
      </c>
      <c r="BE18" s="26">
        <f t="shared" si="17"/>
        <v>2</v>
      </c>
      <c r="BF18" s="40" t="s">
        <v>690</v>
      </c>
      <c r="BG18" s="41" t="s">
        <v>822</v>
      </c>
    </row>
    <row r="19" spans="1:59" s="322" customFormat="1" ht="15.75" customHeight="1" x14ac:dyDescent="0.2">
      <c r="A19" s="355" t="s">
        <v>787</v>
      </c>
      <c r="B19" s="29" t="s">
        <v>15</v>
      </c>
      <c r="C19" s="650" t="s">
        <v>288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3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4"/>
        <v>1</v>
      </c>
      <c r="BA19" s="319">
        <f t="shared" si="21"/>
        <v>14</v>
      </c>
      <c r="BB19" s="320">
        <f t="shared" si="15"/>
        <v>3</v>
      </c>
      <c r="BC19" s="319">
        <f t="shared" si="22"/>
        <v>42</v>
      </c>
      <c r="BD19" s="320">
        <f t="shared" si="16"/>
        <v>4</v>
      </c>
      <c r="BE19" s="321">
        <f t="shared" si="17"/>
        <v>4</v>
      </c>
      <c r="BF19" s="40" t="s">
        <v>710</v>
      </c>
      <c r="BG19" s="651" t="s">
        <v>1161</v>
      </c>
    </row>
    <row r="20" spans="1:59" ht="15.75" customHeight="1" x14ac:dyDescent="0.2">
      <c r="A20" s="355" t="s">
        <v>788</v>
      </c>
      <c r="B20" s="29" t="s">
        <v>15</v>
      </c>
      <c r="C20" s="650" t="s">
        <v>289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3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14"/>
        <v>1</v>
      </c>
      <c r="BA20" s="16">
        <v>10</v>
      </c>
      <c r="BB20" s="25">
        <f t="shared" si="15"/>
        <v>3</v>
      </c>
      <c r="BC20" s="16">
        <v>30</v>
      </c>
      <c r="BD20" s="25">
        <f t="shared" si="16"/>
        <v>3</v>
      </c>
      <c r="BE20" s="26">
        <f t="shared" si="17"/>
        <v>4</v>
      </c>
      <c r="BF20" s="40" t="s">
        <v>710</v>
      </c>
      <c r="BG20" s="651" t="s">
        <v>1179</v>
      </c>
    </row>
    <row r="21" spans="1:59" ht="15.75" customHeight="1" x14ac:dyDescent="0.25">
      <c r="A21" s="12" t="s">
        <v>763</v>
      </c>
      <c r="B21" s="29" t="s">
        <v>15</v>
      </c>
      <c r="C21" s="14" t="s">
        <v>519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3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469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si="12"/>
        <v/>
      </c>
      <c r="AV21" s="19"/>
      <c r="AW21" s="16" t="str">
        <f t="shared" si="13"/>
        <v/>
      </c>
      <c r="AX21" s="19"/>
      <c r="AY21" s="21"/>
      <c r="AZ21" s="24" t="str">
        <f t="shared" si="14"/>
        <v/>
      </c>
      <c r="BA21" s="16" t="str">
        <f t="shared" si="21"/>
        <v/>
      </c>
      <c r="BB21" s="25">
        <f t="shared" si="15"/>
        <v>1</v>
      </c>
      <c r="BC21" s="16">
        <f t="shared" si="22"/>
        <v>14</v>
      </c>
      <c r="BD21" s="25">
        <f t="shared" si="16"/>
        <v>1</v>
      </c>
      <c r="BE21" s="26">
        <f t="shared" si="17"/>
        <v>1</v>
      </c>
      <c r="BF21" s="40" t="s">
        <v>629</v>
      </c>
      <c r="BG21" s="41" t="s">
        <v>661</v>
      </c>
    </row>
    <row r="22" spans="1:59" ht="15.75" customHeight="1" x14ac:dyDescent="0.2">
      <c r="A22" s="28" t="s">
        <v>290</v>
      </c>
      <c r="B22" s="29" t="s">
        <v>15</v>
      </c>
      <c r="C22" s="30" t="s">
        <v>291</v>
      </c>
      <c r="D22" s="73"/>
      <c r="E22" s="74" t="str">
        <f t="shared" si="18"/>
        <v/>
      </c>
      <c r="F22" s="73"/>
      <c r="G22" s="74" t="str">
        <f t="shared" si="19"/>
        <v/>
      </c>
      <c r="H22" s="73"/>
      <c r="I22" s="75"/>
      <c r="J22" s="73"/>
      <c r="K22" s="74" t="str">
        <f t="shared" si="23"/>
        <v/>
      </c>
      <c r="L22" s="73"/>
      <c r="M22" s="74" t="str">
        <f t="shared" si="20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469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14"/>
        <v/>
      </c>
      <c r="BA22" s="16" t="str">
        <f t="shared" si="21"/>
        <v/>
      </c>
      <c r="BB22" s="25">
        <f t="shared" si="15"/>
        <v>1</v>
      </c>
      <c r="BC22" s="16">
        <f t="shared" si="22"/>
        <v>14</v>
      </c>
      <c r="BD22" s="25">
        <f t="shared" si="16"/>
        <v>1</v>
      </c>
      <c r="BE22" s="26">
        <f t="shared" si="17"/>
        <v>1</v>
      </c>
      <c r="BF22" s="40" t="s">
        <v>629</v>
      </c>
      <c r="BG22" s="41" t="s">
        <v>661</v>
      </c>
    </row>
    <row r="23" spans="1:59" ht="15.75" x14ac:dyDescent="0.25">
      <c r="A23" s="12" t="s">
        <v>292</v>
      </c>
      <c r="B23" s="29" t="s">
        <v>34</v>
      </c>
      <c r="C23" s="71" t="s">
        <v>293</v>
      </c>
      <c r="D23" s="311"/>
      <c r="E23" s="312" t="str">
        <f t="shared" si="18"/>
        <v/>
      </c>
      <c r="F23" s="313"/>
      <c r="G23" s="312" t="str">
        <f t="shared" si="19"/>
        <v/>
      </c>
      <c r="H23" s="314"/>
      <c r="I23" s="315"/>
      <c r="J23" s="311"/>
      <c r="K23" s="312" t="str">
        <f t="shared" si="23"/>
        <v/>
      </c>
      <c r="L23" s="313"/>
      <c r="M23" s="312" t="str">
        <f t="shared" si="20"/>
        <v/>
      </c>
      <c r="N23" s="314"/>
      <c r="O23" s="315"/>
      <c r="P23" s="323"/>
      <c r="Q23" s="324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si="5"/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23"/>
      <c r="AO23" s="324" t="str">
        <f t="shared" si="10"/>
        <v/>
      </c>
      <c r="AP23" s="313">
        <v>1</v>
      </c>
      <c r="AQ23" s="312">
        <v>14</v>
      </c>
      <c r="AR23" s="314">
        <v>1</v>
      </c>
      <c r="AS23" s="315" t="s">
        <v>469</v>
      </c>
      <c r="AT23" s="311"/>
      <c r="AU23" s="312" t="str">
        <f t="shared" si="12"/>
        <v/>
      </c>
      <c r="AV23" s="313"/>
      <c r="AW23" s="312" t="str">
        <f t="shared" si="13"/>
        <v/>
      </c>
      <c r="AX23" s="314"/>
      <c r="AY23" s="315"/>
      <c r="AZ23" s="24" t="str">
        <f t="shared" si="14"/>
        <v/>
      </c>
      <c r="BA23" s="168" t="str">
        <f t="shared" si="21"/>
        <v/>
      </c>
      <c r="BB23" s="325">
        <f t="shared" si="15"/>
        <v>1</v>
      </c>
      <c r="BC23" s="168">
        <f t="shared" si="22"/>
        <v>14</v>
      </c>
      <c r="BD23" s="325">
        <f t="shared" si="16"/>
        <v>1</v>
      </c>
      <c r="BE23" s="26">
        <f t="shared" si="17"/>
        <v>1</v>
      </c>
      <c r="BF23" s="41" t="s">
        <v>597</v>
      </c>
      <c r="BG23" s="41" t="s">
        <v>666</v>
      </c>
    </row>
    <row r="24" spans="1:59" x14ac:dyDescent="0.2">
      <c r="A24" s="28" t="s">
        <v>294</v>
      </c>
      <c r="B24" s="29" t="s">
        <v>15</v>
      </c>
      <c r="C24" s="118" t="s">
        <v>295</v>
      </c>
      <c r="D24" s="73"/>
      <c r="E24" s="74" t="str">
        <f t="shared" si="18"/>
        <v/>
      </c>
      <c r="F24" s="73"/>
      <c r="G24" s="74" t="str">
        <f t="shared" si="19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469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5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12"/>
        <v/>
      </c>
      <c r="AV24" s="19"/>
      <c r="AW24" s="16" t="str">
        <f t="shared" si="13"/>
        <v/>
      </c>
      <c r="AX24" s="19"/>
      <c r="AY24" s="21"/>
      <c r="AZ24" s="24" t="str">
        <f t="shared" si="14"/>
        <v/>
      </c>
      <c r="BA24" s="168">
        <v>4</v>
      </c>
      <c r="BB24" s="325">
        <f t="shared" si="15"/>
        <v>2</v>
      </c>
      <c r="BC24" s="168">
        <v>24</v>
      </c>
      <c r="BD24" s="325">
        <f t="shared" si="16"/>
        <v>3</v>
      </c>
      <c r="BE24" s="26">
        <f t="shared" si="17"/>
        <v>2</v>
      </c>
      <c r="BF24" s="41" t="s">
        <v>597</v>
      </c>
      <c r="BG24" s="41" t="s">
        <v>715</v>
      </c>
    </row>
    <row r="25" spans="1:59" ht="15.75" customHeight="1" x14ac:dyDescent="0.2">
      <c r="A25" s="28" t="s">
        <v>296</v>
      </c>
      <c r="B25" s="29" t="s">
        <v>15</v>
      </c>
      <c r="C25" s="118" t="s">
        <v>297</v>
      </c>
      <c r="D25" s="73"/>
      <c r="E25" s="74" t="str">
        <f t="shared" si="18"/>
        <v/>
      </c>
      <c r="F25" s="73"/>
      <c r="G25" s="74" t="str">
        <f t="shared" si="19"/>
        <v/>
      </c>
      <c r="H25" s="73"/>
      <c r="I25" s="75"/>
      <c r="J25" s="73"/>
      <c r="K25" s="74" t="str">
        <f t="shared" ref="K25" si="24">IF(J25*15=0,"",J25*15)</f>
        <v/>
      </c>
      <c r="L25" s="73"/>
      <c r="M25" s="74" t="str">
        <f t="shared" ref="M25" si="25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73"/>
      <c r="W25" s="74" t="str">
        <f t="shared" si="4"/>
        <v/>
      </c>
      <c r="X25" s="19">
        <v>1</v>
      </c>
      <c r="Y25" s="16">
        <v>14</v>
      </c>
      <c r="Z25" s="19">
        <v>3</v>
      </c>
      <c r="AA25" s="23" t="s">
        <v>469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24" t="str">
        <f t="shared" si="14"/>
        <v/>
      </c>
      <c r="BA25" s="16" t="str">
        <f t="shared" si="21"/>
        <v/>
      </c>
      <c r="BB25" s="25">
        <f t="shared" si="15"/>
        <v>1</v>
      </c>
      <c r="BC25" s="16">
        <f t="shared" si="22"/>
        <v>14</v>
      </c>
      <c r="BD25" s="25">
        <f t="shared" si="16"/>
        <v>3</v>
      </c>
      <c r="BE25" s="26">
        <f t="shared" si="17"/>
        <v>1</v>
      </c>
      <c r="BF25" s="41" t="s">
        <v>597</v>
      </c>
      <c r="BG25" s="41" t="s">
        <v>715</v>
      </c>
    </row>
    <row r="26" spans="1:59" ht="15.75" customHeight="1" x14ac:dyDescent="0.2">
      <c r="A26" s="28" t="s">
        <v>298</v>
      </c>
      <c r="B26" s="29" t="s">
        <v>15</v>
      </c>
      <c r="C26" s="118" t="s">
        <v>299</v>
      </c>
      <c r="D26" s="19"/>
      <c r="E26" s="16" t="str">
        <f t="shared" si="18"/>
        <v/>
      </c>
      <c r="F26" s="19"/>
      <c r="G26" s="16" t="str">
        <f t="shared" si="19"/>
        <v/>
      </c>
      <c r="H26" s="19"/>
      <c r="I26" s="23"/>
      <c r="J26" s="19"/>
      <c r="K26" s="16" t="str">
        <f t="shared" si="23"/>
        <v/>
      </c>
      <c r="L26" s="19"/>
      <c r="M26" s="16" t="str">
        <f t="shared" si="20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5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469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f t="shared" si="22"/>
        <v>14</v>
      </c>
      <c r="BD26" s="25">
        <f t="shared" si="16"/>
        <v>3</v>
      </c>
      <c r="BE26" s="26">
        <f t="shared" si="17"/>
        <v>1</v>
      </c>
      <c r="BF26" s="41" t="s">
        <v>597</v>
      </c>
      <c r="BG26" s="41" t="s">
        <v>715</v>
      </c>
    </row>
    <row r="27" spans="1:59" ht="15.75" customHeight="1" x14ac:dyDescent="0.2">
      <c r="A27" s="28" t="s">
        <v>300</v>
      </c>
      <c r="B27" s="710" t="s">
        <v>15</v>
      </c>
      <c r="C27" s="118" t="s">
        <v>301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3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469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14"/>
        <v/>
      </c>
      <c r="BA27" s="16" t="str">
        <f t="shared" si="21"/>
        <v/>
      </c>
      <c r="BB27" s="25">
        <f t="shared" si="15"/>
        <v>1</v>
      </c>
      <c r="BC27" s="16">
        <f t="shared" si="22"/>
        <v>14</v>
      </c>
      <c r="BD27" s="25">
        <f t="shared" si="16"/>
        <v>2</v>
      </c>
      <c r="BE27" s="26">
        <f t="shared" si="17"/>
        <v>1</v>
      </c>
      <c r="BF27" s="41" t="s">
        <v>597</v>
      </c>
      <c r="BG27" s="41" t="s">
        <v>715</v>
      </c>
    </row>
    <row r="28" spans="1:59" ht="15.75" customHeight="1" x14ac:dyDescent="0.2">
      <c r="A28" s="28" t="s">
        <v>302</v>
      </c>
      <c r="B28" s="29" t="s">
        <v>15</v>
      </c>
      <c r="C28" s="118" t="s">
        <v>303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3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>
        <v>1</v>
      </c>
      <c r="AW28" s="16">
        <v>10</v>
      </c>
      <c r="AX28" s="19">
        <v>2</v>
      </c>
      <c r="AY28" s="21" t="s">
        <v>469</v>
      </c>
      <c r="AZ28" s="24" t="str">
        <f t="shared" si="14"/>
        <v/>
      </c>
      <c r="BA28" s="16" t="str">
        <f t="shared" si="21"/>
        <v/>
      </c>
      <c r="BB28" s="25">
        <f t="shared" si="15"/>
        <v>1</v>
      </c>
      <c r="BC28" s="16">
        <v>10</v>
      </c>
      <c r="BD28" s="25">
        <f t="shared" si="16"/>
        <v>2</v>
      </c>
      <c r="BE28" s="26">
        <f t="shared" si="17"/>
        <v>1</v>
      </c>
      <c r="BF28" s="41" t="s">
        <v>597</v>
      </c>
      <c r="BG28" s="41" t="s">
        <v>715</v>
      </c>
    </row>
    <row r="29" spans="1:59" ht="15.75" customHeight="1" x14ac:dyDescent="0.2">
      <c r="A29" s="104" t="s">
        <v>304</v>
      </c>
      <c r="B29" s="29" t="s">
        <v>34</v>
      </c>
      <c r="C29" s="316" t="s">
        <v>305</v>
      </c>
      <c r="D29" s="311"/>
      <c r="E29" s="312" t="str">
        <f t="shared" si="18"/>
        <v/>
      </c>
      <c r="F29" s="313"/>
      <c r="G29" s="312" t="str">
        <f t="shared" si="19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468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5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12"/>
        <v/>
      </c>
      <c r="AV29" s="313"/>
      <c r="AW29" s="312" t="str">
        <f t="shared" si="13"/>
        <v/>
      </c>
      <c r="AX29" s="314"/>
      <c r="AY29" s="315"/>
      <c r="AZ29" s="24">
        <f t="shared" si="14"/>
        <v>1</v>
      </c>
      <c r="BA29" s="16">
        <f t="shared" si="21"/>
        <v>14</v>
      </c>
      <c r="BB29" s="25">
        <f t="shared" si="15"/>
        <v>1</v>
      </c>
      <c r="BC29" s="16">
        <f t="shared" si="22"/>
        <v>14</v>
      </c>
      <c r="BD29" s="25">
        <f t="shared" si="16"/>
        <v>1</v>
      </c>
      <c r="BE29" s="26">
        <f t="shared" si="17"/>
        <v>2</v>
      </c>
      <c r="BF29" s="41" t="s">
        <v>676</v>
      </c>
      <c r="BG29" s="41" t="s">
        <v>716</v>
      </c>
    </row>
    <row r="30" spans="1:59" ht="15.75" customHeight="1" x14ac:dyDescent="0.2">
      <c r="A30" s="28" t="s">
        <v>306</v>
      </c>
      <c r="B30" s="29" t="s">
        <v>34</v>
      </c>
      <c r="C30" s="326" t="s">
        <v>307</v>
      </c>
      <c r="D30" s="311"/>
      <c r="E30" s="312" t="str">
        <f t="shared" si="18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5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12"/>
        <v/>
      </c>
      <c r="AV30" s="313"/>
      <c r="AW30" s="16" t="str">
        <f t="shared" si="13"/>
        <v/>
      </c>
      <c r="AX30" s="314"/>
      <c r="AY30" s="315"/>
      <c r="AZ30" s="24">
        <f t="shared" si="14"/>
        <v>2</v>
      </c>
      <c r="BA30" s="16">
        <f t="shared" si="21"/>
        <v>28</v>
      </c>
      <c r="BB30" s="25" t="str">
        <f t="shared" si="15"/>
        <v/>
      </c>
      <c r="BC30" s="16" t="str">
        <f t="shared" si="22"/>
        <v/>
      </c>
      <c r="BD30" s="25">
        <f t="shared" si="16"/>
        <v>1</v>
      </c>
      <c r="BE30" s="26">
        <f t="shared" si="17"/>
        <v>2</v>
      </c>
      <c r="BF30" s="41" t="s">
        <v>669</v>
      </c>
      <c r="BG30" s="41" t="s">
        <v>789</v>
      </c>
    </row>
    <row r="31" spans="1:59" s="1" customFormat="1" ht="15.75" customHeight="1" x14ac:dyDescent="0.2">
      <c r="A31" s="28" t="s">
        <v>766</v>
      </c>
      <c r="B31" s="710" t="s">
        <v>34</v>
      </c>
      <c r="C31" s="327" t="s">
        <v>328</v>
      </c>
      <c r="D31" s="328"/>
      <c r="E31" s="329" t="str">
        <f t="shared" si="18"/>
        <v/>
      </c>
      <c r="F31" s="330"/>
      <c r="G31" s="329" t="str">
        <f t="shared" ref="G31:G32" si="26">IF(F31*15=0,"",F31*15)</f>
        <v/>
      </c>
      <c r="H31" s="331"/>
      <c r="I31" s="332"/>
      <c r="J31" s="328">
        <v>2</v>
      </c>
      <c r="K31" s="329">
        <v>28</v>
      </c>
      <c r="L31" s="330"/>
      <c r="M31" s="329" t="str">
        <f t="shared" ref="M31" si="27">IF(L31*15=0,"",L31*15)</f>
        <v/>
      </c>
      <c r="N31" s="331">
        <v>3</v>
      </c>
      <c r="O31" s="332" t="s">
        <v>15</v>
      </c>
      <c r="P31" s="328"/>
      <c r="Q31" s="329" t="str">
        <f t="shared" ref="Q31:Q32" si="28">IF(P31*15=0,"",P31*15)</f>
        <v/>
      </c>
      <c r="R31" s="330"/>
      <c r="S31" s="329" t="str">
        <f t="shared" ref="S31:S32" si="29">IF(R31*15=0,"",R31*15)</f>
        <v/>
      </c>
      <c r="T31" s="331"/>
      <c r="U31" s="332"/>
      <c r="V31" s="328"/>
      <c r="W31" s="333" t="str">
        <f t="shared" si="4"/>
        <v/>
      </c>
      <c r="X31" s="330"/>
      <c r="Y31" s="333" t="str">
        <f t="shared" si="5"/>
        <v/>
      </c>
      <c r="Z31" s="331"/>
      <c r="AA31" s="332"/>
      <c r="AB31" s="328"/>
      <c r="AC31" s="329" t="str">
        <f t="shared" si="6"/>
        <v/>
      </c>
      <c r="AD31" s="330"/>
      <c r="AE31" s="329" t="str">
        <f t="shared" ref="AE31:AE33" si="30">IF(AD31*15=0,"",AD31*15)</f>
        <v/>
      </c>
      <c r="AF31" s="331"/>
      <c r="AG31" s="332"/>
      <c r="AH31" s="328"/>
      <c r="AI31" s="329" t="str">
        <f t="shared" ref="AI31:AI32" si="31">IF(AH31*15=0,"",AH31*15)</f>
        <v/>
      </c>
      <c r="AJ31" s="330"/>
      <c r="AK31" s="329" t="str">
        <f t="shared" ref="AK31:AK37" si="32">IF(AJ31*15=0,"",AJ31*15)</f>
        <v/>
      </c>
      <c r="AL31" s="331"/>
      <c r="AM31" s="332"/>
      <c r="AN31" s="328"/>
      <c r="AO31" s="329" t="str">
        <f t="shared" ref="AO31:AO34" si="33">IF(AN31*15=0,"",AN31*15)</f>
        <v/>
      </c>
      <c r="AP31" s="330"/>
      <c r="AQ31" s="329" t="str">
        <f t="shared" si="11"/>
        <v/>
      </c>
      <c r="AR31" s="331"/>
      <c r="AS31" s="332"/>
      <c r="AT31" s="334"/>
      <c r="AU31" s="333" t="str">
        <f t="shared" si="12"/>
        <v/>
      </c>
      <c r="AV31" s="334"/>
      <c r="AW31" s="333" t="str">
        <f t="shared" si="13"/>
        <v/>
      </c>
      <c r="AX31" s="331"/>
      <c r="AY31" s="332"/>
      <c r="AZ31" s="335">
        <f t="shared" si="14"/>
        <v>2</v>
      </c>
      <c r="BA31" s="16">
        <f t="shared" si="21"/>
        <v>28</v>
      </c>
      <c r="BB31" s="25" t="str">
        <f t="shared" si="15"/>
        <v/>
      </c>
      <c r="BC31" s="16" t="str">
        <f t="shared" si="22"/>
        <v/>
      </c>
      <c r="BD31" s="25">
        <f t="shared" si="16"/>
        <v>3</v>
      </c>
      <c r="BE31" s="26">
        <f t="shared" si="17"/>
        <v>2</v>
      </c>
      <c r="BF31" s="41" t="s">
        <v>664</v>
      </c>
      <c r="BG31" s="41" t="s">
        <v>846</v>
      </c>
    </row>
    <row r="32" spans="1:59" s="27" customFormat="1" ht="15.75" customHeight="1" x14ac:dyDescent="0.2">
      <c r="A32" s="28" t="s">
        <v>767</v>
      </c>
      <c r="B32" s="710" t="s">
        <v>34</v>
      </c>
      <c r="C32" s="327" t="s">
        <v>329</v>
      </c>
      <c r="D32" s="328"/>
      <c r="E32" s="329" t="str">
        <f t="shared" si="18"/>
        <v/>
      </c>
      <c r="F32" s="330"/>
      <c r="G32" s="329" t="str">
        <f t="shared" si="26"/>
        <v/>
      </c>
      <c r="H32" s="331"/>
      <c r="I32" s="332"/>
      <c r="J32" s="328"/>
      <c r="K32" s="329"/>
      <c r="L32" s="330">
        <v>1</v>
      </c>
      <c r="M32" s="329">
        <v>14</v>
      </c>
      <c r="N32" s="331">
        <v>1</v>
      </c>
      <c r="O32" s="332" t="s">
        <v>469</v>
      </c>
      <c r="P32" s="328"/>
      <c r="Q32" s="329" t="str">
        <f t="shared" si="28"/>
        <v/>
      </c>
      <c r="R32" s="330"/>
      <c r="S32" s="329" t="str">
        <f t="shared" si="29"/>
        <v/>
      </c>
      <c r="T32" s="331"/>
      <c r="U32" s="332"/>
      <c r="V32" s="328"/>
      <c r="W32" s="333"/>
      <c r="X32" s="330"/>
      <c r="Y32" s="333"/>
      <c r="Z32" s="331"/>
      <c r="AA32" s="332"/>
      <c r="AB32" s="328"/>
      <c r="AC32" s="329" t="str">
        <f t="shared" si="6"/>
        <v/>
      </c>
      <c r="AD32" s="330"/>
      <c r="AE32" s="329" t="str">
        <f t="shared" si="30"/>
        <v/>
      </c>
      <c r="AF32" s="331"/>
      <c r="AG32" s="332"/>
      <c r="AH32" s="328"/>
      <c r="AI32" s="329" t="str">
        <f t="shared" si="31"/>
        <v/>
      </c>
      <c r="AJ32" s="330"/>
      <c r="AK32" s="329" t="str">
        <f t="shared" si="32"/>
        <v/>
      </c>
      <c r="AL32" s="331"/>
      <c r="AM32" s="332"/>
      <c r="AN32" s="328"/>
      <c r="AO32" s="329" t="str">
        <f t="shared" si="33"/>
        <v/>
      </c>
      <c r="AP32" s="330"/>
      <c r="AQ32" s="329" t="str">
        <f t="shared" si="11"/>
        <v/>
      </c>
      <c r="AR32" s="331"/>
      <c r="AS32" s="332"/>
      <c r="AT32" s="334"/>
      <c r="AU32" s="333" t="str">
        <f t="shared" si="12"/>
        <v/>
      </c>
      <c r="AV32" s="334"/>
      <c r="AW32" s="333" t="str">
        <f t="shared" si="13"/>
        <v/>
      </c>
      <c r="AX32" s="331"/>
      <c r="AY32" s="332"/>
      <c r="AZ32" s="335" t="str">
        <f t="shared" si="14"/>
        <v/>
      </c>
      <c r="BA32" s="16" t="str">
        <f t="shared" si="21"/>
        <v/>
      </c>
      <c r="BB32" s="25">
        <f t="shared" si="15"/>
        <v>1</v>
      </c>
      <c r="BC32" s="16">
        <f t="shared" si="22"/>
        <v>14</v>
      </c>
      <c r="BD32" s="25">
        <f t="shared" si="16"/>
        <v>1</v>
      </c>
      <c r="BE32" s="26">
        <f t="shared" si="17"/>
        <v>1</v>
      </c>
      <c r="BF32" s="41" t="s">
        <v>664</v>
      </c>
      <c r="BG32" s="41" t="s">
        <v>846</v>
      </c>
    </row>
    <row r="33" spans="1:59" s="27" customFormat="1" ht="15.75" customHeight="1" x14ac:dyDescent="0.2">
      <c r="A33" s="28" t="s">
        <v>768</v>
      </c>
      <c r="B33" s="710" t="s">
        <v>34</v>
      </c>
      <c r="C33" s="336" t="s">
        <v>330</v>
      </c>
      <c r="D33" s="328"/>
      <c r="E33" s="329"/>
      <c r="F33" s="330"/>
      <c r="G33" s="329"/>
      <c r="H33" s="331"/>
      <c r="I33" s="332"/>
      <c r="J33" s="328"/>
      <c r="K33" s="329"/>
      <c r="L33" s="330"/>
      <c r="M33" s="329" t="str">
        <f t="shared" ref="M33:M37" si="34">IF(L33*15=0,"",L33*15)</f>
        <v/>
      </c>
      <c r="N33" s="331"/>
      <c r="O33" s="332"/>
      <c r="P33" s="328"/>
      <c r="Q33" s="329" t="str">
        <f>IF(P33*15=0,"",P33*15)</f>
        <v/>
      </c>
      <c r="R33" s="330"/>
      <c r="S33" s="329" t="str">
        <f>IF(R33*15=0,"",R33*15)</f>
        <v/>
      </c>
      <c r="T33" s="331"/>
      <c r="U33" s="332"/>
      <c r="V33" s="328"/>
      <c r="W33" s="333" t="str">
        <f t="shared" ref="W33:W35" si="35">IF(V33*15=0,"",V33*15)</f>
        <v/>
      </c>
      <c r="X33" s="330"/>
      <c r="Y33" s="333" t="str">
        <f t="shared" ref="Y33:Y35" si="36">IF(X33*15=0,"",X33*15)</f>
        <v/>
      </c>
      <c r="Z33" s="331"/>
      <c r="AA33" s="332"/>
      <c r="AB33" s="328"/>
      <c r="AC33" s="329" t="str">
        <f t="shared" si="6"/>
        <v/>
      </c>
      <c r="AD33" s="330"/>
      <c r="AE33" s="329" t="str">
        <f t="shared" si="30"/>
        <v/>
      </c>
      <c r="AF33" s="331"/>
      <c r="AG33" s="337"/>
      <c r="AH33" s="338"/>
      <c r="AI33" s="339"/>
      <c r="AJ33" s="340"/>
      <c r="AK33" s="339"/>
      <c r="AL33" s="341"/>
      <c r="AM33" s="342"/>
      <c r="AN33" s="343"/>
      <c r="AO33" s="344" t="str">
        <f t="shared" si="33"/>
        <v/>
      </c>
      <c r="AP33" s="345"/>
      <c r="AQ33" s="344" t="str">
        <f t="shared" si="11"/>
        <v/>
      </c>
      <c r="AR33" s="346"/>
      <c r="AS33" s="347"/>
      <c r="AT33" s="328">
        <v>2</v>
      </c>
      <c r="AU33" s="329">
        <v>20</v>
      </c>
      <c r="AV33" s="330"/>
      <c r="AW33" s="329" t="str">
        <f t="shared" si="13"/>
        <v/>
      </c>
      <c r="AX33" s="331">
        <v>2</v>
      </c>
      <c r="AY33" s="332" t="s">
        <v>15</v>
      </c>
      <c r="AZ33" s="348">
        <f t="shared" si="14"/>
        <v>2</v>
      </c>
      <c r="BA33" s="16">
        <v>20</v>
      </c>
      <c r="BB33" s="25" t="str">
        <f t="shared" si="15"/>
        <v/>
      </c>
      <c r="BC33" s="16" t="str">
        <f t="shared" si="22"/>
        <v/>
      </c>
      <c r="BD33" s="25">
        <f t="shared" si="16"/>
        <v>2</v>
      </c>
      <c r="BE33" s="26">
        <f t="shared" si="17"/>
        <v>2</v>
      </c>
      <c r="BF33" s="41" t="s">
        <v>664</v>
      </c>
      <c r="BG33" s="41" t="s">
        <v>846</v>
      </c>
    </row>
    <row r="34" spans="1:59" s="1" customFormat="1" ht="15.75" customHeight="1" x14ac:dyDescent="0.2">
      <c r="A34" s="28" t="s">
        <v>769</v>
      </c>
      <c r="B34" s="710" t="s">
        <v>34</v>
      </c>
      <c r="C34" s="349" t="s">
        <v>331</v>
      </c>
      <c r="D34" s="328"/>
      <c r="E34" s="329"/>
      <c r="F34" s="330"/>
      <c r="G34" s="329"/>
      <c r="H34" s="331"/>
      <c r="I34" s="332"/>
      <c r="J34" s="328"/>
      <c r="K34" s="329"/>
      <c r="L34" s="330"/>
      <c r="M34" s="329"/>
      <c r="N34" s="331"/>
      <c r="O34" s="332"/>
      <c r="P34" s="328">
        <v>1</v>
      </c>
      <c r="Q34" s="329">
        <v>14</v>
      </c>
      <c r="R34" s="330">
        <v>1</v>
      </c>
      <c r="S34" s="329">
        <v>14</v>
      </c>
      <c r="T34" s="331">
        <v>2</v>
      </c>
      <c r="U34" s="332" t="s">
        <v>88</v>
      </c>
      <c r="V34" s="328"/>
      <c r="W34" s="333" t="str">
        <f t="shared" si="35"/>
        <v/>
      </c>
      <c r="X34" s="330"/>
      <c r="Y34" s="333" t="str">
        <f t="shared" si="36"/>
        <v/>
      </c>
      <c r="Z34" s="331"/>
      <c r="AA34" s="332"/>
      <c r="AB34" s="328"/>
      <c r="AC34" s="329"/>
      <c r="AD34" s="330"/>
      <c r="AE34" s="329"/>
      <c r="AF34" s="331"/>
      <c r="AG34" s="332"/>
      <c r="AH34" s="350"/>
      <c r="AI34" s="329"/>
      <c r="AJ34" s="330"/>
      <c r="AK34" s="329" t="str">
        <f t="shared" si="32"/>
        <v/>
      </c>
      <c r="AL34" s="331"/>
      <c r="AM34" s="351"/>
      <c r="AN34" s="328"/>
      <c r="AO34" s="329" t="str">
        <f t="shared" si="33"/>
        <v/>
      </c>
      <c r="AP34" s="330"/>
      <c r="AQ34" s="329" t="str">
        <f t="shared" si="11"/>
        <v/>
      </c>
      <c r="AR34" s="331"/>
      <c r="AS34" s="332"/>
      <c r="AT34" s="328"/>
      <c r="AU34" s="352"/>
      <c r="AV34" s="330"/>
      <c r="AW34" s="352"/>
      <c r="AX34" s="331"/>
      <c r="AY34" s="353"/>
      <c r="AZ34" s="354">
        <f t="shared" si="14"/>
        <v>1</v>
      </c>
      <c r="BA34" s="16">
        <f t="shared" si="21"/>
        <v>14</v>
      </c>
      <c r="BB34" s="25">
        <f t="shared" si="15"/>
        <v>1</v>
      </c>
      <c r="BC34" s="16">
        <f t="shared" si="22"/>
        <v>14</v>
      </c>
      <c r="BD34" s="25">
        <f t="shared" si="16"/>
        <v>2</v>
      </c>
      <c r="BE34" s="26">
        <f t="shared" si="17"/>
        <v>2</v>
      </c>
      <c r="BF34" s="41" t="s">
        <v>664</v>
      </c>
      <c r="BG34" s="41" t="s">
        <v>847</v>
      </c>
    </row>
    <row r="35" spans="1:59" s="1" customFormat="1" ht="15.75" customHeight="1" x14ac:dyDescent="0.2">
      <c r="A35" s="707" t="s">
        <v>826</v>
      </c>
      <c r="B35" s="710" t="s">
        <v>34</v>
      </c>
      <c r="C35" s="336" t="s">
        <v>332</v>
      </c>
      <c r="D35" s="328"/>
      <c r="E35" s="329" t="str">
        <f>IF(D35*15=0,"",D35*15)</f>
        <v/>
      </c>
      <c r="F35" s="330"/>
      <c r="G35" s="329" t="str">
        <f>IF(F35*15=0,"",F35*15)</f>
        <v/>
      </c>
      <c r="H35" s="331"/>
      <c r="I35" s="332"/>
      <c r="J35" s="328"/>
      <c r="K35" s="329" t="str">
        <f t="shared" ref="K35:K37" si="37">IF(J35*15=0,"",J35*15)</f>
        <v/>
      </c>
      <c r="L35" s="330"/>
      <c r="M35" s="329" t="str">
        <f t="shared" si="34"/>
        <v/>
      </c>
      <c r="N35" s="331"/>
      <c r="O35" s="332"/>
      <c r="P35" s="328"/>
      <c r="Q35" s="329"/>
      <c r="R35" s="330">
        <v>2</v>
      </c>
      <c r="S35" s="329">
        <v>28</v>
      </c>
      <c r="T35" s="331">
        <v>2</v>
      </c>
      <c r="U35" s="332" t="s">
        <v>88</v>
      </c>
      <c r="V35" s="328"/>
      <c r="W35" s="333" t="str">
        <f t="shared" si="35"/>
        <v/>
      </c>
      <c r="X35" s="330"/>
      <c r="Y35" s="333" t="str">
        <f t="shared" si="36"/>
        <v/>
      </c>
      <c r="Z35" s="331"/>
      <c r="AA35" s="332"/>
      <c r="AB35" s="328"/>
      <c r="AC35" s="329" t="str">
        <f>IF(AB35*15=0,"",AB35*15)</f>
        <v/>
      </c>
      <c r="AD35" s="330"/>
      <c r="AE35" s="329" t="str">
        <f>IF(AD35*15=0,"",AD35*15)</f>
        <v/>
      </c>
      <c r="AF35" s="331"/>
      <c r="AG35" s="332"/>
      <c r="AH35" s="350"/>
      <c r="AI35" s="329"/>
      <c r="AJ35" s="330"/>
      <c r="AK35" s="329" t="str">
        <f t="shared" si="32"/>
        <v/>
      </c>
      <c r="AL35" s="331"/>
      <c r="AM35" s="351"/>
      <c r="AN35" s="328"/>
      <c r="AO35" s="329"/>
      <c r="AP35" s="330"/>
      <c r="AQ35" s="329"/>
      <c r="AR35" s="331"/>
      <c r="AS35" s="332"/>
      <c r="AT35" s="328"/>
      <c r="AU35" s="352" t="str">
        <f t="shared" si="12"/>
        <v/>
      </c>
      <c r="AV35" s="330"/>
      <c r="AW35" s="352" t="str">
        <f t="shared" si="13"/>
        <v/>
      </c>
      <c r="AX35" s="331"/>
      <c r="AY35" s="353"/>
      <c r="AZ35" s="354" t="str">
        <f t="shared" si="14"/>
        <v/>
      </c>
      <c r="BA35" s="16" t="str">
        <f t="shared" si="21"/>
        <v/>
      </c>
      <c r="BB35" s="25">
        <f t="shared" si="15"/>
        <v>2</v>
      </c>
      <c r="BC35" s="16">
        <f t="shared" si="22"/>
        <v>28</v>
      </c>
      <c r="BD35" s="25">
        <f t="shared" si="16"/>
        <v>2</v>
      </c>
      <c r="BE35" s="26">
        <f t="shared" si="17"/>
        <v>2</v>
      </c>
      <c r="BF35" s="41" t="s">
        <v>1141</v>
      </c>
      <c r="BG35" s="41" t="s">
        <v>653</v>
      </c>
    </row>
    <row r="36" spans="1:59" s="1" customFormat="1" ht="15.75" customHeight="1" x14ac:dyDescent="0.2">
      <c r="A36" s="28" t="s">
        <v>770</v>
      </c>
      <c r="B36" s="710" t="s">
        <v>34</v>
      </c>
      <c r="C36" s="336" t="s">
        <v>333</v>
      </c>
      <c r="D36" s="328"/>
      <c r="E36" s="329" t="str">
        <f>IF(D36*15=0,"",D36*15)</f>
        <v/>
      </c>
      <c r="F36" s="330"/>
      <c r="G36" s="329" t="str">
        <f>IF(F36*15=0,"",F36*15)</f>
        <v/>
      </c>
      <c r="H36" s="331"/>
      <c r="I36" s="332"/>
      <c r="J36" s="328"/>
      <c r="K36" s="329" t="str">
        <f t="shared" si="37"/>
        <v/>
      </c>
      <c r="L36" s="330"/>
      <c r="M36" s="329" t="str">
        <f t="shared" si="34"/>
        <v/>
      </c>
      <c r="N36" s="331"/>
      <c r="O36" s="332"/>
      <c r="P36" s="328"/>
      <c r="Q36" s="329" t="str">
        <f>IF(P36*15=0,"",P36*15)</f>
        <v/>
      </c>
      <c r="R36" s="330"/>
      <c r="S36" s="329" t="str">
        <f>IF(R36*15=0,"",R36*15)</f>
        <v/>
      </c>
      <c r="T36" s="331"/>
      <c r="U36" s="332"/>
      <c r="V36" s="328">
        <v>1</v>
      </c>
      <c r="W36" s="333">
        <v>14</v>
      </c>
      <c r="X36" s="330">
        <v>1</v>
      </c>
      <c r="Y36" s="333">
        <v>14</v>
      </c>
      <c r="Z36" s="331">
        <v>2</v>
      </c>
      <c r="AA36" s="332" t="s">
        <v>88</v>
      </c>
      <c r="AB36" s="328"/>
      <c r="AC36" s="329" t="str">
        <f>IF(AB36*15=0,"",AB36*15)</f>
        <v/>
      </c>
      <c r="AD36" s="330"/>
      <c r="AE36" s="329" t="str">
        <f>IF(AD36*15=0,"",AD36*15)</f>
        <v/>
      </c>
      <c r="AF36" s="331"/>
      <c r="AG36" s="332"/>
      <c r="AH36" s="350"/>
      <c r="AI36" s="329" t="str">
        <f>IF(AH36*15=0,"",AH36*15)</f>
        <v/>
      </c>
      <c r="AJ36" s="330"/>
      <c r="AK36" s="329" t="str">
        <f t="shared" si="32"/>
        <v/>
      </c>
      <c r="AL36" s="331"/>
      <c r="AM36" s="351"/>
      <c r="AN36" s="328"/>
      <c r="AO36" s="329"/>
      <c r="AP36" s="330"/>
      <c r="AQ36" s="329"/>
      <c r="AR36" s="331"/>
      <c r="AS36" s="332"/>
      <c r="AT36" s="328"/>
      <c r="AU36" s="352" t="str">
        <f t="shared" si="12"/>
        <v/>
      </c>
      <c r="AV36" s="330"/>
      <c r="AW36" s="352" t="str">
        <f t="shared" si="13"/>
        <v/>
      </c>
      <c r="AX36" s="331"/>
      <c r="AY36" s="353"/>
      <c r="AZ36" s="354">
        <f t="shared" si="14"/>
        <v>1</v>
      </c>
      <c r="BA36" s="16">
        <f t="shared" si="21"/>
        <v>14</v>
      </c>
      <c r="BB36" s="25">
        <f t="shared" si="15"/>
        <v>1</v>
      </c>
      <c r="BC36" s="16">
        <f t="shared" si="22"/>
        <v>14</v>
      </c>
      <c r="BD36" s="25">
        <f t="shared" si="16"/>
        <v>2</v>
      </c>
      <c r="BE36" s="26">
        <f t="shared" si="17"/>
        <v>2</v>
      </c>
      <c r="BF36" s="41" t="s">
        <v>664</v>
      </c>
      <c r="BG36" s="41" t="s">
        <v>848</v>
      </c>
    </row>
    <row r="37" spans="1:59" s="1" customFormat="1" ht="15.75" customHeight="1" x14ac:dyDescent="0.2">
      <c r="A37" s="28" t="s">
        <v>771</v>
      </c>
      <c r="B37" s="711" t="s">
        <v>34</v>
      </c>
      <c r="C37" s="356" t="s">
        <v>334</v>
      </c>
      <c r="D37" s="338"/>
      <c r="E37" s="339" t="str">
        <f>IF(D37*15=0,"",D37*15)</f>
        <v/>
      </c>
      <c r="F37" s="340"/>
      <c r="G37" s="339"/>
      <c r="H37" s="341"/>
      <c r="I37" s="337"/>
      <c r="J37" s="338"/>
      <c r="K37" s="339" t="str">
        <f t="shared" si="37"/>
        <v/>
      </c>
      <c r="L37" s="340"/>
      <c r="M37" s="339" t="str">
        <f t="shared" si="34"/>
        <v/>
      </c>
      <c r="N37" s="341"/>
      <c r="O37" s="337"/>
      <c r="P37" s="338"/>
      <c r="Q37" s="339"/>
      <c r="R37" s="340"/>
      <c r="S37" s="339"/>
      <c r="T37" s="341"/>
      <c r="U37" s="337"/>
      <c r="V37" s="338">
        <v>1</v>
      </c>
      <c r="W37" s="357">
        <v>14</v>
      </c>
      <c r="X37" s="340">
        <v>1</v>
      </c>
      <c r="Y37" s="357">
        <v>14</v>
      </c>
      <c r="Z37" s="341">
        <v>3</v>
      </c>
      <c r="AA37" s="337" t="s">
        <v>15</v>
      </c>
      <c r="AB37" s="338"/>
      <c r="AC37" s="339" t="str">
        <f>IF(AB37*15=0,"",AB37*15)</f>
        <v/>
      </c>
      <c r="AD37" s="340"/>
      <c r="AE37" s="329"/>
      <c r="AF37" s="331"/>
      <c r="AG37" s="332"/>
      <c r="AH37" s="350"/>
      <c r="AI37" s="329"/>
      <c r="AJ37" s="330"/>
      <c r="AK37" s="329" t="str">
        <f t="shared" si="32"/>
        <v/>
      </c>
      <c r="AL37" s="331"/>
      <c r="AM37" s="351"/>
      <c r="AN37" s="328"/>
      <c r="AO37" s="329"/>
      <c r="AP37" s="330"/>
      <c r="AQ37" s="329"/>
      <c r="AR37" s="331"/>
      <c r="AS37" s="332"/>
      <c r="AT37" s="328"/>
      <c r="AU37" s="352"/>
      <c r="AV37" s="330"/>
      <c r="AW37" s="352"/>
      <c r="AX37" s="331"/>
      <c r="AY37" s="353"/>
      <c r="AZ37" s="354">
        <f t="shared" si="14"/>
        <v>1</v>
      </c>
      <c r="BA37" s="16">
        <f t="shared" si="21"/>
        <v>14</v>
      </c>
      <c r="BB37" s="25">
        <f t="shared" si="15"/>
        <v>1</v>
      </c>
      <c r="BC37" s="16">
        <f t="shared" si="22"/>
        <v>14</v>
      </c>
      <c r="BD37" s="25">
        <f t="shared" si="16"/>
        <v>3</v>
      </c>
      <c r="BE37" s="26">
        <f t="shared" si="17"/>
        <v>2</v>
      </c>
      <c r="BF37" s="41" t="s">
        <v>664</v>
      </c>
      <c r="BG37" s="41" t="s">
        <v>694</v>
      </c>
    </row>
    <row r="38" spans="1:59" s="1" customFormat="1" ht="15.75" customHeight="1" x14ac:dyDescent="0.2">
      <c r="A38" s="28" t="s">
        <v>772</v>
      </c>
      <c r="B38" s="711" t="s">
        <v>34</v>
      </c>
      <c r="C38" s="358" t="s">
        <v>335</v>
      </c>
      <c r="D38" s="328"/>
      <c r="E38" s="329"/>
      <c r="F38" s="330"/>
      <c r="G38" s="329"/>
      <c r="H38" s="331"/>
      <c r="I38" s="332"/>
      <c r="J38" s="328"/>
      <c r="K38" s="329"/>
      <c r="L38" s="330"/>
      <c r="M38" s="329"/>
      <c r="N38" s="331"/>
      <c r="O38" s="332"/>
      <c r="P38" s="328"/>
      <c r="Q38" s="329"/>
      <c r="R38" s="330"/>
      <c r="S38" s="329"/>
      <c r="T38" s="331"/>
      <c r="U38" s="332"/>
      <c r="V38" s="328"/>
      <c r="W38" s="352"/>
      <c r="X38" s="330"/>
      <c r="Y38" s="352"/>
      <c r="Z38" s="331"/>
      <c r="AA38" s="332"/>
      <c r="AB38" s="328">
        <v>2</v>
      </c>
      <c r="AC38" s="329">
        <v>28</v>
      </c>
      <c r="AD38" s="330">
        <v>2</v>
      </c>
      <c r="AE38" s="339">
        <v>28</v>
      </c>
      <c r="AF38" s="341">
        <v>2</v>
      </c>
      <c r="AG38" s="332" t="s">
        <v>104</v>
      </c>
      <c r="AH38" s="350"/>
      <c r="AI38" s="329"/>
      <c r="AJ38" s="330"/>
      <c r="AK38" s="329"/>
      <c r="AL38" s="331"/>
      <c r="AM38" s="351"/>
      <c r="AN38" s="328"/>
      <c r="AO38" s="329"/>
      <c r="AP38" s="330"/>
      <c r="AQ38" s="329"/>
      <c r="AR38" s="331"/>
      <c r="AS38" s="332"/>
      <c r="AT38" s="328"/>
      <c r="AU38" s="352"/>
      <c r="AV38" s="330"/>
      <c r="AW38" s="352"/>
      <c r="AX38" s="331"/>
      <c r="AY38" s="353"/>
      <c r="AZ38" s="354">
        <f t="shared" si="14"/>
        <v>2</v>
      </c>
      <c r="BA38" s="16">
        <f t="shared" si="21"/>
        <v>28</v>
      </c>
      <c r="BB38" s="25">
        <f t="shared" si="15"/>
        <v>2</v>
      </c>
      <c r="BC38" s="16">
        <f t="shared" si="22"/>
        <v>28</v>
      </c>
      <c r="BD38" s="25">
        <f t="shared" si="16"/>
        <v>2</v>
      </c>
      <c r="BE38" s="26">
        <f t="shared" si="17"/>
        <v>4</v>
      </c>
      <c r="BF38" s="41" t="s">
        <v>664</v>
      </c>
      <c r="BG38" s="41" t="s">
        <v>848</v>
      </c>
    </row>
    <row r="39" spans="1:59" s="1" customFormat="1" ht="15.75" customHeight="1" x14ac:dyDescent="0.2">
      <c r="A39" s="28" t="s">
        <v>773</v>
      </c>
      <c r="B39" s="711" t="s">
        <v>34</v>
      </c>
      <c r="C39" s="358" t="s">
        <v>336</v>
      </c>
      <c r="D39" s="328"/>
      <c r="E39" s="329"/>
      <c r="F39" s="330"/>
      <c r="G39" s="329"/>
      <c r="H39" s="331"/>
      <c r="I39" s="332"/>
      <c r="J39" s="328"/>
      <c r="K39" s="329"/>
      <c r="L39" s="330"/>
      <c r="M39" s="329"/>
      <c r="N39" s="331"/>
      <c r="O39" s="332"/>
      <c r="P39" s="328"/>
      <c r="Q39" s="329"/>
      <c r="R39" s="330"/>
      <c r="S39" s="329"/>
      <c r="T39" s="331"/>
      <c r="U39" s="332"/>
      <c r="V39" s="328"/>
      <c r="W39" s="352"/>
      <c r="X39" s="330"/>
      <c r="Y39" s="352"/>
      <c r="Z39" s="331"/>
      <c r="AA39" s="332"/>
      <c r="AB39" s="328">
        <v>2</v>
      </c>
      <c r="AC39" s="329">
        <v>28</v>
      </c>
      <c r="AD39" s="330">
        <v>2</v>
      </c>
      <c r="AE39" s="339">
        <v>28</v>
      </c>
      <c r="AF39" s="341">
        <v>2</v>
      </c>
      <c r="AG39" s="332" t="s">
        <v>104</v>
      </c>
      <c r="AH39" s="350"/>
      <c r="AI39" s="329"/>
      <c r="AJ39" s="330"/>
      <c r="AK39" s="329"/>
      <c r="AL39" s="331"/>
      <c r="AM39" s="351"/>
      <c r="AN39" s="328"/>
      <c r="AO39" s="329"/>
      <c r="AP39" s="330"/>
      <c r="AQ39" s="329"/>
      <c r="AR39" s="331"/>
      <c r="AS39" s="332"/>
      <c r="AT39" s="328"/>
      <c r="AU39" s="352"/>
      <c r="AV39" s="330"/>
      <c r="AW39" s="352"/>
      <c r="AX39" s="331"/>
      <c r="AY39" s="353"/>
      <c r="AZ39" s="354">
        <f t="shared" si="14"/>
        <v>2</v>
      </c>
      <c r="BA39" s="16">
        <f t="shared" si="21"/>
        <v>28</v>
      </c>
      <c r="BB39" s="25">
        <f t="shared" si="15"/>
        <v>2</v>
      </c>
      <c r="BC39" s="16">
        <f t="shared" si="22"/>
        <v>28</v>
      </c>
      <c r="BD39" s="25">
        <f t="shared" si="16"/>
        <v>2</v>
      </c>
      <c r="BE39" s="26">
        <f t="shared" si="17"/>
        <v>4</v>
      </c>
      <c r="BF39" s="41" t="s">
        <v>664</v>
      </c>
      <c r="BG39" s="41" t="s">
        <v>847</v>
      </c>
    </row>
    <row r="40" spans="1:59" s="1" customFormat="1" ht="15.75" customHeight="1" x14ac:dyDescent="0.2">
      <c r="A40" s="708" t="s">
        <v>779</v>
      </c>
      <c r="B40" s="711" t="s">
        <v>34</v>
      </c>
      <c r="C40" s="358" t="s">
        <v>337</v>
      </c>
      <c r="D40" s="328"/>
      <c r="E40" s="329"/>
      <c r="F40" s="330"/>
      <c r="G40" s="329"/>
      <c r="H40" s="331"/>
      <c r="I40" s="332"/>
      <c r="J40" s="328"/>
      <c r="K40" s="329"/>
      <c r="L40" s="330"/>
      <c r="M40" s="329"/>
      <c r="N40" s="331"/>
      <c r="O40" s="332"/>
      <c r="P40" s="328"/>
      <c r="Q40" s="329"/>
      <c r="R40" s="330"/>
      <c r="S40" s="329"/>
      <c r="T40" s="331"/>
      <c r="U40" s="332"/>
      <c r="V40" s="328">
        <v>1</v>
      </c>
      <c r="W40" s="329">
        <v>14</v>
      </c>
      <c r="X40" s="330">
        <v>1</v>
      </c>
      <c r="Y40" s="339">
        <v>14</v>
      </c>
      <c r="Z40" s="341">
        <v>2</v>
      </c>
      <c r="AA40" s="332" t="s">
        <v>88</v>
      </c>
      <c r="AB40" s="328"/>
      <c r="AC40" s="329"/>
      <c r="AD40" s="330"/>
      <c r="AE40" s="339"/>
      <c r="AF40" s="341"/>
      <c r="AG40" s="332"/>
      <c r="AH40" s="350"/>
      <c r="AI40" s="329"/>
      <c r="AJ40" s="330"/>
      <c r="AK40" s="329"/>
      <c r="AL40" s="331"/>
      <c r="AM40" s="351"/>
      <c r="AN40" s="328"/>
      <c r="AO40" s="329"/>
      <c r="AP40" s="330"/>
      <c r="AQ40" s="329"/>
      <c r="AR40" s="331"/>
      <c r="AS40" s="332"/>
      <c r="AT40" s="328"/>
      <c r="AU40" s="352"/>
      <c r="AV40" s="330"/>
      <c r="AW40" s="352"/>
      <c r="AX40" s="331"/>
      <c r="AY40" s="353"/>
      <c r="AZ40" s="354">
        <f t="shared" si="14"/>
        <v>1</v>
      </c>
      <c r="BA40" s="16">
        <f t="shared" si="21"/>
        <v>14</v>
      </c>
      <c r="BB40" s="25">
        <f t="shared" si="15"/>
        <v>1</v>
      </c>
      <c r="BC40" s="16">
        <f t="shared" si="22"/>
        <v>14</v>
      </c>
      <c r="BD40" s="25">
        <f t="shared" si="16"/>
        <v>2</v>
      </c>
      <c r="BE40" s="26">
        <f t="shared" si="17"/>
        <v>2</v>
      </c>
      <c r="BF40" s="41" t="s">
        <v>664</v>
      </c>
      <c r="BG40" s="41" t="s">
        <v>694</v>
      </c>
    </row>
    <row r="41" spans="1:59" s="1" customFormat="1" ht="15.75" customHeight="1" x14ac:dyDescent="0.2">
      <c r="A41" s="708" t="s">
        <v>774</v>
      </c>
      <c r="B41" s="711" t="s">
        <v>34</v>
      </c>
      <c r="C41" s="358" t="s">
        <v>338</v>
      </c>
      <c r="D41" s="328"/>
      <c r="E41" s="329"/>
      <c r="F41" s="330"/>
      <c r="G41" s="329"/>
      <c r="H41" s="331"/>
      <c r="I41" s="332"/>
      <c r="J41" s="328"/>
      <c r="K41" s="329"/>
      <c r="L41" s="330"/>
      <c r="M41" s="329"/>
      <c r="N41" s="331"/>
      <c r="O41" s="332"/>
      <c r="P41" s="328"/>
      <c r="Q41" s="329"/>
      <c r="R41" s="330"/>
      <c r="S41" s="329"/>
      <c r="T41" s="331"/>
      <c r="U41" s="332"/>
      <c r="V41" s="328"/>
      <c r="W41" s="352"/>
      <c r="X41" s="330"/>
      <c r="Y41" s="352"/>
      <c r="Z41" s="331"/>
      <c r="AA41" s="332"/>
      <c r="AB41" s="328"/>
      <c r="AC41" s="329"/>
      <c r="AD41" s="330"/>
      <c r="AE41" s="339"/>
      <c r="AF41" s="341"/>
      <c r="AG41" s="332"/>
      <c r="AH41" s="350">
        <v>2</v>
      </c>
      <c r="AI41" s="329">
        <v>28</v>
      </c>
      <c r="AJ41" s="330"/>
      <c r="AK41" s="329"/>
      <c r="AL41" s="331">
        <v>2</v>
      </c>
      <c r="AM41" s="351" t="s">
        <v>104</v>
      </c>
      <c r="AN41" s="328"/>
      <c r="AO41" s="329"/>
      <c r="AP41" s="330"/>
      <c r="AQ41" s="329"/>
      <c r="AR41" s="331"/>
      <c r="AS41" s="332"/>
      <c r="AT41" s="328"/>
      <c r="AU41" s="352"/>
      <c r="AV41" s="330"/>
      <c r="AW41" s="352"/>
      <c r="AX41" s="331"/>
      <c r="AY41" s="353"/>
      <c r="AZ41" s="354">
        <f t="shared" si="14"/>
        <v>2</v>
      </c>
      <c r="BA41" s="16">
        <f t="shared" si="21"/>
        <v>28</v>
      </c>
      <c r="BB41" s="25" t="str">
        <f t="shared" si="15"/>
        <v/>
      </c>
      <c r="BC41" s="16" t="str">
        <f t="shared" si="22"/>
        <v/>
      </c>
      <c r="BD41" s="25">
        <f t="shared" si="16"/>
        <v>2</v>
      </c>
      <c r="BE41" s="26">
        <f t="shared" si="17"/>
        <v>2</v>
      </c>
      <c r="BF41" s="41" t="s">
        <v>664</v>
      </c>
      <c r="BG41" s="41" t="s">
        <v>847</v>
      </c>
    </row>
    <row r="42" spans="1:59" s="1" customFormat="1" ht="15.75" customHeight="1" x14ac:dyDescent="0.2">
      <c r="A42" s="708" t="s">
        <v>775</v>
      </c>
      <c r="B42" s="711" t="s">
        <v>34</v>
      </c>
      <c r="C42" s="358" t="s">
        <v>339</v>
      </c>
      <c r="D42" s="328"/>
      <c r="E42" s="329"/>
      <c r="F42" s="330"/>
      <c r="G42" s="329"/>
      <c r="H42" s="331"/>
      <c r="I42" s="332"/>
      <c r="J42" s="328"/>
      <c r="K42" s="329"/>
      <c r="L42" s="330"/>
      <c r="M42" s="329"/>
      <c r="N42" s="331"/>
      <c r="O42" s="332"/>
      <c r="P42" s="328"/>
      <c r="Q42" s="329"/>
      <c r="R42" s="330"/>
      <c r="S42" s="329"/>
      <c r="T42" s="331"/>
      <c r="U42" s="332"/>
      <c r="V42" s="328"/>
      <c r="W42" s="352"/>
      <c r="X42" s="330"/>
      <c r="Y42" s="352"/>
      <c r="Z42" s="331"/>
      <c r="AA42" s="332"/>
      <c r="AB42" s="328"/>
      <c r="AC42" s="329"/>
      <c r="AD42" s="330"/>
      <c r="AE42" s="339"/>
      <c r="AF42" s="341"/>
      <c r="AG42" s="332"/>
      <c r="AH42" s="350">
        <v>2</v>
      </c>
      <c r="AI42" s="329">
        <v>28</v>
      </c>
      <c r="AJ42" s="330"/>
      <c r="AK42" s="329"/>
      <c r="AL42" s="331">
        <v>2</v>
      </c>
      <c r="AM42" s="351" t="s">
        <v>104</v>
      </c>
      <c r="AN42" s="328"/>
      <c r="AO42" s="329"/>
      <c r="AP42" s="330"/>
      <c r="AQ42" s="329"/>
      <c r="AR42" s="331"/>
      <c r="AS42" s="332"/>
      <c r="AT42" s="328"/>
      <c r="AU42" s="352"/>
      <c r="AV42" s="330"/>
      <c r="AW42" s="352"/>
      <c r="AX42" s="331"/>
      <c r="AY42" s="353"/>
      <c r="AZ42" s="354">
        <f t="shared" si="14"/>
        <v>2</v>
      </c>
      <c r="BA42" s="16">
        <f t="shared" si="21"/>
        <v>28</v>
      </c>
      <c r="BB42" s="25" t="str">
        <f t="shared" si="15"/>
        <v/>
      </c>
      <c r="BC42" s="16" t="str">
        <f t="shared" si="22"/>
        <v/>
      </c>
      <c r="BD42" s="25">
        <f t="shared" si="16"/>
        <v>2</v>
      </c>
      <c r="BE42" s="26">
        <f t="shared" si="17"/>
        <v>2</v>
      </c>
      <c r="BF42" s="41" t="s">
        <v>664</v>
      </c>
      <c r="BG42" s="41" t="s">
        <v>848</v>
      </c>
    </row>
    <row r="43" spans="1:59" s="1" customFormat="1" ht="15.75" customHeight="1" x14ac:dyDescent="0.2">
      <c r="A43" s="708" t="s">
        <v>776</v>
      </c>
      <c r="B43" s="711" t="s">
        <v>34</v>
      </c>
      <c r="C43" s="358" t="s">
        <v>340</v>
      </c>
      <c r="D43" s="328"/>
      <c r="E43" s="329"/>
      <c r="F43" s="330"/>
      <c r="G43" s="329"/>
      <c r="H43" s="331"/>
      <c r="I43" s="332"/>
      <c r="J43" s="328"/>
      <c r="K43" s="329"/>
      <c r="L43" s="330"/>
      <c r="M43" s="329"/>
      <c r="N43" s="331"/>
      <c r="O43" s="332"/>
      <c r="P43" s="328"/>
      <c r="Q43" s="329"/>
      <c r="R43" s="330"/>
      <c r="S43" s="329"/>
      <c r="T43" s="331"/>
      <c r="U43" s="332"/>
      <c r="V43" s="328"/>
      <c r="W43" s="352"/>
      <c r="X43" s="330"/>
      <c r="Y43" s="352"/>
      <c r="Z43" s="331"/>
      <c r="AA43" s="332"/>
      <c r="AB43" s="328"/>
      <c r="AC43" s="329"/>
      <c r="AD43" s="330"/>
      <c r="AE43" s="339"/>
      <c r="AF43" s="341"/>
      <c r="AG43" s="332"/>
      <c r="AH43" s="350"/>
      <c r="AI43" s="329"/>
      <c r="AJ43" s="330"/>
      <c r="AK43" s="329"/>
      <c r="AL43" s="331"/>
      <c r="AM43" s="351"/>
      <c r="AN43" s="328">
        <v>2</v>
      </c>
      <c r="AO43" s="329">
        <v>28</v>
      </c>
      <c r="AP43" s="330">
        <v>1</v>
      </c>
      <c r="AQ43" s="329">
        <v>14</v>
      </c>
      <c r="AR43" s="331">
        <v>2</v>
      </c>
      <c r="AS43" s="332" t="s">
        <v>104</v>
      </c>
      <c r="AT43" s="328"/>
      <c r="AU43" s="352"/>
      <c r="AV43" s="330"/>
      <c r="AW43" s="352"/>
      <c r="AX43" s="331"/>
      <c r="AY43" s="353"/>
      <c r="AZ43" s="354">
        <f t="shared" si="14"/>
        <v>2</v>
      </c>
      <c r="BA43" s="16">
        <f t="shared" ref="BA43:BA48" si="38">IF((D43+J43+P43+V43+AB43+AH43+AN43+AT43)*14=0,"",(D43+J43+P43+V43+AB43+AH43+AN43+AT43)*14)</f>
        <v>28</v>
      </c>
      <c r="BB43" s="25">
        <f t="shared" ref="BB43:BB48" si="39">IF(F43+L43+R43+X43+AD43+AJ43+AP43+AV43=0,"",F43+L43+R43+X43+AD43+AJ43+AP43+AV43)</f>
        <v>1</v>
      </c>
      <c r="BC43" s="16">
        <f t="shared" ref="BC43:BC48" si="40">IF((L43+F43+R43+X43+AD43+AJ43+AP43+AV43)*14=0,"",(L43+F43+R43+X43+AD43+AJ43+AP43+AV43)*14)</f>
        <v>14</v>
      </c>
      <c r="BD43" s="25">
        <f t="shared" ref="BD43:BD48" si="41">IF(N43+H43+T43+Z43+AF43+AL43+AR43+AX43=0,"",N43+H43+T43+Z43+AF43+AL43+AR43+AX43)</f>
        <v>2</v>
      </c>
      <c r="BE43" s="26">
        <f t="shared" ref="BE43:BE48" si="42">IF(D43+F43+L43+J43+P43+R43+V43+X43+AB43+AD43+AH43+AJ43+AN43+AP43+AT43+AV43=0,"",D43+F43+L43+J43+P43+R43+V43+X43+AB43+AD43+AH43+AJ43+AN43+AP43+AT43+AV43)</f>
        <v>3</v>
      </c>
      <c r="BF43" s="41" t="s">
        <v>664</v>
      </c>
      <c r="BG43" s="41" t="s">
        <v>848</v>
      </c>
    </row>
    <row r="44" spans="1:59" s="1" customFormat="1" ht="15.75" customHeight="1" x14ac:dyDescent="0.2">
      <c r="A44" s="708" t="s">
        <v>1138</v>
      </c>
      <c r="B44" s="711" t="s">
        <v>34</v>
      </c>
      <c r="C44" s="358" t="s">
        <v>341</v>
      </c>
      <c r="D44" s="328"/>
      <c r="E44" s="329"/>
      <c r="F44" s="330"/>
      <c r="G44" s="329"/>
      <c r="H44" s="331"/>
      <c r="I44" s="332"/>
      <c r="J44" s="328"/>
      <c r="K44" s="329"/>
      <c r="L44" s="330"/>
      <c r="M44" s="329"/>
      <c r="N44" s="331"/>
      <c r="O44" s="332"/>
      <c r="P44" s="328"/>
      <c r="Q44" s="329"/>
      <c r="R44" s="330"/>
      <c r="S44" s="329"/>
      <c r="T44" s="331"/>
      <c r="U44" s="332"/>
      <c r="V44" s="328"/>
      <c r="W44" s="352"/>
      <c r="X44" s="330"/>
      <c r="Y44" s="352"/>
      <c r="Z44" s="331"/>
      <c r="AA44" s="332"/>
      <c r="AB44" s="328"/>
      <c r="AC44" s="329"/>
      <c r="AD44" s="330"/>
      <c r="AE44" s="339"/>
      <c r="AF44" s="341"/>
      <c r="AG44" s="332"/>
      <c r="AH44" s="350"/>
      <c r="AI44" s="329"/>
      <c r="AJ44" s="330"/>
      <c r="AK44" s="329"/>
      <c r="AL44" s="331"/>
      <c r="AM44" s="351"/>
      <c r="AN44" s="328">
        <v>1</v>
      </c>
      <c r="AO44" s="329">
        <v>14</v>
      </c>
      <c r="AP44" s="330">
        <v>1</v>
      </c>
      <c r="AQ44" s="329">
        <v>14</v>
      </c>
      <c r="AR44" s="331">
        <v>1</v>
      </c>
      <c r="AS44" s="332" t="s">
        <v>469</v>
      </c>
      <c r="AT44" s="328"/>
      <c r="AU44" s="352"/>
      <c r="AV44" s="330"/>
      <c r="AW44" s="352"/>
      <c r="AX44" s="331"/>
      <c r="AY44" s="353"/>
      <c r="AZ44" s="354">
        <f t="shared" si="14"/>
        <v>1</v>
      </c>
      <c r="BA44" s="16">
        <f t="shared" si="38"/>
        <v>14</v>
      </c>
      <c r="BB44" s="25">
        <f t="shared" si="39"/>
        <v>1</v>
      </c>
      <c r="BC44" s="16">
        <f t="shared" si="40"/>
        <v>14</v>
      </c>
      <c r="BD44" s="25">
        <f t="shared" si="41"/>
        <v>1</v>
      </c>
      <c r="BE44" s="26">
        <f t="shared" si="42"/>
        <v>2</v>
      </c>
      <c r="BF44" s="41" t="s">
        <v>673</v>
      </c>
      <c r="BG44" s="41" t="s">
        <v>721</v>
      </c>
    </row>
    <row r="45" spans="1:59" s="1" customFormat="1" ht="15.75" customHeight="1" x14ac:dyDescent="0.2">
      <c r="A45" s="708" t="s">
        <v>780</v>
      </c>
      <c r="B45" s="711" t="s">
        <v>34</v>
      </c>
      <c r="C45" s="358" t="s">
        <v>342</v>
      </c>
      <c r="D45" s="328"/>
      <c r="E45" s="329"/>
      <c r="F45" s="330"/>
      <c r="G45" s="329"/>
      <c r="H45" s="331"/>
      <c r="I45" s="332"/>
      <c r="J45" s="328"/>
      <c r="K45" s="329"/>
      <c r="L45" s="330"/>
      <c r="M45" s="329"/>
      <c r="N45" s="331"/>
      <c r="O45" s="332"/>
      <c r="P45" s="328"/>
      <c r="Q45" s="329"/>
      <c r="R45" s="330"/>
      <c r="S45" s="329"/>
      <c r="T45" s="331"/>
      <c r="U45" s="332"/>
      <c r="V45" s="328"/>
      <c r="W45" s="352"/>
      <c r="X45" s="330"/>
      <c r="Y45" s="352"/>
      <c r="Z45" s="331"/>
      <c r="AA45" s="332"/>
      <c r="AB45" s="328"/>
      <c r="AC45" s="329"/>
      <c r="AD45" s="330"/>
      <c r="AE45" s="329"/>
      <c r="AF45" s="331"/>
      <c r="AG45" s="332"/>
      <c r="AH45" s="350"/>
      <c r="AI45" s="329"/>
      <c r="AJ45" s="330"/>
      <c r="AK45" s="329"/>
      <c r="AL45" s="331"/>
      <c r="AM45" s="351"/>
      <c r="AN45" s="338"/>
      <c r="AO45" s="339"/>
      <c r="AP45" s="340"/>
      <c r="AQ45" s="339"/>
      <c r="AR45" s="341"/>
      <c r="AS45" s="337"/>
      <c r="AT45" s="328">
        <v>2</v>
      </c>
      <c r="AU45" s="352">
        <v>20</v>
      </c>
      <c r="AV45" s="330"/>
      <c r="AW45" s="352"/>
      <c r="AX45" s="331">
        <v>2</v>
      </c>
      <c r="AY45" s="353" t="s">
        <v>88</v>
      </c>
      <c r="AZ45" s="354">
        <f t="shared" si="14"/>
        <v>2</v>
      </c>
      <c r="BA45" s="16">
        <v>20</v>
      </c>
      <c r="BB45" s="25" t="str">
        <f t="shared" si="39"/>
        <v/>
      </c>
      <c r="BC45" s="16" t="str">
        <f t="shared" si="40"/>
        <v/>
      </c>
      <c r="BD45" s="25">
        <f t="shared" si="41"/>
        <v>2</v>
      </c>
      <c r="BE45" s="26">
        <f t="shared" si="42"/>
        <v>2</v>
      </c>
      <c r="BF45" s="41" t="s">
        <v>664</v>
      </c>
      <c r="BG45" s="41" t="s">
        <v>848</v>
      </c>
    </row>
    <row r="46" spans="1:59" s="1" customFormat="1" ht="15.75" customHeight="1" x14ac:dyDescent="0.2">
      <c r="A46" s="708" t="s">
        <v>777</v>
      </c>
      <c r="B46" s="711" t="s">
        <v>34</v>
      </c>
      <c r="C46" s="359" t="s">
        <v>343</v>
      </c>
      <c r="D46" s="338"/>
      <c r="E46" s="339"/>
      <c r="F46" s="340"/>
      <c r="G46" s="339"/>
      <c r="H46" s="341"/>
      <c r="I46" s="337"/>
      <c r="J46" s="338"/>
      <c r="K46" s="339"/>
      <c r="L46" s="340"/>
      <c r="M46" s="339"/>
      <c r="N46" s="341"/>
      <c r="O46" s="337"/>
      <c r="P46" s="338"/>
      <c r="Q46" s="339"/>
      <c r="R46" s="340"/>
      <c r="S46" s="339"/>
      <c r="T46" s="341"/>
      <c r="U46" s="337"/>
      <c r="V46" s="338"/>
      <c r="W46" s="360"/>
      <c r="X46" s="340"/>
      <c r="Y46" s="360"/>
      <c r="Z46" s="341"/>
      <c r="AA46" s="337"/>
      <c r="AB46" s="338"/>
      <c r="AC46" s="339"/>
      <c r="AD46" s="340"/>
      <c r="AE46" s="339"/>
      <c r="AF46" s="341"/>
      <c r="AG46" s="337"/>
      <c r="AH46" s="338"/>
      <c r="AI46" s="339"/>
      <c r="AJ46" s="340"/>
      <c r="AK46" s="339"/>
      <c r="AL46" s="341"/>
      <c r="AM46" s="337"/>
      <c r="AN46" s="338"/>
      <c r="AO46" s="339"/>
      <c r="AP46" s="340"/>
      <c r="AQ46" s="339"/>
      <c r="AR46" s="341"/>
      <c r="AS46" s="337"/>
      <c r="AT46" s="338">
        <v>2</v>
      </c>
      <c r="AU46" s="360">
        <v>20</v>
      </c>
      <c r="AV46" s="340"/>
      <c r="AW46" s="360"/>
      <c r="AX46" s="341">
        <v>2</v>
      </c>
      <c r="AY46" s="361" t="s">
        <v>88</v>
      </c>
      <c r="AZ46" s="362">
        <f t="shared" si="14"/>
        <v>2</v>
      </c>
      <c r="BA46" s="16">
        <v>20</v>
      </c>
      <c r="BB46" s="25" t="str">
        <f t="shared" si="39"/>
        <v/>
      </c>
      <c r="BC46" s="16" t="str">
        <f t="shared" si="40"/>
        <v/>
      </c>
      <c r="BD46" s="25">
        <f t="shared" si="41"/>
        <v>2</v>
      </c>
      <c r="BE46" s="26">
        <f t="shared" si="42"/>
        <v>2</v>
      </c>
      <c r="BF46" s="41" t="s">
        <v>664</v>
      </c>
      <c r="BG46" s="41" t="s">
        <v>847</v>
      </c>
    </row>
    <row r="47" spans="1:59" s="1" customFormat="1" ht="15.75" customHeight="1" x14ac:dyDescent="0.2">
      <c r="A47" s="28" t="s">
        <v>592</v>
      </c>
      <c r="B47" s="711" t="s">
        <v>34</v>
      </c>
      <c r="C47" s="358" t="s">
        <v>344</v>
      </c>
      <c r="D47" s="328"/>
      <c r="E47" s="329"/>
      <c r="F47" s="330"/>
      <c r="G47" s="329"/>
      <c r="H47" s="331"/>
      <c r="I47" s="332"/>
      <c r="J47" s="328"/>
      <c r="K47" s="329"/>
      <c r="L47" s="330"/>
      <c r="M47" s="329"/>
      <c r="N47" s="331"/>
      <c r="O47" s="332"/>
      <c r="P47" s="328"/>
      <c r="Q47" s="329"/>
      <c r="R47" s="330"/>
      <c r="S47" s="329"/>
      <c r="T47" s="331"/>
      <c r="U47" s="332"/>
      <c r="V47" s="328">
        <v>2</v>
      </c>
      <c r="W47" s="352">
        <v>28</v>
      </c>
      <c r="X47" s="330"/>
      <c r="Y47" s="352"/>
      <c r="Z47" s="331">
        <v>2</v>
      </c>
      <c r="AA47" s="332" t="s">
        <v>88</v>
      </c>
      <c r="AB47" s="328"/>
      <c r="AC47" s="329"/>
      <c r="AD47" s="330"/>
      <c r="AE47" s="329"/>
      <c r="AF47" s="331"/>
      <c r="AG47" s="332"/>
      <c r="AH47" s="328"/>
      <c r="AI47" s="329"/>
      <c r="AJ47" s="330"/>
      <c r="AK47" s="329"/>
      <c r="AL47" s="331"/>
      <c r="AM47" s="332"/>
      <c r="AN47" s="328"/>
      <c r="AO47" s="329"/>
      <c r="AP47" s="330"/>
      <c r="AQ47" s="329"/>
      <c r="AR47" s="331"/>
      <c r="AS47" s="332"/>
      <c r="AT47" s="328"/>
      <c r="AU47" s="352"/>
      <c r="AV47" s="330"/>
      <c r="AW47" s="352"/>
      <c r="AX47" s="331"/>
      <c r="AY47" s="353"/>
      <c r="AZ47" s="363">
        <f t="shared" si="14"/>
        <v>2</v>
      </c>
      <c r="BA47" s="16">
        <f t="shared" si="38"/>
        <v>28</v>
      </c>
      <c r="BB47" s="25" t="str">
        <f t="shared" si="39"/>
        <v/>
      </c>
      <c r="BC47" s="16" t="str">
        <f t="shared" si="40"/>
        <v/>
      </c>
      <c r="BD47" s="25">
        <f t="shared" si="41"/>
        <v>2</v>
      </c>
      <c r="BE47" s="26">
        <f t="shared" si="42"/>
        <v>2</v>
      </c>
      <c r="BF47" s="41" t="s">
        <v>673</v>
      </c>
      <c r="BG47" s="41" t="s">
        <v>723</v>
      </c>
    </row>
    <row r="48" spans="1:59" s="1" customFormat="1" ht="15.75" customHeight="1" x14ac:dyDescent="0.2">
      <c r="A48" s="709" t="s">
        <v>827</v>
      </c>
      <c r="B48" s="711" t="s">
        <v>34</v>
      </c>
      <c r="C48" s="358" t="s">
        <v>345</v>
      </c>
      <c r="D48" s="328"/>
      <c r="E48" s="329"/>
      <c r="F48" s="330"/>
      <c r="G48" s="329"/>
      <c r="H48" s="331"/>
      <c r="I48" s="332"/>
      <c r="J48" s="328"/>
      <c r="K48" s="329"/>
      <c r="L48" s="330"/>
      <c r="M48" s="329"/>
      <c r="N48" s="331"/>
      <c r="O48" s="332"/>
      <c r="P48" s="328"/>
      <c r="Q48" s="329"/>
      <c r="R48" s="330"/>
      <c r="S48" s="329"/>
      <c r="T48" s="331"/>
      <c r="U48" s="332"/>
      <c r="V48" s="328"/>
      <c r="W48" s="352"/>
      <c r="X48" s="330">
        <v>2</v>
      </c>
      <c r="Y48" s="352">
        <v>28</v>
      </c>
      <c r="Z48" s="331">
        <v>1</v>
      </c>
      <c r="AA48" s="332" t="s">
        <v>469</v>
      </c>
      <c r="AB48" s="328"/>
      <c r="AC48" s="329"/>
      <c r="AD48" s="330"/>
      <c r="AE48" s="329"/>
      <c r="AF48" s="331"/>
      <c r="AG48" s="332"/>
      <c r="AH48" s="328"/>
      <c r="AI48" s="329"/>
      <c r="AJ48" s="330"/>
      <c r="AK48" s="329"/>
      <c r="AL48" s="331"/>
      <c r="AM48" s="332"/>
      <c r="AN48" s="328"/>
      <c r="AO48" s="329"/>
      <c r="AP48" s="330"/>
      <c r="AQ48" s="329"/>
      <c r="AR48" s="331"/>
      <c r="AS48" s="332"/>
      <c r="AT48" s="328"/>
      <c r="AU48" s="352"/>
      <c r="AV48" s="330"/>
      <c r="AW48" s="352"/>
      <c r="AX48" s="331"/>
      <c r="AY48" s="353"/>
      <c r="AZ48" s="363" t="str">
        <f t="shared" si="14"/>
        <v/>
      </c>
      <c r="BA48" s="16" t="str">
        <f t="shared" si="38"/>
        <v/>
      </c>
      <c r="BB48" s="25">
        <f t="shared" si="39"/>
        <v>2</v>
      </c>
      <c r="BC48" s="16">
        <f t="shared" si="40"/>
        <v>28</v>
      </c>
      <c r="BD48" s="25">
        <f t="shared" si="41"/>
        <v>1</v>
      </c>
      <c r="BE48" s="26">
        <f t="shared" si="42"/>
        <v>2</v>
      </c>
      <c r="BF48" s="41" t="s">
        <v>1141</v>
      </c>
      <c r="BG48" s="41" t="s">
        <v>653</v>
      </c>
    </row>
    <row r="49" spans="1:59" ht="15.75" customHeight="1" x14ac:dyDescent="0.2">
      <c r="A49" s="708" t="s">
        <v>778</v>
      </c>
      <c r="B49" s="711" t="s">
        <v>34</v>
      </c>
      <c r="C49" s="358" t="s">
        <v>1107</v>
      </c>
      <c r="D49" s="328"/>
      <c r="E49" s="329"/>
      <c r="F49" s="330"/>
      <c r="G49" s="329"/>
      <c r="H49" s="331"/>
      <c r="I49" s="332"/>
      <c r="J49" s="328"/>
      <c r="K49" s="329"/>
      <c r="L49" s="330"/>
      <c r="M49" s="329"/>
      <c r="N49" s="331"/>
      <c r="O49" s="332"/>
      <c r="P49" s="328"/>
      <c r="Q49" s="329"/>
      <c r="R49" s="330"/>
      <c r="S49" s="329"/>
      <c r="T49" s="331"/>
      <c r="U49" s="332"/>
      <c r="V49" s="328"/>
      <c r="W49" s="352"/>
      <c r="X49" s="330"/>
      <c r="Y49" s="352"/>
      <c r="Z49" s="331"/>
      <c r="AA49" s="332"/>
      <c r="AB49" s="328"/>
      <c r="AC49" s="329"/>
      <c r="AD49" s="330"/>
      <c r="AE49" s="329"/>
      <c r="AF49" s="331"/>
      <c r="AG49" s="332"/>
      <c r="AH49" s="328"/>
      <c r="AI49" s="329"/>
      <c r="AJ49" s="330"/>
      <c r="AK49" s="329"/>
      <c r="AL49" s="331"/>
      <c r="AM49" s="332"/>
      <c r="AN49" s="328">
        <v>2</v>
      </c>
      <c r="AO49" s="329">
        <v>28</v>
      </c>
      <c r="AP49" s="330"/>
      <c r="AQ49" s="329"/>
      <c r="AR49" s="331">
        <v>2</v>
      </c>
      <c r="AS49" s="332" t="s">
        <v>88</v>
      </c>
      <c r="AT49" s="328"/>
      <c r="AU49" s="352"/>
      <c r="AV49" s="330"/>
      <c r="AW49" s="352"/>
      <c r="AX49" s="331"/>
      <c r="AY49" s="353"/>
      <c r="AZ49" s="363">
        <f t="shared" si="14"/>
        <v>2</v>
      </c>
      <c r="BA49" s="16">
        <f t="shared" si="21"/>
        <v>28</v>
      </c>
      <c r="BB49" s="25" t="str">
        <f t="shared" si="15"/>
        <v/>
      </c>
      <c r="BC49" s="16" t="str">
        <f t="shared" si="22"/>
        <v/>
      </c>
      <c r="BD49" s="25">
        <f t="shared" si="16"/>
        <v>2</v>
      </c>
      <c r="BE49" s="26">
        <f t="shared" si="17"/>
        <v>2</v>
      </c>
      <c r="BF49" s="41" t="s">
        <v>664</v>
      </c>
      <c r="BG49" s="41" t="s">
        <v>846</v>
      </c>
    </row>
    <row r="50" spans="1:59" s="300" customFormat="1" ht="15.75" customHeight="1" thickBot="1" x14ac:dyDescent="0.3">
      <c r="A50" s="364"/>
      <c r="B50" s="87"/>
      <c r="C50" s="365" t="s">
        <v>55</v>
      </c>
      <c r="D50" s="366">
        <f>SUM(D12:D49)</f>
        <v>5</v>
      </c>
      <c r="E50" s="366">
        <f>SUM(E12:E49)</f>
        <v>74</v>
      </c>
      <c r="F50" s="366">
        <f>SUM(F12:F49)</f>
        <v>2</v>
      </c>
      <c r="G50" s="366">
        <f>SUM(G12:G49)</f>
        <v>26</v>
      </c>
      <c r="H50" s="366">
        <f>SUM(H12:H49)</f>
        <v>6</v>
      </c>
      <c r="I50" s="367" t="s">
        <v>17</v>
      </c>
      <c r="J50" s="366">
        <f>SUM(J12:J49)</f>
        <v>4</v>
      </c>
      <c r="K50" s="366">
        <f>SUM(K12:K49)</f>
        <v>60</v>
      </c>
      <c r="L50" s="366">
        <f>SUM(L12:L49)</f>
        <v>4</v>
      </c>
      <c r="M50" s="366">
        <f>SUM(M12:M49)</f>
        <v>52</v>
      </c>
      <c r="N50" s="366">
        <f>SUM(N12:N49)</f>
        <v>10</v>
      </c>
      <c r="O50" s="367" t="s">
        <v>17</v>
      </c>
      <c r="P50" s="366">
        <f>SUM(P12:P49)</f>
        <v>1</v>
      </c>
      <c r="Q50" s="366">
        <f>SUM(Q12:Q49)</f>
        <v>14</v>
      </c>
      <c r="R50" s="366">
        <f>SUM(R12:R49)</f>
        <v>3</v>
      </c>
      <c r="S50" s="366">
        <f>SUM(S12:S49)</f>
        <v>42</v>
      </c>
      <c r="T50" s="366">
        <f>SUM(T12:T49)</f>
        <v>4</v>
      </c>
      <c r="U50" s="367" t="s">
        <v>17</v>
      </c>
      <c r="V50" s="366">
        <f>SUM(V12:V49)</f>
        <v>5</v>
      </c>
      <c r="W50" s="366">
        <f>SUM(W12:W49)</f>
        <v>70</v>
      </c>
      <c r="X50" s="366">
        <f>SUM(X12:X49)</f>
        <v>8</v>
      </c>
      <c r="Y50" s="366">
        <f>SUM(Y12:Y49)</f>
        <v>112</v>
      </c>
      <c r="Z50" s="366">
        <f>SUM(Z12:Z49)</f>
        <v>15</v>
      </c>
      <c r="AA50" s="367" t="s">
        <v>17</v>
      </c>
      <c r="AB50" s="366">
        <f>SUM(AB12:AB49)</f>
        <v>5</v>
      </c>
      <c r="AC50" s="366">
        <f>SUM(AC12:AC49)</f>
        <v>70</v>
      </c>
      <c r="AD50" s="366">
        <f>SUM(AD12:AD49)</f>
        <v>8</v>
      </c>
      <c r="AE50" s="366">
        <f>SUM(AE12:AE49)</f>
        <v>112</v>
      </c>
      <c r="AF50" s="366">
        <f>SUM(AF12:AF49)</f>
        <v>11</v>
      </c>
      <c r="AG50" s="367" t="s">
        <v>17</v>
      </c>
      <c r="AH50" s="366">
        <f>SUM(AH12:AH49)</f>
        <v>7</v>
      </c>
      <c r="AI50" s="366">
        <f>SUM(AI12:AI49)</f>
        <v>98</v>
      </c>
      <c r="AJ50" s="366">
        <f>SUM(AJ12:AJ49)</f>
        <v>4</v>
      </c>
      <c r="AK50" s="366">
        <f>SUM(AK12:AK49)</f>
        <v>56</v>
      </c>
      <c r="AL50" s="366">
        <f>SUM(AL12:AL49)</f>
        <v>13</v>
      </c>
      <c r="AM50" s="367" t="s">
        <v>17</v>
      </c>
      <c r="AN50" s="366">
        <f>SUM(AN12:AN49)</f>
        <v>9</v>
      </c>
      <c r="AO50" s="366">
        <f>SUM(AO12:AO49)</f>
        <v>126</v>
      </c>
      <c r="AP50" s="366">
        <f>SUM(AP12:AP49)</f>
        <v>7</v>
      </c>
      <c r="AQ50" s="366">
        <f>SUM(AQ12:AQ49)</f>
        <v>98</v>
      </c>
      <c r="AR50" s="368">
        <f>SUM(AR12:AR49)</f>
        <v>14</v>
      </c>
      <c r="AS50" s="367" t="s">
        <v>17</v>
      </c>
      <c r="AT50" s="366">
        <f>SUM(AT12:AT49)</f>
        <v>7</v>
      </c>
      <c r="AU50" s="366">
        <f>SUM(AU12:AU49)</f>
        <v>70</v>
      </c>
      <c r="AV50" s="366">
        <f>SUM(AV12:AV49)</f>
        <v>4</v>
      </c>
      <c r="AW50" s="366">
        <f>SUM(AW12:AW49)</f>
        <v>40</v>
      </c>
      <c r="AX50" s="366">
        <f>SUM(AX12:AX49)</f>
        <v>11</v>
      </c>
      <c r="AY50" s="367" t="s">
        <v>17</v>
      </c>
      <c r="AZ50" s="366">
        <f t="shared" ref="AZ50:BE50" si="43">SUM(AZ12:AZ49)</f>
        <v>43</v>
      </c>
      <c r="BA50" s="366">
        <f t="shared" si="43"/>
        <v>582</v>
      </c>
      <c r="BB50" s="366">
        <f t="shared" si="43"/>
        <v>40</v>
      </c>
      <c r="BC50" s="366">
        <f t="shared" si="43"/>
        <v>538</v>
      </c>
      <c r="BD50" s="368">
        <f t="shared" si="43"/>
        <v>84</v>
      </c>
      <c r="BE50" s="366">
        <f t="shared" si="43"/>
        <v>83</v>
      </c>
    </row>
    <row r="51" spans="1:59" s="300" customFormat="1" ht="15.75" customHeight="1" thickBot="1" x14ac:dyDescent="0.3">
      <c r="A51" s="369"/>
      <c r="B51" s="370"/>
      <c r="C51" s="297" t="s">
        <v>44</v>
      </c>
      <c r="D51" s="298">
        <f>D10+D50</f>
        <v>14</v>
      </c>
      <c r="E51" s="298">
        <f>E10+E50</f>
        <v>186</v>
      </c>
      <c r="F51" s="298">
        <f>F10+F50</f>
        <v>27</v>
      </c>
      <c r="G51" s="298">
        <f>G10+G50</f>
        <v>310</v>
      </c>
      <c r="H51" s="298">
        <f>H10+H50</f>
        <v>28</v>
      </c>
      <c r="I51" s="371" t="s">
        <v>17</v>
      </c>
      <c r="J51" s="298">
        <f>J10+J50</f>
        <v>13</v>
      </c>
      <c r="K51" s="298">
        <f>K10+K50</f>
        <v>198</v>
      </c>
      <c r="L51" s="298">
        <f>L10+L50</f>
        <v>17</v>
      </c>
      <c r="M51" s="298">
        <f>M10+M50</f>
        <v>236</v>
      </c>
      <c r="N51" s="298">
        <f>N10+N50</f>
        <v>30</v>
      </c>
      <c r="O51" s="371" t="s">
        <v>17</v>
      </c>
      <c r="P51" s="298">
        <f>P10+P50</f>
        <v>13</v>
      </c>
      <c r="Q51" s="298">
        <f>Q10+Q50</f>
        <v>186</v>
      </c>
      <c r="R51" s="298">
        <f>R10+R50</f>
        <v>16</v>
      </c>
      <c r="S51" s="298">
        <f>S10+S50</f>
        <v>220</v>
      </c>
      <c r="T51" s="298">
        <f>T10+T50</f>
        <v>29</v>
      </c>
      <c r="U51" s="371" t="s">
        <v>17</v>
      </c>
      <c r="V51" s="298">
        <f>V10+V50</f>
        <v>8</v>
      </c>
      <c r="W51" s="298">
        <f>W10+W50</f>
        <v>116</v>
      </c>
      <c r="X51" s="298">
        <f>X10+X50</f>
        <v>22</v>
      </c>
      <c r="Y51" s="298">
        <f>Y10+Y50</f>
        <v>306</v>
      </c>
      <c r="Z51" s="298">
        <f>Z10+Z50</f>
        <v>32</v>
      </c>
      <c r="AA51" s="371" t="s">
        <v>17</v>
      </c>
      <c r="AB51" s="298">
        <f>AB10+AB50</f>
        <v>11</v>
      </c>
      <c r="AC51" s="298">
        <f>AC10+AC50</f>
        <v>150</v>
      </c>
      <c r="AD51" s="298">
        <f>AD10+AD50</f>
        <v>20</v>
      </c>
      <c r="AE51" s="298">
        <f>AE10+AE50</f>
        <v>284</v>
      </c>
      <c r="AF51" s="298">
        <f>AF10+AF50</f>
        <v>28</v>
      </c>
      <c r="AG51" s="371" t="s">
        <v>17</v>
      </c>
      <c r="AH51" s="298">
        <f>AH10+AH50</f>
        <v>13</v>
      </c>
      <c r="AI51" s="298">
        <f>AI10+AI50</f>
        <v>186</v>
      </c>
      <c r="AJ51" s="298">
        <f>AJ10+AJ50</f>
        <v>17</v>
      </c>
      <c r="AK51" s="298">
        <f>AK10+AK50</f>
        <v>242</v>
      </c>
      <c r="AL51" s="298">
        <f>AL10+AL50</f>
        <v>32</v>
      </c>
      <c r="AM51" s="371" t="s">
        <v>17</v>
      </c>
      <c r="AN51" s="298">
        <f>AN10+AN50</f>
        <v>14</v>
      </c>
      <c r="AO51" s="298">
        <f>AO10+AO50</f>
        <v>196</v>
      </c>
      <c r="AP51" s="298">
        <f>AP10+AP50</f>
        <v>14</v>
      </c>
      <c r="AQ51" s="372">
        <f>AQ10+AQ50</f>
        <v>196</v>
      </c>
      <c r="AR51" s="373">
        <f>AR10+AR50</f>
        <v>31</v>
      </c>
      <c r="AS51" s="297" t="s">
        <v>17</v>
      </c>
      <c r="AT51" s="298">
        <f>AT10+AT50</f>
        <v>11</v>
      </c>
      <c r="AU51" s="298">
        <f>AU10+AU50</f>
        <v>110</v>
      </c>
      <c r="AV51" s="298">
        <f>AV10+AV50</f>
        <v>14</v>
      </c>
      <c r="AW51" s="298">
        <f>AW10+AW50</f>
        <v>138</v>
      </c>
      <c r="AX51" s="298">
        <f>AX10+AX50</f>
        <v>30</v>
      </c>
      <c r="AY51" s="371" t="s">
        <v>17</v>
      </c>
      <c r="AZ51" s="374">
        <f t="shared" ref="AZ51:BE51" si="44">AZ10+AZ50</f>
        <v>97</v>
      </c>
      <c r="BA51" s="374">
        <f t="shared" si="44"/>
        <v>1404</v>
      </c>
      <c r="BB51" s="374">
        <f t="shared" si="44"/>
        <v>147</v>
      </c>
      <c r="BC51" s="375">
        <f t="shared" si="44"/>
        <v>1928</v>
      </c>
      <c r="BD51" s="373">
        <f t="shared" si="44"/>
        <v>240</v>
      </c>
      <c r="BE51" s="376">
        <f t="shared" si="44"/>
        <v>244</v>
      </c>
    </row>
    <row r="52" spans="1:59" ht="18.75" customHeight="1" x14ac:dyDescent="0.25">
      <c r="A52" s="377"/>
      <c r="B52" s="378"/>
      <c r="C52" s="379" t="s">
        <v>16</v>
      </c>
      <c r="D52" s="773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4"/>
      <c r="U52" s="774"/>
      <c r="V52" s="774"/>
      <c r="W52" s="774"/>
      <c r="X52" s="774"/>
      <c r="Y52" s="774"/>
      <c r="Z52" s="774"/>
      <c r="AA52" s="774"/>
      <c r="AB52" s="773"/>
      <c r="AC52" s="774"/>
      <c r="AD52" s="774"/>
      <c r="AE52" s="774"/>
      <c r="AF52" s="774"/>
      <c r="AG52" s="774"/>
      <c r="AH52" s="774"/>
      <c r="AI52" s="774"/>
      <c r="AJ52" s="774"/>
      <c r="AK52" s="774"/>
      <c r="AL52" s="774"/>
      <c r="AM52" s="774"/>
      <c r="AN52" s="774"/>
      <c r="AO52" s="774"/>
      <c r="AP52" s="774"/>
      <c r="AQ52" s="774"/>
      <c r="AR52" s="774"/>
      <c r="AS52" s="774"/>
      <c r="AT52" s="774"/>
      <c r="AU52" s="774"/>
      <c r="AV52" s="774"/>
      <c r="AW52" s="774"/>
      <c r="AX52" s="774"/>
      <c r="AY52" s="774"/>
      <c r="AZ52" s="775"/>
      <c r="BA52" s="776"/>
      <c r="BB52" s="776"/>
      <c r="BC52" s="776"/>
      <c r="BD52" s="787"/>
      <c r="BE52" s="776"/>
      <c r="BF52" s="380"/>
      <c r="BG52" s="380"/>
    </row>
    <row r="53" spans="1:59" s="1" customFormat="1" ht="15.75" customHeight="1" x14ac:dyDescent="0.2">
      <c r="A53" s="12"/>
      <c r="B53" s="29" t="s">
        <v>15</v>
      </c>
      <c r="C53" s="14" t="s">
        <v>347</v>
      </c>
      <c r="D53" s="15"/>
      <c r="E53" s="16" t="str">
        <f t="shared" ref="E53:E55" si="45">IF(D53*14=0,"",D53*14)</f>
        <v/>
      </c>
      <c r="F53" s="15"/>
      <c r="G53" s="16" t="str">
        <f t="shared" ref="G53:G55" si="46">IF(F53*14=0,"",F53*14)</f>
        <v/>
      </c>
      <c r="H53" s="15"/>
      <c r="I53" s="17"/>
      <c r="J53" s="18"/>
      <c r="K53" s="16" t="str">
        <f t="shared" ref="K53:K55" si="47">IF(J53*14=0,"",J53*14)</f>
        <v/>
      </c>
      <c r="L53" s="19"/>
      <c r="M53" s="16" t="str">
        <f t="shared" ref="M53:M55" si="48">IF(L53*14=0,"",L53*14)</f>
        <v/>
      </c>
      <c r="N53" s="19"/>
      <c r="O53" s="20"/>
      <c r="P53" s="19"/>
      <c r="Q53" s="16" t="str">
        <f t="shared" ref="Q53:Q55" si="49">IF(P53*14=0,"",P53*14)</f>
        <v/>
      </c>
      <c r="R53" s="19"/>
      <c r="S53" s="16" t="str">
        <f t="shared" ref="S53:S55" si="50">IF(R53*14=0,"",R53*14)</f>
        <v/>
      </c>
      <c r="T53" s="19"/>
      <c r="U53" s="21"/>
      <c r="V53" s="18"/>
      <c r="W53" s="16" t="str">
        <f t="shared" ref="W53:W55" si="51">IF(V53*14=0,"",V53*14)</f>
        <v/>
      </c>
      <c r="X53" s="19"/>
      <c r="Y53" s="16" t="str">
        <f t="shared" ref="Y53:Y55" si="52">IF(X53*14=0,"",X53*14)</f>
        <v/>
      </c>
      <c r="Z53" s="19"/>
      <c r="AA53" s="20"/>
      <c r="AB53" s="19"/>
      <c r="AC53" s="16" t="str">
        <f t="shared" ref="AC53:AC55" si="53">IF(AB53*14=0,"",AB53*14)</f>
        <v/>
      </c>
      <c r="AD53" s="19"/>
      <c r="AE53" s="16" t="str">
        <f t="shared" ref="AE53:AE55" si="54">IF(AD53*14=0,"",AD53*14)</f>
        <v/>
      </c>
      <c r="AF53" s="19"/>
      <c r="AG53" s="21"/>
      <c r="AH53" s="18"/>
      <c r="AI53" s="16" t="str">
        <f t="shared" ref="AI53:AI55" si="55">IF(AH53*14=0,"",AH53*14)</f>
        <v/>
      </c>
      <c r="AJ53" s="19"/>
      <c r="AK53" s="16" t="str">
        <f t="shared" ref="AK53:AK55" si="56">IF(AJ53*14=0,"",AJ53*14)</f>
        <v/>
      </c>
      <c r="AL53" s="19"/>
      <c r="AM53" s="20"/>
      <c r="AN53" s="18"/>
      <c r="AO53" s="16" t="str">
        <f t="shared" ref="AO53:AO55" si="57">IF(AN53*14=0,"",AN53*14)</f>
        <v/>
      </c>
      <c r="AP53" s="22"/>
      <c r="AQ53" s="16" t="str">
        <f t="shared" ref="AQ53:AQ55" si="58">IF(AP53*14=0,"",AP53*14)</f>
        <v/>
      </c>
      <c r="AR53" s="22"/>
      <c r="AS53" s="23"/>
      <c r="AT53" s="19"/>
      <c r="AU53" s="16" t="str">
        <f t="shared" ref="AU53:AU55" si="59">IF(AT53*14=0,"",AT53*14)</f>
        <v/>
      </c>
      <c r="AV53" s="19"/>
      <c r="AW53" s="16" t="str">
        <f t="shared" ref="AW53:AW55" si="60">IF(AV53*14=0,"",AV53*14)</f>
        <v/>
      </c>
      <c r="AX53" s="19"/>
      <c r="AY53" s="19" t="s">
        <v>472</v>
      </c>
      <c r="AZ53" s="24" t="str">
        <f t="shared" ref="AZ53:AZ55" si="61">IF(D53+J53+P53+V53+AB53+AH53+AN53+AT53=0,"",D53+J53+P53+V53+AB53+AH53+AN53+AT53)</f>
        <v/>
      </c>
      <c r="BA53" s="106" t="str">
        <f>IF((P53+V53+AB53+AH53+AN53+AT53)*14=0,"",(P53+V53+AB53+AH53+AN53+AT53)*14)</f>
        <v/>
      </c>
      <c r="BB53" s="25" t="str">
        <f t="shared" ref="BB53:BB55" si="62">IF(F53+L53+R53+X53+AD53+AJ53+AP53+AV53=0,"",F53+L53+R53+X53+AD53+AJ53+AP53+AV53)</f>
        <v/>
      </c>
      <c r="BC53" s="16" t="str">
        <f>IF((L53+F53+R53+X53+AD53+AJ53+AP53+AV53)*14=0,"",(L53+F53+R53+X53+AD53+AJ53+AP53+AV53)*14)</f>
        <v/>
      </c>
      <c r="BD53" s="101" t="s">
        <v>17</v>
      </c>
      <c r="BE53" s="121" t="str">
        <f t="shared" ref="BE53:BE55" si="63">IF(D53+F53+L53+J53+P53+R53+V53+X53+AB53+AD53+AH53+AJ53+AN53+AP53+AT53+AV53=0,"",D53+F53+L53+J53+P53+R53+V53+X53+AB53+AD53+AH53+AJ53+AN53+AP53+AT53+AV53)</f>
        <v/>
      </c>
      <c r="BF53" s="381"/>
      <c r="BG53" s="381"/>
    </row>
    <row r="54" spans="1:59" s="1" customFormat="1" ht="15.75" customHeight="1" x14ac:dyDescent="0.2">
      <c r="A54" s="28"/>
      <c r="B54" s="29" t="s">
        <v>15</v>
      </c>
      <c r="C54" s="14" t="s">
        <v>349</v>
      </c>
      <c r="D54" s="15"/>
      <c r="E54" s="16" t="str">
        <f t="shared" si="45"/>
        <v/>
      </c>
      <c r="F54" s="15"/>
      <c r="G54" s="16" t="str">
        <f t="shared" si="46"/>
        <v/>
      </c>
      <c r="H54" s="15"/>
      <c r="I54" s="17"/>
      <c r="J54" s="18"/>
      <c r="K54" s="16" t="str">
        <f t="shared" si="47"/>
        <v/>
      </c>
      <c r="L54" s="19"/>
      <c r="M54" s="16" t="str">
        <f t="shared" si="48"/>
        <v/>
      </c>
      <c r="N54" s="19"/>
      <c r="O54" s="20"/>
      <c r="P54" s="19"/>
      <c r="Q54" s="16" t="str">
        <f t="shared" si="49"/>
        <v/>
      </c>
      <c r="R54" s="19"/>
      <c r="S54" s="16" t="str">
        <f t="shared" si="50"/>
        <v/>
      </c>
      <c r="T54" s="19"/>
      <c r="U54" s="21"/>
      <c r="V54" s="18"/>
      <c r="W54" s="16" t="str">
        <f t="shared" si="51"/>
        <v/>
      </c>
      <c r="X54" s="19"/>
      <c r="Y54" s="16" t="str">
        <f t="shared" si="52"/>
        <v/>
      </c>
      <c r="Z54" s="19"/>
      <c r="AA54" s="20"/>
      <c r="AB54" s="19"/>
      <c r="AC54" s="16" t="str">
        <f t="shared" si="53"/>
        <v/>
      </c>
      <c r="AD54" s="19"/>
      <c r="AE54" s="16" t="str">
        <f t="shared" si="54"/>
        <v/>
      </c>
      <c r="AF54" s="19"/>
      <c r="AG54" s="21"/>
      <c r="AH54" s="18"/>
      <c r="AI54" s="16" t="str">
        <f t="shared" si="55"/>
        <v/>
      </c>
      <c r="AJ54" s="19"/>
      <c r="AK54" s="16" t="str">
        <f t="shared" si="56"/>
        <v/>
      </c>
      <c r="AL54" s="19"/>
      <c r="AM54" s="20"/>
      <c r="AN54" s="18"/>
      <c r="AO54" s="16" t="str">
        <f t="shared" si="57"/>
        <v/>
      </c>
      <c r="AP54" s="22"/>
      <c r="AQ54" s="16" t="str">
        <f t="shared" si="58"/>
        <v/>
      </c>
      <c r="AR54" s="22"/>
      <c r="AS54" s="23"/>
      <c r="AT54" s="19"/>
      <c r="AU54" s="16" t="str">
        <f t="shared" si="59"/>
        <v/>
      </c>
      <c r="AV54" s="19"/>
      <c r="AW54" s="16" t="str">
        <f t="shared" si="60"/>
        <v/>
      </c>
      <c r="AX54" s="19"/>
      <c r="AY54" s="19" t="s">
        <v>472</v>
      </c>
      <c r="AZ54" s="24" t="str">
        <f t="shared" si="61"/>
        <v/>
      </c>
      <c r="BA54" s="106" t="str">
        <f>IF((P54+V54+AB54+AH54+AN54+AT54)*14=0,"",(P54+V54+AB54+AH54+AN54+AT54)*14)</f>
        <v/>
      </c>
      <c r="BB54" s="25" t="str">
        <f t="shared" si="62"/>
        <v/>
      </c>
      <c r="BC54" s="106" t="str">
        <f>IF((L54+F54+R54+X54+AD54+AJ54+AP54+AV54)*14=0,"",(L54+F54+R54+X54+AD54+AJ54+AP54+AV54)*14)</f>
        <v/>
      </c>
      <c r="BD54" s="101" t="s">
        <v>17</v>
      </c>
      <c r="BE54" s="121" t="str">
        <f t="shared" si="63"/>
        <v/>
      </c>
      <c r="BF54" s="381"/>
      <c r="BG54" s="381"/>
    </row>
    <row r="55" spans="1:59" s="1" customFormat="1" ht="15.75" customHeight="1" thickBot="1" x14ac:dyDescent="0.25">
      <c r="A55" s="104"/>
      <c r="B55" s="29" t="s">
        <v>15</v>
      </c>
      <c r="C55" s="14" t="s">
        <v>473</v>
      </c>
      <c r="D55" s="15"/>
      <c r="E55" s="16" t="str">
        <f t="shared" si="45"/>
        <v/>
      </c>
      <c r="F55" s="15"/>
      <c r="G55" s="16" t="str">
        <f t="shared" si="46"/>
        <v/>
      </c>
      <c r="H55" s="15"/>
      <c r="I55" s="17"/>
      <c r="J55" s="18"/>
      <c r="K55" s="16" t="str">
        <f t="shared" si="47"/>
        <v/>
      </c>
      <c r="L55" s="19"/>
      <c r="M55" s="16" t="str">
        <f t="shared" si="48"/>
        <v/>
      </c>
      <c r="N55" s="19"/>
      <c r="O55" s="20"/>
      <c r="P55" s="19"/>
      <c r="Q55" s="16" t="str">
        <f t="shared" si="49"/>
        <v/>
      </c>
      <c r="R55" s="19"/>
      <c r="S55" s="16" t="str">
        <f t="shared" si="50"/>
        <v/>
      </c>
      <c r="T55" s="19"/>
      <c r="U55" s="21"/>
      <c r="V55" s="18"/>
      <c r="W55" s="16" t="str">
        <f t="shared" si="51"/>
        <v/>
      </c>
      <c r="X55" s="19"/>
      <c r="Y55" s="16" t="str">
        <f t="shared" si="52"/>
        <v/>
      </c>
      <c r="Z55" s="19"/>
      <c r="AA55" s="20"/>
      <c r="AB55" s="19"/>
      <c r="AC55" s="16" t="str">
        <f t="shared" si="53"/>
        <v/>
      </c>
      <c r="AD55" s="19"/>
      <c r="AE55" s="16" t="str">
        <f t="shared" si="54"/>
        <v/>
      </c>
      <c r="AF55" s="19"/>
      <c r="AG55" s="21"/>
      <c r="AH55" s="18"/>
      <c r="AI55" s="16" t="str">
        <f t="shared" si="55"/>
        <v/>
      </c>
      <c r="AJ55" s="19"/>
      <c r="AK55" s="16" t="str">
        <f t="shared" si="56"/>
        <v/>
      </c>
      <c r="AL55" s="19"/>
      <c r="AM55" s="20"/>
      <c r="AN55" s="18"/>
      <c r="AO55" s="16" t="str">
        <f t="shared" si="57"/>
        <v/>
      </c>
      <c r="AP55" s="22"/>
      <c r="AQ55" s="16" t="str">
        <f t="shared" si="58"/>
        <v/>
      </c>
      <c r="AR55" s="22"/>
      <c r="AS55" s="23"/>
      <c r="AT55" s="19"/>
      <c r="AU55" s="16" t="str">
        <f t="shared" si="59"/>
        <v/>
      </c>
      <c r="AV55" s="19"/>
      <c r="AW55" s="16" t="str">
        <f t="shared" si="60"/>
        <v/>
      </c>
      <c r="AX55" s="19"/>
      <c r="AY55" s="19" t="s">
        <v>472</v>
      </c>
      <c r="AZ55" s="24" t="str">
        <f t="shared" si="61"/>
        <v/>
      </c>
      <c r="BA55" s="106" t="str">
        <f>IF((P55+V55+AB55+AH55+AN55+AT55)*14=0,"",(P55+V55+AB55+AH55+AN55+AT55)*14)</f>
        <v/>
      </c>
      <c r="BB55" s="25" t="str">
        <f t="shared" si="62"/>
        <v/>
      </c>
      <c r="BC55" s="16" t="str">
        <f>IF((L55+F55+R55+X55+AD55+AJ55+AP55+AV55)*14=0,"",(L55+F55+R55+X55+AD55+AJ55+AP55+AV55)*14)</f>
        <v/>
      </c>
      <c r="BD55" s="101" t="s">
        <v>17</v>
      </c>
      <c r="BE55" s="121" t="str">
        <f t="shared" si="63"/>
        <v/>
      </c>
      <c r="BF55" s="381"/>
      <c r="BG55" s="381"/>
    </row>
    <row r="56" spans="1:59" ht="15.75" customHeight="1" thickBot="1" x14ac:dyDescent="0.3">
      <c r="A56" s="382"/>
      <c r="B56" s="383"/>
      <c r="C56" s="384" t="s">
        <v>18</v>
      </c>
      <c r="D56" s="385">
        <f>SUM(D53:D55)</f>
        <v>0</v>
      </c>
      <c r="E56" s="386">
        <f t="shared" ref="E56:G56" si="64">SUM(E53:E55)</f>
        <v>0</v>
      </c>
      <c r="F56" s="387">
        <f t="shared" si="64"/>
        <v>0</v>
      </c>
      <c r="G56" s="386">
        <f t="shared" si="64"/>
        <v>0</v>
      </c>
      <c r="H56" s="388" t="s">
        <v>17</v>
      </c>
      <c r="I56" s="389" t="s">
        <v>17</v>
      </c>
      <c r="J56" s="390">
        <f t="shared" ref="J56:M56" si="65">SUM(J53:J55)</f>
        <v>0</v>
      </c>
      <c r="K56" s="386">
        <f t="shared" si="65"/>
        <v>0</v>
      </c>
      <c r="L56" s="387">
        <f t="shared" si="65"/>
        <v>0</v>
      </c>
      <c r="M56" s="386">
        <f t="shared" si="65"/>
        <v>0</v>
      </c>
      <c r="N56" s="388" t="s">
        <v>17</v>
      </c>
      <c r="O56" s="389" t="s">
        <v>17</v>
      </c>
      <c r="P56" s="385">
        <f t="shared" ref="P56:S56" si="66">SUM(P53:P55)</f>
        <v>0</v>
      </c>
      <c r="Q56" s="386">
        <f t="shared" si="66"/>
        <v>0</v>
      </c>
      <c r="R56" s="387">
        <f t="shared" si="66"/>
        <v>0</v>
      </c>
      <c r="S56" s="386">
        <f t="shared" si="66"/>
        <v>0</v>
      </c>
      <c r="T56" s="391" t="s">
        <v>17</v>
      </c>
      <c r="U56" s="389" t="s">
        <v>17</v>
      </c>
      <c r="V56" s="390">
        <f t="shared" ref="V56:Y56" si="67">SUM(V53:V55)</f>
        <v>0</v>
      </c>
      <c r="W56" s="386">
        <f t="shared" si="67"/>
        <v>0</v>
      </c>
      <c r="X56" s="387">
        <f t="shared" si="67"/>
        <v>0</v>
      </c>
      <c r="Y56" s="386">
        <f t="shared" si="67"/>
        <v>0</v>
      </c>
      <c r="Z56" s="388" t="s">
        <v>17</v>
      </c>
      <c r="AA56" s="389" t="s">
        <v>17</v>
      </c>
      <c r="AB56" s="385">
        <f t="shared" ref="AB56:AE56" si="68">SUM(AB53:AB55)</f>
        <v>0</v>
      </c>
      <c r="AC56" s="386">
        <f t="shared" si="68"/>
        <v>0</v>
      </c>
      <c r="AD56" s="387">
        <f t="shared" si="68"/>
        <v>0</v>
      </c>
      <c r="AE56" s="386">
        <f t="shared" si="68"/>
        <v>0</v>
      </c>
      <c r="AF56" s="388" t="s">
        <v>17</v>
      </c>
      <c r="AG56" s="389" t="s">
        <v>17</v>
      </c>
      <c r="AH56" s="390">
        <f t="shared" ref="AH56:AK56" si="69">SUM(AH53:AH55)</f>
        <v>0</v>
      </c>
      <c r="AI56" s="386">
        <f t="shared" si="69"/>
        <v>0</v>
      </c>
      <c r="AJ56" s="387">
        <f t="shared" si="69"/>
        <v>0</v>
      </c>
      <c r="AK56" s="386">
        <f t="shared" si="69"/>
        <v>0</v>
      </c>
      <c r="AL56" s="388" t="s">
        <v>17</v>
      </c>
      <c r="AM56" s="389" t="s">
        <v>17</v>
      </c>
      <c r="AN56" s="385">
        <f t="shared" ref="AN56:AQ56" si="70">SUM(AN53:AN55)</f>
        <v>0</v>
      </c>
      <c r="AO56" s="386">
        <f t="shared" si="70"/>
        <v>0</v>
      </c>
      <c r="AP56" s="387">
        <f t="shared" si="70"/>
        <v>0</v>
      </c>
      <c r="AQ56" s="386">
        <f t="shared" si="70"/>
        <v>0</v>
      </c>
      <c r="AR56" s="391" t="s">
        <v>17</v>
      </c>
      <c r="AS56" s="389" t="s">
        <v>17</v>
      </c>
      <c r="AT56" s="390">
        <f t="shared" ref="AT56:AW56" si="71">SUM(AT53:AT55)</f>
        <v>0</v>
      </c>
      <c r="AU56" s="386">
        <f t="shared" si="71"/>
        <v>0</v>
      </c>
      <c r="AV56" s="387">
        <f t="shared" si="71"/>
        <v>0</v>
      </c>
      <c r="AW56" s="386">
        <f t="shared" si="71"/>
        <v>0</v>
      </c>
      <c r="AX56" s="388" t="s">
        <v>17</v>
      </c>
      <c r="AY56" s="389" t="s">
        <v>17</v>
      </c>
      <c r="AZ56" s="392" t="str">
        <f>IF(D56+J56+P56+V56=0,"",D56+J56+P56+V56)</f>
        <v/>
      </c>
      <c r="BA56" s="393" t="str">
        <f>IF((P56+V56+AB56+AH56+AN56+AT56)*14=0,"",(P56+V56+AB56+AH56+AN56+AT56)*14)</f>
        <v/>
      </c>
      <c r="BB56" s="394" t="str">
        <f>IF(F56+L56+R56+X56=0,"",F56+L56+R56+X56)</f>
        <v/>
      </c>
      <c r="BC56" s="393" t="str">
        <f>IF((L56+F56+R56+X56+AD56+AJ56+AP56+AV56)*14=0,"",(L56+F56+R56+X56+AD56+AJ56+AP56+AV56)*14)</f>
        <v/>
      </c>
      <c r="BD56" s="388" t="s">
        <v>17</v>
      </c>
      <c r="BE56" s="395" t="s">
        <v>43</v>
      </c>
    </row>
    <row r="57" spans="1:59" ht="15.75" customHeight="1" thickBot="1" x14ac:dyDescent="0.3">
      <c r="A57" s="396"/>
      <c r="B57" s="397"/>
      <c r="C57" s="398" t="s">
        <v>45</v>
      </c>
      <c r="D57" s="399">
        <f>D51+D56</f>
        <v>14</v>
      </c>
      <c r="E57" s="400">
        <f t="shared" ref="E57:G57" si="72">E51+E56</f>
        <v>186</v>
      </c>
      <c r="F57" s="401">
        <f t="shared" si="72"/>
        <v>27</v>
      </c>
      <c r="G57" s="400">
        <f t="shared" si="72"/>
        <v>310</v>
      </c>
      <c r="H57" s="402" t="s">
        <v>17</v>
      </c>
      <c r="I57" s="403" t="s">
        <v>17</v>
      </c>
      <c r="J57" s="404">
        <f t="shared" ref="J57:M57" si="73">J51+J56</f>
        <v>13</v>
      </c>
      <c r="K57" s="400">
        <f t="shared" si="73"/>
        <v>198</v>
      </c>
      <c r="L57" s="401">
        <f t="shared" si="73"/>
        <v>17</v>
      </c>
      <c r="M57" s="400">
        <f t="shared" si="73"/>
        <v>236</v>
      </c>
      <c r="N57" s="402" t="s">
        <v>17</v>
      </c>
      <c r="O57" s="403" t="s">
        <v>17</v>
      </c>
      <c r="P57" s="399">
        <f t="shared" ref="P57:S57" si="74">P51+P56</f>
        <v>13</v>
      </c>
      <c r="Q57" s="400">
        <f t="shared" si="74"/>
        <v>186</v>
      </c>
      <c r="R57" s="401">
        <f t="shared" si="74"/>
        <v>16</v>
      </c>
      <c r="S57" s="400">
        <f t="shared" si="74"/>
        <v>220</v>
      </c>
      <c r="T57" s="405" t="s">
        <v>17</v>
      </c>
      <c r="U57" s="403" t="s">
        <v>17</v>
      </c>
      <c r="V57" s="404">
        <f t="shared" ref="V57:Y57" si="75">V51+V56</f>
        <v>8</v>
      </c>
      <c r="W57" s="400">
        <f t="shared" si="75"/>
        <v>116</v>
      </c>
      <c r="X57" s="401">
        <f t="shared" si="75"/>
        <v>22</v>
      </c>
      <c r="Y57" s="400">
        <f t="shared" si="75"/>
        <v>306</v>
      </c>
      <c r="Z57" s="402" t="s">
        <v>17</v>
      </c>
      <c r="AA57" s="403" t="s">
        <v>17</v>
      </c>
      <c r="AB57" s="399">
        <f t="shared" ref="AB57:AE57" si="76">AB51+AB56</f>
        <v>11</v>
      </c>
      <c r="AC57" s="400">
        <f t="shared" si="76"/>
        <v>150</v>
      </c>
      <c r="AD57" s="401">
        <f t="shared" si="76"/>
        <v>20</v>
      </c>
      <c r="AE57" s="400">
        <f t="shared" si="76"/>
        <v>284</v>
      </c>
      <c r="AF57" s="402" t="s">
        <v>17</v>
      </c>
      <c r="AG57" s="403" t="s">
        <v>17</v>
      </c>
      <c r="AH57" s="404">
        <f t="shared" ref="AH57:AK57" si="77">AH51+AH56</f>
        <v>13</v>
      </c>
      <c r="AI57" s="400">
        <f t="shared" si="77"/>
        <v>186</v>
      </c>
      <c r="AJ57" s="401">
        <f t="shared" si="77"/>
        <v>17</v>
      </c>
      <c r="AK57" s="400">
        <f t="shared" si="77"/>
        <v>242</v>
      </c>
      <c r="AL57" s="402" t="s">
        <v>17</v>
      </c>
      <c r="AM57" s="403" t="s">
        <v>17</v>
      </c>
      <c r="AN57" s="399">
        <f t="shared" ref="AN57:AQ57" si="78">AN51+AN56</f>
        <v>14</v>
      </c>
      <c r="AO57" s="400">
        <f t="shared" si="78"/>
        <v>196</v>
      </c>
      <c r="AP57" s="401">
        <f t="shared" si="78"/>
        <v>14</v>
      </c>
      <c r="AQ57" s="400">
        <f t="shared" si="78"/>
        <v>196</v>
      </c>
      <c r="AR57" s="405" t="s">
        <v>17</v>
      </c>
      <c r="AS57" s="403" t="s">
        <v>17</v>
      </c>
      <c r="AT57" s="404">
        <f t="shared" ref="AT57:AW57" si="79">AT51+AT56</f>
        <v>11</v>
      </c>
      <c r="AU57" s="400">
        <f t="shared" si="79"/>
        <v>110</v>
      </c>
      <c r="AV57" s="401">
        <f t="shared" si="79"/>
        <v>14</v>
      </c>
      <c r="AW57" s="400">
        <f t="shared" si="79"/>
        <v>138</v>
      </c>
      <c r="AX57" s="402" t="s">
        <v>17</v>
      </c>
      <c r="AY57" s="403" t="s">
        <v>17</v>
      </c>
      <c r="AZ57" s="406">
        <f>IF(D57+J57+P57+V57+AB57+AN57+AT57+AH57=0,"",D57+J57+P57+V57+AB57+AN57+AT57+AH57)</f>
        <v>97</v>
      </c>
      <c r="BA57" s="406">
        <v>1404</v>
      </c>
      <c r="BB57" s="406">
        <f>IF(F57+L57+R57+X57+AD57+AP57+AV57+AJ57=0,"",F57+L57+R57+X57+AD57+AP57+AV57+AJ57)</f>
        <v>147</v>
      </c>
      <c r="BC57" s="406">
        <v>1838</v>
      </c>
      <c r="BD57" s="402" t="s">
        <v>17</v>
      </c>
      <c r="BE57" s="407" t="s">
        <v>43</v>
      </c>
    </row>
    <row r="58" spans="1:59" ht="15.75" customHeight="1" thickTop="1" x14ac:dyDescent="0.25">
      <c r="A58" s="408"/>
      <c r="B58" s="409"/>
      <c r="C58" s="410"/>
      <c r="D58" s="773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774"/>
      <c r="Y58" s="774"/>
      <c r="Z58" s="774"/>
      <c r="AA58" s="774"/>
      <c r="AB58" s="773"/>
      <c r="AC58" s="774"/>
      <c r="AD58" s="774"/>
      <c r="AE58" s="774"/>
      <c r="AF58" s="774"/>
      <c r="AG58" s="774"/>
      <c r="AH58" s="774"/>
      <c r="AI58" s="774"/>
      <c r="AJ58" s="774"/>
      <c r="AK58" s="774"/>
      <c r="AL58" s="774"/>
      <c r="AM58" s="774"/>
      <c r="AN58" s="774"/>
      <c r="AO58" s="774"/>
      <c r="AP58" s="774"/>
      <c r="AQ58" s="774"/>
      <c r="AR58" s="774"/>
      <c r="AS58" s="774"/>
      <c r="AT58" s="774"/>
      <c r="AU58" s="774"/>
      <c r="AV58" s="774"/>
      <c r="AW58" s="774"/>
      <c r="AX58" s="774"/>
      <c r="AY58" s="774"/>
      <c r="AZ58" s="775"/>
      <c r="BA58" s="776"/>
      <c r="BB58" s="776"/>
      <c r="BC58" s="776"/>
      <c r="BD58" s="776"/>
      <c r="BE58" s="776"/>
      <c r="BF58" s="380"/>
      <c r="BG58" s="380"/>
    </row>
    <row r="59" spans="1:59" s="422" customFormat="1" ht="15.75" customHeight="1" x14ac:dyDescent="0.2">
      <c r="A59" s="411" t="s">
        <v>352</v>
      </c>
      <c r="B59" s="240" t="s">
        <v>15</v>
      </c>
      <c r="C59" s="412" t="s">
        <v>20</v>
      </c>
      <c r="D59" s="413"/>
      <c r="E59" s="183"/>
      <c r="F59" s="183"/>
      <c r="G59" s="183"/>
      <c r="H59" s="414"/>
      <c r="I59" s="415"/>
      <c r="J59" s="416"/>
      <c r="K59" s="183"/>
      <c r="L59" s="183"/>
      <c r="M59" s="183">
        <v>160</v>
      </c>
      <c r="N59" s="414">
        <v>0</v>
      </c>
      <c r="O59" s="415" t="s">
        <v>183</v>
      </c>
      <c r="P59" s="185"/>
      <c r="Q59" s="183"/>
      <c r="R59" s="183"/>
      <c r="S59" s="183"/>
      <c r="T59" s="414"/>
      <c r="U59" s="414"/>
      <c r="V59" s="414"/>
      <c r="W59" s="183"/>
      <c r="X59" s="183"/>
      <c r="Y59" s="183"/>
      <c r="Z59" s="414"/>
      <c r="AA59" s="415"/>
      <c r="AB59" s="416"/>
      <c r="AC59" s="183"/>
      <c r="AD59" s="183"/>
      <c r="AE59" s="183"/>
      <c r="AF59" s="414"/>
      <c r="AG59" s="414"/>
      <c r="AH59" s="414"/>
      <c r="AI59" s="183"/>
      <c r="AJ59" s="183"/>
      <c r="AK59" s="243"/>
      <c r="AL59" s="244"/>
      <c r="AM59" s="417"/>
      <c r="AN59" s="416"/>
      <c r="AO59" s="183"/>
      <c r="AP59" s="183"/>
      <c r="AQ59" s="183"/>
      <c r="AR59" s="414"/>
      <c r="AS59" s="415"/>
      <c r="AT59" s="416"/>
      <c r="AU59" s="183"/>
      <c r="AV59" s="183"/>
      <c r="AW59" s="100"/>
      <c r="AX59" s="36"/>
      <c r="AY59" s="418"/>
      <c r="AZ59" s="419"/>
      <c r="BA59" s="420"/>
      <c r="BB59" s="420"/>
      <c r="BC59" s="420"/>
      <c r="BD59" s="420"/>
      <c r="BE59" s="420"/>
      <c r="BF59" s="421"/>
      <c r="BG59" s="421"/>
    </row>
    <row r="60" spans="1:59" s="422" customFormat="1" ht="15.75" customHeight="1" x14ac:dyDescent="0.2">
      <c r="A60" s="423"/>
      <c r="B60" s="424" t="s">
        <v>15</v>
      </c>
      <c r="C60" s="425" t="s">
        <v>21</v>
      </c>
      <c r="D60" s="426"/>
      <c r="E60" s="183"/>
      <c r="F60" s="183"/>
      <c r="G60" s="183"/>
      <c r="H60" s="414"/>
      <c r="I60" s="427"/>
      <c r="J60" s="416"/>
      <c r="K60" s="183"/>
      <c r="L60" s="183"/>
      <c r="M60" s="183"/>
      <c r="N60" s="414"/>
      <c r="O60" s="427"/>
      <c r="P60" s="185"/>
      <c r="Q60" s="183"/>
      <c r="R60" s="183"/>
      <c r="S60" s="183"/>
      <c r="T60" s="414"/>
      <c r="U60" s="414"/>
      <c r="V60" s="414"/>
      <c r="W60" s="183"/>
      <c r="X60" s="183"/>
      <c r="Y60" s="183">
        <v>160</v>
      </c>
      <c r="Z60" s="414">
        <v>0</v>
      </c>
      <c r="AA60" s="427" t="s">
        <v>183</v>
      </c>
      <c r="AB60" s="416"/>
      <c r="AC60" s="183"/>
      <c r="AD60" s="183"/>
      <c r="AE60" s="183"/>
      <c r="AF60" s="414"/>
      <c r="AG60" s="414"/>
      <c r="AH60" s="414"/>
      <c r="AI60" s="183"/>
      <c r="AJ60" s="183"/>
      <c r="AK60" s="243"/>
      <c r="AL60" s="244"/>
      <c r="AM60" s="428"/>
      <c r="AN60" s="416"/>
      <c r="AO60" s="183"/>
      <c r="AP60" s="183"/>
      <c r="AQ60" s="183"/>
      <c r="AR60" s="414"/>
      <c r="AS60" s="427"/>
      <c r="AT60" s="416"/>
      <c r="AU60" s="183"/>
      <c r="AV60" s="183"/>
      <c r="AW60" s="100"/>
      <c r="AX60" s="36"/>
      <c r="AY60" s="418"/>
      <c r="AZ60" s="419"/>
      <c r="BA60" s="420"/>
      <c r="BB60" s="420"/>
      <c r="BC60" s="420"/>
      <c r="BD60" s="420"/>
      <c r="BE60" s="420"/>
      <c r="BF60" s="421"/>
      <c r="BG60" s="421"/>
    </row>
    <row r="61" spans="1:59" s="422" customFormat="1" ht="15.75" customHeight="1" x14ac:dyDescent="0.2">
      <c r="A61" s="423"/>
      <c r="B61" s="424"/>
      <c r="C61" s="425" t="s">
        <v>33</v>
      </c>
      <c r="D61" s="426"/>
      <c r="E61" s="183"/>
      <c r="F61" s="183"/>
      <c r="G61" s="183"/>
      <c r="H61" s="414"/>
      <c r="I61" s="427"/>
      <c r="J61" s="416"/>
      <c r="K61" s="183"/>
      <c r="L61" s="183"/>
      <c r="M61" s="183"/>
      <c r="N61" s="414"/>
      <c r="O61" s="427"/>
      <c r="P61" s="185"/>
      <c r="Q61" s="183"/>
      <c r="R61" s="183"/>
      <c r="S61" s="183"/>
      <c r="T61" s="414"/>
      <c r="U61" s="414"/>
      <c r="V61" s="414"/>
      <c r="W61" s="183"/>
      <c r="X61" s="183"/>
      <c r="Y61" s="183"/>
      <c r="Z61" s="414"/>
      <c r="AA61" s="427"/>
      <c r="AB61" s="416"/>
      <c r="AC61" s="183"/>
      <c r="AD61" s="183"/>
      <c r="AE61" s="183"/>
      <c r="AF61" s="414"/>
      <c r="AG61" s="414"/>
      <c r="AH61" s="414"/>
      <c r="AI61" s="183"/>
      <c r="AJ61" s="183"/>
      <c r="AK61" s="243">
        <v>160</v>
      </c>
      <c r="AL61" s="244">
        <v>0</v>
      </c>
      <c r="AM61" s="428" t="s">
        <v>183</v>
      </c>
      <c r="AN61" s="416"/>
      <c r="AO61" s="183"/>
      <c r="AP61" s="183"/>
      <c r="AQ61" s="183"/>
      <c r="AR61" s="414"/>
      <c r="AS61" s="427"/>
      <c r="AT61" s="416"/>
      <c r="AU61" s="183"/>
      <c r="AV61" s="183"/>
      <c r="AW61" s="100"/>
      <c r="AX61" s="36"/>
      <c r="AY61" s="418"/>
      <c r="AZ61" s="419"/>
      <c r="BA61" s="420"/>
      <c r="BB61" s="420"/>
      <c r="BC61" s="420"/>
      <c r="BD61" s="420"/>
      <c r="BE61" s="420"/>
      <c r="BF61" s="421"/>
      <c r="BG61" s="421"/>
    </row>
    <row r="62" spans="1:59" s="422" customFormat="1" ht="15.75" customHeight="1" thickBot="1" x14ac:dyDescent="0.25">
      <c r="A62" s="423"/>
      <c r="B62" s="424" t="s">
        <v>15</v>
      </c>
      <c r="C62" s="429" t="s">
        <v>356</v>
      </c>
      <c r="D62" s="430"/>
      <c r="E62" s="431"/>
      <c r="F62" s="431"/>
      <c r="G62" s="431"/>
      <c r="H62" s="432"/>
      <c r="I62" s="433"/>
      <c r="J62" s="434"/>
      <c r="K62" s="431"/>
      <c r="L62" s="431"/>
      <c r="M62" s="431"/>
      <c r="N62" s="432"/>
      <c r="O62" s="433"/>
      <c r="P62" s="435"/>
      <c r="Q62" s="431"/>
      <c r="R62" s="431"/>
      <c r="S62" s="431"/>
      <c r="T62" s="432"/>
      <c r="U62" s="432"/>
      <c r="V62" s="432"/>
      <c r="W62" s="431"/>
      <c r="X62" s="431"/>
      <c r="Y62" s="431"/>
      <c r="Z62" s="432"/>
      <c r="AA62" s="433"/>
      <c r="AB62" s="434"/>
      <c r="AC62" s="431"/>
      <c r="AD62" s="431"/>
      <c r="AE62" s="431"/>
      <c r="AF62" s="432"/>
      <c r="AG62" s="432"/>
      <c r="AH62" s="432"/>
      <c r="AI62" s="431"/>
      <c r="AJ62" s="431"/>
      <c r="AK62" s="431"/>
      <c r="AL62" s="432"/>
      <c r="AM62" s="436"/>
      <c r="AN62" s="434"/>
      <c r="AO62" s="431"/>
      <c r="AP62" s="431"/>
      <c r="AQ62" s="431"/>
      <c r="AR62" s="432"/>
      <c r="AS62" s="433"/>
      <c r="AT62" s="434"/>
      <c r="AU62" s="431"/>
      <c r="AV62" s="431"/>
      <c r="AW62" s="437">
        <v>80</v>
      </c>
      <c r="AX62" s="438">
        <v>0</v>
      </c>
      <c r="AY62" s="439" t="s">
        <v>183</v>
      </c>
      <c r="AZ62" s="419"/>
      <c r="BA62" s="420"/>
      <c r="BB62" s="420"/>
      <c r="BC62" s="420"/>
      <c r="BD62" s="420"/>
      <c r="BE62" s="420"/>
      <c r="BF62" s="421"/>
      <c r="BG62" s="421"/>
    </row>
    <row r="63" spans="1:59" s="422" customFormat="1" ht="9.9499999999999993" customHeight="1" thickTop="1" x14ac:dyDescent="0.2">
      <c r="A63" s="777"/>
      <c r="B63" s="778"/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778"/>
      <c r="Y63" s="778"/>
      <c r="Z63" s="778"/>
      <c r="AA63" s="778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1"/>
      <c r="AX63" s="441"/>
      <c r="AY63" s="441"/>
      <c r="AZ63" s="442"/>
      <c r="BA63" s="443"/>
      <c r="BB63" s="443"/>
      <c r="BC63" s="443"/>
      <c r="BD63" s="443"/>
      <c r="BE63" s="444"/>
    </row>
    <row r="64" spans="1:59" s="422" customFormat="1" ht="15.75" customHeight="1" x14ac:dyDescent="0.2">
      <c r="A64" s="779" t="s">
        <v>22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N64" s="780"/>
      <c r="O64" s="780"/>
      <c r="P64" s="780"/>
      <c r="Q64" s="780"/>
      <c r="R64" s="780"/>
      <c r="S64" s="780"/>
      <c r="T64" s="780"/>
      <c r="U64" s="780"/>
      <c r="V64" s="780"/>
      <c r="W64" s="780"/>
      <c r="X64" s="780"/>
      <c r="Y64" s="780"/>
      <c r="Z64" s="780"/>
      <c r="AA64" s="780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2"/>
      <c r="BA64" s="443"/>
      <c r="BB64" s="443"/>
      <c r="BC64" s="443"/>
      <c r="BD64" s="443"/>
      <c r="BE64" s="444"/>
    </row>
    <row r="65" spans="1:57" s="422" customFormat="1" ht="15.75" customHeight="1" x14ac:dyDescent="0.25">
      <c r="A65" s="446"/>
      <c r="B65" s="171"/>
      <c r="C65" s="447" t="s">
        <v>23</v>
      </c>
      <c r="D65" s="256"/>
      <c r="E65" s="257"/>
      <c r="F65" s="257"/>
      <c r="G65" s="257"/>
      <c r="H65" s="25"/>
      <c r="I65" s="258" t="str">
        <f>IF(COUNTIF(I12:I62,"A")=0,"",COUNTIF(I12:I62,"A"))</f>
        <v/>
      </c>
      <c r="J65" s="256"/>
      <c r="K65" s="257"/>
      <c r="L65" s="257"/>
      <c r="M65" s="257"/>
      <c r="N65" s="25"/>
      <c r="O65" s="258">
        <f>IF(COUNTIF(O12:O62,"A")=0,"",COUNTIF(O12:O62,"A"))</f>
        <v>1</v>
      </c>
      <c r="P65" s="256"/>
      <c r="Q65" s="257"/>
      <c r="R65" s="257"/>
      <c r="S65" s="257"/>
      <c r="T65" s="25"/>
      <c r="U65" s="258" t="str">
        <f>IF(COUNTIF(U12:U62,"A")=0,"",COUNTIF(U12:U62,"A"))</f>
        <v/>
      </c>
      <c r="V65" s="256"/>
      <c r="W65" s="257"/>
      <c r="X65" s="257"/>
      <c r="Y65" s="257"/>
      <c r="Z65" s="25"/>
      <c r="AA65" s="258">
        <f>IF(COUNTIF(AA12:AA62,"A")=0,"",COUNTIF(AA12:AA62,"A"))</f>
        <v>1</v>
      </c>
      <c r="AB65" s="256"/>
      <c r="AC65" s="257"/>
      <c r="AD65" s="257"/>
      <c r="AE65" s="257"/>
      <c r="AF65" s="25"/>
      <c r="AG65" s="258" t="str">
        <f>IF(COUNTIF(AG12:AG62,"A")=0,"",COUNTIF(AG12:AG62,"A"))</f>
        <v/>
      </c>
      <c r="AH65" s="256"/>
      <c r="AI65" s="257"/>
      <c r="AJ65" s="257"/>
      <c r="AK65" s="257"/>
      <c r="AL65" s="25"/>
      <c r="AM65" s="258">
        <f>IF(COUNTIF(AM12:AM62,"A")=0,"",COUNTIF(AM12:AM62,"A"))</f>
        <v>1</v>
      </c>
      <c r="AN65" s="256"/>
      <c r="AO65" s="257"/>
      <c r="AP65" s="257"/>
      <c r="AQ65" s="257"/>
      <c r="AR65" s="25"/>
      <c r="AS65" s="258" t="str">
        <f>IF(COUNTIF(AS12:AS62,"A")=0,"",COUNTIF(AS12:AS62,"A"))</f>
        <v/>
      </c>
      <c r="AT65" s="256"/>
      <c r="AU65" s="257"/>
      <c r="AV65" s="257"/>
      <c r="AW65" s="257"/>
      <c r="AX65" s="25"/>
      <c r="AY65" s="258">
        <f>IF(COUNTIF(AY12:AY62,"A")=0,"",COUNTIF(AY12:AY62,"A"))</f>
        <v>1</v>
      </c>
      <c r="AZ65" s="259"/>
      <c r="BA65" s="257"/>
      <c r="BB65" s="257"/>
      <c r="BC65" s="257"/>
      <c r="BD65" s="25"/>
      <c r="BE65" s="288">
        <f t="shared" ref="BE65:BE77" si="80">IF(SUM(I65:AY65)=0,"",SUM(I65:AY65))</f>
        <v>4</v>
      </c>
    </row>
    <row r="66" spans="1:57" s="422" customFormat="1" ht="15.75" customHeight="1" x14ac:dyDescent="0.25">
      <c r="A66" s="446"/>
      <c r="B66" s="171"/>
      <c r="C66" s="447" t="s">
        <v>24</v>
      </c>
      <c r="D66" s="256"/>
      <c r="E66" s="257"/>
      <c r="F66" s="257"/>
      <c r="G66" s="257"/>
      <c r="H66" s="25"/>
      <c r="I66" s="258" t="str">
        <f>IF(COUNTIF(I12:I62,"B")=0,"",COUNTIF(I12:I62,"B"))</f>
        <v/>
      </c>
      <c r="J66" s="256"/>
      <c r="K66" s="257"/>
      <c r="L66" s="257"/>
      <c r="M66" s="257"/>
      <c r="N66" s="25"/>
      <c r="O66" s="258" t="str">
        <f>IF(COUNTIF(O12:O62,"B")=0,"",COUNTIF(O12:O62,"B"))</f>
        <v/>
      </c>
      <c r="P66" s="256"/>
      <c r="Q66" s="257"/>
      <c r="R66" s="257"/>
      <c r="S66" s="257"/>
      <c r="T66" s="25"/>
      <c r="U66" s="258">
        <f>IF(COUNTIF(U12:U62,"B")=0,"",COUNTIF(U12:U62,"B"))</f>
        <v>2</v>
      </c>
      <c r="V66" s="256"/>
      <c r="W66" s="257"/>
      <c r="X66" s="257"/>
      <c r="Y66" s="257"/>
      <c r="Z66" s="25"/>
      <c r="AA66" s="258">
        <f>IF(COUNTIF(AA12:AA62,"B")=0,"",COUNTIF(AA12:AA62,"B"))</f>
        <v>3</v>
      </c>
      <c r="AB66" s="256"/>
      <c r="AC66" s="257"/>
      <c r="AD66" s="257"/>
      <c r="AE66" s="257"/>
      <c r="AF66" s="25"/>
      <c r="AG66" s="258" t="str">
        <f>IF(COUNTIF(AG12:AG62,"B")=0,"",COUNTIF(AG12:AG62,"B"))</f>
        <v/>
      </c>
      <c r="AH66" s="256"/>
      <c r="AI66" s="257"/>
      <c r="AJ66" s="257"/>
      <c r="AK66" s="257"/>
      <c r="AL66" s="25"/>
      <c r="AM66" s="258" t="str">
        <f>IF(COUNTIF(AM12:AM62,"B")=0,"",COUNTIF(AM12:AM62,"B"))</f>
        <v/>
      </c>
      <c r="AN66" s="256"/>
      <c r="AO66" s="257"/>
      <c r="AP66" s="257"/>
      <c r="AQ66" s="257"/>
      <c r="AR66" s="25"/>
      <c r="AS66" s="258">
        <f>IF(COUNTIF(AS12:AS62,"B")=0,"",COUNTIF(AS12:AS62,"B"))</f>
        <v>2</v>
      </c>
      <c r="AT66" s="256"/>
      <c r="AU66" s="257"/>
      <c r="AV66" s="257"/>
      <c r="AW66" s="257"/>
      <c r="AX66" s="25"/>
      <c r="AY66" s="258">
        <f>IF(COUNTIF(AY12:AY62,"B")=0,"",COUNTIF(AY12:AY62,"B"))</f>
        <v>2</v>
      </c>
      <c r="AZ66" s="259"/>
      <c r="BA66" s="257"/>
      <c r="BB66" s="257"/>
      <c r="BC66" s="257"/>
      <c r="BD66" s="25"/>
      <c r="BE66" s="288">
        <f t="shared" si="80"/>
        <v>9</v>
      </c>
    </row>
    <row r="67" spans="1:57" s="422" customFormat="1" ht="15.75" customHeight="1" x14ac:dyDescent="0.25">
      <c r="A67" s="446"/>
      <c r="B67" s="171"/>
      <c r="C67" s="447" t="s">
        <v>61</v>
      </c>
      <c r="D67" s="256"/>
      <c r="E67" s="257"/>
      <c r="F67" s="257"/>
      <c r="G67" s="257"/>
      <c r="H67" s="25"/>
      <c r="I67" s="258">
        <f>IF(COUNTIF(I12:I62,"ÉÉ")=0,"",COUNTIF(I12:I62,"ÉÉ"))</f>
        <v>2</v>
      </c>
      <c r="J67" s="256"/>
      <c r="K67" s="257"/>
      <c r="L67" s="257"/>
      <c r="M67" s="257"/>
      <c r="N67" s="25"/>
      <c r="O67" s="258">
        <f>IF(COUNTIF(O12:O62,"ÉÉ")=0,"",COUNTIF(O12:O62,"ÉÉ"))</f>
        <v>2</v>
      </c>
      <c r="P67" s="256"/>
      <c r="Q67" s="257"/>
      <c r="R67" s="257"/>
      <c r="S67" s="257"/>
      <c r="T67" s="25"/>
      <c r="U67" s="258" t="str">
        <f>IF(COUNTIF(U12:U62,"ÉÉ")=0,"",COUNTIF(U12:U62,"ÉÉ"))</f>
        <v/>
      </c>
      <c r="V67" s="256"/>
      <c r="W67" s="257"/>
      <c r="X67" s="257"/>
      <c r="Y67" s="257"/>
      <c r="Z67" s="25"/>
      <c r="AA67" s="258" t="str">
        <f>IF(COUNTIF(AA12:AA62,"ÉÉ")=0,"",COUNTIF(AA12:AA62,"ÉÉ"))</f>
        <v/>
      </c>
      <c r="AB67" s="256"/>
      <c r="AC67" s="257"/>
      <c r="AD67" s="257"/>
      <c r="AE67" s="257"/>
      <c r="AF67" s="25"/>
      <c r="AG67" s="258" t="str">
        <f>IF(COUNTIF(AG12:AG62,"ÉÉ")=0,"",COUNTIF(AG12:AG62,"ÉÉ"))</f>
        <v/>
      </c>
      <c r="AH67" s="256"/>
      <c r="AI67" s="257"/>
      <c r="AJ67" s="257"/>
      <c r="AK67" s="257"/>
      <c r="AL67" s="25"/>
      <c r="AM67" s="258" t="str">
        <f>IF(COUNTIF(AM12:AM62,"ÉÉ")=0,"",COUNTIF(AM12:AM62,"ÉÉ"))</f>
        <v/>
      </c>
      <c r="AN67" s="256"/>
      <c r="AO67" s="257"/>
      <c r="AP67" s="257"/>
      <c r="AQ67" s="257"/>
      <c r="AR67" s="25"/>
      <c r="AS67" s="258" t="str">
        <f>IF(COUNTIF(AS12:AS62,"ÉÉ")=0,"",COUNTIF(AS12:AS62,"ÉÉ"))</f>
        <v/>
      </c>
      <c r="AT67" s="256"/>
      <c r="AU67" s="257"/>
      <c r="AV67" s="257"/>
      <c r="AW67" s="257"/>
      <c r="AX67" s="25"/>
      <c r="AY67" s="258" t="str">
        <f>IF(COUNTIF(AY12:AY62,"ÉÉ")=0,"",COUNTIF(AY12:AY62,"ÉÉ"))</f>
        <v/>
      </c>
      <c r="AZ67" s="259"/>
      <c r="BA67" s="257"/>
      <c r="BB67" s="257"/>
      <c r="BC67" s="257"/>
      <c r="BD67" s="25"/>
      <c r="BE67" s="288">
        <f t="shared" si="80"/>
        <v>4</v>
      </c>
    </row>
    <row r="68" spans="1:57" s="422" customFormat="1" ht="15.75" customHeight="1" x14ac:dyDescent="0.25">
      <c r="A68" s="446"/>
      <c r="B68" s="171"/>
      <c r="C68" s="447" t="s">
        <v>62</v>
      </c>
      <c r="D68" s="262"/>
      <c r="E68" s="263"/>
      <c r="F68" s="263"/>
      <c r="G68" s="263"/>
      <c r="H68" s="264"/>
      <c r="I68" s="258" t="str">
        <f>IF(COUNTIF(I12:I62,"ÉÉ(Z)")=0,"",COUNTIF(I12:I62,"ÉÉ(Z)"))</f>
        <v/>
      </c>
      <c r="J68" s="262"/>
      <c r="K68" s="263"/>
      <c r="L68" s="263"/>
      <c r="M68" s="263"/>
      <c r="N68" s="264"/>
      <c r="O68" s="258" t="str">
        <f>IF(COUNTIF(O12:O62,"ÉÉ(Z)")=0,"",COUNTIF(O12:O62,"ÉÉ(Z)"))</f>
        <v/>
      </c>
      <c r="P68" s="262"/>
      <c r="Q68" s="263"/>
      <c r="R68" s="263"/>
      <c r="S68" s="263"/>
      <c r="T68" s="264"/>
      <c r="U68" s="258" t="str">
        <f>IF(COUNTIF(U12:U62,"ÉÉ(Z)")=0,"",COUNTIF(U12:U62,"ÉÉ(Z)"))</f>
        <v/>
      </c>
      <c r="V68" s="262"/>
      <c r="W68" s="263"/>
      <c r="X68" s="263"/>
      <c r="Y68" s="263"/>
      <c r="Z68" s="264"/>
      <c r="AA68" s="258" t="str">
        <f>IF(COUNTIF(AA12:AA62,"ÉÉ(Z)")=0,"",COUNTIF(AA12:AA62,"ÉÉ(Z)"))</f>
        <v/>
      </c>
      <c r="AB68" s="262"/>
      <c r="AC68" s="263"/>
      <c r="AD68" s="263"/>
      <c r="AE68" s="263"/>
      <c r="AF68" s="264"/>
      <c r="AG68" s="258" t="str">
        <f>IF(COUNTIF(AG12:AG62,"ÉÉ(Z)")=0,"",COUNTIF(AG12:AG62,"ÉÉ(Z)"))</f>
        <v/>
      </c>
      <c r="AH68" s="262"/>
      <c r="AI68" s="263"/>
      <c r="AJ68" s="263"/>
      <c r="AK68" s="263"/>
      <c r="AL68" s="264"/>
      <c r="AM68" s="258" t="str">
        <f>IF(COUNTIF(AM12:AM62,"ÉÉ(Z)")=0,"",COUNTIF(AM12:AM62,"ÉÉ(Z)"))</f>
        <v/>
      </c>
      <c r="AN68" s="262"/>
      <c r="AO68" s="263"/>
      <c r="AP68" s="263"/>
      <c r="AQ68" s="263"/>
      <c r="AR68" s="264"/>
      <c r="AS68" s="258" t="str">
        <f>IF(COUNTIF(AS12:AS62,"ÉÉ(Z)")=0,"",COUNTIF(AS12:AS62,"ÉÉ(Z)"))</f>
        <v/>
      </c>
      <c r="AT68" s="262"/>
      <c r="AU68" s="263"/>
      <c r="AV68" s="263"/>
      <c r="AW68" s="263"/>
      <c r="AX68" s="264"/>
      <c r="AY68" s="258" t="str">
        <f>IF(COUNTIF(AY12:AY62,"ÉÉ(Z)")=0,"",COUNTIF(AY12:AY62,"ÉÉ(Z)"))</f>
        <v/>
      </c>
      <c r="AZ68" s="265"/>
      <c r="BA68" s="263"/>
      <c r="BB68" s="263"/>
      <c r="BC68" s="263"/>
      <c r="BD68" s="264"/>
      <c r="BE68" s="288" t="str">
        <f t="shared" si="80"/>
        <v/>
      </c>
    </row>
    <row r="69" spans="1:57" s="422" customFormat="1" ht="15.75" customHeight="1" x14ac:dyDescent="0.25">
      <c r="A69" s="446"/>
      <c r="B69" s="171"/>
      <c r="C69" s="447" t="s">
        <v>63</v>
      </c>
      <c r="D69" s="256"/>
      <c r="E69" s="257"/>
      <c r="F69" s="257"/>
      <c r="G69" s="257"/>
      <c r="H69" s="25"/>
      <c r="I69" s="258" t="str">
        <f>IF(COUNTIF(I12:I62,"GYJ")=0,"",COUNTIF(I12:I62,"GYJ"))</f>
        <v/>
      </c>
      <c r="J69" s="256"/>
      <c r="K69" s="257"/>
      <c r="L69" s="257"/>
      <c r="M69" s="257"/>
      <c r="N69" s="25"/>
      <c r="O69" s="258">
        <f>IF(COUNTIF(O12:O62,"GYJ")=0,"",COUNTIF(O12:O62,"GYJ"))</f>
        <v>2</v>
      </c>
      <c r="P69" s="256"/>
      <c r="Q69" s="257"/>
      <c r="R69" s="257"/>
      <c r="S69" s="257"/>
      <c r="T69" s="25"/>
      <c r="U69" s="258" t="str">
        <f>IF(COUNTIF(U12:U62,"GYJ")=0,"",COUNTIF(U12:U62,"GYJ"))</f>
        <v/>
      </c>
      <c r="V69" s="256"/>
      <c r="W69" s="257"/>
      <c r="X69" s="257"/>
      <c r="Y69" s="257"/>
      <c r="Z69" s="25"/>
      <c r="AA69" s="258">
        <f>IF(COUNTIF(AA12:AA62,"GYJ")=0,"",COUNTIF(AA12:AA62,"GYJ"))</f>
        <v>4</v>
      </c>
      <c r="AB69" s="256"/>
      <c r="AC69" s="257"/>
      <c r="AD69" s="257"/>
      <c r="AE69" s="257"/>
      <c r="AF69" s="25"/>
      <c r="AG69" s="258">
        <f>IF(COUNTIF(AG12:AG62,"GYJ")=0,"",COUNTIF(AG12:AG62,"GYJ"))</f>
        <v>1</v>
      </c>
      <c r="AH69" s="256"/>
      <c r="AI69" s="257"/>
      <c r="AJ69" s="257"/>
      <c r="AK69" s="257"/>
      <c r="AL69" s="25"/>
      <c r="AM69" s="258">
        <f>IF(COUNTIF(AM12:AM62,"GYJ")=0,"",COUNTIF(AM12:AM62,"GYJ"))</f>
        <v>1</v>
      </c>
      <c r="AN69" s="256"/>
      <c r="AO69" s="257"/>
      <c r="AP69" s="257"/>
      <c r="AQ69" s="257"/>
      <c r="AR69" s="25"/>
      <c r="AS69" s="258">
        <f>IF(COUNTIF(AS12:AS62,"GYJ")=0,"",COUNTIF(AS12:AS62,"GYJ"))</f>
        <v>2</v>
      </c>
      <c r="AT69" s="256"/>
      <c r="AU69" s="257"/>
      <c r="AV69" s="257"/>
      <c r="AW69" s="257"/>
      <c r="AX69" s="25"/>
      <c r="AY69" s="258">
        <f>IF(COUNTIF(AY12:AY62,"GYJ")=0,"",COUNTIF(AY12:AY62,"GYJ"))</f>
        <v>1</v>
      </c>
      <c r="AZ69" s="259"/>
      <c r="BA69" s="257"/>
      <c r="BB69" s="257"/>
      <c r="BC69" s="257"/>
      <c r="BD69" s="25"/>
      <c r="BE69" s="288">
        <f t="shared" si="80"/>
        <v>11</v>
      </c>
    </row>
    <row r="70" spans="1:57" s="422" customFormat="1" ht="15.75" customHeight="1" x14ac:dyDescent="0.25">
      <c r="A70" s="446"/>
      <c r="B70" s="448"/>
      <c r="C70" s="447" t="s">
        <v>64</v>
      </c>
      <c r="D70" s="256"/>
      <c r="E70" s="257"/>
      <c r="F70" s="257"/>
      <c r="G70" s="257"/>
      <c r="H70" s="25"/>
      <c r="I70" s="258" t="str">
        <f>IF(COUNTIF(I12:I62,"GYJ(Z)")=0,"",COUNTIF(I12:I62,"GYJ(Z)"))</f>
        <v/>
      </c>
      <c r="J70" s="256"/>
      <c r="K70" s="257"/>
      <c r="L70" s="257"/>
      <c r="M70" s="257"/>
      <c r="N70" s="25"/>
      <c r="O70" s="258" t="str">
        <f>IF(COUNTIF(O12:O62,"GYJ(Z)")=0,"",COUNTIF(O12:O62,"GYJ(Z)"))</f>
        <v/>
      </c>
      <c r="P70" s="256"/>
      <c r="Q70" s="257"/>
      <c r="R70" s="257"/>
      <c r="S70" s="257"/>
      <c r="T70" s="25"/>
      <c r="U70" s="258" t="str">
        <f>IF(COUNTIF(U12:U62,"GYJ(Z)")=0,"",COUNTIF(U12:U62,"GYJ(Z)"))</f>
        <v/>
      </c>
      <c r="V70" s="256"/>
      <c r="W70" s="257"/>
      <c r="X70" s="257"/>
      <c r="Y70" s="257"/>
      <c r="Z70" s="25"/>
      <c r="AA70" s="258" t="str">
        <f>IF(COUNTIF(AA12:AA62,"GYJ(Z)")=0,"",COUNTIF(AA12:AA62,"GYJ(Z)"))</f>
        <v/>
      </c>
      <c r="AB70" s="256"/>
      <c r="AC70" s="257"/>
      <c r="AD70" s="257"/>
      <c r="AE70" s="257"/>
      <c r="AF70" s="25"/>
      <c r="AG70" s="258" t="str">
        <f>IF(COUNTIF(AG12:AG62,"GYJ(Z)")=0,"",COUNTIF(AG12:AG62,"GYJ(Z)"))</f>
        <v/>
      </c>
      <c r="AH70" s="256"/>
      <c r="AI70" s="257"/>
      <c r="AJ70" s="257"/>
      <c r="AK70" s="257"/>
      <c r="AL70" s="25"/>
      <c r="AM70" s="258" t="str">
        <f>IF(COUNTIF(AM12:AM62,"GYJ(Z)")=0,"",COUNTIF(AM12:AM62,"GYJ(Z)"))</f>
        <v/>
      </c>
      <c r="AN70" s="256"/>
      <c r="AO70" s="257"/>
      <c r="AP70" s="257"/>
      <c r="AQ70" s="257"/>
      <c r="AR70" s="25"/>
      <c r="AS70" s="258" t="str">
        <f>IF(COUNTIF(AS12:AS62,"GYJ(Z)")=0,"",COUNTIF(AS12:AS62,"GYJ(Z)"))</f>
        <v/>
      </c>
      <c r="AT70" s="256"/>
      <c r="AU70" s="257"/>
      <c r="AV70" s="257"/>
      <c r="AW70" s="257"/>
      <c r="AX70" s="25"/>
      <c r="AY70" s="258" t="str">
        <f>IF(COUNTIF(AY12:AY62,"GYJ(Z)")=0,"",COUNTIF(AY12:AY62,"GYJ(Z)"))</f>
        <v/>
      </c>
      <c r="AZ70" s="259"/>
      <c r="BA70" s="257"/>
      <c r="BB70" s="257"/>
      <c r="BC70" s="257"/>
      <c r="BD70" s="25"/>
      <c r="BE70" s="288" t="str">
        <f t="shared" si="80"/>
        <v/>
      </c>
    </row>
    <row r="71" spans="1:57" s="422" customFormat="1" ht="15.75" customHeight="1" x14ac:dyDescent="0.25">
      <c r="A71" s="446"/>
      <c r="B71" s="171"/>
      <c r="C71" s="255" t="s">
        <v>35</v>
      </c>
      <c r="D71" s="256"/>
      <c r="E71" s="257"/>
      <c r="F71" s="257"/>
      <c r="G71" s="257"/>
      <c r="H71" s="25"/>
      <c r="I71" s="258" t="str">
        <f>IF(COUNTIF(I12:I62,"K")=0,"",COUNTIF(I12:I62,"K"))</f>
        <v/>
      </c>
      <c r="J71" s="256"/>
      <c r="K71" s="257"/>
      <c r="L71" s="257"/>
      <c r="M71" s="257"/>
      <c r="N71" s="25"/>
      <c r="O71" s="258">
        <f>IF(COUNTIF(O12:O62,"K")=0,"",COUNTIF(O12:O62,"K"))</f>
        <v>1</v>
      </c>
      <c r="P71" s="256"/>
      <c r="Q71" s="257"/>
      <c r="R71" s="257"/>
      <c r="S71" s="257"/>
      <c r="T71" s="25"/>
      <c r="U71" s="258" t="str">
        <f>IF(COUNTIF(U12:U62,"K")=0,"",COUNTIF(U12:U62,"K"))</f>
        <v/>
      </c>
      <c r="V71" s="256"/>
      <c r="W71" s="257"/>
      <c r="X71" s="257"/>
      <c r="Y71" s="257"/>
      <c r="Z71" s="25"/>
      <c r="AA71" s="258">
        <f>IF(COUNTIF(AA12:AA62,"K")=0,"",COUNTIF(AA12:AA62,"K"))</f>
        <v>1</v>
      </c>
      <c r="AB71" s="256"/>
      <c r="AC71" s="257"/>
      <c r="AD71" s="257"/>
      <c r="AE71" s="257"/>
      <c r="AF71" s="25"/>
      <c r="AG71" s="258" t="str">
        <f>IF(COUNTIF(AG12:AG62,"K")=0,"",COUNTIF(AG12:AG62,"K"))</f>
        <v/>
      </c>
      <c r="AH71" s="256"/>
      <c r="AI71" s="257"/>
      <c r="AJ71" s="257"/>
      <c r="AK71" s="257"/>
      <c r="AL71" s="25"/>
      <c r="AM71" s="258" t="str">
        <f>IF(COUNTIF(AM12:AM62,"K")=0,"",COUNTIF(AM12:AM62,"K"))</f>
        <v/>
      </c>
      <c r="AN71" s="256"/>
      <c r="AO71" s="257"/>
      <c r="AP71" s="257"/>
      <c r="AQ71" s="257"/>
      <c r="AR71" s="25"/>
      <c r="AS71" s="258" t="str">
        <f>IF(COUNTIF(AS12:AS62,"K")=0,"",COUNTIF(AS12:AS62,"K"))</f>
        <v/>
      </c>
      <c r="AT71" s="256"/>
      <c r="AU71" s="257"/>
      <c r="AV71" s="257"/>
      <c r="AW71" s="257"/>
      <c r="AX71" s="25"/>
      <c r="AY71" s="258">
        <f>IF(COUNTIF(AY12:AY62,"K")=0,"",COUNTIF(AY12:AY62,"K"))</f>
        <v>1</v>
      </c>
      <c r="AZ71" s="259"/>
      <c r="BA71" s="257"/>
      <c r="BB71" s="257"/>
      <c r="BC71" s="257"/>
      <c r="BD71" s="25"/>
      <c r="BE71" s="288">
        <f t="shared" si="80"/>
        <v>3</v>
      </c>
    </row>
    <row r="72" spans="1:57" s="422" customFormat="1" ht="15.75" customHeight="1" x14ac:dyDescent="0.25">
      <c r="A72" s="446"/>
      <c r="B72" s="171"/>
      <c r="C72" s="255" t="s">
        <v>36</v>
      </c>
      <c r="D72" s="256"/>
      <c r="E72" s="257"/>
      <c r="F72" s="257"/>
      <c r="G72" s="257"/>
      <c r="H72" s="25"/>
      <c r="I72" s="258" t="str">
        <f>IF(COUNTIF(I12:I62,"K(Z)")=0,"",COUNTIF(I12:I62,"K(Z)"))</f>
        <v/>
      </c>
      <c r="J72" s="256"/>
      <c r="K72" s="257"/>
      <c r="L72" s="257"/>
      <c r="M72" s="257"/>
      <c r="N72" s="25"/>
      <c r="O72" s="258" t="str">
        <f>IF(COUNTIF(O12:O62,"K(Z)")=0,"",COUNTIF(O12:O62,"K(Z)"))</f>
        <v/>
      </c>
      <c r="P72" s="256"/>
      <c r="Q72" s="257"/>
      <c r="R72" s="257"/>
      <c r="S72" s="257"/>
      <c r="T72" s="25"/>
      <c r="U72" s="258" t="str">
        <f>IF(COUNTIF(U12:U62,"K(Z)")=0,"",COUNTIF(U12:U62,"K(Z)"))</f>
        <v/>
      </c>
      <c r="V72" s="256"/>
      <c r="W72" s="257"/>
      <c r="X72" s="257"/>
      <c r="Y72" s="257"/>
      <c r="Z72" s="25"/>
      <c r="AA72" s="258" t="str">
        <f>IF(COUNTIF(AA12:AA62,"K(Z)")=0,"",COUNTIF(AA12:AA62,"K(Z)"))</f>
        <v/>
      </c>
      <c r="AB72" s="256"/>
      <c r="AC72" s="257"/>
      <c r="AD72" s="257"/>
      <c r="AE72" s="257"/>
      <c r="AF72" s="25"/>
      <c r="AG72" s="258">
        <f>IF(COUNTIF(AG12:AG62,"K(Z)")=0,"",COUNTIF(AG12:AG62,"K(Z)"))</f>
        <v>3</v>
      </c>
      <c r="AH72" s="256"/>
      <c r="AI72" s="257"/>
      <c r="AJ72" s="257"/>
      <c r="AK72" s="257"/>
      <c r="AL72" s="25"/>
      <c r="AM72" s="258">
        <f>IF(COUNTIF(AM12:AM62,"K(Z)")=0,"",COUNTIF(AM12:AM62,"K(Z)"))</f>
        <v>4</v>
      </c>
      <c r="AN72" s="256"/>
      <c r="AO72" s="257"/>
      <c r="AP72" s="257"/>
      <c r="AQ72" s="257"/>
      <c r="AR72" s="25"/>
      <c r="AS72" s="258">
        <f>IF(COUNTIF(AS12:AS62,"K(Z)")=0,"",COUNTIF(AS12:AS62,"K(Z)"))</f>
        <v>3</v>
      </c>
      <c r="AT72" s="256"/>
      <c r="AU72" s="257"/>
      <c r="AV72" s="257"/>
      <c r="AW72" s="257"/>
      <c r="AX72" s="25"/>
      <c r="AY72" s="258">
        <f>IF(COUNTIF(AY12:AY62,"K(Z)")=0,"",COUNTIF(AY12:AY62,"K(Z)"))</f>
        <v>1</v>
      </c>
      <c r="AZ72" s="259"/>
      <c r="BA72" s="257"/>
      <c r="BB72" s="257"/>
      <c r="BC72" s="257"/>
      <c r="BD72" s="25"/>
      <c r="BE72" s="288">
        <f t="shared" si="80"/>
        <v>11</v>
      </c>
    </row>
    <row r="73" spans="1:57" s="422" customFormat="1" ht="15.75" customHeight="1" x14ac:dyDescent="0.25">
      <c r="A73" s="446"/>
      <c r="B73" s="171"/>
      <c r="C73" s="447" t="s">
        <v>25</v>
      </c>
      <c r="D73" s="256"/>
      <c r="E73" s="257"/>
      <c r="F73" s="257"/>
      <c r="G73" s="257"/>
      <c r="H73" s="25"/>
      <c r="I73" s="258" t="str">
        <f>IF(COUNTIF(I12:I62,"AV")=0,"",COUNTIF(I12:I62,"AV"))</f>
        <v/>
      </c>
      <c r="J73" s="256"/>
      <c r="K73" s="257"/>
      <c r="L73" s="257"/>
      <c r="M73" s="257"/>
      <c r="N73" s="25"/>
      <c r="O73" s="258" t="str">
        <f>IF(COUNTIF(O12:O62,"AV")=0,"",COUNTIF(O12:O62,"AV"))</f>
        <v/>
      </c>
      <c r="P73" s="256"/>
      <c r="Q73" s="257"/>
      <c r="R73" s="257"/>
      <c r="S73" s="257"/>
      <c r="T73" s="25"/>
      <c r="U73" s="258" t="str">
        <f>IF(COUNTIF(U12:U62,"AV")=0,"",COUNTIF(U12:U62,"AV"))</f>
        <v/>
      </c>
      <c r="V73" s="256"/>
      <c r="W73" s="257"/>
      <c r="X73" s="257"/>
      <c r="Y73" s="257"/>
      <c r="Z73" s="25"/>
      <c r="AA73" s="258" t="str">
        <f>IF(COUNTIF(AA12:AA62,"AV")=0,"",COUNTIF(AA12:AA62,"AV"))</f>
        <v/>
      </c>
      <c r="AB73" s="256"/>
      <c r="AC73" s="257"/>
      <c r="AD73" s="257"/>
      <c r="AE73" s="257"/>
      <c r="AF73" s="25"/>
      <c r="AG73" s="258" t="str">
        <f>IF(COUNTIF(AG12:AG62,"AV")=0,"",COUNTIF(AG12:AG62,"AV"))</f>
        <v/>
      </c>
      <c r="AH73" s="256"/>
      <c r="AI73" s="257"/>
      <c r="AJ73" s="257"/>
      <c r="AK73" s="257"/>
      <c r="AL73" s="25"/>
      <c r="AM73" s="258" t="str">
        <f>IF(COUNTIF(AM12:AM62,"AV")=0,"",COUNTIF(AM12:AM62,"AV"))</f>
        <v/>
      </c>
      <c r="AN73" s="256"/>
      <c r="AO73" s="257"/>
      <c r="AP73" s="257"/>
      <c r="AQ73" s="257"/>
      <c r="AR73" s="25"/>
      <c r="AS73" s="258" t="str">
        <f>IF(COUNTIF(AS12:AS62,"AV")=0,"",COUNTIF(AS12:AS62,"AV"))</f>
        <v/>
      </c>
      <c r="AT73" s="256"/>
      <c r="AU73" s="257"/>
      <c r="AV73" s="257"/>
      <c r="AW73" s="257"/>
      <c r="AX73" s="25"/>
      <c r="AY73" s="258" t="str">
        <f>IF(COUNTIF(AY12:AY62,"AV")=0,"",COUNTIF(AY12:AY62,"AV"))</f>
        <v/>
      </c>
      <c r="AZ73" s="259"/>
      <c r="BA73" s="257"/>
      <c r="BB73" s="257"/>
      <c r="BC73" s="257"/>
      <c r="BD73" s="25"/>
      <c r="BE73" s="288" t="str">
        <f t="shared" si="80"/>
        <v/>
      </c>
    </row>
    <row r="74" spans="1:57" s="422" customFormat="1" ht="15.75" customHeight="1" x14ac:dyDescent="0.25">
      <c r="A74" s="446"/>
      <c r="B74" s="171"/>
      <c r="C74" s="447" t="s">
        <v>65</v>
      </c>
      <c r="D74" s="256"/>
      <c r="E74" s="257"/>
      <c r="F74" s="257"/>
      <c r="G74" s="257"/>
      <c r="H74" s="25"/>
      <c r="I74" s="258" t="str">
        <f>IF(COUNTIF(I12:I62,"KV")=0,"",COUNTIF(I12:I62,"KV"))</f>
        <v/>
      </c>
      <c r="J74" s="256"/>
      <c r="K74" s="257"/>
      <c r="L74" s="257"/>
      <c r="M74" s="257"/>
      <c r="N74" s="25"/>
      <c r="O74" s="258" t="str">
        <f>IF(COUNTIF(O12:O62,"KV")=0,"",COUNTIF(O12:O62,"KV"))</f>
        <v/>
      </c>
      <c r="P74" s="256"/>
      <c r="Q74" s="257"/>
      <c r="R74" s="257"/>
      <c r="S74" s="257"/>
      <c r="T74" s="25"/>
      <c r="U74" s="258" t="str">
        <f>IF(COUNTIF(U12:U62,"KV")=0,"",COUNTIF(U12:U62,"KV"))</f>
        <v/>
      </c>
      <c r="V74" s="256"/>
      <c r="W74" s="257"/>
      <c r="X74" s="257"/>
      <c r="Y74" s="257"/>
      <c r="Z74" s="25"/>
      <c r="AA74" s="258" t="str">
        <f>IF(COUNTIF(AA12:AA62,"KV")=0,"",COUNTIF(AA12:AA62,"KV"))</f>
        <v/>
      </c>
      <c r="AB74" s="256"/>
      <c r="AC74" s="257"/>
      <c r="AD74" s="257"/>
      <c r="AE74" s="257"/>
      <c r="AF74" s="25"/>
      <c r="AG74" s="258" t="str">
        <f>IF(COUNTIF(AG12:AG62,"KV")=0,"",COUNTIF(AG12:AG62,"KV"))</f>
        <v/>
      </c>
      <c r="AH74" s="256"/>
      <c r="AI74" s="257"/>
      <c r="AJ74" s="257"/>
      <c r="AK74" s="257"/>
      <c r="AL74" s="25"/>
      <c r="AM74" s="258" t="str">
        <f>IF(COUNTIF(AM12:AM62,"KV")=0,"",COUNTIF(AM12:AM62,"KV"))</f>
        <v/>
      </c>
      <c r="AN74" s="256"/>
      <c r="AO74" s="257"/>
      <c r="AP74" s="257"/>
      <c r="AQ74" s="257"/>
      <c r="AR74" s="25"/>
      <c r="AS74" s="258" t="str">
        <f>IF(COUNTIF(AS12:AS62,"KV")=0,"",COUNTIF(AS12:AS62,"KV"))</f>
        <v/>
      </c>
      <c r="AT74" s="256"/>
      <c r="AU74" s="257"/>
      <c r="AV74" s="257"/>
      <c r="AW74" s="257"/>
      <c r="AX74" s="25"/>
      <c r="AY74" s="258" t="str">
        <f>IF(COUNTIF(AY12:AY62,"KV")=0,"",COUNTIF(AY12:AY62,"KV"))</f>
        <v/>
      </c>
      <c r="AZ74" s="259"/>
      <c r="BA74" s="257"/>
      <c r="BB74" s="257"/>
      <c r="BC74" s="257"/>
      <c r="BD74" s="25"/>
      <c r="BE74" s="288" t="str">
        <f t="shared" si="80"/>
        <v/>
      </c>
    </row>
    <row r="75" spans="1:57" s="422" customFormat="1" ht="15.75" customHeight="1" x14ac:dyDescent="0.25">
      <c r="A75" s="446"/>
      <c r="B75" s="171"/>
      <c r="C75" s="447" t="s">
        <v>66</v>
      </c>
      <c r="D75" s="269"/>
      <c r="E75" s="270"/>
      <c r="F75" s="270"/>
      <c r="G75" s="270"/>
      <c r="H75" s="271"/>
      <c r="I75" s="258" t="str">
        <f>IF(COUNTIF(I12:I62,"SZG")=0,"",COUNTIF(I12:I62,"SZG"))</f>
        <v/>
      </c>
      <c r="J75" s="269"/>
      <c r="K75" s="270"/>
      <c r="L75" s="270"/>
      <c r="M75" s="270"/>
      <c r="N75" s="271"/>
      <c r="O75" s="258" t="str">
        <f>IF(COUNTIF(O12:O62,"SZG")=0,"",COUNTIF(O12:O62,"SZG"))</f>
        <v/>
      </c>
      <c r="P75" s="269"/>
      <c r="Q75" s="270"/>
      <c r="R75" s="270"/>
      <c r="S75" s="270"/>
      <c r="T75" s="271"/>
      <c r="U75" s="258" t="str">
        <f>IF(COUNTIF(U12:U62,"SZG")=0,"",COUNTIF(U12:U62,"SZG"))</f>
        <v/>
      </c>
      <c r="V75" s="269"/>
      <c r="W75" s="270"/>
      <c r="X75" s="270"/>
      <c r="Y75" s="270"/>
      <c r="Z75" s="271"/>
      <c r="AA75" s="258" t="str">
        <f>IF(COUNTIF(AA12:AA62,"SZG")=0,"",COUNTIF(AA12:AA62,"SZG"))</f>
        <v/>
      </c>
      <c r="AB75" s="269"/>
      <c r="AC75" s="270"/>
      <c r="AD75" s="270"/>
      <c r="AE75" s="270"/>
      <c r="AF75" s="271"/>
      <c r="AG75" s="258" t="str">
        <f>IF(COUNTIF(AG12:AG62,"SZG")=0,"",COUNTIF(AG12:AG62,"SZG"))</f>
        <v/>
      </c>
      <c r="AH75" s="269"/>
      <c r="AI75" s="270"/>
      <c r="AJ75" s="270"/>
      <c r="AK75" s="270"/>
      <c r="AL75" s="271"/>
      <c r="AM75" s="258" t="str">
        <f>IF(COUNTIF(AM12:AM62,"SZG")=0,"",COUNTIF(AM12:AM62,"SZG"))</f>
        <v/>
      </c>
      <c r="AN75" s="269"/>
      <c r="AO75" s="270"/>
      <c r="AP75" s="270"/>
      <c r="AQ75" s="270"/>
      <c r="AR75" s="271"/>
      <c r="AS75" s="258" t="str">
        <f>IF(COUNTIF(AS12:AS62,"SZG")=0,"",COUNTIF(AS12:AS62,"SZG"))</f>
        <v/>
      </c>
      <c r="AT75" s="269"/>
      <c r="AU75" s="270"/>
      <c r="AV75" s="270"/>
      <c r="AW75" s="270"/>
      <c r="AX75" s="271"/>
      <c r="AY75" s="258" t="str">
        <f>IF(COUNTIF(AY12:AY62,"SZG")=0,"",COUNTIF(AY12:AY62,"SZG"))</f>
        <v/>
      </c>
      <c r="AZ75" s="259"/>
      <c r="BA75" s="257"/>
      <c r="BB75" s="257"/>
      <c r="BC75" s="257"/>
      <c r="BD75" s="25"/>
      <c r="BE75" s="288" t="str">
        <f t="shared" si="80"/>
        <v/>
      </c>
    </row>
    <row r="76" spans="1:57" s="422" customFormat="1" ht="15.75" customHeight="1" x14ac:dyDescent="0.25">
      <c r="A76" s="446"/>
      <c r="B76" s="171"/>
      <c r="C76" s="447" t="s">
        <v>67</v>
      </c>
      <c r="D76" s="269"/>
      <c r="E76" s="270"/>
      <c r="F76" s="270"/>
      <c r="G76" s="270"/>
      <c r="H76" s="271"/>
      <c r="I76" s="258" t="str">
        <f>IF(COUNTIF(I12:I62,"ZV")=0,"",COUNTIF(I12:I62,"ZV"))</f>
        <v/>
      </c>
      <c r="J76" s="269"/>
      <c r="K76" s="270"/>
      <c r="L76" s="270"/>
      <c r="M76" s="270"/>
      <c r="N76" s="271"/>
      <c r="O76" s="258" t="str">
        <f>IF(COUNTIF(O12:O62,"ZV")=0,"",COUNTIF(O12:O62,"ZV"))</f>
        <v/>
      </c>
      <c r="P76" s="269"/>
      <c r="Q76" s="270"/>
      <c r="R76" s="270"/>
      <c r="S76" s="270"/>
      <c r="T76" s="271"/>
      <c r="U76" s="258" t="str">
        <f>IF(COUNTIF(U12:U62,"ZV")=0,"",COUNTIF(U12:U62,"ZV"))</f>
        <v/>
      </c>
      <c r="V76" s="269"/>
      <c r="W76" s="270"/>
      <c r="X76" s="270"/>
      <c r="Y76" s="270"/>
      <c r="Z76" s="271"/>
      <c r="AA76" s="258" t="str">
        <f>IF(COUNTIF(AA12:AA62,"ZV")=0,"",COUNTIF(AA12:AA62,"ZV"))</f>
        <v/>
      </c>
      <c r="AB76" s="269"/>
      <c r="AC76" s="270"/>
      <c r="AD76" s="270"/>
      <c r="AE76" s="270"/>
      <c r="AF76" s="271"/>
      <c r="AG76" s="258" t="str">
        <f>IF(COUNTIF(AG12:AG62,"ZV")=0,"",COUNTIF(AG12:AG62,"ZV"))</f>
        <v/>
      </c>
      <c r="AH76" s="269"/>
      <c r="AI76" s="270"/>
      <c r="AJ76" s="270"/>
      <c r="AK76" s="270"/>
      <c r="AL76" s="271"/>
      <c r="AM76" s="258" t="str">
        <f>IF(COUNTIF(AM12:AM62,"ZV")=0,"",COUNTIF(AM12:AM62,"ZV"))</f>
        <v/>
      </c>
      <c r="AN76" s="269"/>
      <c r="AO76" s="270"/>
      <c r="AP76" s="270"/>
      <c r="AQ76" s="270"/>
      <c r="AR76" s="271"/>
      <c r="AS76" s="258" t="str">
        <f>IF(COUNTIF(AS12:AS62,"ZV")=0,"",COUNTIF(AS12:AS62,"ZV"))</f>
        <v/>
      </c>
      <c r="AT76" s="269"/>
      <c r="AU76" s="270"/>
      <c r="AV76" s="270"/>
      <c r="AW76" s="270"/>
      <c r="AX76" s="271"/>
      <c r="AY76" s="258">
        <f>IF(COUNTIF(AY12:AY62,"ZV")=0,"",COUNTIF(AY12:AY62,"ZV"))</f>
        <v>3</v>
      </c>
      <c r="AZ76" s="259"/>
      <c r="BA76" s="257"/>
      <c r="BB76" s="257"/>
      <c r="BC76" s="257"/>
      <c r="BD76" s="25"/>
      <c r="BE76" s="288">
        <f t="shared" si="80"/>
        <v>3</v>
      </c>
    </row>
    <row r="77" spans="1:57" s="422" customFormat="1" ht="15.75" customHeight="1" thickBot="1" x14ac:dyDescent="0.3">
      <c r="A77" s="272"/>
      <c r="B77" s="273"/>
      <c r="C77" s="274" t="s">
        <v>26</v>
      </c>
      <c r="D77" s="275"/>
      <c r="E77" s="276"/>
      <c r="F77" s="276"/>
      <c r="G77" s="276"/>
      <c r="H77" s="277"/>
      <c r="I77" s="278">
        <f>IF(SUM(I65:I76)=0,"",SUM(I65:I76))</f>
        <v>2</v>
      </c>
      <c r="J77" s="275"/>
      <c r="K77" s="276"/>
      <c r="L77" s="276"/>
      <c r="M77" s="276"/>
      <c r="N77" s="277"/>
      <c r="O77" s="278">
        <f>IF(SUM(O65:O76)=0,"",SUM(O65:O76))</f>
        <v>6</v>
      </c>
      <c r="P77" s="275"/>
      <c r="Q77" s="276"/>
      <c r="R77" s="276"/>
      <c r="S77" s="276"/>
      <c r="T77" s="277"/>
      <c r="U77" s="278">
        <f>IF(SUM(U65:U76)=0,"",SUM(U65:U76))</f>
        <v>2</v>
      </c>
      <c r="V77" s="275"/>
      <c r="W77" s="276"/>
      <c r="X77" s="276"/>
      <c r="Y77" s="276"/>
      <c r="Z77" s="277"/>
      <c r="AA77" s="278">
        <f>IF(SUM(AA65:AA76)=0,"",SUM(AA65:AA76))</f>
        <v>9</v>
      </c>
      <c r="AB77" s="275"/>
      <c r="AC77" s="276"/>
      <c r="AD77" s="276"/>
      <c r="AE77" s="276"/>
      <c r="AF77" s="277"/>
      <c r="AG77" s="278">
        <f>IF(SUM(AG65:AG76)=0,"",SUM(AG65:AG76))</f>
        <v>4</v>
      </c>
      <c r="AH77" s="275"/>
      <c r="AI77" s="276"/>
      <c r="AJ77" s="276"/>
      <c r="AK77" s="276"/>
      <c r="AL77" s="277"/>
      <c r="AM77" s="278">
        <f>IF(SUM(AM65:AM76)=0,"",SUM(AM65:AM76))</f>
        <v>6</v>
      </c>
      <c r="AN77" s="275"/>
      <c r="AO77" s="276"/>
      <c r="AP77" s="276"/>
      <c r="AQ77" s="276"/>
      <c r="AR77" s="277"/>
      <c r="AS77" s="278">
        <f>IF(SUM(AS65:AS76)=0,"",SUM(AS65:AS76))</f>
        <v>7</v>
      </c>
      <c r="AT77" s="275"/>
      <c r="AU77" s="276"/>
      <c r="AV77" s="276"/>
      <c r="AW77" s="276"/>
      <c r="AX77" s="277"/>
      <c r="AY77" s="278">
        <f>IF(SUM(AY65:AY76)=0,"",SUM(AY65:AY76))</f>
        <v>9</v>
      </c>
      <c r="AZ77" s="279"/>
      <c r="BA77" s="276"/>
      <c r="BB77" s="276"/>
      <c r="BC77" s="276"/>
      <c r="BD77" s="277"/>
      <c r="BE77" s="288">
        <f t="shared" si="80"/>
        <v>45</v>
      </c>
    </row>
    <row r="78" spans="1:57" s="422" customFormat="1" ht="15.75" customHeight="1" thickTop="1" x14ac:dyDescent="0.2">
      <c r="A78" s="449"/>
      <c r="B78" s="450"/>
      <c r="C78" s="450"/>
    </row>
    <row r="79" spans="1:57" s="422" customFormat="1" ht="15.75" customHeight="1" x14ac:dyDescent="0.2">
      <c r="A79" s="449"/>
      <c r="B79" s="450"/>
      <c r="C79" s="450"/>
    </row>
    <row r="80" spans="1:57" s="422" customFormat="1" ht="15.75" customHeight="1" x14ac:dyDescent="0.2">
      <c r="A80" s="449"/>
      <c r="B80" s="450"/>
      <c r="C80" s="450"/>
      <c r="E80" s="451"/>
    </row>
    <row r="81" spans="1:3" s="422" customFormat="1" ht="15.75" customHeight="1" x14ac:dyDescent="0.2">
      <c r="A81" s="449"/>
      <c r="B81" s="450"/>
      <c r="C81" s="450"/>
    </row>
    <row r="82" spans="1:3" s="422" customFormat="1" ht="15.75" customHeight="1" x14ac:dyDescent="0.2">
      <c r="A82" s="449"/>
      <c r="B82" s="450"/>
      <c r="C82" s="450"/>
    </row>
    <row r="83" spans="1:3" s="422" customFormat="1" ht="15.75" customHeight="1" x14ac:dyDescent="0.2">
      <c r="A83" s="449"/>
      <c r="B83" s="450"/>
      <c r="C83" s="450"/>
    </row>
    <row r="84" spans="1:3" s="422" customFormat="1" ht="15.75" customHeight="1" x14ac:dyDescent="0.2">
      <c r="A84" s="449"/>
      <c r="B84" s="450"/>
      <c r="C84" s="450"/>
    </row>
    <row r="85" spans="1:3" s="422" customFormat="1" ht="15.75" customHeight="1" x14ac:dyDescent="0.2">
      <c r="A85" s="449"/>
      <c r="B85" s="450"/>
      <c r="C85" s="450"/>
    </row>
    <row r="86" spans="1:3" s="422" customFormat="1" ht="15.75" customHeight="1" x14ac:dyDescent="0.2">
      <c r="A86" s="449"/>
      <c r="B86" s="450"/>
      <c r="C86" s="450"/>
    </row>
    <row r="87" spans="1:3" s="422" customFormat="1" ht="15.75" customHeight="1" x14ac:dyDescent="0.2">
      <c r="A87" s="449"/>
      <c r="B87" s="450"/>
      <c r="C87" s="450"/>
    </row>
    <row r="88" spans="1:3" s="422" customFormat="1" ht="15.75" customHeight="1" x14ac:dyDescent="0.2">
      <c r="A88" s="449"/>
      <c r="B88" s="450"/>
      <c r="C88" s="450"/>
    </row>
    <row r="89" spans="1:3" s="422" customFormat="1" ht="15.75" customHeight="1" x14ac:dyDescent="0.2">
      <c r="A89" s="449"/>
      <c r="B89" s="450"/>
      <c r="C89" s="450"/>
    </row>
    <row r="90" spans="1:3" s="422" customFormat="1" ht="15.75" customHeight="1" x14ac:dyDescent="0.2">
      <c r="A90" s="449"/>
      <c r="B90" s="450"/>
      <c r="C90" s="450"/>
    </row>
    <row r="91" spans="1:3" s="422" customFormat="1" ht="15.75" customHeight="1" x14ac:dyDescent="0.2">
      <c r="A91" s="449"/>
      <c r="B91" s="450"/>
      <c r="C91" s="450"/>
    </row>
    <row r="92" spans="1:3" s="422" customFormat="1" ht="15.75" customHeight="1" x14ac:dyDescent="0.2">
      <c r="A92" s="449"/>
      <c r="B92" s="450"/>
      <c r="C92" s="450"/>
    </row>
    <row r="93" spans="1:3" s="422" customFormat="1" ht="15.75" customHeight="1" x14ac:dyDescent="0.2">
      <c r="A93" s="449"/>
      <c r="B93" s="450"/>
      <c r="C93" s="450"/>
    </row>
    <row r="94" spans="1:3" s="422" customFormat="1" ht="15.75" customHeight="1" x14ac:dyDescent="0.2">
      <c r="A94" s="449"/>
      <c r="B94" s="450"/>
      <c r="C94" s="450"/>
    </row>
    <row r="95" spans="1:3" s="422" customFormat="1" ht="15.75" customHeight="1" x14ac:dyDescent="0.2">
      <c r="A95" s="449"/>
      <c r="B95" s="450"/>
      <c r="C95" s="450"/>
    </row>
    <row r="96" spans="1:3" s="422" customFormat="1" ht="15.75" customHeight="1" x14ac:dyDescent="0.2">
      <c r="A96" s="449"/>
      <c r="B96" s="450"/>
      <c r="C96" s="450"/>
    </row>
    <row r="97" spans="1:3" s="422" customFormat="1" ht="15.75" customHeight="1" x14ac:dyDescent="0.2">
      <c r="A97" s="449"/>
      <c r="B97" s="450"/>
      <c r="C97" s="450"/>
    </row>
    <row r="98" spans="1:3" s="422" customFormat="1" ht="15.75" customHeight="1" x14ac:dyDescent="0.2">
      <c r="A98" s="449"/>
      <c r="B98" s="450"/>
      <c r="C98" s="450"/>
    </row>
    <row r="99" spans="1:3" s="422" customFormat="1" ht="15.75" customHeight="1" x14ac:dyDescent="0.2">
      <c r="A99" s="449"/>
      <c r="B99" s="450"/>
      <c r="C99" s="450"/>
    </row>
    <row r="100" spans="1:3" s="422" customFormat="1" ht="15.75" customHeight="1" x14ac:dyDescent="0.2">
      <c r="A100" s="449"/>
      <c r="B100" s="450"/>
      <c r="C100" s="450"/>
    </row>
    <row r="101" spans="1:3" s="422" customFormat="1" ht="15.75" customHeight="1" x14ac:dyDescent="0.2">
      <c r="A101" s="449"/>
      <c r="B101" s="450"/>
      <c r="C101" s="450"/>
    </row>
    <row r="102" spans="1:3" s="422" customFormat="1" ht="15.75" customHeight="1" x14ac:dyDescent="0.2">
      <c r="A102" s="449"/>
      <c r="B102" s="450"/>
      <c r="C102" s="450"/>
    </row>
    <row r="103" spans="1:3" s="422" customFormat="1" ht="15.75" customHeight="1" x14ac:dyDescent="0.2">
      <c r="A103" s="449"/>
      <c r="B103" s="450"/>
      <c r="C103" s="450"/>
    </row>
    <row r="104" spans="1:3" s="422" customFormat="1" ht="15.75" customHeight="1" x14ac:dyDescent="0.2">
      <c r="A104" s="449"/>
      <c r="B104" s="450"/>
      <c r="C104" s="450"/>
    </row>
    <row r="105" spans="1:3" s="422" customFormat="1" ht="15.75" customHeight="1" x14ac:dyDescent="0.2">
      <c r="A105" s="449"/>
      <c r="B105" s="450"/>
      <c r="C105" s="450"/>
    </row>
    <row r="106" spans="1:3" s="422" customFormat="1" ht="15.75" customHeight="1" x14ac:dyDescent="0.2">
      <c r="A106" s="449"/>
      <c r="B106" s="450"/>
      <c r="C106" s="450"/>
    </row>
    <row r="107" spans="1:3" s="422" customFormat="1" ht="15.75" customHeight="1" x14ac:dyDescent="0.2">
      <c r="A107" s="449"/>
      <c r="B107" s="450"/>
      <c r="C107" s="450"/>
    </row>
    <row r="108" spans="1:3" s="422" customFormat="1" ht="15.75" customHeight="1" x14ac:dyDescent="0.2">
      <c r="A108" s="449"/>
      <c r="B108" s="450"/>
      <c r="C108" s="450"/>
    </row>
    <row r="109" spans="1:3" s="422" customFormat="1" ht="15.75" customHeight="1" x14ac:dyDescent="0.2">
      <c r="A109" s="449"/>
      <c r="B109" s="450"/>
      <c r="C109" s="450"/>
    </row>
    <row r="110" spans="1:3" s="422" customFormat="1" ht="15.75" customHeight="1" x14ac:dyDescent="0.2">
      <c r="A110" s="449"/>
      <c r="B110" s="450"/>
      <c r="C110" s="450"/>
    </row>
    <row r="111" spans="1:3" s="422" customFormat="1" ht="15.75" customHeight="1" x14ac:dyDescent="0.2">
      <c r="A111" s="449"/>
      <c r="B111" s="450"/>
      <c r="C111" s="450"/>
    </row>
    <row r="112" spans="1:3" s="422" customFormat="1" ht="15.75" customHeight="1" x14ac:dyDescent="0.2">
      <c r="A112" s="449"/>
      <c r="B112" s="450"/>
      <c r="C112" s="450"/>
    </row>
    <row r="113" spans="1:3" s="422" customFormat="1" ht="15.75" customHeight="1" x14ac:dyDescent="0.2">
      <c r="A113" s="449"/>
      <c r="B113" s="450"/>
      <c r="C113" s="450"/>
    </row>
    <row r="114" spans="1:3" s="422" customFormat="1" ht="15.75" customHeight="1" x14ac:dyDescent="0.2">
      <c r="A114" s="449"/>
      <c r="B114" s="450"/>
      <c r="C114" s="450"/>
    </row>
    <row r="115" spans="1:3" s="422" customFormat="1" ht="15.75" customHeight="1" x14ac:dyDescent="0.2">
      <c r="A115" s="449"/>
      <c r="B115" s="450"/>
      <c r="C115" s="450"/>
    </row>
    <row r="116" spans="1:3" s="422" customFormat="1" ht="15.75" customHeight="1" x14ac:dyDescent="0.2">
      <c r="A116" s="449"/>
      <c r="B116" s="450"/>
      <c r="C116" s="450"/>
    </row>
    <row r="117" spans="1:3" s="422" customFormat="1" ht="15.75" customHeight="1" x14ac:dyDescent="0.2">
      <c r="A117" s="449"/>
      <c r="B117" s="450"/>
      <c r="C117" s="450"/>
    </row>
    <row r="118" spans="1:3" s="422" customFormat="1" ht="15.75" customHeight="1" x14ac:dyDescent="0.2">
      <c r="A118" s="449"/>
      <c r="B118" s="450"/>
      <c r="C118" s="450"/>
    </row>
    <row r="119" spans="1:3" s="422" customFormat="1" ht="15.75" customHeight="1" x14ac:dyDescent="0.2">
      <c r="A119" s="449"/>
      <c r="B119" s="450"/>
      <c r="C119" s="450"/>
    </row>
    <row r="120" spans="1:3" s="422" customFormat="1" ht="15.75" customHeight="1" x14ac:dyDescent="0.2">
      <c r="A120" s="449"/>
      <c r="B120" s="450"/>
      <c r="C120" s="450"/>
    </row>
    <row r="121" spans="1:3" s="422" customFormat="1" ht="15.75" customHeight="1" x14ac:dyDescent="0.2">
      <c r="A121" s="449"/>
      <c r="B121" s="450"/>
      <c r="C121" s="450"/>
    </row>
    <row r="122" spans="1:3" s="422" customFormat="1" ht="15.75" customHeight="1" x14ac:dyDescent="0.2">
      <c r="A122" s="449"/>
      <c r="B122" s="450"/>
      <c r="C122" s="450"/>
    </row>
    <row r="123" spans="1:3" s="422" customFormat="1" ht="15.75" customHeight="1" x14ac:dyDescent="0.2">
      <c r="A123" s="449"/>
      <c r="B123" s="450"/>
      <c r="C123" s="450"/>
    </row>
    <row r="124" spans="1:3" s="422" customFormat="1" ht="15.75" customHeight="1" x14ac:dyDescent="0.2">
      <c r="A124" s="449"/>
      <c r="B124" s="450"/>
      <c r="C124" s="450"/>
    </row>
    <row r="125" spans="1:3" s="422" customFormat="1" ht="15.75" customHeight="1" x14ac:dyDescent="0.2">
      <c r="A125" s="449"/>
      <c r="B125" s="450"/>
      <c r="C125" s="450"/>
    </row>
    <row r="126" spans="1:3" s="422" customFormat="1" ht="15.75" customHeight="1" x14ac:dyDescent="0.2">
      <c r="A126" s="449"/>
      <c r="B126" s="450"/>
      <c r="C126" s="450"/>
    </row>
    <row r="127" spans="1:3" s="422" customFormat="1" ht="15.75" customHeight="1" x14ac:dyDescent="0.2">
      <c r="A127" s="449"/>
      <c r="B127" s="450"/>
      <c r="C127" s="450"/>
    </row>
    <row r="128" spans="1:3" s="422" customFormat="1" ht="15.75" customHeight="1" x14ac:dyDescent="0.2">
      <c r="A128" s="449"/>
      <c r="B128" s="450"/>
      <c r="C128" s="450"/>
    </row>
    <row r="129" spans="1:3" s="422" customFormat="1" ht="15.75" customHeight="1" x14ac:dyDescent="0.2">
      <c r="A129" s="449"/>
      <c r="B129" s="450"/>
      <c r="C129" s="450"/>
    </row>
    <row r="130" spans="1:3" s="422" customFormat="1" ht="15.75" customHeight="1" x14ac:dyDescent="0.2">
      <c r="A130" s="449"/>
      <c r="B130" s="450"/>
      <c r="C130" s="450"/>
    </row>
    <row r="131" spans="1:3" s="422" customFormat="1" ht="15.75" customHeight="1" x14ac:dyDescent="0.2">
      <c r="A131" s="449"/>
      <c r="B131" s="450"/>
      <c r="C131" s="450"/>
    </row>
    <row r="132" spans="1:3" s="422" customFormat="1" ht="15.75" customHeight="1" x14ac:dyDescent="0.2">
      <c r="A132" s="449"/>
      <c r="B132" s="450"/>
      <c r="C132" s="450"/>
    </row>
    <row r="133" spans="1:3" s="422" customFormat="1" ht="15.75" customHeight="1" x14ac:dyDescent="0.2">
      <c r="A133" s="449"/>
      <c r="B133" s="450"/>
      <c r="C133" s="450"/>
    </row>
    <row r="134" spans="1:3" s="422" customFormat="1" ht="15.75" customHeight="1" x14ac:dyDescent="0.2">
      <c r="A134" s="449"/>
      <c r="B134" s="450"/>
      <c r="C134" s="450"/>
    </row>
    <row r="135" spans="1:3" s="422" customFormat="1" ht="15.75" customHeight="1" x14ac:dyDescent="0.2">
      <c r="A135" s="449"/>
      <c r="B135" s="450"/>
      <c r="C135" s="450"/>
    </row>
    <row r="136" spans="1:3" s="422" customFormat="1" ht="15.75" customHeight="1" x14ac:dyDescent="0.2">
      <c r="A136" s="449"/>
      <c r="B136" s="450"/>
      <c r="C136" s="450"/>
    </row>
    <row r="137" spans="1:3" s="422" customFormat="1" ht="15.75" customHeight="1" x14ac:dyDescent="0.2">
      <c r="A137" s="449"/>
      <c r="B137" s="450"/>
      <c r="C137" s="450"/>
    </row>
    <row r="138" spans="1:3" s="422" customFormat="1" ht="15.75" customHeight="1" x14ac:dyDescent="0.2">
      <c r="A138" s="449"/>
      <c r="B138" s="450"/>
      <c r="C138" s="450"/>
    </row>
    <row r="139" spans="1:3" s="422" customFormat="1" ht="15.75" customHeight="1" x14ac:dyDescent="0.2">
      <c r="A139" s="449"/>
      <c r="B139" s="450"/>
      <c r="C139" s="450"/>
    </row>
    <row r="140" spans="1:3" s="422" customFormat="1" ht="15.75" customHeight="1" x14ac:dyDescent="0.2">
      <c r="A140" s="449"/>
      <c r="B140" s="450"/>
      <c r="C140" s="450"/>
    </row>
    <row r="141" spans="1:3" s="422" customFormat="1" ht="15.75" customHeight="1" x14ac:dyDescent="0.2">
      <c r="A141" s="449"/>
      <c r="B141" s="450"/>
      <c r="C141" s="450"/>
    </row>
    <row r="142" spans="1:3" s="422" customFormat="1" ht="15.75" customHeight="1" x14ac:dyDescent="0.2">
      <c r="A142" s="449"/>
      <c r="B142" s="450"/>
      <c r="C142" s="450"/>
    </row>
    <row r="143" spans="1:3" s="422" customFormat="1" ht="15.75" customHeight="1" x14ac:dyDescent="0.2">
      <c r="A143" s="449"/>
      <c r="B143" s="452"/>
      <c r="C143" s="452"/>
    </row>
    <row r="144" spans="1:3" s="422" customFormat="1" ht="15.75" customHeight="1" x14ac:dyDescent="0.2">
      <c r="A144" s="449"/>
      <c r="B144" s="452"/>
      <c r="C144" s="452"/>
    </row>
    <row r="145" spans="1:57" s="422" customFormat="1" ht="15.75" customHeight="1" x14ac:dyDescent="0.2">
      <c r="A145" s="449"/>
      <c r="B145" s="452"/>
      <c r="C145" s="452"/>
    </row>
    <row r="146" spans="1:57" s="422" customFormat="1" ht="15.75" customHeight="1" x14ac:dyDescent="0.2">
      <c r="A146" s="449"/>
      <c r="B146" s="452"/>
      <c r="C146" s="452"/>
    </row>
    <row r="147" spans="1:57" s="422" customFormat="1" ht="15.75" customHeight="1" x14ac:dyDescent="0.2">
      <c r="A147" s="449"/>
      <c r="B147" s="452"/>
      <c r="C147" s="452"/>
    </row>
    <row r="148" spans="1:57" s="422" customFormat="1" ht="15.75" customHeight="1" x14ac:dyDescent="0.2">
      <c r="A148" s="449"/>
      <c r="B148" s="452"/>
      <c r="C148" s="452"/>
    </row>
    <row r="149" spans="1:57" s="422" customFormat="1" ht="15.75" customHeight="1" x14ac:dyDescent="0.2">
      <c r="A149" s="449"/>
      <c r="B149" s="452"/>
      <c r="C149" s="452"/>
    </row>
    <row r="150" spans="1:57" ht="15.75" customHeight="1" x14ac:dyDescent="0.2">
      <c r="A150" s="449"/>
      <c r="B150" s="452"/>
      <c r="C150" s="45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  <c r="AC150" s="422"/>
      <c r="AD150" s="422"/>
      <c r="AE150" s="422"/>
      <c r="AF150" s="422"/>
      <c r="AG150" s="422"/>
      <c r="AH150" s="422"/>
      <c r="AI150" s="422"/>
      <c r="AJ150" s="422"/>
      <c r="AK150" s="422"/>
      <c r="AL150" s="422"/>
      <c r="AM150" s="422"/>
      <c r="AN150" s="422"/>
      <c r="AO150" s="422"/>
      <c r="AP150" s="422"/>
      <c r="AQ150" s="422"/>
      <c r="AR150" s="422"/>
      <c r="AS150" s="422"/>
      <c r="AT150" s="422"/>
      <c r="AU150" s="422"/>
      <c r="AV150" s="422"/>
      <c r="AW150" s="422"/>
      <c r="AX150" s="422"/>
      <c r="AY150" s="422"/>
      <c r="AZ150" s="422"/>
      <c r="BA150" s="422"/>
      <c r="BB150" s="422"/>
      <c r="BC150" s="422"/>
      <c r="BD150" s="422"/>
      <c r="BE150" s="422"/>
    </row>
    <row r="151" spans="1:57" ht="15.75" customHeight="1" x14ac:dyDescent="0.2">
      <c r="A151" s="449"/>
      <c r="B151" s="452"/>
      <c r="C151" s="45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  <c r="Z151" s="422"/>
      <c r="AA151" s="422"/>
      <c r="AB151" s="422"/>
      <c r="AC151" s="422"/>
      <c r="AD151" s="422"/>
      <c r="AE151" s="422"/>
      <c r="AF151" s="422"/>
      <c r="AG151" s="422"/>
      <c r="AH151" s="422"/>
      <c r="AI151" s="422"/>
      <c r="AJ151" s="422"/>
      <c r="AK151" s="422"/>
      <c r="AL151" s="422"/>
      <c r="AM151" s="422"/>
      <c r="AN151" s="422"/>
      <c r="AO151" s="422"/>
      <c r="AP151" s="422"/>
      <c r="AQ151" s="422"/>
      <c r="AR151" s="422"/>
      <c r="AS151" s="422"/>
      <c r="AT151" s="422"/>
      <c r="AU151" s="422"/>
      <c r="AV151" s="422"/>
      <c r="AW151" s="422"/>
      <c r="AX151" s="422"/>
      <c r="AY151" s="422"/>
      <c r="AZ151" s="422"/>
      <c r="BA151" s="422"/>
      <c r="BB151" s="422"/>
      <c r="BC151" s="422"/>
      <c r="BD151" s="422"/>
      <c r="BE151" s="422"/>
    </row>
    <row r="152" spans="1:57" ht="15.75" customHeight="1" x14ac:dyDescent="0.2">
      <c r="A152" s="453"/>
      <c r="B152" s="454"/>
      <c r="C152" s="454"/>
    </row>
    <row r="153" spans="1:57" ht="15.75" customHeight="1" x14ac:dyDescent="0.2">
      <c r="A153" s="453"/>
      <c r="B153" s="454"/>
      <c r="C153" s="454"/>
    </row>
    <row r="154" spans="1:57" ht="15.75" customHeight="1" x14ac:dyDescent="0.2">
      <c r="A154" s="453"/>
      <c r="B154" s="454"/>
      <c r="C154" s="454"/>
    </row>
    <row r="155" spans="1:57" ht="15.75" customHeight="1" x14ac:dyDescent="0.2">
      <c r="A155" s="453"/>
      <c r="B155" s="454"/>
      <c r="C155" s="454"/>
    </row>
    <row r="156" spans="1:57" ht="15.75" customHeight="1" x14ac:dyDescent="0.2">
      <c r="A156" s="453"/>
      <c r="B156" s="454"/>
      <c r="C156" s="454"/>
    </row>
    <row r="157" spans="1:57" ht="15.75" customHeight="1" x14ac:dyDescent="0.2">
      <c r="A157" s="453"/>
      <c r="B157" s="454"/>
      <c r="C157" s="454"/>
    </row>
    <row r="158" spans="1:57" ht="15.75" customHeight="1" x14ac:dyDescent="0.2">
      <c r="A158" s="453"/>
      <c r="B158" s="454"/>
      <c r="C158" s="454"/>
    </row>
    <row r="159" spans="1:57" ht="15.75" customHeight="1" x14ac:dyDescent="0.2">
      <c r="A159" s="453"/>
      <c r="B159" s="454"/>
      <c r="C159" s="454"/>
    </row>
    <row r="160" spans="1:57" ht="15.75" customHeight="1" x14ac:dyDescent="0.2">
      <c r="A160" s="453"/>
      <c r="B160" s="454"/>
      <c r="C160" s="454"/>
    </row>
    <row r="161" spans="1:3" ht="15.75" customHeight="1" x14ac:dyDescent="0.2">
      <c r="A161" s="453"/>
      <c r="B161" s="454"/>
      <c r="C161" s="454"/>
    </row>
    <row r="162" spans="1:3" ht="15.75" customHeight="1" x14ac:dyDescent="0.2">
      <c r="A162" s="453"/>
      <c r="B162" s="454"/>
      <c r="C162" s="454"/>
    </row>
    <row r="163" spans="1:3" ht="15.75" customHeight="1" x14ac:dyDescent="0.2">
      <c r="A163" s="453"/>
      <c r="B163" s="454"/>
      <c r="C163" s="454"/>
    </row>
    <row r="164" spans="1:3" ht="15.75" customHeight="1" x14ac:dyDescent="0.2">
      <c r="A164" s="453"/>
      <c r="B164" s="454"/>
      <c r="C164" s="454"/>
    </row>
    <row r="165" spans="1:3" ht="15.75" customHeight="1" x14ac:dyDescent="0.2">
      <c r="A165" s="453"/>
      <c r="B165" s="454"/>
      <c r="C165" s="454"/>
    </row>
    <row r="166" spans="1:3" ht="15.75" customHeight="1" x14ac:dyDescent="0.2">
      <c r="A166" s="453"/>
      <c r="B166" s="454"/>
      <c r="C166" s="454"/>
    </row>
    <row r="167" spans="1:3" ht="15.75" customHeight="1" x14ac:dyDescent="0.2">
      <c r="A167" s="453"/>
      <c r="B167" s="454"/>
      <c r="C167" s="454"/>
    </row>
    <row r="168" spans="1:3" ht="15.75" customHeight="1" x14ac:dyDescent="0.2">
      <c r="A168" s="453"/>
      <c r="B168" s="454"/>
      <c r="C168" s="454"/>
    </row>
    <row r="169" spans="1:3" ht="15.75" customHeight="1" x14ac:dyDescent="0.2">
      <c r="A169" s="453"/>
      <c r="B169" s="454"/>
      <c r="C169" s="454"/>
    </row>
    <row r="170" spans="1:3" ht="15.75" customHeight="1" x14ac:dyDescent="0.2">
      <c r="A170" s="453"/>
      <c r="B170" s="454"/>
      <c r="C170" s="454"/>
    </row>
    <row r="171" spans="1:3" ht="15.75" customHeight="1" x14ac:dyDescent="0.2">
      <c r="A171" s="453"/>
      <c r="B171" s="454"/>
      <c r="C171" s="454"/>
    </row>
    <row r="172" spans="1:3" ht="15.75" customHeight="1" x14ac:dyDescent="0.2">
      <c r="A172" s="453"/>
      <c r="B172" s="454"/>
      <c r="C172" s="454"/>
    </row>
    <row r="173" spans="1:3" ht="15.75" customHeight="1" x14ac:dyDescent="0.2">
      <c r="A173" s="453"/>
      <c r="B173" s="454"/>
      <c r="C173" s="454"/>
    </row>
    <row r="174" spans="1:3" ht="15.75" customHeight="1" x14ac:dyDescent="0.2">
      <c r="A174" s="453"/>
      <c r="B174" s="454"/>
      <c r="C174" s="454"/>
    </row>
    <row r="175" spans="1:3" ht="15.75" customHeight="1" x14ac:dyDescent="0.2">
      <c r="A175" s="453"/>
      <c r="B175" s="454"/>
      <c r="C175" s="454"/>
    </row>
    <row r="176" spans="1:3" ht="15.75" customHeight="1" x14ac:dyDescent="0.2">
      <c r="A176" s="453"/>
      <c r="B176" s="454"/>
      <c r="C176" s="454"/>
    </row>
    <row r="177" spans="1:3" ht="15.75" customHeight="1" x14ac:dyDescent="0.2">
      <c r="A177" s="453"/>
      <c r="B177" s="454"/>
      <c r="C177" s="454"/>
    </row>
    <row r="178" spans="1:3" ht="15.75" customHeight="1" x14ac:dyDescent="0.2">
      <c r="A178" s="453"/>
      <c r="B178" s="454"/>
      <c r="C178" s="454"/>
    </row>
    <row r="179" spans="1:3" ht="15.75" customHeight="1" x14ac:dyDescent="0.2">
      <c r="A179" s="453"/>
      <c r="B179" s="454"/>
      <c r="C179" s="454"/>
    </row>
    <row r="180" spans="1:3" ht="15.75" customHeight="1" x14ac:dyDescent="0.2">
      <c r="A180" s="453"/>
      <c r="B180" s="454"/>
      <c r="C180" s="454"/>
    </row>
    <row r="181" spans="1:3" ht="15.75" customHeight="1" x14ac:dyDescent="0.2">
      <c r="A181" s="453"/>
      <c r="B181" s="454"/>
      <c r="C181" s="454"/>
    </row>
    <row r="182" spans="1:3" ht="15.75" customHeight="1" x14ac:dyDescent="0.2">
      <c r="A182" s="453"/>
      <c r="B182" s="454"/>
      <c r="C182" s="454"/>
    </row>
    <row r="183" spans="1:3" ht="15.75" customHeight="1" x14ac:dyDescent="0.2">
      <c r="A183" s="453"/>
      <c r="B183" s="454"/>
      <c r="C183" s="454"/>
    </row>
    <row r="184" spans="1:3" x14ac:dyDescent="0.2">
      <c r="A184" s="453"/>
      <c r="B184" s="454"/>
      <c r="C184" s="454"/>
    </row>
    <row r="185" spans="1:3" x14ac:dyDescent="0.2">
      <c r="A185" s="453"/>
      <c r="B185" s="454"/>
      <c r="C185" s="454"/>
    </row>
    <row r="186" spans="1:3" x14ac:dyDescent="0.2">
      <c r="A186" s="453"/>
      <c r="B186" s="454"/>
      <c r="C186" s="454"/>
    </row>
    <row r="187" spans="1:3" x14ac:dyDescent="0.2">
      <c r="A187" s="453"/>
      <c r="B187" s="454"/>
      <c r="C187" s="454"/>
    </row>
    <row r="188" spans="1:3" x14ac:dyDescent="0.2">
      <c r="A188" s="453"/>
      <c r="B188" s="454"/>
      <c r="C188" s="454"/>
    </row>
    <row r="189" spans="1:3" x14ac:dyDescent="0.2">
      <c r="A189" s="453"/>
      <c r="B189" s="454"/>
      <c r="C189" s="454"/>
    </row>
    <row r="190" spans="1:3" x14ac:dyDescent="0.2">
      <c r="A190" s="453"/>
      <c r="B190" s="454"/>
      <c r="C190" s="454"/>
    </row>
    <row r="191" spans="1:3" x14ac:dyDescent="0.2">
      <c r="A191" s="453"/>
      <c r="B191" s="454"/>
      <c r="C191" s="454"/>
    </row>
    <row r="192" spans="1:3" x14ac:dyDescent="0.2">
      <c r="A192" s="453"/>
      <c r="B192" s="454"/>
      <c r="C192" s="454"/>
    </row>
    <row r="193" spans="1:3" x14ac:dyDescent="0.2">
      <c r="A193" s="453"/>
      <c r="B193" s="454"/>
      <c r="C193" s="454"/>
    </row>
    <row r="194" spans="1:3" x14ac:dyDescent="0.2">
      <c r="A194" s="453"/>
      <c r="B194" s="454"/>
      <c r="C194" s="454"/>
    </row>
    <row r="195" spans="1:3" x14ac:dyDescent="0.2">
      <c r="A195" s="453"/>
      <c r="B195" s="454"/>
      <c r="C195" s="454"/>
    </row>
    <row r="196" spans="1:3" x14ac:dyDescent="0.2">
      <c r="A196" s="453"/>
      <c r="B196" s="454"/>
      <c r="C196" s="454"/>
    </row>
    <row r="197" spans="1:3" x14ac:dyDescent="0.2">
      <c r="A197" s="453"/>
      <c r="B197" s="454"/>
      <c r="C197" s="454"/>
    </row>
    <row r="198" spans="1:3" x14ac:dyDescent="0.2">
      <c r="A198" s="453"/>
      <c r="B198" s="454"/>
      <c r="C198" s="454"/>
    </row>
    <row r="199" spans="1:3" x14ac:dyDescent="0.2">
      <c r="A199" s="453"/>
      <c r="B199" s="454"/>
      <c r="C199" s="454"/>
    </row>
    <row r="200" spans="1:3" x14ac:dyDescent="0.2">
      <c r="A200" s="453"/>
      <c r="B200" s="454"/>
      <c r="C200" s="454"/>
    </row>
    <row r="201" spans="1:3" x14ac:dyDescent="0.2">
      <c r="A201" s="453"/>
      <c r="B201" s="454"/>
      <c r="C201" s="454"/>
    </row>
    <row r="202" spans="1:3" x14ac:dyDescent="0.2">
      <c r="A202" s="453"/>
      <c r="B202" s="454"/>
      <c r="C202" s="454"/>
    </row>
    <row r="203" spans="1:3" x14ac:dyDescent="0.2">
      <c r="A203" s="453"/>
      <c r="B203" s="454"/>
      <c r="C203" s="454"/>
    </row>
    <row r="204" spans="1:3" x14ac:dyDescent="0.2">
      <c r="A204" s="453"/>
      <c r="B204" s="454"/>
      <c r="C204" s="454"/>
    </row>
    <row r="205" spans="1:3" x14ac:dyDescent="0.2">
      <c r="A205" s="453"/>
      <c r="B205" s="454"/>
      <c r="C205" s="454"/>
    </row>
    <row r="206" spans="1:3" x14ac:dyDescent="0.2">
      <c r="A206" s="453"/>
      <c r="B206" s="454"/>
      <c r="C206" s="454"/>
    </row>
    <row r="207" spans="1:3" x14ac:dyDescent="0.2">
      <c r="A207" s="453"/>
      <c r="B207" s="454"/>
      <c r="C207" s="454"/>
    </row>
    <row r="208" spans="1:3" x14ac:dyDescent="0.2">
      <c r="A208" s="453"/>
      <c r="B208" s="454"/>
      <c r="C208" s="454"/>
    </row>
    <row r="209" spans="1:3" x14ac:dyDescent="0.2">
      <c r="A209" s="453"/>
      <c r="B209" s="454"/>
      <c r="C209" s="454"/>
    </row>
    <row r="210" spans="1:3" x14ac:dyDescent="0.2">
      <c r="A210" s="453"/>
      <c r="B210" s="454"/>
      <c r="C210" s="454"/>
    </row>
    <row r="211" spans="1:3" x14ac:dyDescent="0.2">
      <c r="A211" s="453"/>
      <c r="B211" s="454"/>
      <c r="C211" s="454"/>
    </row>
    <row r="212" spans="1:3" x14ac:dyDescent="0.2">
      <c r="A212" s="453"/>
      <c r="B212" s="454"/>
      <c r="C212" s="454"/>
    </row>
    <row r="213" spans="1:3" x14ac:dyDescent="0.2">
      <c r="A213" s="453"/>
      <c r="B213" s="454"/>
      <c r="C213" s="454"/>
    </row>
    <row r="214" spans="1:3" x14ac:dyDescent="0.2">
      <c r="A214" s="453"/>
      <c r="B214" s="454"/>
      <c r="C214" s="454"/>
    </row>
    <row r="215" spans="1:3" x14ac:dyDescent="0.2">
      <c r="A215" s="453"/>
      <c r="B215" s="454"/>
      <c r="C215" s="454"/>
    </row>
    <row r="216" spans="1:3" x14ac:dyDescent="0.2">
      <c r="A216" s="453"/>
      <c r="B216" s="454"/>
      <c r="C216" s="454"/>
    </row>
    <row r="217" spans="1:3" x14ac:dyDescent="0.2">
      <c r="A217" s="453"/>
      <c r="B217" s="454"/>
      <c r="C217" s="454"/>
    </row>
    <row r="218" spans="1:3" x14ac:dyDescent="0.2">
      <c r="A218" s="453"/>
      <c r="B218" s="454"/>
      <c r="C218" s="454"/>
    </row>
    <row r="219" spans="1:3" x14ac:dyDescent="0.2">
      <c r="A219" s="453"/>
      <c r="B219" s="454"/>
      <c r="C219" s="454"/>
    </row>
    <row r="220" spans="1:3" x14ac:dyDescent="0.2">
      <c r="A220" s="453"/>
      <c r="B220" s="454"/>
      <c r="C220" s="454"/>
    </row>
    <row r="221" spans="1:3" x14ac:dyDescent="0.2">
      <c r="A221" s="453"/>
      <c r="B221" s="454"/>
      <c r="C221" s="454"/>
    </row>
    <row r="222" spans="1:3" x14ac:dyDescent="0.2">
      <c r="A222" s="453"/>
      <c r="B222" s="454"/>
      <c r="C222" s="454"/>
    </row>
    <row r="223" spans="1:3" x14ac:dyDescent="0.2">
      <c r="A223" s="453"/>
      <c r="B223" s="454"/>
      <c r="C223" s="454"/>
    </row>
    <row r="224" spans="1:3" x14ac:dyDescent="0.2">
      <c r="A224" s="453"/>
      <c r="B224" s="454"/>
      <c r="C224" s="454"/>
    </row>
    <row r="225" spans="1:3" x14ac:dyDescent="0.2">
      <c r="A225" s="453"/>
      <c r="B225" s="454"/>
      <c r="C225" s="454"/>
    </row>
    <row r="226" spans="1:3" x14ac:dyDescent="0.2">
      <c r="A226" s="453"/>
      <c r="B226" s="454"/>
      <c r="C226" s="454"/>
    </row>
    <row r="227" spans="1:3" x14ac:dyDescent="0.2">
      <c r="A227" s="453"/>
      <c r="B227" s="454"/>
      <c r="C227" s="454"/>
    </row>
    <row r="228" spans="1:3" x14ac:dyDescent="0.2">
      <c r="A228" s="453"/>
      <c r="B228" s="454"/>
      <c r="C228" s="454"/>
    </row>
    <row r="229" spans="1:3" x14ac:dyDescent="0.2">
      <c r="A229" s="453"/>
      <c r="B229" s="454"/>
      <c r="C229" s="454"/>
    </row>
    <row r="230" spans="1:3" x14ac:dyDescent="0.2">
      <c r="A230" s="453"/>
      <c r="B230" s="454"/>
      <c r="C230" s="454"/>
    </row>
    <row r="231" spans="1:3" x14ac:dyDescent="0.2">
      <c r="A231" s="453"/>
      <c r="B231" s="454"/>
      <c r="C231" s="454"/>
    </row>
    <row r="232" spans="1:3" x14ac:dyDescent="0.2">
      <c r="A232" s="453"/>
      <c r="B232" s="454"/>
      <c r="C232" s="454"/>
    </row>
    <row r="233" spans="1:3" x14ac:dyDescent="0.2">
      <c r="A233" s="453"/>
      <c r="B233" s="454"/>
      <c r="C233" s="454"/>
    </row>
    <row r="234" spans="1:3" x14ac:dyDescent="0.2">
      <c r="A234" s="453"/>
      <c r="B234" s="454"/>
      <c r="C234" s="454"/>
    </row>
    <row r="235" spans="1:3" x14ac:dyDescent="0.2">
      <c r="A235" s="453"/>
      <c r="B235" s="454"/>
      <c r="C235" s="454"/>
    </row>
    <row r="236" spans="1:3" x14ac:dyDescent="0.2">
      <c r="A236" s="453"/>
      <c r="B236" s="454"/>
      <c r="C236" s="454"/>
    </row>
    <row r="237" spans="1:3" x14ac:dyDescent="0.2">
      <c r="A237" s="453"/>
      <c r="B237" s="454"/>
      <c r="C237" s="454"/>
    </row>
    <row r="238" spans="1:3" x14ac:dyDescent="0.2">
      <c r="A238" s="453"/>
      <c r="B238" s="454"/>
      <c r="C238" s="454"/>
    </row>
    <row r="239" spans="1:3" x14ac:dyDescent="0.2">
      <c r="A239" s="453"/>
      <c r="B239" s="454"/>
      <c r="C239" s="454"/>
    </row>
    <row r="240" spans="1:3" x14ac:dyDescent="0.2">
      <c r="A240" s="453"/>
      <c r="B240" s="454"/>
      <c r="C240" s="454"/>
    </row>
    <row r="241" spans="1:3" x14ac:dyDescent="0.2">
      <c r="A241" s="453"/>
      <c r="B241" s="454"/>
      <c r="C241" s="454"/>
    </row>
    <row r="242" spans="1:3" x14ac:dyDescent="0.2">
      <c r="A242" s="453"/>
      <c r="B242" s="454"/>
      <c r="C242" s="454"/>
    </row>
    <row r="243" spans="1:3" x14ac:dyDescent="0.2">
      <c r="A243" s="453"/>
      <c r="B243" s="454"/>
      <c r="C243" s="454"/>
    </row>
    <row r="244" spans="1:3" x14ac:dyDescent="0.2">
      <c r="A244" s="453"/>
      <c r="B244" s="454"/>
      <c r="C244" s="454"/>
    </row>
    <row r="245" spans="1:3" x14ac:dyDescent="0.2">
      <c r="A245" s="453"/>
      <c r="B245" s="454"/>
      <c r="C245" s="454"/>
    </row>
    <row r="246" spans="1:3" x14ac:dyDescent="0.2">
      <c r="A246" s="453"/>
      <c r="B246" s="454"/>
      <c r="C246" s="454"/>
    </row>
    <row r="247" spans="1:3" x14ac:dyDescent="0.2">
      <c r="A247" s="453"/>
      <c r="B247" s="454"/>
      <c r="C247" s="454"/>
    </row>
    <row r="248" spans="1:3" x14ac:dyDescent="0.2">
      <c r="A248" s="453"/>
      <c r="B248" s="454"/>
      <c r="C248" s="454"/>
    </row>
  </sheetData>
  <sheetProtection selectLockedCells="1"/>
  <protectedRanges>
    <protectedRange sqref="C64" name="Tartomány4"/>
    <protectedRange sqref="C76:C77" name="Tartomány4_1"/>
    <protectedRange sqref="C30" name="Tartomány1_2_1_3_1"/>
    <protectedRange sqref="C31:C49" name="Tartomány1_2_1_4_1_2_1"/>
    <protectedRange sqref="C15:C20" name="Tartomány1_2_1_2_1_1_1"/>
    <protectedRange sqref="C22" name="Tartomány1_2_1_1_2_1_1"/>
    <protectedRange sqref="C29" name="Tartomány1_2_1_1_1"/>
    <protectedRange sqref="C14" name="Tartomány1_2_1_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52:AA52"/>
    <mergeCell ref="AB52:AY52"/>
    <mergeCell ref="AZ52:BE52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8:AA58"/>
    <mergeCell ref="AB58:AY58"/>
    <mergeCell ref="AZ58:BE58"/>
    <mergeCell ref="A63:AA63"/>
    <mergeCell ref="A64:AA64"/>
  </mergeCells>
  <pageMargins left="0.19685039370078741" right="0.19685039370078741" top="0.19685039370078741" bottom="0.19685039370078741" header="0.11811023622047245" footer="0.11811023622047245"/>
  <pageSetup paperSize="8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42"/>
  <sheetViews>
    <sheetView topLeftCell="A10" zoomScale="87" zoomScaleNormal="87" workbookViewId="0">
      <selection activeCell="A19" sqref="A19:A20"/>
    </sheetView>
  </sheetViews>
  <sheetFormatPr defaultColWidth="10.6640625" defaultRowHeight="15" x14ac:dyDescent="0.2"/>
  <cols>
    <col min="1" max="1" width="17.1640625" style="455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44.5" style="72" bestFit="1" customWidth="1"/>
    <col min="59" max="59" width="39" style="72" customWidth="1"/>
    <col min="60" max="16384" width="10.6640625" style="72"/>
  </cols>
  <sheetData>
    <row r="1" spans="1:59" ht="21.95" customHeight="1" x14ac:dyDescent="0.2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  <c r="BC1" s="808"/>
      <c r="BD1" s="808"/>
      <c r="BE1" s="808"/>
    </row>
    <row r="2" spans="1:59" ht="21.95" customHeight="1" x14ac:dyDescent="0.2">
      <c r="A2" s="763" t="s">
        <v>276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</row>
    <row r="3" spans="1:59" ht="23.25" x14ac:dyDescent="0.2">
      <c r="A3" s="809" t="s">
        <v>461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  <c r="BC3" s="809"/>
      <c r="BD3" s="809"/>
      <c r="BE3" s="809"/>
    </row>
    <row r="4" spans="1:59" s="290" customFormat="1" ht="23.25" x14ac:dyDescent="0.2">
      <c r="A4" s="763" t="s">
        <v>1155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</row>
    <row r="5" spans="1:59" ht="24" customHeight="1" thickBot="1" x14ac:dyDescent="0.25">
      <c r="A5" s="762" t="s">
        <v>462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</row>
    <row r="6" spans="1:59" ht="15.75" customHeight="1" thickTop="1" thickBot="1" x14ac:dyDescent="0.25">
      <c r="A6" s="821" t="s">
        <v>1</v>
      </c>
      <c r="B6" s="824" t="s">
        <v>2</v>
      </c>
      <c r="C6" s="827" t="s">
        <v>3</v>
      </c>
      <c r="D6" s="829" t="s">
        <v>4</v>
      </c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9" t="s">
        <v>4</v>
      </c>
      <c r="AC6" s="820"/>
      <c r="AD6" s="820"/>
      <c r="AE6" s="820"/>
      <c r="AF6" s="820"/>
      <c r="AG6" s="820"/>
      <c r="AH6" s="820"/>
      <c r="AI6" s="820"/>
      <c r="AJ6" s="820"/>
      <c r="AK6" s="820"/>
      <c r="AL6" s="820"/>
      <c r="AM6" s="820"/>
      <c r="AN6" s="820"/>
      <c r="AO6" s="820"/>
      <c r="AP6" s="820"/>
      <c r="AQ6" s="820"/>
      <c r="AR6" s="820"/>
      <c r="AS6" s="820"/>
      <c r="AT6" s="820"/>
      <c r="AU6" s="820"/>
      <c r="AV6" s="820"/>
      <c r="AW6" s="820"/>
      <c r="AX6" s="820"/>
      <c r="AY6" s="820"/>
      <c r="AZ6" s="830" t="s">
        <v>5</v>
      </c>
      <c r="BA6" s="831"/>
      <c r="BB6" s="831"/>
      <c r="BC6" s="831"/>
      <c r="BD6" s="831"/>
      <c r="BE6" s="832"/>
      <c r="BF6" s="722" t="s">
        <v>51</v>
      </c>
      <c r="BG6" s="722" t="s">
        <v>52</v>
      </c>
    </row>
    <row r="7" spans="1:59" ht="15.75" customHeight="1" x14ac:dyDescent="0.2">
      <c r="A7" s="822"/>
      <c r="B7" s="825"/>
      <c r="C7" s="828"/>
      <c r="D7" s="803" t="s">
        <v>6</v>
      </c>
      <c r="E7" s="804"/>
      <c r="F7" s="804"/>
      <c r="G7" s="804"/>
      <c r="H7" s="804"/>
      <c r="I7" s="805"/>
      <c r="J7" s="806" t="s">
        <v>7</v>
      </c>
      <c r="K7" s="804"/>
      <c r="L7" s="804"/>
      <c r="M7" s="804"/>
      <c r="N7" s="804"/>
      <c r="O7" s="807"/>
      <c r="P7" s="803" t="s">
        <v>8</v>
      </c>
      <c r="Q7" s="804"/>
      <c r="R7" s="804"/>
      <c r="S7" s="804"/>
      <c r="T7" s="804"/>
      <c r="U7" s="805"/>
      <c r="V7" s="806" t="s">
        <v>9</v>
      </c>
      <c r="W7" s="804"/>
      <c r="X7" s="804"/>
      <c r="Y7" s="804"/>
      <c r="Z7" s="804"/>
      <c r="AA7" s="805"/>
      <c r="AB7" s="803" t="s">
        <v>10</v>
      </c>
      <c r="AC7" s="804"/>
      <c r="AD7" s="804"/>
      <c r="AE7" s="804"/>
      <c r="AF7" s="804"/>
      <c r="AG7" s="805"/>
      <c r="AH7" s="806" t="s">
        <v>11</v>
      </c>
      <c r="AI7" s="804"/>
      <c r="AJ7" s="804"/>
      <c r="AK7" s="804"/>
      <c r="AL7" s="804"/>
      <c r="AM7" s="807"/>
      <c r="AN7" s="803" t="s">
        <v>37</v>
      </c>
      <c r="AO7" s="804"/>
      <c r="AP7" s="804"/>
      <c r="AQ7" s="804"/>
      <c r="AR7" s="804"/>
      <c r="AS7" s="805"/>
      <c r="AT7" s="806" t="s">
        <v>38</v>
      </c>
      <c r="AU7" s="804"/>
      <c r="AV7" s="804"/>
      <c r="AW7" s="804"/>
      <c r="AX7" s="804"/>
      <c r="AY7" s="805"/>
      <c r="AZ7" s="833"/>
      <c r="BA7" s="834"/>
      <c r="BB7" s="834"/>
      <c r="BC7" s="834"/>
      <c r="BD7" s="834"/>
      <c r="BE7" s="835"/>
      <c r="BF7" s="802"/>
      <c r="BG7" s="723"/>
    </row>
    <row r="8" spans="1:59" ht="15.75" customHeight="1" x14ac:dyDescent="0.2">
      <c r="A8" s="822"/>
      <c r="B8" s="825"/>
      <c r="C8" s="828"/>
      <c r="D8" s="795" t="s">
        <v>12</v>
      </c>
      <c r="E8" s="782"/>
      <c r="F8" s="781" t="s">
        <v>13</v>
      </c>
      <c r="G8" s="782"/>
      <c r="H8" s="783" t="s">
        <v>14</v>
      </c>
      <c r="I8" s="788" t="s">
        <v>39</v>
      </c>
      <c r="J8" s="790" t="s">
        <v>12</v>
      </c>
      <c r="K8" s="782"/>
      <c r="L8" s="781" t="s">
        <v>13</v>
      </c>
      <c r="M8" s="782"/>
      <c r="N8" s="783" t="s">
        <v>14</v>
      </c>
      <c r="O8" s="793" t="s">
        <v>39</v>
      </c>
      <c r="P8" s="795" t="s">
        <v>12</v>
      </c>
      <c r="Q8" s="782"/>
      <c r="R8" s="781" t="s">
        <v>13</v>
      </c>
      <c r="S8" s="782"/>
      <c r="T8" s="783" t="s">
        <v>14</v>
      </c>
      <c r="U8" s="788" t="s">
        <v>39</v>
      </c>
      <c r="V8" s="790" t="s">
        <v>12</v>
      </c>
      <c r="W8" s="782"/>
      <c r="X8" s="781" t="s">
        <v>13</v>
      </c>
      <c r="Y8" s="782"/>
      <c r="Z8" s="783" t="s">
        <v>14</v>
      </c>
      <c r="AA8" s="791" t="s">
        <v>39</v>
      </c>
      <c r="AB8" s="795" t="s">
        <v>12</v>
      </c>
      <c r="AC8" s="782"/>
      <c r="AD8" s="781" t="s">
        <v>13</v>
      </c>
      <c r="AE8" s="782"/>
      <c r="AF8" s="783" t="s">
        <v>14</v>
      </c>
      <c r="AG8" s="788" t="s">
        <v>39</v>
      </c>
      <c r="AH8" s="790" t="s">
        <v>12</v>
      </c>
      <c r="AI8" s="782"/>
      <c r="AJ8" s="781" t="s">
        <v>13</v>
      </c>
      <c r="AK8" s="782"/>
      <c r="AL8" s="783" t="s">
        <v>14</v>
      </c>
      <c r="AM8" s="793" t="s">
        <v>39</v>
      </c>
      <c r="AN8" s="795" t="s">
        <v>12</v>
      </c>
      <c r="AO8" s="782"/>
      <c r="AP8" s="781" t="s">
        <v>13</v>
      </c>
      <c r="AQ8" s="782"/>
      <c r="AR8" s="783" t="s">
        <v>14</v>
      </c>
      <c r="AS8" s="788" t="s">
        <v>39</v>
      </c>
      <c r="AT8" s="790" t="s">
        <v>12</v>
      </c>
      <c r="AU8" s="782"/>
      <c r="AV8" s="781" t="s">
        <v>13</v>
      </c>
      <c r="AW8" s="782"/>
      <c r="AX8" s="783" t="s">
        <v>14</v>
      </c>
      <c r="AY8" s="791" t="s">
        <v>39</v>
      </c>
      <c r="AZ8" s="790" t="s">
        <v>12</v>
      </c>
      <c r="BA8" s="782"/>
      <c r="BB8" s="781" t="s">
        <v>13</v>
      </c>
      <c r="BC8" s="782"/>
      <c r="BD8" s="783" t="s">
        <v>14</v>
      </c>
      <c r="BE8" s="785" t="s">
        <v>47</v>
      </c>
      <c r="BF8" s="802"/>
      <c r="BG8" s="723"/>
    </row>
    <row r="9" spans="1:59" ht="80.099999999999994" customHeight="1" thickBot="1" x14ac:dyDescent="0.25">
      <c r="A9" s="823"/>
      <c r="B9" s="826"/>
      <c r="C9" s="818"/>
      <c r="D9" s="291" t="s">
        <v>40</v>
      </c>
      <c r="E9" s="292" t="s">
        <v>41</v>
      </c>
      <c r="F9" s="293" t="s">
        <v>40</v>
      </c>
      <c r="G9" s="292" t="s">
        <v>41</v>
      </c>
      <c r="H9" s="784"/>
      <c r="I9" s="789"/>
      <c r="J9" s="294" t="s">
        <v>40</v>
      </c>
      <c r="K9" s="292" t="s">
        <v>41</v>
      </c>
      <c r="L9" s="293" t="s">
        <v>40</v>
      </c>
      <c r="M9" s="292" t="s">
        <v>41</v>
      </c>
      <c r="N9" s="784"/>
      <c r="O9" s="794"/>
      <c r="P9" s="291" t="s">
        <v>40</v>
      </c>
      <c r="Q9" s="292" t="s">
        <v>41</v>
      </c>
      <c r="R9" s="293" t="s">
        <v>40</v>
      </c>
      <c r="S9" s="292" t="s">
        <v>41</v>
      </c>
      <c r="T9" s="784"/>
      <c r="U9" s="789"/>
      <c r="V9" s="294" t="s">
        <v>40</v>
      </c>
      <c r="W9" s="292" t="s">
        <v>41</v>
      </c>
      <c r="X9" s="293" t="s">
        <v>40</v>
      </c>
      <c r="Y9" s="292" t="s">
        <v>41</v>
      </c>
      <c r="Z9" s="784"/>
      <c r="AA9" s="792"/>
      <c r="AB9" s="291" t="s">
        <v>40</v>
      </c>
      <c r="AC9" s="292" t="s">
        <v>41</v>
      </c>
      <c r="AD9" s="293" t="s">
        <v>40</v>
      </c>
      <c r="AE9" s="292" t="s">
        <v>41</v>
      </c>
      <c r="AF9" s="784"/>
      <c r="AG9" s="789"/>
      <c r="AH9" s="294" t="s">
        <v>40</v>
      </c>
      <c r="AI9" s="292" t="s">
        <v>41</v>
      </c>
      <c r="AJ9" s="293" t="s">
        <v>40</v>
      </c>
      <c r="AK9" s="292" t="s">
        <v>41</v>
      </c>
      <c r="AL9" s="784"/>
      <c r="AM9" s="794"/>
      <c r="AN9" s="291" t="s">
        <v>40</v>
      </c>
      <c r="AO9" s="292" t="s">
        <v>41</v>
      </c>
      <c r="AP9" s="293" t="s">
        <v>40</v>
      </c>
      <c r="AQ9" s="292" t="s">
        <v>41</v>
      </c>
      <c r="AR9" s="784"/>
      <c r="AS9" s="789"/>
      <c r="AT9" s="294" t="s">
        <v>40</v>
      </c>
      <c r="AU9" s="292" t="s">
        <v>41</v>
      </c>
      <c r="AV9" s="293" t="s">
        <v>40</v>
      </c>
      <c r="AW9" s="292" t="s">
        <v>41</v>
      </c>
      <c r="AX9" s="784"/>
      <c r="AY9" s="792"/>
      <c r="AZ9" s="294" t="s">
        <v>40</v>
      </c>
      <c r="BA9" s="292" t="s">
        <v>42</v>
      </c>
      <c r="BB9" s="293" t="s">
        <v>40</v>
      </c>
      <c r="BC9" s="292" t="s">
        <v>42</v>
      </c>
      <c r="BD9" s="784"/>
      <c r="BE9" s="786"/>
      <c r="BF9" s="802"/>
      <c r="BG9" s="723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468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31" si="4">IF(V12*15=0,"",V12*15)</f>
        <v/>
      </c>
      <c r="X12" s="313"/>
      <c r="Y12" s="312" t="str">
        <f t="shared" ref="Y12:Y20" si="5">IF(X12*15=0,"",X12*15)</f>
        <v/>
      </c>
      <c r="Z12" s="314"/>
      <c r="AA12" s="315"/>
      <c r="AB12" s="311"/>
      <c r="AC12" s="312" t="str">
        <f t="shared" ref="AC12:AC36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38" si="11">IF(AP12*15=0,"",AP12*15)</f>
        <v/>
      </c>
      <c r="AR12" s="314"/>
      <c r="AS12" s="315"/>
      <c r="AT12" s="311"/>
      <c r="AU12" s="312" t="str">
        <f t="shared" ref="AU12:AU19" si="12">IF(AT12*15=0,"",AT12*15)</f>
        <v/>
      </c>
      <c r="AV12" s="313"/>
      <c r="AW12" s="312" t="str">
        <f t="shared" ref="AW12:AW19" si="13">IF(AV12*15=0,"",AV12*15)</f>
        <v/>
      </c>
      <c r="AX12" s="314"/>
      <c r="AY12" s="315"/>
      <c r="AZ12" s="24">
        <f t="shared" ref="AZ12" si="14">IF(D12+J12+P12+V12+AB12+AH12+AN12+AT12=0,"",D12+J12+P12+V12+AB12+AH12+AN12+AT12)</f>
        <v>2</v>
      </c>
      <c r="BA12" s="16">
        <v>24</v>
      </c>
      <c r="BB12" s="25" t="str">
        <f t="shared" ref="BB12" si="15">IF(F12+L12+R12+X12+AD12+AJ12+AP12+AV12=0,"",F12+L12+R12+X12+AD12+AJ12+AP12+AV12)</f>
        <v/>
      </c>
      <c r="BC12" s="16">
        <v>6</v>
      </c>
      <c r="BD12" s="25">
        <f t="shared" ref="BD12" si="16">IF(N12+H12+T12+Z12+AF12+AL12+AR12+AX12=0,"",N12+H12+T12+Z12+AF12+AL12+AR12+AX12)</f>
        <v>2</v>
      </c>
      <c r="BE12" s="26">
        <f t="shared" ref="BE12" si="17">IF(D12+F12+L12+J12+P12+R12+V12+X12+AB12+AD12+AH12+AJ12+AN12+AP12+AT12+AV12=0,"",D12+F12+L12+J12+P12+R12+V12+X12+AB12+AD12+AH12+AJ12+AN12+AP12+AT12+AV12)</f>
        <v>2</v>
      </c>
      <c r="BF12" s="41" t="s">
        <v>676</v>
      </c>
      <c r="BG12" s="41" t="s">
        <v>713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5</v>
      </c>
      <c r="E13" s="16">
        <v>50</v>
      </c>
      <c r="F13" s="15">
        <v>2</v>
      </c>
      <c r="G13" s="16">
        <v>20</v>
      </c>
      <c r="H13" s="15">
        <v>4</v>
      </c>
      <c r="I13" s="17" t="s">
        <v>468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ref="AZ13:AZ43" si="18">IF(D13+J13+P13+V13+AB13+AH13+AN13+AT13=0,"",D13+J13+P13+V13+AB13+AH13+AN13+AT13)</f>
        <v>5</v>
      </c>
      <c r="BA13" s="16">
        <v>50</v>
      </c>
      <c r="BB13" s="25">
        <f t="shared" ref="BB13:BB43" si="19">IF(F13+L13+R13+X13+AD13+AJ13+AP13+AV13=0,"",F13+L13+R13+X13+AD13+AJ13+AP13+AV13)</f>
        <v>2</v>
      </c>
      <c r="BC13" s="16">
        <v>10</v>
      </c>
      <c r="BD13" s="25">
        <f t="shared" ref="BD13:BD43" si="20">IF(N13+H13+T13+Z13+AF13+AL13+AR13+AX13=0,"",N13+H13+T13+Z13+AF13+AL13+AR13+AX13)</f>
        <v>4</v>
      </c>
      <c r="BE13" s="26">
        <f t="shared" ref="BE13:BE43" si="21">IF(D13+F13+L13+J13+P13+R13+V13+X13+AB13+AD13+AH13+AJ13+AN13+AP13+AT13+AV13=0,"",D13+F13+L13+J13+P13+R13+V13+X13+AB13+AD13+AH13+AJ13+AN13+AP13+AT13+AV13)</f>
        <v>7</v>
      </c>
      <c r="BF13" s="41" t="s">
        <v>676</v>
      </c>
      <c r="BG13" s="41" t="s">
        <v>713</v>
      </c>
    </row>
    <row r="14" spans="1:59" ht="15.75" customHeight="1" x14ac:dyDescent="0.2">
      <c r="A14" s="104" t="s">
        <v>281</v>
      </c>
      <c r="B14" s="29" t="s">
        <v>15</v>
      </c>
      <c r="C14" s="316" t="s">
        <v>712</v>
      </c>
      <c r="D14" s="311"/>
      <c r="E14" s="312" t="str">
        <f t="shared" ref="E14:E32" si="22">IF(D14*15=0,"",D14*15)</f>
        <v/>
      </c>
      <c r="F14" s="313"/>
      <c r="G14" s="312" t="str">
        <f t="shared" ref="G14:G29" si="23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4">IF(L14*15=0,"",L14*15)</f>
        <v/>
      </c>
      <c r="N14" s="314">
        <v>2</v>
      </c>
      <c r="O14" s="315" t="s">
        <v>468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si="18"/>
        <v>1</v>
      </c>
      <c r="BA14" s="16">
        <f t="shared" ref="BA14:BA43" si="25">IF((D14+J14+P14+V14+AB14+AH14+AN14+AT14)*14=0,"",(D14+J14+P14+V14+AB14+AH14+AN14+AT14)*14)</f>
        <v>14</v>
      </c>
      <c r="BB14" s="25" t="str">
        <f t="shared" si="19"/>
        <v/>
      </c>
      <c r="BC14" s="16" t="str">
        <f t="shared" ref="BC14:BC43" si="26">IF((L14+F14+R14+X14+AD14+AJ14+AP14+AV14)*14=0,"",(L14+F14+R14+X14+AD14+AJ14+AP14+AV14)*14)</f>
        <v/>
      </c>
      <c r="BD14" s="25">
        <f t="shared" si="20"/>
        <v>2</v>
      </c>
      <c r="BE14" s="26">
        <f t="shared" si="21"/>
        <v>1</v>
      </c>
      <c r="BF14" s="41" t="s">
        <v>669</v>
      </c>
      <c r="BG14" s="41" t="s">
        <v>714</v>
      </c>
    </row>
    <row r="15" spans="1:59" ht="15.75" customHeight="1" x14ac:dyDescent="0.25">
      <c r="A15" s="317" t="s">
        <v>609</v>
      </c>
      <c r="B15" s="29" t="s">
        <v>15</v>
      </c>
      <c r="C15" s="318" t="s">
        <v>282</v>
      </c>
      <c r="D15" s="19"/>
      <c r="E15" s="16" t="str">
        <f t="shared" si="22"/>
        <v/>
      </c>
      <c r="F15" s="19"/>
      <c r="G15" s="16" t="str">
        <f t="shared" si="23"/>
        <v/>
      </c>
      <c r="H15" s="19"/>
      <c r="I15" s="23"/>
      <c r="J15" s="19"/>
      <c r="K15" s="16" t="str">
        <f t="shared" ref="K15:K28" si="27">IF(J15*15=0,"",J15*15)</f>
        <v/>
      </c>
      <c r="L15" s="19"/>
      <c r="M15" s="16" t="str">
        <f t="shared" si="24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19"/>
      <c r="AM15" s="23"/>
      <c r="AN15" s="83"/>
      <c r="AO15" s="84" t="str">
        <f t="shared" si="10"/>
        <v/>
      </c>
      <c r="AP15" s="83"/>
      <c r="AQ15" s="84" t="str">
        <f t="shared" si="11"/>
        <v/>
      </c>
      <c r="AR15" s="83"/>
      <c r="AS15" s="456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18"/>
        <v>1</v>
      </c>
      <c r="BA15" s="16">
        <f t="shared" si="25"/>
        <v>14</v>
      </c>
      <c r="BB15" s="25">
        <f t="shared" si="19"/>
        <v>3</v>
      </c>
      <c r="BC15" s="16">
        <f t="shared" si="26"/>
        <v>42</v>
      </c>
      <c r="BD15" s="25">
        <f t="shared" si="20"/>
        <v>4</v>
      </c>
      <c r="BE15" s="26">
        <f t="shared" si="21"/>
        <v>4</v>
      </c>
      <c r="BF15" s="40" t="s">
        <v>710</v>
      </c>
      <c r="BG15" s="41" t="s">
        <v>1145</v>
      </c>
    </row>
    <row r="16" spans="1:59" ht="15.75" customHeight="1" x14ac:dyDescent="0.2">
      <c r="A16" s="317" t="s">
        <v>610</v>
      </c>
      <c r="B16" s="29" t="s">
        <v>15</v>
      </c>
      <c r="C16" s="318" t="s">
        <v>283</v>
      </c>
      <c r="D16" s="19"/>
      <c r="E16" s="16" t="str">
        <f t="shared" si="22"/>
        <v/>
      </c>
      <c r="F16" s="19"/>
      <c r="G16" s="16" t="str">
        <f t="shared" si="23"/>
        <v/>
      </c>
      <c r="H16" s="19"/>
      <c r="I16" s="23"/>
      <c r="J16" s="19"/>
      <c r="K16" s="16" t="str">
        <f t="shared" si="27"/>
        <v/>
      </c>
      <c r="L16" s="19"/>
      <c r="M16" s="16" t="str">
        <f t="shared" si="24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18"/>
        <v>1</v>
      </c>
      <c r="BA16" s="16">
        <f t="shared" si="25"/>
        <v>14</v>
      </c>
      <c r="BB16" s="25">
        <f t="shared" si="19"/>
        <v>1</v>
      </c>
      <c r="BC16" s="16">
        <f t="shared" si="26"/>
        <v>14</v>
      </c>
      <c r="BD16" s="25">
        <f t="shared" si="20"/>
        <v>4</v>
      </c>
      <c r="BE16" s="26">
        <f t="shared" si="21"/>
        <v>2</v>
      </c>
      <c r="BF16" s="40" t="s">
        <v>710</v>
      </c>
      <c r="BG16" s="41" t="s">
        <v>1145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22"/>
        <v/>
      </c>
      <c r="F17" s="19"/>
      <c r="G17" s="16" t="str">
        <f t="shared" si="23"/>
        <v/>
      </c>
      <c r="H17" s="19"/>
      <c r="I17" s="23"/>
      <c r="J17" s="19"/>
      <c r="K17" s="16" t="str">
        <f t="shared" si="27"/>
        <v/>
      </c>
      <c r="L17" s="19"/>
      <c r="M17" s="16" t="str">
        <f t="shared" si="24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8"/>
        <v>2</v>
      </c>
      <c r="BA17" s="16">
        <f t="shared" si="25"/>
        <v>28</v>
      </c>
      <c r="BB17" s="25">
        <f t="shared" si="19"/>
        <v>2</v>
      </c>
      <c r="BC17" s="16">
        <f t="shared" si="26"/>
        <v>28</v>
      </c>
      <c r="BD17" s="25">
        <f t="shared" si="20"/>
        <v>3</v>
      </c>
      <c r="BE17" s="26">
        <f t="shared" si="21"/>
        <v>4</v>
      </c>
      <c r="BF17" s="40" t="s">
        <v>690</v>
      </c>
      <c r="BG17" s="41" t="s">
        <v>821</v>
      </c>
    </row>
    <row r="18" spans="1:59" ht="15.75" customHeight="1" x14ac:dyDescent="0.2">
      <c r="A18" s="28" t="s">
        <v>286</v>
      </c>
      <c r="B18" s="29" t="s">
        <v>15</v>
      </c>
      <c r="C18" s="318" t="s">
        <v>287</v>
      </c>
      <c r="D18" s="19"/>
      <c r="E18" s="16" t="str">
        <f t="shared" si="22"/>
        <v/>
      </c>
      <c r="F18" s="19"/>
      <c r="G18" s="16" t="str">
        <f t="shared" si="23"/>
        <v/>
      </c>
      <c r="H18" s="19"/>
      <c r="I18" s="23"/>
      <c r="J18" s="19"/>
      <c r="K18" s="16" t="str">
        <f t="shared" si="27"/>
        <v/>
      </c>
      <c r="L18" s="19"/>
      <c r="M18" s="16" t="str">
        <f t="shared" si="24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9"/>
      <c r="AM18" s="23"/>
      <c r="AN18" s="19">
        <v>1</v>
      </c>
      <c r="AO18" s="16">
        <v>14</v>
      </c>
      <c r="AP18" s="19">
        <v>1</v>
      </c>
      <c r="AQ18" s="16">
        <v>14</v>
      </c>
      <c r="AR18" s="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8"/>
        <v>1</v>
      </c>
      <c r="BA18" s="16">
        <f t="shared" si="25"/>
        <v>14</v>
      </c>
      <c r="BB18" s="25">
        <f t="shared" si="19"/>
        <v>1</v>
      </c>
      <c r="BC18" s="16">
        <f t="shared" si="26"/>
        <v>14</v>
      </c>
      <c r="BD18" s="25">
        <f t="shared" si="20"/>
        <v>3</v>
      </c>
      <c r="BE18" s="26">
        <f t="shared" si="21"/>
        <v>2</v>
      </c>
      <c r="BF18" s="40" t="s">
        <v>690</v>
      </c>
      <c r="BG18" s="41" t="s">
        <v>822</v>
      </c>
    </row>
    <row r="19" spans="1:59" s="322" customFormat="1" ht="15.75" customHeight="1" x14ac:dyDescent="0.2">
      <c r="A19" s="355" t="s">
        <v>787</v>
      </c>
      <c r="B19" s="29" t="s">
        <v>15</v>
      </c>
      <c r="C19" s="650" t="s">
        <v>288</v>
      </c>
      <c r="D19" s="19"/>
      <c r="E19" s="16" t="str">
        <f t="shared" si="22"/>
        <v/>
      </c>
      <c r="F19" s="19"/>
      <c r="G19" s="16" t="str">
        <f t="shared" si="23"/>
        <v/>
      </c>
      <c r="H19" s="19"/>
      <c r="I19" s="23"/>
      <c r="J19" s="19"/>
      <c r="K19" s="16" t="str">
        <f t="shared" si="27"/>
        <v/>
      </c>
      <c r="L19" s="19"/>
      <c r="M19" s="16" t="str">
        <f t="shared" si="24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8"/>
        <v>1</v>
      </c>
      <c r="BA19" s="16">
        <f t="shared" si="25"/>
        <v>14</v>
      </c>
      <c r="BB19" s="25">
        <f t="shared" si="19"/>
        <v>3</v>
      </c>
      <c r="BC19" s="16">
        <f t="shared" si="26"/>
        <v>42</v>
      </c>
      <c r="BD19" s="25">
        <f t="shared" si="20"/>
        <v>4</v>
      </c>
      <c r="BE19" s="26">
        <f t="shared" si="21"/>
        <v>4</v>
      </c>
      <c r="BF19" s="40" t="s">
        <v>710</v>
      </c>
      <c r="BG19" s="651" t="s">
        <v>1161</v>
      </c>
    </row>
    <row r="20" spans="1:59" ht="15.75" customHeight="1" x14ac:dyDescent="0.2">
      <c r="A20" s="355" t="s">
        <v>788</v>
      </c>
      <c r="B20" s="29" t="s">
        <v>15</v>
      </c>
      <c r="C20" s="650" t="s">
        <v>289</v>
      </c>
      <c r="D20" s="19"/>
      <c r="E20" s="16" t="str">
        <f t="shared" si="22"/>
        <v/>
      </c>
      <c r="F20" s="19"/>
      <c r="G20" s="16" t="str">
        <f t="shared" si="23"/>
        <v/>
      </c>
      <c r="H20" s="19"/>
      <c r="I20" s="23"/>
      <c r="J20" s="19"/>
      <c r="K20" s="16" t="str">
        <f t="shared" si="27"/>
        <v/>
      </c>
      <c r="L20" s="19"/>
      <c r="M20" s="16" t="str">
        <f t="shared" si="24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18"/>
        <v>1</v>
      </c>
      <c r="BA20" s="16">
        <v>10</v>
      </c>
      <c r="BB20" s="25">
        <f t="shared" si="19"/>
        <v>3</v>
      </c>
      <c r="BC20" s="16">
        <v>30</v>
      </c>
      <c r="BD20" s="25">
        <f t="shared" si="20"/>
        <v>3</v>
      </c>
      <c r="BE20" s="26">
        <f t="shared" si="21"/>
        <v>4</v>
      </c>
      <c r="BF20" s="40" t="s">
        <v>710</v>
      </c>
      <c r="BG20" s="651" t="s">
        <v>1179</v>
      </c>
    </row>
    <row r="21" spans="1:59" ht="15.75" customHeight="1" x14ac:dyDescent="0.25">
      <c r="A21" s="12" t="s">
        <v>763</v>
      </c>
      <c r="B21" s="29" t="s">
        <v>15</v>
      </c>
      <c r="C21" s="14" t="s">
        <v>519</v>
      </c>
      <c r="D21" s="19"/>
      <c r="E21" s="16" t="str">
        <f t="shared" si="22"/>
        <v/>
      </c>
      <c r="F21" s="19"/>
      <c r="G21" s="16" t="str">
        <f t="shared" si="23"/>
        <v/>
      </c>
      <c r="H21" s="19"/>
      <c r="I21" s="23"/>
      <c r="J21" s="19"/>
      <c r="K21" s="16" t="str">
        <f t="shared" si="27"/>
        <v/>
      </c>
      <c r="L21" s="19"/>
      <c r="M21" s="16" t="str">
        <f t="shared" si="24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469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ref="AU21:AU40" si="28">IF(AT21*15=0,"",AT21*15)</f>
        <v/>
      </c>
      <c r="AV21" s="19"/>
      <c r="AW21" s="16" t="str">
        <f t="shared" ref="AW21:AW40" si="29">IF(AV21*15=0,"",AV21*15)</f>
        <v/>
      </c>
      <c r="AX21" s="19"/>
      <c r="AY21" s="21"/>
      <c r="AZ21" s="24" t="str">
        <f t="shared" si="18"/>
        <v/>
      </c>
      <c r="BA21" s="16" t="str">
        <f t="shared" si="25"/>
        <v/>
      </c>
      <c r="BB21" s="25">
        <f t="shared" si="19"/>
        <v>1</v>
      </c>
      <c r="BC21" s="16">
        <f t="shared" si="26"/>
        <v>14</v>
      </c>
      <c r="BD21" s="25">
        <f t="shared" si="20"/>
        <v>1</v>
      </c>
      <c r="BE21" s="26">
        <f t="shared" si="21"/>
        <v>1</v>
      </c>
      <c r="BF21" s="40" t="s">
        <v>629</v>
      </c>
      <c r="BG21" s="41" t="s">
        <v>661</v>
      </c>
    </row>
    <row r="22" spans="1:59" ht="15.75" customHeight="1" x14ac:dyDescent="0.2">
      <c r="A22" s="28" t="s">
        <v>290</v>
      </c>
      <c r="B22" s="29" t="s">
        <v>15</v>
      </c>
      <c r="C22" s="30" t="s">
        <v>291</v>
      </c>
      <c r="D22" s="73"/>
      <c r="E22" s="74" t="str">
        <f t="shared" si="22"/>
        <v/>
      </c>
      <c r="F22" s="73"/>
      <c r="G22" s="74" t="str">
        <f t="shared" si="23"/>
        <v/>
      </c>
      <c r="H22" s="73"/>
      <c r="I22" s="75"/>
      <c r="J22" s="73"/>
      <c r="K22" s="74" t="str">
        <f t="shared" si="27"/>
        <v/>
      </c>
      <c r="L22" s="73"/>
      <c r="M22" s="74" t="str">
        <f t="shared" si="24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469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28"/>
        <v/>
      </c>
      <c r="AV22" s="19"/>
      <c r="AW22" s="16" t="str">
        <f t="shared" si="29"/>
        <v/>
      </c>
      <c r="AX22" s="19"/>
      <c r="AY22" s="21"/>
      <c r="AZ22" s="24" t="str">
        <f t="shared" si="18"/>
        <v/>
      </c>
      <c r="BA22" s="16" t="str">
        <f t="shared" si="25"/>
        <v/>
      </c>
      <c r="BB22" s="25">
        <f t="shared" si="19"/>
        <v>1</v>
      </c>
      <c r="BC22" s="16">
        <f t="shared" si="26"/>
        <v>14</v>
      </c>
      <c r="BD22" s="25">
        <f t="shared" si="20"/>
        <v>1</v>
      </c>
      <c r="BE22" s="26">
        <f t="shared" si="21"/>
        <v>1</v>
      </c>
      <c r="BF22" s="40" t="s">
        <v>629</v>
      </c>
      <c r="BG22" s="41" t="s">
        <v>661</v>
      </c>
    </row>
    <row r="23" spans="1:59" ht="15.75" x14ac:dyDescent="0.25">
      <c r="A23" s="12" t="s">
        <v>292</v>
      </c>
      <c r="B23" s="29" t="s">
        <v>34</v>
      </c>
      <c r="C23" s="71" t="s">
        <v>293</v>
      </c>
      <c r="D23" s="311"/>
      <c r="E23" s="312" t="str">
        <f t="shared" si="22"/>
        <v/>
      </c>
      <c r="F23" s="313"/>
      <c r="G23" s="312" t="str">
        <f t="shared" si="23"/>
        <v/>
      </c>
      <c r="H23" s="314"/>
      <c r="I23" s="315"/>
      <c r="J23" s="311"/>
      <c r="K23" s="312" t="str">
        <f t="shared" si="27"/>
        <v/>
      </c>
      <c r="L23" s="313"/>
      <c r="M23" s="312" t="str">
        <f t="shared" si="24"/>
        <v/>
      </c>
      <c r="N23" s="314"/>
      <c r="O23" s="315"/>
      <c r="P23" s="323"/>
      <c r="Q23" s="324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ref="Y23:Y31" si="30">IF(X23*15=0,"",X23*15)</f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23"/>
      <c r="AO23" s="324" t="str">
        <f t="shared" si="10"/>
        <v/>
      </c>
      <c r="AP23" s="313">
        <v>1</v>
      </c>
      <c r="AQ23" s="312">
        <v>14</v>
      </c>
      <c r="AR23" s="314">
        <v>1</v>
      </c>
      <c r="AS23" s="315" t="s">
        <v>469</v>
      </c>
      <c r="AT23" s="311"/>
      <c r="AU23" s="312" t="str">
        <f t="shared" si="28"/>
        <v/>
      </c>
      <c r="AV23" s="313"/>
      <c r="AW23" s="312" t="str">
        <f t="shared" si="29"/>
        <v/>
      </c>
      <c r="AX23" s="314"/>
      <c r="AY23" s="315"/>
      <c r="AZ23" s="457" t="str">
        <f t="shared" si="18"/>
        <v/>
      </c>
      <c r="BA23" s="168" t="str">
        <f t="shared" si="25"/>
        <v/>
      </c>
      <c r="BB23" s="325">
        <f t="shared" si="19"/>
        <v>1</v>
      </c>
      <c r="BC23" s="168">
        <f t="shared" si="26"/>
        <v>14</v>
      </c>
      <c r="BD23" s="325">
        <f t="shared" si="20"/>
        <v>1</v>
      </c>
      <c r="BE23" s="26">
        <f t="shared" si="21"/>
        <v>1</v>
      </c>
      <c r="BF23" s="41" t="s">
        <v>597</v>
      </c>
      <c r="BG23" s="41" t="s">
        <v>666</v>
      </c>
    </row>
    <row r="24" spans="1:59" x14ac:dyDescent="0.2">
      <c r="A24" s="28" t="s">
        <v>294</v>
      </c>
      <c r="B24" s="29" t="s">
        <v>15</v>
      </c>
      <c r="C24" s="118" t="s">
        <v>295</v>
      </c>
      <c r="D24" s="73"/>
      <c r="E24" s="74" t="str">
        <f t="shared" si="22"/>
        <v/>
      </c>
      <c r="F24" s="73"/>
      <c r="G24" s="74" t="str">
        <f t="shared" si="23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469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30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28"/>
        <v/>
      </c>
      <c r="AV24" s="19"/>
      <c r="AW24" s="16" t="str">
        <f t="shared" si="29"/>
        <v/>
      </c>
      <c r="AX24" s="19"/>
      <c r="AY24" s="21"/>
      <c r="AZ24" s="457" t="str">
        <f t="shared" si="18"/>
        <v/>
      </c>
      <c r="BA24" s="168">
        <v>4</v>
      </c>
      <c r="BB24" s="325">
        <f t="shared" si="19"/>
        <v>2</v>
      </c>
      <c r="BC24" s="168">
        <v>24</v>
      </c>
      <c r="BD24" s="325">
        <f t="shared" si="20"/>
        <v>3</v>
      </c>
      <c r="BE24" s="26">
        <f t="shared" si="21"/>
        <v>2</v>
      </c>
      <c r="BF24" s="41" t="s">
        <v>597</v>
      </c>
      <c r="BG24" s="41" t="s">
        <v>715</v>
      </c>
    </row>
    <row r="25" spans="1:59" ht="15.75" customHeight="1" x14ac:dyDescent="0.2">
      <c r="A25" s="28" t="s">
        <v>296</v>
      </c>
      <c r="B25" s="29" t="s">
        <v>15</v>
      </c>
      <c r="C25" s="118" t="s">
        <v>297</v>
      </c>
      <c r="D25" s="73"/>
      <c r="E25" s="74" t="str">
        <f t="shared" si="22"/>
        <v/>
      </c>
      <c r="F25" s="73"/>
      <c r="G25" s="74" t="str">
        <f t="shared" si="23"/>
        <v/>
      </c>
      <c r="H25" s="73"/>
      <c r="I25" s="75"/>
      <c r="J25" s="73"/>
      <c r="K25" s="74" t="str">
        <f t="shared" ref="K25" si="31">IF(J25*15=0,"",J25*15)</f>
        <v/>
      </c>
      <c r="L25" s="73"/>
      <c r="M25" s="74" t="str">
        <f t="shared" ref="M25" si="32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73"/>
      <c r="W25" s="74" t="str">
        <f t="shared" si="4"/>
        <v/>
      </c>
      <c r="X25" s="19">
        <v>1</v>
      </c>
      <c r="Y25" s="16">
        <v>14</v>
      </c>
      <c r="Z25" s="19">
        <v>3</v>
      </c>
      <c r="AA25" s="23" t="s">
        <v>469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28"/>
        <v/>
      </c>
      <c r="AV25" s="19"/>
      <c r="AW25" s="16" t="str">
        <f t="shared" si="29"/>
        <v/>
      </c>
      <c r="AX25" s="19"/>
      <c r="AY25" s="21"/>
      <c r="AZ25" s="24" t="str">
        <f t="shared" si="18"/>
        <v/>
      </c>
      <c r="BA25" s="16" t="str">
        <f t="shared" si="25"/>
        <v/>
      </c>
      <c r="BB25" s="25">
        <f t="shared" si="19"/>
        <v>1</v>
      </c>
      <c r="BC25" s="16">
        <f t="shared" si="26"/>
        <v>14</v>
      </c>
      <c r="BD25" s="25">
        <f t="shared" si="20"/>
        <v>3</v>
      </c>
      <c r="BE25" s="26">
        <f t="shared" si="21"/>
        <v>1</v>
      </c>
      <c r="BF25" s="41" t="s">
        <v>597</v>
      </c>
      <c r="BG25" s="41" t="s">
        <v>715</v>
      </c>
    </row>
    <row r="26" spans="1:59" ht="15.75" customHeight="1" x14ac:dyDescent="0.2">
      <c r="A26" s="28" t="s">
        <v>298</v>
      </c>
      <c r="B26" s="29" t="s">
        <v>15</v>
      </c>
      <c r="C26" s="118" t="s">
        <v>299</v>
      </c>
      <c r="D26" s="19"/>
      <c r="E26" s="16" t="str">
        <f t="shared" si="22"/>
        <v/>
      </c>
      <c r="F26" s="19"/>
      <c r="G26" s="16" t="str">
        <f t="shared" si="23"/>
        <v/>
      </c>
      <c r="H26" s="19"/>
      <c r="I26" s="23"/>
      <c r="J26" s="19"/>
      <c r="K26" s="16" t="str">
        <f t="shared" si="27"/>
        <v/>
      </c>
      <c r="L26" s="19"/>
      <c r="M26" s="16" t="str">
        <f t="shared" si="24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30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469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28"/>
        <v/>
      </c>
      <c r="AV26" s="19"/>
      <c r="AW26" s="16" t="str">
        <f t="shared" si="29"/>
        <v/>
      </c>
      <c r="AX26" s="19"/>
      <c r="AY26" s="21"/>
      <c r="AZ26" s="24" t="str">
        <f t="shared" si="18"/>
        <v/>
      </c>
      <c r="BA26" s="16" t="str">
        <f t="shared" si="25"/>
        <v/>
      </c>
      <c r="BB26" s="25">
        <f t="shared" si="19"/>
        <v>1</v>
      </c>
      <c r="BC26" s="16">
        <f t="shared" si="26"/>
        <v>14</v>
      </c>
      <c r="BD26" s="25">
        <f t="shared" si="20"/>
        <v>3</v>
      </c>
      <c r="BE26" s="26">
        <f t="shared" si="21"/>
        <v>1</v>
      </c>
      <c r="BF26" s="41" t="s">
        <v>597</v>
      </c>
      <c r="BG26" s="41" t="s">
        <v>715</v>
      </c>
    </row>
    <row r="27" spans="1:59" ht="15.75" customHeight="1" x14ac:dyDescent="0.2">
      <c r="A27" s="28" t="s">
        <v>300</v>
      </c>
      <c r="B27" s="29" t="s">
        <v>15</v>
      </c>
      <c r="C27" s="118" t="s">
        <v>301</v>
      </c>
      <c r="D27" s="19"/>
      <c r="E27" s="16" t="str">
        <f t="shared" si="22"/>
        <v/>
      </c>
      <c r="F27" s="19"/>
      <c r="G27" s="16" t="str">
        <f t="shared" si="23"/>
        <v/>
      </c>
      <c r="H27" s="19"/>
      <c r="I27" s="23"/>
      <c r="J27" s="19"/>
      <c r="K27" s="16" t="str">
        <f t="shared" si="27"/>
        <v/>
      </c>
      <c r="L27" s="19"/>
      <c r="M27" s="16" t="str">
        <f t="shared" si="24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30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469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28"/>
        <v/>
      </c>
      <c r="AV27" s="19"/>
      <c r="AW27" s="16" t="str">
        <f t="shared" si="29"/>
        <v/>
      </c>
      <c r="AX27" s="19"/>
      <c r="AY27" s="21"/>
      <c r="AZ27" s="24" t="str">
        <f t="shared" si="18"/>
        <v/>
      </c>
      <c r="BA27" s="16" t="str">
        <f t="shared" si="25"/>
        <v/>
      </c>
      <c r="BB27" s="25">
        <f t="shared" si="19"/>
        <v>1</v>
      </c>
      <c r="BC27" s="16">
        <f t="shared" si="26"/>
        <v>14</v>
      </c>
      <c r="BD27" s="25">
        <f t="shared" si="20"/>
        <v>2</v>
      </c>
      <c r="BE27" s="26">
        <f t="shared" si="21"/>
        <v>1</v>
      </c>
      <c r="BF27" s="41" t="s">
        <v>597</v>
      </c>
      <c r="BG27" s="41" t="s">
        <v>715</v>
      </c>
    </row>
    <row r="28" spans="1:59" ht="15.75" customHeight="1" x14ac:dyDescent="0.2">
      <c r="A28" s="28" t="s">
        <v>302</v>
      </c>
      <c r="B28" s="710" t="s">
        <v>15</v>
      </c>
      <c r="C28" s="118" t="s">
        <v>303</v>
      </c>
      <c r="D28" s="19"/>
      <c r="E28" s="16" t="str">
        <f t="shared" si="22"/>
        <v/>
      </c>
      <c r="F28" s="19"/>
      <c r="G28" s="16" t="str">
        <f t="shared" si="23"/>
        <v/>
      </c>
      <c r="H28" s="19"/>
      <c r="I28" s="23"/>
      <c r="J28" s="19"/>
      <c r="K28" s="16" t="str">
        <f t="shared" si="27"/>
        <v/>
      </c>
      <c r="L28" s="19"/>
      <c r="M28" s="16" t="str">
        <f t="shared" si="24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30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28"/>
        <v/>
      </c>
      <c r="AV28" s="19">
        <v>1</v>
      </c>
      <c r="AW28" s="16">
        <v>10</v>
      </c>
      <c r="AX28" s="19">
        <v>2</v>
      </c>
      <c r="AY28" s="21" t="s">
        <v>469</v>
      </c>
      <c r="AZ28" s="24" t="str">
        <f t="shared" si="18"/>
        <v/>
      </c>
      <c r="BA28" s="16" t="str">
        <f t="shared" si="25"/>
        <v/>
      </c>
      <c r="BB28" s="25">
        <f t="shared" si="19"/>
        <v>1</v>
      </c>
      <c r="BC28" s="16">
        <v>10</v>
      </c>
      <c r="BD28" s="25">
        <f t="shared" si="20"/>
        <v>2</v>
      </c>
      <c r="BE28" s="26">
        <f t="shared" si="21"/>
        <v>1</v>
      </c>
      <c r="BF28" s="41" t="s">
        <v>597</v>
      </c>
      <c r="BG28" s="41" t="s">
        <v>715</v>
      </c>
    </row>
    <row r="29" spans="1:59" ht="15.75" customHeight="1" x14ac:dyDescent="0.2">
      <c r="A29" s="104" t="s">
        <v>304</v>
      </c>
      <c r="B29" s="29" t="s">
        <v>34</v>
      </c>
      <c r="C29" s="316" t="s">
        <v>305</v>
      </c>
      <c r="D29" s="311"/>
      <c r="E29" s="312" t="str">
        <f t="shared" si="22"/>
        <v/>
      </c>
      <c r="F29" s="313"/>
      <c r="G29" s="312" t="str">
        <f t="shared" si="23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468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30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28"/>
        <v/>
      </c>
      <c r="AV29" s="313"/>
      <c r="AW29" s="312" t="str">
        <f t="shared" si="29"/>
        <v/>
      </c>
      <c r="AX29" s="314"/>
      <c r="AY29" s="315"/>
      <c r="AZ29" s="24">
        <f t="shared" si="18"/>
        <v>1</v>
      </c>
      <c r="BA29" s="16">
        <f t="shared" si="25"/>
        <v>14</v>
      </c>
      <c r="BB29" s="25">
        <f t="shared" si="19"/>
        <v>1</v>
      </c>
      <c r="BC29" s="16">
        <f t="shared" si="26"/>
        <v>14</v>
      </c>
      <c r="BD29" s="25">
        <f t="shared" si="20"/>
        <v>1</v>
      </c>
      <c r="BE29" s="26">
        <f t="shared" si="21"/>
        <v>2</v>
      </c>
      <c r="BF29" s="41" t="s">
        <v>676</v>
      </c>
      <c r="BG29" s="41" t="s">
        <v>716</v>
      </c>
    </row>
    <row r="30" spans="1:59" ht="15.75" customHeight="1" x14ac:dyDescent="0.2">
      <c r="A30" s="28" t="s">
        <v>306</v>
      </c>
      <c r="B30" s="29" t="s">
        <v>34</v>
      </c>
      <c r="C30" s="326" t="s">
        <v>307</v>
      </c>
      <c r="D30" s="311"/>
      <c r="E30" s="312" t="str">
        <f t="shared" si="22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30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28"/>
        <v/>
      </c>
      <c r="AV30" s="313"/>
      <c r="AW30" s="16" t="str">
        <f t="shared" si="29"/>
        <v/>
      </c>
      <c r="AX30" s="314"/>
      <c r="AY30" s="315"/>
      <c r="AZ30" s="24">
        <f t="shared" si="18"/>
        <v>2</v>
      </c>
      <c r="BA30" s="16">
        <f t="shared" si="25"/>
        <v>28</v>
      </c>
      <c r="BB30" s="25" t="str">
        <f t="shared" si="19"/>
        <v/>
      </c>
      <c r="BC30" s="16" t="str">
        <f t="shared" si="26"/>
        <v/>
      </c>
      <c r="BD30" s="25">
        <f t="shared" si="20"/>
        <v>1</v>
      </c>
      <c r="BE30" s="26">
        <f t="shared" si="21"/>
        <v>2</v>
      </c>
      <c r="BF30" s="41" t="s">
        <v>669</v>
      </c>
      <c r="BG30" s="41" t="s">
        <v>789</v>
      </c>
    </row>
    <row r="31" spans="1:59" s="1" customFormat="1" ht="15.75" customHeight="1" x14ac:dyDescent="0.2">
      <c r="A31" s="28" t="s">
        <v>1124</v>
      </c>
      <c r="B31" s="710" t="s">
        <v>34</v>
      </c>
      <c r="C31" s="494" t="s">
        <v>308</v>
      </c>
      <c r="D31" s="328"/>
      <c r="E31" s="329" t="str">
        <f t="shared" si="22"/>
        <v/>
      </c>
      <c r="F31" s="330"/>
      <c r="G31" s="329" t="str">
        <f t="shared" ref="G31:G33" si="33">IF(F31*15=0,"",F31*15)</f>
        <v/>
      </c>
      <c r="H31" s="331"/>
      <c r="I31" s="332"/>
      <c r="J31" s="328">
        <v>1</v>
      </c>
      <c r="K31" s="329">
        <v>14</v>
      </c>
      <c r="L31" s="330">
        <v>1</v>
      </c>
      <c r="M31" s="329">
        <v>14</v>
      </c>
      <c r="N31" s="331">
        <v>2</v>
      </c>
      <c r="O31" s="332" t="s">
        <v>15</v>
      </c>
      <c r="P31" s="328"/>
      <c r="Q31" s="329" t="str">
        <f t="shared" ref="Q31:Q34" si="34">IF(P31*15=0,"",P31*15)</f>
        <v/>
      </c>
      <c r="R31" s="330"/>
      <c r="S31" s="329" t="str">
        <f t="shared" ref="S31:S35" si="35">IF(R31*15=0,"",R31*15)</f>
        <v/>
      </c>
      <c r="T31" s="331"/>
      <c r="U31" s="332"/>
      <c r="V31" s="328"/>
      <c r="W31" s="333" t="str">
        <f t="shared" si="4"/>
        <v/>
      </c>
      <c r="X31" s="330"/>
      <c r="Y31" s="333" t="str">
        <f t="shared" si="30"/>
        <v/>
      </c>
      <c r="Z31" s="331"/>
      <c r="AA31" s="332"/>
      <c r="AB31" s="328"/>
      <c r="AC31" s="329" t="str">
        <f t="shared" si="6"/>
        <v/>
      </c>
      <c r="AD31" s="330"/>
      <c r="AE31" s="329" t="str">
        <f t="shared" ref="AE31:AE36" si="36">IF(AD31*15=0,"",AD31*15)</f>
        <v/>
      </c>
      <c r="AF31" s="331"/>
      <c r="AG31" s="332"/>
      <c r="AH31" s="328"/>
      <c r="AI31" s="329" t="str">
        <f t="shared" ref="AI31:AI34" si="37">IF(AH31*15=0,"",AH31*15)</f>
        <v/>
      </c>
      <c r="AJ31" s="330"/>
      <c r="AK31" s="329" t="str">
        <f t="shared" ref="AK31:AK43" si="38">IF(AJ31*15=0,"",AJ31*15)</f>
        <v/>
      </c>
      <c r="AL31" s="331"/>
      <c r="AM31" s="332"/>
      <c r="AN31" s="328"/>
      <c r="AO31" s="329" t="str">
        <f t="shared" ref="AO31:AO38" si="39">IF(AN31*15=0,"",AN31*15)</f>
        <v/>
      </c>
      <c r="AP31" s="330"/>
      <c r="AQ31" s="329" t="str">
        <f t="shared" si="11"/>
        <v/>
      </c>
      <c r="AR31" s="331"/>
      <c r="AS31" s="332"/>
      <c r="AT31" s="334"/>
      <c r="AU31" s="333" t="str">
        <f t="shared" si="28"/>
        <v/>
      </c>
      <c r="AV31" s="334"/>
      <c r="AW31" s="333" t="str">
        <f t="shared" si="29"/>
        <v/>
      </c>
      <c r="AX31" s="331"/>
      <c r="AY31" s="332"/>
      <c r="AZ31" s="24">
        <f t="shared" si="18"/>
        <v>1</v>
      </c>
      <c r="BA31" s="16">
        <f t="shared" si="25"/>
        <v>14</v>
      </c>
      <c r="BB31" s="25">
        <f t="shared" si="19"/>
        <v>1</v>
      </c>
      <c r="BC31" s="16">
        <f t="shared" si="26"/>
        <v>14</v>
      </c>
      <c r="BD31" s="25">
        <f t="shared" si="20"/>
        <v>2</v>
      </c>
      <c r="BE31" s="26">
        <f t="shared" si="21"/>
        <v>2</v>
      </c>
      <c r="BF31" s="41" t="s">
        <v>673</v>
      </c>
      <c r="BG31" s="41" t="s">
        <v>721</v>
      </c>
    </row>
    <row r="32" spans="1:59" s="27" customFormat="1" ht="15.75" customHeight="1" x14ac:dyDescent="0.2">
      <c r="A32" s="28" t="s">
        <v>309</v>
      </c>
      <c r="B32" s="710" t="s">
        <v>34</v>
      </c>
      <c r="C32" s="494" t="s">
        <v>310</v>
      </c>
      <c r="D32" s="328"/>
      <c r="E32" s="329" t="str">
        <f t="shared" si="22"/>
        <v/>
      </c>
      <c r="F32" s="330"/>
      <c r="G32" s="329" t="str">
        <f t="shared" si="33"/>
        <v/>
      </c>
      <c r="H32" s="331"/>
      <c r="I32" s="332"/>
      <c r="J32" s="328">
        <v>1</v>
      </c>
      <c r="K32" s="329">
        <v>14</v>
      </c>
      <c r="L32" s="330">
        <v>1</v>
      </c>
      <c r="M32" s="329">
        <v>14</v>
      </c>
      <c r="N32" s="331">
        <v>2</v>
      </c>
      <c r="O32" s="332" t="s">
        <v>104</v>
      </c>
      <c r="P32" s="328"/>
      <c r="Q32" s="329" t="str">
        <f t="shared" si="34"/>
        <v/>
      </c>
      <c r="R32" s="330"/>
      <c r="S32" s="329" t="str">
        <f t="shared" si="35"/>
        <v/>
      </c>
      <c r="T32" s="331"/>
      <c r="U32" s="332"/>
      <c r="V32" s="328"/>
      <c r="W32" s="333"/>
      <c r="X32" s="330"/>
      <c r="Y32" s="333"/>
      <c r="Z32" s="331"/>
      <c r="AA32" s="332"/>
      <c r="AB32" s="328"/>
      <c r="AC32" s="329" t="str">
        <f t="shared" si="6"/>
        <v/>
      </c>
      <c r="AD32" s="330"/>
      <c r="AE32" s="329" t="str">
        <f t="shared" si="36"/>
        <v/>
      </c>
      <c r="AF32" s="331"/>
      <c r="AG32" s="332"/>
      <c r="AH32" s="328"/>
      <c r="AI32" s="329" t="str">
        <f t="shared" si="37"/>
        <v/>
      </c>
      <c r="AJ32" s="330"/>
      <c r="AK32" s="329" t="str">
        <f t="shared" si="38"/>
        <v/>
      </c>
      <c r="AL32" s="331"/>
      <c r="AM32" s="332"/>
      <c r="AN32" s="328"/>
      <c r="AO32" s="329" t="str">
        <f t="shared" si="39"/>
        <v/>
      </c>
      <c r="AP32" s="330"/>
      <c r="AQ32" s="329" t="str">
        <f t="shared" si="11"/>
        <v/>
      </c>
      <c r="AR32" s="331"/>
      <c r="AS32" s="332"/>
      <c r="AT32" s="334"/>
      <c r="AU32" s="333" t="str">
        <f t="shared" si="28"/>
        <v/>
      </c>
      <c r="AV32" s="334"/>
      <c r="AW32" s="333" t="str">
        <f t="shared" si="29"/>
        <v/>
      </c>
      <c r="AX32" s="331"/>
      <c r="AY32" s="332"/>
      <c r="AZ32" s="24">
        <f t="shared" si="18"/>
        <v>1</v>
      </c>
      <c r="BA32" s="16">
        <f t="shared" si="25"/>
        <v>14</v>
      </c>
      <c r="BB32" s="25">
        <f t="shared" si="19"/>
        <v>1</v>
      </c>
      <c r="BC32" s="16">
        <f t="shared" si="26"/>
        <v>14</v>
      </c>
      <c r="BD32" s="25">
        <f t="shared" si="20"/>
        <v>2</v>
      </c>
      <c r="BE32" s="26">
        <f t="shared" si="21"/>
        <v>2</v>
      </c>
      <c r="BF32" s="41" t="s">
        <v>673</v>
      </c>
      <c r="BG32" s="41" t="s">
        <v>722</v>
      </c>
    </row>
    <row r="33" spans="1:59" s="27" customFormat="1" ht="15.75" customHeight="1" x14ac:dyDescent="0.2">
      <c r="A33" s="28" t="s">
        <v>311</v>
      </c>
      <c r="B33" s="710" t="s">
        <v>34</v>
      </c>
      <c r="C33" s="318" t="s">
        <v>312</v>
      </c>
      <c r="D33" s="328"/>
      <c r="E33" s="329" t="str">
        <f>IF(D33*15=0,"",D33*15)</f>
        <v/>
      </c>
      <c r="F33" s="330"/>
      <c r="G33" s="329" t="str">
        <f t="shared" si="33"/>
        <v/>
      </c>
      <c r="H33" s="331"/>
      <c r="I33" s="332"/>
      <c r="J33" s="328"/>
      <c r="K33" s="329" t="str">
        <f>IF(J33*15=0,"",J33*15)</f>
        <v/>
      </c>
      <c r="L33" s="330"/>
      <c r="M33" s="329" t="str">
        <f t="shared" ref="M33" si="40">IF(L33*15=0,"",L33*15)</f>
        <v/>
      </c>
      <c r="N33" s="331"/>
      <c r="O33" s="332"/>
      <c r="P33" s="328">
        <v>2</v>
      </c>
      <c r="Q33" s="329">
        <v>28</v>
      </c>
      <c r="R33" s="330">
        <v>4</v>
      </c>
      <c r="S33" s="329">
        <v>56</v>
      </c>
      <c r="T33" s="331">
        <v>4</v>
      </c>
      <c r="U33" s="332" t="s">
        <v>104</v>
      </c>
      <c r="V33" s="328"/>
      <c r="W33" s="333" t="str">
        <f t="shared" ref="W33:W43" si="41">IF(V33*15=0,"",V33*15)</f>
        <v/>
      </c>
      <c r="X33" s="330"/>
      <c r="Y33" s="333" t="str">
        <f t="shared" ref="Y33:Y43" si="42">IF(X33*15=0,"",X33*15)</f>
        <v/>
      </c>
      <c r="Z33" s="331"/>
      <c r="AA33" s="332"/>
      <c r="AB33" s="328"/>
      <c r="AC33" s="329"/>
      <c r="AD33" s="330"/>
      <c r="AE33" s="329"/>
      <c r="AF33" s="331"/>
      <c r="AG33" s="332"/>
      <c r="AH33" s="328"/>
      <c r="AI33" s="329" t="str">
        <f t="shared" si="37"/>
        <v/>
      </c>
      <c r="AJ33" s="330"/>
      <c r="AK33" s="329" t="str">
        <f t="shared" si="38"/>
        <v/>
      </c>
      <c r="AL33" s="331"/>
      <c r="AM33" s="332"/>
      <c r="AN33" s="328"/>
      <c r="AO33" s="329" t="str">
        <f t="shared" si="39"/>
        <v/>
      </c>
      <c r="AP33" s="330"/>
      <c r="AQ33" s="329" t="str">
        <f t="shared" si="11"/>
        <v/>
      </c>
      <c r="AR33" s="331"/>
      <c r="AS33" s="332"/>
      <c r="AT33" s="328"/>
      <c r="AU33" s="333" t="str">
        <f t="shared" si="28"/>
        <v/>
      </c>
      <c r="AV33" s="330"/>
      <c r="AW33" s="333" t="str">
        <f t="shared" si="29"/>
        <v/>
      </c>
      <c r="AX33" s="331"/>
      <c r="AY33" s="332"/>
      <c r="AZ33" s="24">
        <f t="shared" si="18"/>
        <v>2</v>
      </c>
      <c r="BA33" s="16">
        <f t="shared" si="25"/>
        <v>28</v>
      </c>
      <c r="BB33" s="25">
        <f t="shared" si="19"/>
        <v>4</v>
      </c>
      <c r="BC33" s="16">
        <f t="shared" si="26"/>
        <v>56</v>
      </c>
      <c r="BD33" s="25">
        <f t="shared" si="20"/>
        <v>4</v>
      </c>
      <c r="BE33" s="26">
        <f t="shared" si="21"/>
        <v>6</v>
      </c>
      <c r="BF33" s="41" t="s">
        <v>673</v>
      </c>
      <c r="BG33" s="381" t="s">
        <v>1162</v>
      </c>
    </row>
    <row r="34" spans="1:59" s="1" customFormat="1" ht="15.75" customHeight="1" x14ac:dyDescent="0.2">
      <c r="A34" s="28" t="s">
        <v>313</v>
      </c>
      <c r="B34" s="710" t="s">
        <v>34</v>
      </c>
      <c r="C34" s="318" t="s">
        <v>314</v>
      </c>
      <c r="D34" s="328"/>
      <c r="E34" s="329" t="str">
        <f>IF(D34*15=0,"",D34*15)</f>
        <v/>
      </c>
      <c r="F34" s="330"/>
      <c r="G34" s="329" t="str">
        <f>IF(F34*15=0,"",F34*15)</f>
        <v/>
      </c>
      <c r="H34" s="331"/>
      <c r="I34" s="332"/>
      <c r="J34" s="328"/>
      <c r="K34" s="329" t="str">
        <f>IF(J34*15=0,"",J34*15)</f>
        <v/>
      </c>
      <c r="L34" s="330"/>
      <c r="M34" s="329" t="str">
        <f>IF(L34*15=0,"",L34*15)</f>
        <v/>
      </c>
      <c r="N34" s="331"/>
      <c r="O34" s="332"/>
      <c r="P34" s="328"/>
      <c r="Q34" s="329" t="str">
        <f t="shared" si="34"/>
        <v/>
      </c>
      <c r="R34" s="330"/>
      <c r="S34" s="329" t="str">
        <f t="shared" si="35"/>
        <v/>
      </c>
      <c r="T34" s="331"/>
      <c r="U34" s="332"/>
      <c r="V34" s="328">
        <v>3</v>
      </c>
      <c r="W34" s="333">
        <v>42</v>
      </c>
      <c r="X34" s="330">
        <v>3</v>
      </c>
      <c r="Y34" s="333">
        <v>42</v>
      </c>
      <c r="Z34" s="331">
        <v>5</v>
      </c>
      <c r="AA34" s="332" t="s">
        <v>104</v>
      </c>
      <c r="AB34" s="328"/>
      <c r="AC34" s="329" t="str">
        <f t="shared" si="6"/>
        <v/>
      </c>
      <c r="AD34" s="330"/>
      <c r="AE34" s="329" t="str">
        <f t="shared" si="36"/>
        <v/>
      </c>
      <c r="AF34" s="331"/>
      <c r="AG34" s="332"/>
      <c r="AH34" s="328"/>
      <c r="AI34" s="329" t="str">
        <f t="shared" si="37"/>
        <v/>
      </c>
      <c r="AJ34" s="330"/>
      <c r="AK34" s="329" t="str">
        <f t="shared" si="38"/>
        <v/>
      </c>
      <c r="AL34" s="331"/>
      <c r="AM34" s="332"/>
      <c r="AN34" s="328"/>
      <c r="AO34" s="329"/>
      <c r="AP34" s="330"/>
      <c r="AQ34" s="329"/>
      <c r="AR34" s="331"/>
      <c r="AS34" s="332"/>
      <c r="AT34" s="328"/>
      <c r="AU34" s="333" t="str">
        <f t="shared" si="28"/>
        <v/>
      </c>
      <c r="AV34" s="330"/>
      <c r="AW34" s="333" t="str">
        <f t="shared" si="29"/>
        <v/>
      </c>
      <c r="AX34" s="331"/>
      <c r="AY34" s="332"/>
      <c r="AZ34" s="24">
        <f t="shared" si="18"/>
        <v>3</v>
      </c>
      <c r="BA34" s="16">
        <f t="shared" si="25"/>
        <v>42</v>
      </c>
      <c r="BB34" s="25">
        <f t="shared" si="19"/>
        <v>3</v>
      </c>
      <c r="BC34" s="16">
        <f t="shared" si="26"/>
        <v>42</v>
      </c>
      <c r="BD34" s="25">
        <f t="shared" si="20"/>
        <v>5</v>
      </c>
      <c r="BE34" s="26">
        <f t="shared" si="21"/>
        <v>6</v>
      </c>
      <c r="BF34" s="41" t="s">
        <v>673</v>
      </c>
      <c r="BG34" s="41" t="s">
        <v>723</v>
      </c>
    </row>
    <row r="35" spans="1:59" s="1" customFormat="1" ht="15.75" customHeight="1" x14ac:dyDescent="0.2">
      <c r="A35" s="28" t="s">
        <v>315</v>
      </c>
      <c r="B35" s="710" t="s">
        <v>34</v>
      </c>
      <c r="C35" s="318" t="s">
        <v>316</v>
      </c>
      <c r="D35" s="328"/>
      <c r="E35" s="329" t="str">
        <f>IF(D35*15=0,"",D35*15)</f>
        <v/>
      </c>
      <c r="F35" s="330"/>
      <c r="G35" s="329" t="str">
        <f>IF(F35*15=0,"",F35*15)</f>
        <v/>
      </c>
      <c r="H35" s="331"/>
      <c r="I35" s="332"/>
      <c r="J35" s="328"/>
      <c r="K35" s="329" t="str">
        <f t="shared" ref="K35:K43" si="43">IF(J35*15=0,"",J35*15)</f>
        <v/>
      </c>
      <c r="L35" s="330"/>
      <c r="M35" s="329" t="str">
        <f t="shared" ref="M35:M43" si="44">IF(L35*15=0,"",L35*15)</f>
        <v/>
      </c>
      <c r="N35" s="331"/>
      <c r="O35" s="332"/>
      <c r="P35" s="328"/>
      <c r="Q35" s="329" t="str">
        <f>IF(P35*15=0,"",P35*15)</f>
        <v/>
      </c>
      <c r="R35" s="330"/>
      <c r="S35" s="329" t="str">
        <f t="shared" si="35"/>
        <v/>
      </c>
      <c r="T35" s="331"/>
      <c r="U35" s="332"/>
      <c r="V35" s="328"/>
      <c r="W35" s="333" t="str">
        <f t="shared" si="41"/>
        <v/>
      </c>
      <c r="X35" s="330"/>
      <c r="Y35" s="333" t="str">
        <f t="shared" si="42"/>
        <v/>
      </c>
      <c r="Z35" s="331"/>
      <c r="AA35" s="332"/>
      <c r="AB35" s="328">
        <v>2</v>
      </c>
      <c r="AC35" s="329">
        <v>28</v>
      </c>
      <c r="AD35" s="330">
        <v>2</v>
      </c>
      <c r="AE35" s="329">
        <v>28</v>
      </c>
      <c r="AF35" s="331">
        <v>4</v>
      </c>
      <c r="AG35" s="332" t="s">
        <v>471</v>
      </c>
      <c r="AH35" s="328"/>
      <c r="AI35" s="329"/>
      <c r="AJ35" s="330"/>
      <c r="AK35" s="329"/>
      <c r="AL35" s="331"/>
      <c r="AM35" s="332"/>
      <c r="AN35" s="328"/>
      <c r="AO35" s="329" t="str">
        <f t="shared" si="39"/>
        <v/>
      </c>
      <c r="AP35" s="330"/>
      <c r="AQ35" s="329" t="str">
        <f t="shared" si="11"/>
        <v/>
      </c>
      <c r="AR35" s="331"/>
      <c r="AS35" s="332"/>
      <c r="AT35" s="328"/>
      <c r="AU35" s="333" t="str">
        <f t="shared" si="28"/>
        <v/>
      </c>
      <c r="AV35" s="330"/>
      <c r="AW35" s="333" t="str">
        <f t="shared" si="29"/>
        <v/>
      </c>
      <c r="AX35" s="331"/>
      <c r="AY35" s="332"/>
      <c r="AZ35" s="24">
        <f t="shared" si="18"/>
        <v>2</v>
      </c>
      <c r="BA35" s="16">
        <f t="shared" si="25"/>
        <v>28</v>
      </c>
      <c r="BB35" s="25">
        <f t="shared" si="19"/>
        <v>2</v>
      </c>
      <c r="BC35" s="16">
        <f t="shared" si="26"/>
        <v>28</v>
      </c>
      <c r="BD35" s="25">
        <f t="shared" si="20"/>
        <v>4</v>
      </c>
      <c r="BE35" s="26">
        <f t="shared" si="21"/>
        <v>4</v>
      </c>
      <c r="BF35" s="41" t="s">
        <v>673</v>
      </c>
      <c r="BG35" s="41" t="s">
        <v>722</v>
      </c>
    </row>
    <row r="36" spans="1:59" s="1" customFormat="1" ht="15.75" customHeight="1" x14ac:dyDescent="0.2">
      <c r="A36" s="28" t="s">
        <v>317</v>
      </c>
      <c r="B36" s="710" t="s">
        <v>34</v>
      </c>
      <c r="C36" s="318" t="s">
        <v>318</v>
      </c>
      <c r="D36" s="328"/>
      <c r="E36" s="329"/>
      <c r="F36" s="330"/>
      <c r="G36" s="329"/>
      <c r="H36" s="331"/>
      <c r="I36" s="332"/>
      <c r="J36" s="328"/>
      <c r="K36" s="329" t="str">
        <f t="shared" si="43"/>
        <v/>
      </c>
      <c r="L36" s="330"/>
      <c r="M36" s="329" t="str">
        <f t="shared" si="44"/>
        <v/>
      </c>
      <c r="N36" s="331"/>
      <c r="O36" s="332"/>
      <c r="P36" s="328"/>
      <c r="Q36" s="329" t="str">
        <f>IF(P36*15=0,"",P36*15)</f>
        <v/>
      </c>
      <c r="R36" s="330"/>
      <c r="S36" s="329" t="str">
        <f>IF(R36*15=0,"",R36*15)</f>
        <v/>
      </c>
      <c r="T36" s="331"/>
      <c r="U36" s="332"/>
      <c r="V36" s="328"/>
      <c r="W36" s="333" t="str">
        <f t="shared" si="41"/>
        <v/>
      </c>
      <c r="X36" s="330"/>
      <c r="Y36" s="333" t="str">
        <f t="shared" si="42"/>
        <v/>
      </c>
      <c r="Z36" s="331"/>
      <c r="AA36" s="332"/>
      <c r="AB36" s="328"/>
      <c r="AC36" s="329" t="str">
        <f t="shared" si="6"/>
        <v/>
      </c>
      <c r="AD36" s="330"/>
      <c r="AE36" s="329" t="str">
        <f t="shared" si="36"/>
        <v/>
      </c>
      <c r="AF36" s="331"/>
      <c r="AG36" s="332"/>
      <c r="AH36" s="328">
        <v>2</v>
      </c>
      <c r="AI36" s="329">
        <v>28</v>
      </c>
      <c r="AJ36" s="330">
        <v>2</v>
      </c>
      <c r="AK36" s="329">
        <v>28</v>
      </c>
      <c r="AL36" s="331">
        <v>3</v>
      </c>
      <c r="AM36" s="332" t="s">
        <v>104</v>
      </c>
      <c r="AN36" s="328"/>
      <c r="AO36" s="329" t="str">
        <f t="shared" si="39"/>
        <v/>
      </c>
      <c r="AP36" s="330"/>
      <c r="AQ36" s="329" t="str">
        <f t="shared" si="11"/>
        <v/>
      </c>
      <c r="AR36" s="331"/>
      <c r="AS36" s="332"/>
      <c r="AT36" s="328"/>
      <c r="AU36" s="333"/>
      <c r="AV36" s="330"/>
      <c r="AW36" s="333"/>
      <c r="AX36" s="331"/>
      <c r="AY36" s="332"/>
      <c r="AZ36" s="24">
        <f t="shared" si="18"/>
        <v>2</v>
      </c>
      <c r="BA36" s="16">
        <f t="shared" si="25"/>
        <v>28</v>
      </c>
      <c r="BB36" s="25">
        <f t="shared" si="19"/>
        <v>2</v>
      </c>
      <c r="BC36" s="16">
        <f t="shared" si="26"/>
        <v>28</v>
      </c>
      <c r="BD36" s="25">
        <f t="shared" si="20"/>
        <v>3</v>
      </c>
      <c r="BE36" s="26">
        <f t="shared" si="21"/>
        <v>4</v>
      </c>
      <c r="BF36" s="41" t="s">
        <v>673</v>
      </c>
      <c r="BG36" s="41" t="s">
        <v>722</v>
      </c>
    </row>
    <row r="37" spans="1:59" s="1" customFormat="1" ht="15.75" customHeight="1" x14ac:dyDescent="0.2">
      <c r="A37" s="28" t="s">
        <v>1125</v>
      </c>
      <c r="B37" s="710" t="s">
        <v>34</v>
      </c>
      <c r="C37" s="494" t="s">
        <v>319</v>
      </c>
      <c r="D37" s="328"/>
      <c r="E37" s="329"/>
      <c r="F37" s="330"/>
      <c r="G37" s="329"/>
      <c r="H37" s="331"/>
      <c r="I37" s="332"/>
      <c r="J37" s="328"/>
      <c r="K37" s="329"/>
      <c r="L37" s="330"/>
      <c r="M37" s="329"/>
      <c r="N37" s="331"/>
      <c r="O37" s="332"/>
      <c r="P37" s="328"/>
      <c r="Q37" s="329"/>
      <c r="R37" s="330"/>
      <c r="S37" s="329"/>
      <c r="T37" s="331"/>
      <c r="U37" s="332"/>
      <c r="V37" s="328"/>
      <c r="W37" s="333"/>
      <c r="X37" s="330"/>
      <c r="Y37" s="333"/>
      <c r="Z37" s="331"/>
      <c r="AA37" s="332"/>
      <c r="AB37" s="328"/>
      <c r="AC37" s="329"/>
      <c r="AD37" s="330"/>
      <c r="AE37" s="329"/>
      <c r="AF37" s="331"/>
      <c r="AG37" s="332"/>
      <c r="AH37" s="328"/>
      <c r="AI37" s="329"/>
      <c r="AJ37" s="330"/>
      <c r="AK37" s="329"/>
      <c r="AL37" s="331"/>
      <c r="AM37" s="332"/>
      <c r="AN37" s="328">
        <v>2</v>
      </c>
      <c r="AO37" s="329">
        <v>28</v>
      </c>
      <c r="AP37" s="330">
        <v>2</v>
      </c>
      <c r="AQ37" s="329">
        <v>28</v>
      </c>
      <c r="AR37" s="331">
        <v>3</v>
      </c>
      <c r="AS37" s="332" t="s">
        <v>104</v>
      </c>
      <c r="AT37" s="334"/>
      <c r="AU37" s="333"/>
      <c r="AV37" s="334"/>
      <c r="AW37" s="333"/>
      <c r="AX37" s="331"/>
      <c r="AY37" s="332"/>
      <c r="AZ37" s="24">
        <f t="shared" ref="AZ37:AZ42" si="45">IF(D37+J37+P37+V37+AB37+AH37+AN37+AT37=0,"",D37+J37+P37+V37+AB37+AH37+AN37+AT37)</f>
        <v>2</v>
      </c>
      <c r="BA37" s="16">
        <f t="shared" ref="BA37:BA42" si="46">IF((D37+J37+P37+V37+AB37+AH37+AN37+AT37)*14=0,"",(D37+J37+P37+V37+AB37+AH37+AN37+AT37)*14)</f>
        <v>28</v>
      </c>
      <c r="BB37" s="25">
        <f t="shared" ref="BB37:BB42" si="47">IF(F37+L37+R37+X37+AD37+AJ37+AP37+AV37=0,"",F37+L37+R37+X37+AD37+AJ37+AP37+AV37)</f>
        <v>2</v>
      </c>
      <c r="BC37" s="16">
        <f t="shared" ref="BC37:BC42" si="48">IF((L37+F37+R37+X37+AD37+AJ37+AP37+AV37)*14=0,"",(L37+F37+R37+X37+AD37+AJ37+AP37+AV37)*14)</f>
        <v>28</v>
      </c>
      <c r="BD37" s="25">
        <f t="shared" ref="BD37:BD42" si="49">IF(N37+H37+T37+Z37+AF37+AL37+AR37+AX37=0,"",N37+H37+T37+Z37+AF37+AL37+AR37+AX37)</f>
        <v>3</v>
      </c>
      <c r="BE37" s="26">
        <f t="shared" ref="BE37:BE42" si="50">IF(D37+F37+L37+J37+P37+R37+V37+X37+AB37+AD37+AH37+AJ37+AN37+AP37+AT37+AV37=0,"",D37+F37+L37+J37+P37+R37+V37+X37+AB37+AD37+AH37+AJ37+AN37+AP37+AT37+AV37)</f>
        <v>4</v>
      </c>
      <c r="BF37" s="41" t="s">
        <v>673</v>
      </c>
      <c r="BG37" s="41" t="s">
        <v>724</v>
      </c>
    </row>
    <row r="38" spans="1:59" s="1" customFormat="1" ht="15.75" customHeight="1" x14ac:dyDescent="0.2">
      <c r="A38" s="28" t="s">
        <v>1126</v>
      </c>
      <c r="B38" s="710" t="s">
        <v>34</v>
      </c>
      <c r="C38" s="712" t="s">
        <v>320</v>
      </c>
      <c r="D38" s="328"/>
      <c r="E38" s="329"/>
      <c r="F38" s="330"/>
      <c r="G38" s="329"/>
      <c r="H38" s="331"/>
      <c r="I38" s="332"/>
      <c r="J38" s="328"/>
      <c r="K38" s="329"/>
      <c r="L38" s="330"/>
      <c r="M38" s="329"/>
      <c r="N38" s="331"/>
      <c r="O38" s="332"/>
      <c r="P38" s="328"/>
      <c r="Q38" s="329"/>
      <c r="R38" s="330"/>
      <c r="S38" s="329"/>
      <c r="T38" s="331"/>
      <c r="U38" s="332"/>
      <c r="V38" s="328"/>
      <c r="W38" s="333" t="str">
        <f t="shared" si="41"/>
        <v/>
      </c>
      <c r="X38" s="330"/>
      <c r="Y38" s="333" t="str">
        <f t="shared" si="42"/>
        <v/>
      </c>
      <c r="Z38" s="331"/>
      <c r="AA38" s="332"/>
      <c r="AB38" s="328"/>
      <c r="AC38" s="329"/>
      <c r="AD38" s="330"/>
      <c r="AE38" s="329"/>
      <c r="AF38" s="331"/>
      <c r="AG38" s="332"/>
      <c r="AH38" s="328"/>
      <c r="AI38" s="329"/>
      <c r="AJ38" s="330"/>
      <c r="AK38" s="329" t="str">
        <f t="shared" si="38"/>
        <v/>
      </c>
      <c r="AL38" s="331"/>
      <c r="AM38" s="332"/>
      <c r="AN38" s="328"/>
      <c r="AO38" s="329" t="str">
        <f t="shared" si="39"/>
        <v/>
      </c>
      <c r="AP38" s="330"/>
      <c r="AQ38" s="329" t="str">
        <f t="shared" si="11"/>
        <v/>
      </c>
      <c r="AR38" s="331"/>
      <c r="AS38" s="332"/>
      <c r="AT38" s="328">
        <v>2</v>
      </c>
      <c r="AU38" s="333">
        <v>20</v>
      </c>
      <c r="AV38" s="330">
        <v>2</v>
      </c>
      <c r="AW38" s="333">
        <v>20</v>
      </c>
      <c r="AX38" s="331">
        <v>4</v>
      </c>
      <c r="AY38" s="332" t="s">
        <v>104</v>
      </c>
      <c r="AZ38" s="24">
        <f t="shared" si="45"/>
        <v>2</v>
      </c>
      <c r="BA38" s="16">
        <v>20</v>
      </c>
      <c r="BB38" s="25">
        <f t="shared" si="47"/>
        <v>2</v>
      </c>
      <c r="BC38" s="16">
        <v>20</v>
      </c>
      <c r="BD38" s="25">
        <f t="shared" si="49"/>
        <v>4</v>
      </c>
      <c r="BE38" s="26">
        <f t="shared" si="50"/>
        <v>4</v>
      </c>
      <c r="BF38" s="41" t="s">
        <v>673</v>
      </c>
      <c r="BG38" s="41" t="s">
        <v>724</v>
      </c>
    </row>
    <row r="39" spans="1:59" s="1" customFormat="1" ht="15.75" customHeight="1" x14ac:dyDescent="0.2">
      <c r="A39" s="28" t="s">
        <v>321</v>
      </c>
      <c r="B39" s="710" t="s">
        <v>34</v>
      </c>
      <c r="C39" s="318" t="s">
        <v>322</v>
      </c>
      <c r="D39" s="328"/>
      <c r="E39" s="329" t="str">
        <f>IF(D39*15=0,"",D39*15)</f>
        <v/>
      </c>
      <c r="F39" s="330"/>
      <c r="G39" s="329" t="str">
        <f>IF(F39*15=0,"",F39*15)</f>
        <v/>
      </c>
      <c r="H39" s="331"/>
      <c r="I39" s="332"/>
      <c r="J39" s="328"/>
      <c r="K39" s="329" t="str">
        <f t="shared" si="43"/>
        <v/>
      </c>
      <c r="L39" s="330"/>
      <c r="M39" s="329" t="str">
        <f t="shared" si="44"/>
        <v/>
      </c>
      <c r="N39" s="331"/>
      <c r="O39" s="332"/>
      <c r="P39" s="328"/>
      <c r="Q39" s="329" t="str">
        <f>IF(P39*15=0,"",P39*15)</f>
        <v/>
      </c>
      <c r="R39" s="330"/>
      <c r="S39" s="329" t="str">
        <f>IF(R39*15=0,"",R39*15)</f>
        <v/>
      </c>
      <c r="T39" s="331"/>
      <c r="U39" s="332"/>
      <c r="V39" s="328"/>
      <c r="W39" s="333" t="str">
        <f t="shared" si="41"/>
        <v/>
      </c>
      <c r="X39" s="330"/>
      <c r="Y39" s="333" t="str">
        <f t="shared" si="42"/>
        <v/>
      </c>
      <c r="Z39" s="331"/>
      <c r="AA39" s="332"/>
      <c r="AB39" s="328"/>
      <c r="AC39" s="329"/>
      <c r="AD39" s="330"/>
      <c r="AE39" s="329" t="str">
        <f>IF(AD39*15=0,"",AD39*15)</f>
        <v/>
      </c>
      <c r="AF39" s="331"/>
      <c r="AG39" s="332"/>
      <c r="AH39" s="328">
        <v>1</v>
      </c>
      <c r="AI39" s="329">
        <v>14</v>
      </c>
      <c r="AJ39" s="330"/>
      <c r="AK39" s="329" t="str">
        <f t="shared" si="38"/>
        <v/>
      </c>
      <c r="AL39" s="331">
        <v>1</v>
      </c>
      <c r="AM39" s="332" t="s">
        <v>471</v>
      </c>
      <c r="AN39" s="328"/>
      <c r="AO39" s="329"/>
      <c r="AP39" s="330"/>
      <c r="AQ39" s="329"/>
      <c r="AR39" s="331"/>
      <c r="AS39" s="332"/>
      <c r="AT39" s="328"/>
      <c r="AU39" s="333" t="str">
        <f t="shared" si="28"/>
        <v/>
      </c>
      <c r="AV39" s="330"/>
      <c r="AW39" s="333" t="str">
        <f t="shared" si="29"/>
        <v/>
      </c>
      <c r="AX39" s="331"/>
      <c r="AY39" s="332"/>
      <c r="AZ39" s="24">
        <f t="shared" si="45"/>
        <v>1</v>
      </c>
      <c r="BA39" s="16">
        <f t="shared" si="46"/>
        <v>14</v>
      </c>
      <c r="BB39" s="25" t="str">
        <f t="shared" si="47"/>
        <v/>
      </c>
      <c r="BC39" s="16" t="str">
        <f t="shared" si="48"/>
        <v/>
      </c>
      <c r="BD39" s="25">
        <f t="shared" si="49"/>
        <v>1</v>
      </c>
      <c r="BE39" s="26">
        <f t="shared" si="50"/>
        <v>1</v>
      </c>
      <c r="BF39" s="41" t="s">
        <v>673</v>
      </c>
      <c r="BG39" s="41" t="s">
        <v>721</v>
      </c>
    </row>
    <row r="40" spans="1:59" s="1" customFormat="1" ht="15.75" customHeight="1" x14ac:dyDescent="0.2">
      <c r="A40" s="28" t="s">
        <v>323</v>
      </c>
      <c r="B40" s="710" t="s">
        <v>34</v>
      </c>
      <c r="C40" s="318" t="s">
        <v>324</v>
      </c>
      <c r="D40" s="328"/>
      <c r="E40" s="329" t="str">
        <f>IF(D40*15=0,"",D40*15)</f>
        <v/>
      </c>
      <c r="F40" s="330"/>
      <c r="G40" s="329" t="str">
        <f>IF(F40*15=0,"",F40*15)</f>
        <v/>
      </c>
      <c r="H40" s="331"/>
      <c r="I40" s="332"/>
      <c r="J40" s="328"/>
      <c r="K40" s="329" t="str">
        <f t="shared" si="43"/>
        <v/>
      </c>
      <c r="L40" s="330"/>
      <c r="M40" s="329" t="str">
        <f t="shared" si="44"/>
        <v/>
      </c>
      <c r="N40" s="331"/>
      <c r="O40" s="332"/>
      <c r="P40" s="328"/>
      <c r="Q40" s="329" t="str">
        <f>IF(P40*15=0,"",P40*15)</f>
        <v/>
      </c>
      <c r="R40" s="330"/>
      <c r="S40" s="329" t="str">
        <f>IF(R40*15=0,"",R40*15)</f>
        <v/>
      </c>
      <c r="T40" s="331"/>
      <c r="U40" s="332"/>
      <c r="V40" s="328">
        <v>2</v>
      </c>
      <c r="W40" s="333">
        <v>28</v>
      </c>
      <c r="X40" s="330">
        <v>3</v>
      </c>
      <c r="Y40" s="333">
        <v>42</v>
      </c>
      <c r="Z40" s="331">
        <v>3</v>
      </c>
      <c r="AA40" s="332" t="s">
        <v>470</v>
      </c>
      <c r="AB40" s="328"/>
      <c r="AC40" s="329" t="str">
        <f>IF(AB40*15=0,"",AB40*15)</f>
        <v/>
      </c>
      <c r="AD40" s="330"/>
      <c r="AE40" s="329" t="str">
        <f>IF(AD40*15=0,"",AD40*15)</f>
        <v/>
      </c>
      <c r="AF40" s="331"/>
      <c r="AG40" s="332"/>
      <c r="AH40" s="328"/>
      <c r="AI40" s="329" t="str">
        <f>IF(AH40*15=0,"",AH40*15)</f>
        <v/>
      </c>
      <c r="AJ40" s="330"/>
      <c r="AK40" s="329" t="str">
        <f t="shared" si="38"/>
        <v/>
      </c>
      <c r="AL40" s="331"/>
      <c r="AM40" s="332"/>
      <c r="AN40" s="328"/>
      <c r="AO40" s="329"/>
      <c r="AP40" s="330"/>
      <c r="AQ40" s="329"/>
      <c r="AR40" s="331"/>
      <c r="AS40" s="332"/>
      <c r="AT40" s="328"/>
      <c r="AU40" s="333" t="str">
        <f t="shared" si="28"/>
        <v/>
      </c>
      <c r="AV40" s="330"/>
      <c r="AW40" s="333" t="str">
        <f t="shared" si="29"/>
        <v/>
      </c>
      <c r="AX40" s="331"/>
      <c r="AY40" s="332"/>
      <c r="AZ40" s="24">
        <f t="shared" si="45"/>
        <v>2</v>
      </c>
      <c r="BA40" s="16">
        <f t="shared" si="46"/>
        <v>28</v>
      </c>
      <c r="BB40" s="25">
        <f t="shared" si="47"/>
        <v>3</v>
      </c>
      <c r="BC40" s="16">
        <f t="shared" si="48"/>
        <v>42</v>
      </c>
      <c r="BD40" s="25">
        <f t="shared" si="49"/>
        <v>3</v>
      </c>
      <c r="BE40" s="26">
        <f t="shared" si="50"/>
        <v>5</v>
      </c>
      <c r="BF40" s="41" t="s">
        <v>673</v>
      </c>
      <c r="BG40" s="41" t="s">
        <v>724</v>
      </c>
    </row>
    <row r="41" spans="1:59" s="1" customFormat="1" ht="15.75" customHeight="1" x14ac:dyDescent="0.2">
      <c r="A41" s="28" t="s">
        <v>592</v>
      </c>
      <c r="B41" s="710" t="s">
        <v>34</v>
      </c>
      <c r="C41" s="318" t="s">
        <v>325</v>
      </c>
      <c r="D41" s="328"/>
      <c r="E41" s="329"/>
      <c r="F41" s="330"/>
      <c r="G41" s="329"/>
      <c r="H41" s="331"/>
      <c r="I41" s="332"/>
      <c r="J41" s="328"/>
      <c r="K41" s="329"/>
      <c r="L41" s="330"/>
      <c r="M41" s="329"/>
      <c r="N41" s="331"/>
      <c r="O41" s="332"/>
      <c r="P41" s="328"/>
      <c r="Q41" s="329"/>
      <c r="R41" s="330"/>
      <c r="S41" s="329"/>
      <c r="T41" s="331"/>
      <c r="U41" s="332"/>
      <c r="V41" s="328"/>
      <c r="W41" s="333"/>
      <c r="X41" s="330"/>
      <c r="Y41" s="333"/>
      <c r="Z41" s="331"/>
      <c r="AA41" s="332"/>
      <c r="AB41" s="328">
        <v>2</v>
      </c>
      <c r="AC41" s="329">
        <v>28</v>
      </c>
      <c r="AD41" s="330"/>
      <c r="AE41" s="329"/>
      <c r="AF41" s="331">
        <v>2</v>
      </c>
      <c r="AG41" s="332" t="s">
        <v>88</v>
      </c>
      <c r="AH41" s="328"/>
      <c r="AI41" s="329"/>
      <c r="AJ41" s="330"/>
      <c r="AK41" s="329"/>
      <c r="AL41" s="331"/>
      <c r="AM41" s="332"/>
      <c r="AN41" s="328"/>
      <c r="AO41" s="329"/>
      <c r="AP41" s="330"/>
      <c r="AQ41" s="329"/>
      <c r="AR41" s="331"/>
      <c r="AS41" s="332"/>
      <c r="AT41" s="328"/>
      <c r="AU41" s="333"/>
      <c r="AV41" s="330"/>
      <c r="AW41" s="333"/>
      <c r="AX41" s="331"/>
      <c r="AY41" s="332"/>
      <c r="AZ41" s="24">
        <f t="shared" si="45"/>
        <v>2</v>
      </c>
      <c r="BA41" s="16">
        <f t="shared" si="46"/>
        <v>28</v>
      </c>
      <c r="BB41" s="25" t="str">
        <f t="shared" si="47"/>
        <v/>
      </c>
      <c r="BC41" s="16" t="str">
        <f t="shared" si="48"/>
        <v/>
      </c>
      <c r="BD41" s="25">
        <f t="shared" si="49"/>
        <v>2</v>
      </c>
      <c r="BE41" s="26">
        <f t="shared" si="50"/>
        <v>2</v>
      </c>
      <c r="BF41" s="41" t="s">
        <v>673</v>
      </c>
      <c r="BG41" s="41" t="s">
        <v>723</v>
      </c>
    </row>
    <row r="42" spans="1:59" s="1" customFormat="1" ht="15.75" customHeight="1" x14ac:dyDescent="0.2">
      <c r="A42" s="28" t="s">
        <v>590</v>
      </c>
      <c r="B42" s="710" t="s">
        <v>34</v>
      </c>
      <c r="C42" s="318" t="s">
        <v>591</v>
      </c>
      <c r="D42" s="328"/>
      <c r="E42" s="329"/>
      <c r="F42" s="330"/>
      <c r="G42" s="329"/>
      <c r="H42" s="331"/>
      <c r="I42" s="332"/>
      <c r="J42" s="328"/>
      <c r="K42" s="329"/>
      <c r="L42" s="330"/>
      <c r="M42" s="329"/>
      <c r="N42" s="331"/>
      <c r="O42" s="332"/>
      <c r="P42" s="328"/>
      <c r="Q42" s="329"/>
      <c r="R42" s="330"/>
      <c r="S42" s="329"/>
      <c r="T42" s="331"/>
      <c r="U42" s="332"/>
      <c r="V42" s="328"/>
      <c r="W42" s="333"/>
      <c r="X42" s="330"/>
      <c r="Y42" s="333"/>
      <c r="Z42" s="331"/>
      <c r="AA42" s="332"/>
      <c r="AB42" s="328">
        <v>1</v>
      </c>
      <c r="AC42" s="329">
        <v>14</v>
      </c>
      <c r="AD42" s="330">
        <v>1</v>
      </c>
      <c r="AE42" s="329">
        <v>14</v>
      </c>
      <c r="AF42" s="331">
        <v>2</v>
      </c>
      <c r="AG42" s="332" t="s">
        <v>88</v>
      </c>
      <c r="AH42" s="328"/>
      <c r="AI42" s="329"/>
      <c r="AJ42" s="330"/>
      <c r="AK42" s="329"/>
      <c r="AL42" s="331"/>
      <c r="AM42" s="332"/>
      <c r="AN42" s="328"/>
      <c r="AO42" s="329"/>
      <c r="AP42" s="330"/>
      <c r="AQ42" s="329"/>
      <c r="AR42" s="331"/>
      <c r="AS42" s="332"/>
      <c r="AT42" s="328"/>
      <c r="AU42" s="333"/>
      <c r="AV42" s="330"/>
      <c r="AW42" s="333"/>
      <c r="AX42" s="331"/>
      <c r="AY42" s="332"/>
      <c r="AZ42" s="24">
        <f t="shared" si="45"/>
        <v>1</v>
      </c>
      <c r="BA42" s="16">
        <f t="shared" si="46"/>
        <v>14</v>
      </c>
      <c r="BB42" s="25">
        <f t="shared" si="47"/>
        <v>1</v>
      </c>
      <c r="BC42" s="16">
        <f t="shared" si="48"/>
        <v>14</v>
      </c>
      <c r="BD42" s="25">
        <f t="shared" si="49"/>
        <v>2</v>
      </c>
      <c r="BE42" s="26">
        <f t="shared" si="50"/>
        <v>2</v>
      </c>
      <c r="BF42" s="41" t="s">
        <v>673</v>
      </c>
      <c r="BG42" s="381" t="s">
        <v>1162</v>
      </c>
    </row>
    <row r="43" spans="1:59" ht="15.75" customHeight="1" x14ac:dyDescent="0.2">
      <c r="A43" s="28" t="s">
        <v>326</v>
      </c>
      <c r="B43" s="710" t="s">
        <v>34</v>
      </c>
      <c r="C43" s="318" t="s">
        <v>327</v>
      </c>
      <c r="D43" s="328"/>
      <c r="E43" s="329" t="str">
        <f>IF(D43*15=0,"",D43*15)</f>
        <v/>
      </c>
      <c r="F43" s="330"/>
      <c r="G43" s="329"/>
      <c r="H43" s="331"/>
      <c r="I43" s="332"/>
      <c r="J43" s="328"/>
      <c r="K43" s="329" t="str">
        <f t="shared" si="43"/>
        <v/>
      </c>
      <c r="L43" s="330"/>
      <c r="M43" s="329" t="str">
        <f t="shared" si="44"/>
        <v/>
      </c>
      <c r="N43" s="331"/>
      <c r="O43" s="332"/>
      <c r="P43" s="328"/>
      <c r="Q43" s="329"/>
      <c r="R43" s="330"/>
      <c r="S43" s="329"/>
      <c r="T43" s="331"/>
      <c r="U43" s="332"/>
      <c r="V43" s="328"/>
      <c r="W43" s="333" t="str">
        <f t="shared" si="41"/>
        <v/>
      </c>
      <c r="X43" s="330"/>
      <c r="Y43" s="333" t="str">
        <f t="shared" si="42"/>
        <v/>
      </c>
      <c r="Z43" s="331"/>
      <c r="AA43" s="332"/>
      <c r="AB43" s="328"/>
      <c r="AC43" s="329" t="str">
        <f>IF(AB43*15=0,"",AB43*15)</f>
        <v/>
      </c>
      <c r="AD43" s="330"/>
      <c r="AE43" s="329"/>
      <c r="AF43" s="331"/>
      <c r="AG43" s="332"/>
      <c r="AH43" s="328"/>
      <c r="AI43" s="329"/>
      <c r="AJ43" s="330"/>
      <c r="AK43" s="329" t="str">
        <f t="shared" si="38"/>
        <v/>
      </c>
      <c r="AL43" s="331"/>
      <c r="AM43" s="332"/>
      <c r="AN43" s="328">
        <v>1</v>
      </c>
      <c r="AO43" s="329">
        <v>14</v>
      </c>
      <c r="AP43" s="330">
        <v>1</v>
      </c>
      <c r="AQ43" s="329">
        <v>14</v>
      </c>
      <c r="AR43" s="331">
        <v>2</v>
      </c>
      <c r="AS43" s="332" t="s">
        <v>470</v>
      </c>
      <c r="AT43" s="328"/>
      <c r="AU43" s="333"/>
      <c r="AV43" s="330"/>
      <c r="AW43" s="333"/>
      <c r="AX43" s="331"/>
      <c r="AY43" s="332"/>
      <c r="AZ43" s="24">
        <f t="shared" si="18"/>
        <v>1</v>
      </c>
      <c r="BA43" s="16">
        <f t="shared" si="25"/>
        <v>14</v>
      </c>
      <c r="BB43" s="25">
        <f t="shared" si="19"/>
        <v>1</v>
      </c>
      <c r="BC43" s="16">
        <f t="shared" si="26"/>
        <v>14</v>
      </c>
      <c r="BD43" s="25">
        <f t="shared" si="20"/>
        <v>2</v>
      </c>
      <c r="BE43" s="26">
        <f t="shared" si="21"/>
        <v>2</v>
      </c>
      <c r="BF43" s="41" t="s">
        <v>673</v>
      </c>
      <c r="BG43" s="41" t="s">
        <v>722</v>
      </c>
    </row>
    <row r="44" spans="1:59" s="300" customFormat="1" ht="15.75" customHeight="1" thickBot="1" x14ac:dyDescent="0.3">
      <c r="A44" s="364"/>
      <c r="B44" s="87"/>
      <c r="C44" s="365" t="s">
        <v>55</v>
      </c>
      <c r="D44" s="366">
        <f>SUM(D12:D43)</f>
        <v>7</v>
      </c>
      <c r="E44" s="366">
        <f>SUM(E12:E43)</f>
        <v>74</v>
      </c>
      <c r="F44" s="366">
        <f>SUM(F12:F43)</f>
        <v>2</v>
      </c>
      <c r="G44" s="366">
        <f>SUM(G12:G43)</f>
        <v>26</v>
      </c>
      <c r="H44" s="366">
        <f>SUM(H12:H43)</f>
        <v>6</v>
      </c>
      <c r="I44" s="367" t="s">
        <v>17</v>
      </c>
      <c r="J44" s="366">
        <f>SUM(J12:J43)</f>
        <v>4</v>
      </c>
      <c r="K44" s="366">
        <f>SUM(K12:K43)</f>
        <v>60</v>
      </c>
      <c r="L44" s="366">
        <f>SUM(L12:L43)</f>
        <v>5</v>
      </c>
      <c r="M44" s="366">
        <f>SUM(M12:M43)</f>
        <v>66</v>
      </c>
      <c r="N44" s="366">
        <f>SUM(N12:N43)</f>
        <v>10</v>
      </c>
      <c r="O44" s="367" t="s">
        <v>17</v>
      </c>
      <c r="P44" s="366">
        <f>SUM(P12:P43)</f>
        <v>2</v>
      </c>
      <c r="Q44" s="366">
        <f>SUM(Q12:Q43)</f>
        <v>28</v>
      </c>
      <c r="R44" s="366">
        <f>SUM(R12:R43)</f>
        <v>4</v>
      </c>
      <c r="S44" s="366">
        <f>SUM(S12:S43)</f>
        <v>56</v>
      </c>
      <c r="T44" s="366">
        <f>SUM(T12:T43)</f>
        <v>4</v>
      </c>
      <c r="U44" s="367" t="s">
        <v>17</v>
      </c>
      <c r="V44" s="366">
        <f>SUM(V12:V43)</f>
        <v>5</v>
      </c>
      <c r="W44" s="366">
        <f>SUM(W12:W43)</f>
        <v>70</v>
      </c>
      <c r="X44" s="366">
        <f>SUM(X12:X43)</f>
        <v>9</v>
      </c>
      <c r="Y44" s="366">
        <f>SUM(Y12:Y43)</f>
        <v>126</v>
      </c>
      <c r="Z44" s="366">
        <f>SUM(Z12:Z43)</f>
        <v>13</v>
      </c>
      <c r="AA44" s="367" t="s">
        <v>17</v>
      </c>
      <c r="AB44" s="366">
        <f>SUM(AB12:AB43)</f>
        <v>6</v>
      </c>
      <c r="AC44" s="366">
        <f>SUM(AC12:AC43)</f>
        <v>84</v>
      </c>
      <c r="AD44" s="366">
        <f>SUM(AD12:AD43)</f>
        <v>7</v>
      </c>
      <c r="AE44" s="366">
        <f>SUM(AE12:AE43)</f>
        <v>98</v>
      </c>
      <c r="AF44" s="366">
        <f>SUM(AF12:AF43)</f>
        <v>15</v>
      </c>
      <c r="AG44" s="367" t="s">
        <v>17</v>
      </c>
      <c r="AH44" s="366">
        <f>SUM(AH12:AH43)</f>
        <v>6</v>
      </c>
      <c r="AI44" s="366">
        <f>SUM(AI12:AI43)</f>
        <v>84</v>
      </c>
      <c r="AJ44" s="366">
        <f>SUM(AJ12:AJ43)</f>
        <v>6</v>
      </c>
      <c r="AK44" s="366">
        <f>SUM(AK12:AK43)</f>
        <v>84</v>
      </c>
      <c r="AL44" s="366">
        <f>SUM(AL12:AL43)</f>
        <v>13</v>
      </c>
      <c r="AM44" s="367" t="s">
        <v>17</v>
      </c>
      <c r="AN44" s="366">
        <f>SUM(AN12:AN43)</f>
        <v>7</v>
      </c>
      <c r="AO44" s="366">
        <f>SUM(AO12:AO43)</f>
        <v>98</v>
      </c>
      <c r="AP44" s="366">
        <f>SUM(AP12:AP43)</f>
        <v>8</v>
      </c>
      <c r="AQ44" s="366">
        <f>SUM(AQ12:AQ43)</f>
        <v>112</v>
      </c>
      <c r="AR44" s="366">
        <f>SUM(AR12:AR43)</f>
        <v>14</v>
      </c>
      <c r="AS44" s="367" t="s">
        <v>17</v>
      </c>
      <c r="AT44" s="366">
        <f>SUM(AT12:AT43)</f>
        <v>3</v>
      </c>
      <c r="AU44" s="366">
        <f>SUM(AU12:AU43)</f>
        <v>30</v>
      </c>
      <c r="AV44" s="366">
        <f>SUM(AV12:AV43)</f>
        <v>6</v>
      </c>
      <c r="AW44" s="366">
        <f>SUM(AW12:AW43)</f>
        <v>60</v>
      </c>
      <c r="AX44" s="366">
        <f>SUM(AX12:AX43)</f>
        <v>9</v>
      </c>
      <c r="AY44" s="367" t="s">
        <v>17</v>
      </c>
      <c r="AZ44" s="366">
        <f t="shared" ref="AZ44:BE44" si="51">SUM(AZ12:AZ43)</f>
        <v>40</v>
      </c>
      <c r="BA44" s="366">
        <f t="shared" si="51"/>
        <v>528</v>
      </c>
      <c r="BB44" s="366">
        <f t="shared" si="51"/>
        <v>47</v>
      </c>
      <c r="BC44" s="366">
        <f t="shared" si="51"/>
        <v>618</v>
      </c>
      <c r="BD44" s="458">
        <f t="shared" si="51"/>
        <v>84</v>
      </c>
      <c r="BE44" s="366">
        <f t="shared" si="51"/>
        <v>87</v>
      </c>
    </row>
    <row r="45" spans="1:59" s="300" customFormat="1" ht="15.75" customHeight="1" thickBot="1" x14ac:dyDescent="0.3">
      <c r="A45" s="369"/>
      <c r="B45" s="370"/>
      <c r="C45" s="297" t="s">
        <v>44</v>
      </c>
      <c r="D45" s="298">
        <f>D10+D44</f>
        <v>16</v>
      </c>
      <c r="E45" s="298">
        <f>E10+E44</f>
        <v>186</v>
      </c>
      <c r="F45" s="298">
        <f>F10+F44</f>
        <v>27</v>
      </c>
      <c r="G45" s="298">
        <f>G10+G44</f>
        <v>310</v>
      </c>
      <c r="H45" s="298">
        <f>H10+H44</f>
        <v>28</v>
      </c>
      <c r="I45" s="371" t="s">
        <v>17</v>
      </c>
      <c r="J45" s="298">
        <f>J10+J44</f>
        <v>13</v>
      </c>
      <c r="K45" s="298">
        <f>K10+K44</f>
        <v>198</v>
      </c>
      <c r="L45" s="298">
        <f>L10+L44</f>
        <v>18</v>
      </c>
      <c r="M45" s="298">
        <f>M10+M44</f>
        <v>250</v>
      </c>
      <c r="N45" s="298">
        <f>N10+N44</f>
        <v>30</v>
      </c>
      <c r="O45" s="371" t="s">
        <v>17</v>
      </c>
      <c r="P45" s="298">
        <f>P10+P44</f>
        <v>14</v>
      </c>
      <c r="Q45" s="298">
        <f>Q10+Q44</f>
        <v>200</v>
      </c>
      <c r="R45" s="298">
        <f>R10+R44</f>
        <v>17</v>
      </c>
      <c r="S45" s="298">
        <f>S10+S44</f>
        <v>234</v>
      </c>
      <c r="T45" s="298">
        <f>T10+T44</f>
        <v>29</v>
      </c>
      <c r="U45" s="371" t="s">
        <v>17</v>
      </c>
      <c r="V45" s="298">
        <f>V10+V44</f>
        <v>8</v>
      </c>
      <c r="W45" s="298">
        <f>W10+W44</f>
        <v>116</v>
      </c>
      <c r="X45" s="298">
        <f>X10+X44</f>
        <v>23</v>
      </c>
      <c r="Y45" s="298">
        <f>Y10+Y44</f>
        <v>320</v>
      </c>
      <c r="Z45" s="298">
        <f>Z10+Z44</f>
        <v>30</v>
      </c>
      <c r="AA45" s="371" t="s">
        <v>17</v>
      </c>
      <c r="AB45" s="298">
        <f>AB10+AB44</f>
        <v>12</v>
      </c>
      <c r="AC45" s="298">
        <f>AC10+AC44</f>
        <v>164</v>
      </c>
      <c r="AD45" s="298">
        <f>AD10+AD44</f>
        <v>19</v>
      </c>
      <c r="AE45" s="298">
        <f>AE10+AE44</f>
        <v>270</v>
      </c>
      <c r="AF45" s="298">
        <f>AF10+AF44</f>
        <v>32</v>
      </c>
      <c r="AG45" s="371" t="s">
        <v>17</v>
      </c>
      <c r="AH45" s="298">
        <f>AH10+AH44</f>
        <v>12</v>
      </c>
      <c r="AI45" s="298">
        <f>AI10+AI44</f>
        <v>172</v>
      </c>
      <c r="AJ45" s="298">
        <f>AJ10+AJ44</f>
        <v>19</v>
      </c>
      <c r="AK45" s="298">
        <f>AK10+AK44</f>
        <v>270</v>
      </c>
      <c r="AL45" s="298">
        <f>AL10+AL44</f>
        <v>32</v>
      </c>
      <c r="AM45" s="371" t="s">
        <v>17</v>
      </c>
      <c r="AN45" s="298">
        <f>AN10+AN44</f>
        <v>12</v>
      </c>
      <c r="AO45" s="298">
        <f>AO10+AO44</f>
        <v>168</v>
      </c>
      <c r="AP45" s="298">
        <f>AP10+AP44</f>
        <v>15</v>
      </c>
      <c r="AQ45" s="298">
        <f>AQ10+AQ44</f>
        <v>210</v>
      </c>
      <c r="AR45" s="298">
        <f>AR10+AR44</f>
        <v>31</v>
      </c>
      <c r="AS45" s="371" t="s">
        <v>17</v>
      </c>
      <c r="AT45" s="298">
        <f>AT10+AT44</f>
        <v>7</v>
      </c>
      <c r="AU45" s="298">
        <f>AU10+AU44</f>
        <v>70</v>
      </c>
      <c r="AV45" s="298">
        <f>AV10+AV44</f>
        <v>16</v>
      </c>
      <c r="AW45" s="298">
        <f>AW10+AW44</f>
        <v>158</v>
      </c>
      <c r="AX45" s="298">
        <f>AX10+AX44</f>
        <v>28</v>
      </c>
      <c r="AY45" s="371" t="s">
        <v>17</v>
      </c>
      <c r="AZ45" s="374">
        <f t="shared" ref="AZ45:BE45" si="52">AZ10+AZ44</f>
        <v>94</v>
      </c>
      <c r="BA45" s="374">
        <f t="shared" si="52"/>
        <v>1266</v>
      </c>
      <c r="BB45" s="374">
        <f t="shared" si="52"/>
        <v>154</v>
      </c>
      <c r="BC45" s="375">
        <f t="shared" si="52"/>
        <v>2008</v>
      </c>
      <c r="BD45" s="373">
        <f t="shared" si="52"/>
        <v>240</v>
      </c>
      <c r="BE45" s="376">
        <f t="shared" si="52"/>
        <v>248</v>
      </c>
    </row>
    <row r="46" spans="1:59" ht="18.75" customHeight="1" x14ac:dyDescent="0.25">
      <c r="A46" s="377"/>
      <c r="B46" s="378"/>
      <c r="C46" s="379" t="s">
        <v>16</v>
      </c>
      <c r="D46" s="773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3"/>
      <c r="AC46" s="774"/>
      <c r="AD46" s="774"/>
      <c r="AE46" s="774"/>
      <c r="AF46" s="774"/>
      <c r="AG46" s="774"/>
      <c r="AH46" s="774"/>
      <c r="AI46" s="774"/>
      <c r="AJ46" s="774"/>
      <c r="AK46" s="774"/>
      <c r="AL46" s="774"/>
      <c r="AM46" s="774"/>
      <c r="AN46" s="774"/>
      <c r="AO46" s="774"/>
      <c r="AP46" s="774"/>
      <c r="AQ46" s="774"/>
      <c r="AR46" s="774"/>
      <c r="AS46" s="774"/>
      <c r="AT46" s="774"/>
      <c r="AU46" s="774"/>
      <c r="AV46" s="774"/>
      <c r="AW46" s="774"/>
      <c r="AX46" s="774"/>
      <c r="AY46" s="774"/>
      <c r="AZ46" s="775"/>
      <c r="BA46" s="776"/>
      <c r="BB46" s="776"/>
      <c r="BC46" s="776"/>
      <c r="BD46" s="787"/>
      <c r="BE46" s="776"/>
      <c r="BF46" s="380"/>
      <c r="BG46" s="380"/>
    </row>
    <row r="47" spans="1:59" s="1" customFormat="1" ht="15.75" customHeight="1" x14ac:dyDescent="0.2">
      <c r="A47" s="12" t="s">
        <v>346</v>
      </c>
      <c r="B47" s="29" t="s">
        <v>15</v>
      </c>
      <c r="C47" s="14" t="s">
        <v>347</v>
      </c>
      <c r="D47" s="99"/>
      <c r="E47" s="16" t="str">
        <f t="shared" ref="E47:E49" si="53">IF(D47*15=0,"",D47*15)</f>
        <v/>
      </c>
      <c r="F47" s="100"/>
      <c r="G47" s="16" t="str">
        <f t="shared" ref="G47:G49" si="54">IF(F47*15=0,"",F47*15)</f>
        <v/>
      </c>
      <c r="H47" s="101" t="s">
        <v>17</v>
      </c>
      <c r="I47" s="102"/>
      <c r="J47" s="99"/>
      <c r="K47" s="16" t="str">
        <f t="shared" ref="K47:K49" si="55">IF(J47*15=0,"",J47*15)</f>
        <v/>
      </c>
      <c r="L47" s="100"/>
      <c r="M47" s="16" t="str">
        <f t="shared" ref="M47:M49" si="56">IF(L47*15=0,"",L47*15)</f>
        <v/>
      </c>
      <c r="N47" s="101" t="s">
        <v>17</v>
      </c>
      <c r="O47" s="102"/>
      <c r="P47" s="99"/>
      <c r="Q47" s="16" t="str">
        <f t="shared" ref="Q47:Q49" si="57">IF(P47*15=0,"",P47*15)</f>
        <v/>
      </c>
      <c r="R47" s="100"/>
      <c r="S47" s="16" t="str">
        <f t="shared" ref="S47:S49" si="58">IF(R47*15=0,"",R47*15)</f>
        <v/>
      </c>
      <c r="T47" s="101" t="s">
        <v>17</v>
      </c>
      <c r="U47" s="102"/>
      <c r="V47" s="99"/>
      <c r="W47" s="16" t="str">
        <f t="shared" ref="W47:W49" si="59">IF(V47*15=0,"",V47*15)</f>
        <v/>
      </c>
      <c r="X47" s="100"/>
      <c r="Y47" s="16" t="str">
        <f t="shared" ref="Y47:Y49" si="60">IF(X47*15=0,"",X47*15)</f>
        <v/>
      </c>
      <c r="Z47" s="101" t="s">
        <v>17</v>
      </c>
      <c r="AA47" s="102"/>
      <c r="AB47" s="99"/>
      <c r="AC47" s="16" t="str">
        <f t="shared" ref="AC47:AC49" si="61">IF(AB47*15=0,"",AB47*15)</f>
        <v/>
      </c>
      <c r="AD47" s="100"/>
      <c r="AE47" s="16" t="str">
        <f t="shared" ref="AE47:AE49" si="62">IF(AD47*15=0,"",AD47*15)</f>
        <v/>
      </c>
      <c r="AF47" s="101" t="s">
        <v>17</v>
      </c>
      <c r="AG47" s="102"/>
      <c r="AH47" s="99"/>
      <c r="AI47" s="16" t="str">
        <f t="shared" ref="AI47:AI49" si="63">IF(AH47*15=0,"",AH47*15)</f>
        <v/>
      </c>
      <c r="AJ47" s="100"/>
      <c r="AK47" s="16" t="str">
        <f t="shared" ref="AK47:AK49" si="64">IF(AJ47*15=0,"",AJ47*15)</f>
        <v/>
      </c>
      <c r="AL47" s="101" t="s">
        <v>17</v>
      </c>
      <c r="AM47" s="102"/>
      <c r="AN47" s="99"/>
      <c r="AO47" s="16" t="str">
        <f>IF(AN47*15=0,"",AN47*15)</f>
        <v/>
      </c>
      <c r="AP47" s="100"/>
      <c r="AQ47" s="16" t="str">
        <f>IF(AP47*15=0,"",AP47*15)</f>
        <v/>
      </c>
      <c r="AR47" s="101" t="s">
        <v>17</v>
      </c>
      <c r="AS47" s="102"/>
      <c r="AT47" s="99"/>
      <c r="AU47" s="16" t="str">
        <f t="shared" ref="AU47:AU49" si="65">IF(AT47*15=0,"",AT47*15)</f>
        <v/>
      </c>
      <c r="AV47" s="100"/>
      <c r="AW47" s="16" t="str">
        <f t="shared" ref="AW47:AW49" si="66">IF(AV47*15=0,"",AV47*15)</f>
        <v/>
      </c>
      <c r="AX47" s="101" t="s">
        <v>17</v>
      </c>
      <c r="AY47" s="19" t="s">
        <v>472</v>
      </c>
      <c r="AZ47" s="24" t="str">
        <f t="shared" ref="AZ47:AZ49" si="67">IF(D47+J47+P47+V47+AB47+AH47+AN47+AT47=0,"",D47+J47+P47+V47+AB47+AH47+AN47+AT47)</f>
        <v/>
      </c>
      <c r="BA47" s="106" t="str">
        <f>IF((P47+V47+AB47+AH47+AN47+AT47)*14=0,"",(P47+V47+AB47+AH47+AN47+AT47)*14)</f>
        <v/>
      </c>
      <c r="BB47" s="25" t="str">
        <f t="shared" ref="BB47:BB49" si="68">IF(F47+L47+R47+X47+AD47+AJ47+AP47+AV47=0,"",F47+L47+R47+X47+AD47+AJ47+AP47+AV47)</f>
        <v/>
      </c>
      <c r="BC47" s="16" t="str">
        <f>IF((L47+F47+R47+X47+AD47+AJ47+AP47+AV47)*14=0,"",(L47+F47+R47+X47+AD47+AJ47+AP47+AV47)*14)</f>
        <v/>
      </c>
      <c r="BD47" s="101" t="s">
        <v>17</v>
      </c>
      <c r="BE47" s="121" t="str">
        <f t="shared" ref="BE47:BE49" si="69">IF(D47+F47+L47+J47+P47+R47+V47+X47+AB47+AD47+AH47+AJ47+AN47+AP47+AT47+AV47=0,"",D47+F47+L47+J47+P47+R47+V47+X47+AB47+AD47+AH47+AJ47+AN47+AP47+AT47+AV47)</f>
        <v/>
      </c>
      <c r="BF47" s="381"/>
      <c r="BG47" s="381"/>
    </row>
    <row r="48" spans="1:59" s="1" customFormat="1" ht="15.75" customHeight="1" x14ac:dyDescent="0.2">
      <c r="A48" s="28" t="s">
        <v>348</v>
      </c>
      <c r="B48" s="29" t="s">
        <v>15</v>
      </c>
      <c r="C48" s="318" t="s">
        <v>349</v>
      </c>
      <c r="D48" s="99"/>
      <c r="E48" s="16" t="str">
        <f t="shared" si="53"/>
        <v/>
      </c>
      <c r="F48" s="100"/>
      <c r="G48" s="16" t="str">
        <f t="shared" si="54"/>
        <v/>
      </c>
      <c r="H48" s="101" t="s">
        <v>17</v>
      </c>
      <c r="I48" s="102"/>
      <c r="J48" s="99"/>
      <c r="K48" s="16" t="str">
        <f t="shared" si="55"/>
        <v/>
      </c>
      <c r="L48" s="100"/>
      <c r="M48" s="16" t="str">
        <f t="shared" si="56"/>
        <v/>
      </c>
      <c r="N48" s="101" t="s">
        <v>17</v>
      </c>
      <c r="O48" s="102"/>
      <c r="P48" s="99"/>
      <c r="Q48" s="16" t="str">
        <f t="shared" si="57"/>
        <v/>
      </c>
      <c r="R48" s="100"/>
      <c r="S48" s="16" t="str">
        <f t="shared" si="58"/>
        <v/>
      </c>
      <c r="T48" s="101" t="s">
        <v>17</v>
      </c>
      <c r="U48" s="102"/>
      <c r="V48" s="99"/>
      <c r="W48" s="16" t="str">
        <f t="shared" si="59"/>
        <v/>
      </c>
      <c r="X48" s="100"/>
      <c r="Y48" s="16" t="str">
        <f t="shared" si="60"/>
        <v/>
      </c>
      <c r="Z48" s="101" t="s">
        <v>17</v>
      </c>
      <c r="AA48" s="102"/>
      <c r="AB48" s="99"/>
      <c r="AC48" s="16" t="str">
        <f t="shared" si="61"/>
        <v/>
      </c>
      <c r="AD48" s="100"/>
      <c r="AE48" s="16" t="str">
        <f t="shared" si="62"/>
        <v/>
      </c>
      <c r="AF48" s="101" t="s">
        <v>17</v>
      </c>
      <c r="AG48" s="102"/>
      <c r="AH48" s="99"/>
      <c r="AI48" s="16" t="str">
        <f t="shared" si="63"/>
        <v/>
      </c>
      <c r="AJ48" s="100"/>
      <c r="AK48" s="16" t="str">
        <f t="shared" si="64"/>
        <v/>
      </c>
      <c r="AL48" s="101" t="s">
        <v>17</v>
      </c>
      <c r="AM48" s="102"/>
      <c r="AN48" s="99"/>
      <c r="AO48" s="16" t="str">
        <f>IF(AN48*15=0,"",AN48*15)</f>
        <v/>
      </c>
      <c r="AP48" s="100"/>
      <c r="AQ48" s="16" t="str">
        <f>IF(AP48*15=0,"",AP48*15)</f>
        <v/>
      </c>
      <c r="AR48" s="101" t="s">
        <v>17</v>
      </c>
      <c r="AS48" s="102"/>
      <c r="AT48" s="99"/>
      <c r="AU48" s="16" t="str">
        <f t="shared" si="65"/>
        <v/>
      </c>
      <c r="AV48" s="100"/>
      <c r="AW48" s="16" t="str">
        <f t="shared" si="66"/>
        <v/>
      </c>
      <c r="AX48" s="101" t="s">
        <v>17</v>
      </c>
      <c r="AY48" s="19" t="s">
        <v>472</v>
      </c>
      <c r="AZ48" s="24" t="str">
        <f t="shared" si="67"/>
        <v/>
      </c>
      <c r="BA48" s="106" t="str">
        <f>IF((P48+V48+AB48+AH48+AN48+AT48)*14=0,"",(P48+V48+AB48+AH48+AN48+AT48)*14)</f>
        <v/>
      </c>
      <c r="BB48" s="25" t="str">
        <f t="shared" si="68"/>
        <v/>
      </c>
      <c r="BC48" s="106" t="str">
        <f>IF((L48+F48+R48+X48+AD48+AJ48+AP48+AV48)*14=0,"",(L48+F48+R48+X48+AD48+AJ48+AP48+AV48)*14)</f>
        <v/>
      </c>
      <c r="BD48" s="101" t="s">
        <v>17</v>
      </c>
      <c r="BE48" s="121" t="str">
        <f t="shared" si="69"/>
        <v/>
      </c>
      <c r="BF48" s="381"/>
      <c r="BG48" s="381"/>
    </row>
    <row r="49" spans="1:59" s="1" customFormat="1" ht="15.75" customHeight="1" thickBot="1" x14ac:dyDescent="0.25">
      <c r="A49" s="28" t="s">
        <v>350</v>
      </c>
      <c r="B49" s="29" t="s">
        <v>15</v>
      </c>
      <c r="C49" s="459" t="s">
        <v>351</v>
      </c>
      <c r="D49" s="99"/>
      <c r="E49" s="16" t="str">
        <f t="shared" si="53"/>
        <v/>
      </c>
      <c r="F49" s="100"/>
      <c r="G49" s="16" t="str">
        <f t="shared" si="54"/>
        <v/>
      </c>
      <c r="H49" s="101" t="s">
        <v>17</v>
      </c>
      <c r="I49" s="102"/>
      <c r="J49" s="99"/>
      <c r="K49" s="16" t="str">
        <f t="shared" si="55"/>
        <v/>
      </c>
      <c r="L49" s="100"/>
      <c r="M49" s="16" t="str">
        <f t="shared" si="56"/>
        <v/>
      </c>
      <c r="N49" s="101" t="s">
        <v>17</v>
      </c>
      <c r="O49" s="102"/>
      <c r="P49" s="99"/>
      <c r="Q49" s="16" t="str">
        <f t="shared" si="57"/>
        <v/>
      </c>
      <c r="R49" s="100"/>
      <c r="S49" s="16" t="str">
        <f t="shared" si="58"/>
        <v/>
      </c>
      <c r="T49" s="101" t="s">
        <v>17</v>
      </c>
      <c r="U49" s="102"/>
      <c r="V49" s="99"/>
      <c r="W49" s="16" t="str">
        <f t="shared" si="59"/>
        <v/>
      </c>
      <c r="X49" s="100"/>
      <c r="Y49" s="16" t="str">
        <f t="shared" si="60"/>
        <v/>
      </c>
      <c r="Z49" s="101" t="s">
        <v>17</v>
      </c>
      <c r="AA49" s="102"/>
      <c r="AB49" s="99"/>
      <c r="AC49" s="16" t="str">
        <f t="shared" si="61"/>
        <v/>
      </c>
      <c r="AD49" s="100"/>
      <c r="AE49" s="16" t="str">
        <f t="shared" si="62"/>
        <v/>
      </c>
      <c r="AF49" s="101" t="s">
        <v>17</v>
      </c>
      <c r="AG49" s="102"/>
      <c r="AH49" s="99"/>
      <c r="AI49" s="16" t="str">
        <f t="shared" si="63"/>
        <v/>
      </c>
      <c r="AJ49" s="100"/>
      <c r="AK49" s="16" t="str">
        <f t="shared" si="64"/>
        <v/>
      </c>
      <c r="AL49" s="101" t="s">
        <v>17</v>
      </c>
      <c r="AM49" s="23"/>
      <c r="AN49" s="460"/>
      <c r="AO49" s="106"/>
      <c r="AP49" s="460"/>
      <c r="AQ49" s="106"/>
      <c r="AR49" s="424"/>
      <c r="AS49" s="461"/>
      <c r="AT49" s="158"/>
      <c r="AU49" s="16" t="str">
        <f t="shared" si="65"/>
        <v/>
      </c>
      <c r="AV49" s="100"/>
      <c r="AW49" s="16" t="str">
        <f t="shared" si="66"/>
        <v/>
      </c>
      <c r="AX49" s="101" t="s">
        <v>17</v>
      </c>
      <c r="AY49" s="19" t="s">
        <v>472</v>
      </c>
      <c r="AZ49" s="24" t="str">
        <f t="shared" si="67"/>
        <v/>
      </c>
      <c r="BA49" s="106" t="str">
        <f>IF((P49+V49+AB49+AH49+AN49+AT49)*14=0,"",(P49+V49+AB49+AH49+AN49+AT49)*14)</f>
        <v/>
      </c>
      <c r="BB49" s="25" t="str">
        <f t="shared" si="68"/>
        <v/>
      </c>
      <c r="BC49" s="16" t="str">
        <f>IF((L49+F49+R49+X49+AD49+AJ49+AP49+AV49)*14=0,"",(L49+F49+R49+X49+AD49+AJ49+AP49+AV49)*14)</f>
        <v/>
      </c>
      <c r="BD49" s="101" t="s">
        <v>17</v>
      </c>
      <c r="BE49" s="121" t="str">
        <f t="shared" si="69"/>
        <v/>
      </c>
      <c r="BF49" s="381"/>
      <c r="BG49" s="381"/>
    </row>
    <row r="50" spans="1:59" ht="15.75" customHeight="1" thickBot="1" x14ac:dyDescent="0.3">
      <c r="A50" s="382"/>
      <c r="B50" s="383"/>
      <c r="C50" s="384" t="s">
        <v>18</v>
      </c>
      <c r="D50" s="385">
        <f>SUM(D47:D49)</f>
        <v>0</v>
      </c>
      <c r="E50" s="386">
        <f t="shared" ref="E50:G50" si="70">SUM(E47:E49)</f>
        <v>0</v>
      </c>
      <c r="F50" s="387">
        <f t="shared" si="70"/>
        <v>0</v>
      </c>
      <c r="G50" s="386">
        <f t="shared" si="70"/>
        <v>0</v>
      </c>
      <c r="H50" s="388" t="s">
        <v>17</v>
      </c>
      <c r="I50" s="389" t="s">
        <v>17</v>
      </c>
      <c r="J50" s="390">
        <f t="shared" ref="J50:M50" si="71">SUM(J47:J49)</f>
        <v>0</v>
      </c>
      <c r="K50" s="386">
        <f t="shared" si="71"/>
        <v>0</v>
      </c>
      <c r="L50" s="387">
        <f t="shared" si="71"/>
        <v>0</v>
      </c>
      <c r="M50" s="386">
        <f t="shared" si="71"/>
        <v>0</v>
      </c>
      <c r="N50" s="388" t="s">
        <v>17</v>
      </c>
      <c r="O50" s="389" t="s">
        <v>17</v>
      </c>
      <c r="P50" s="385">
        <f t="shared" ref="P50:S50" si="72">SUM(P47:P49)</f>
        <v>0</v>
      </c>
      <c r="Q50" s="386">
        <f t="shared" si="72"/>
        <v>0</v>
      </c>
      <c r="R50" s="387">
        <f t="shared" si="72"/>
        <v>0</v>
      </c>
      <c r="S50" s="386">
        <f t="shared" si="72"/>
        <v>0</v>
      </c>
      <c r="T50" s="391" t="s">
        <v>17</v>
      </c>
      <c r="U50" s="389" t="s">
        <v>17</v>
      </c>
      <c r="V50" s="390">
        <f t="shared" ref="V50:Y50" si="73">SUM(V47:V49)</f>
        <v>0</v>
      </c>
      <c r="W50" s="386">
        <f t="shared" si="73"/>
        <v>0</v>
      </c>
      <c r="X50" s="387">
        <f t="shared" si="73"/>
        <v>0</v>
      </c>
      <c r="Y50" s="386">
        <f t="shared" si="73"/>
        <v>0</v>
      </c>
      <c r="Z50" s="388" t="s">
        <v>17</v>
      </c>
      <c r="AA50" s="389" t="s">
        <v>17</v>
      </c>
      <c r="AB50" s="385">
        <f t="shared" ref="AB50:AE50" si="74">SUM(AB47:AB49)</f>
        <v>0</v>
      </c>
      <c r="AC50" s="386">
        <f t="shared" si="74"/>
        <v>0</v>
      </c>
      <c r="AD50" s="387">
        <f t="shared" si="74"/>
        <v>0</v>
      </c>
      <c r="AE50" s="386">
        <f t="shared" si="74"/>
        <v>0</v>
      </c>
      <c r="AF50" s="388" t="s">
        <v>17</v>
      </c>
      <c r="AG50" s="389" t="s">
        <v>17</v>
      </c>
      <c r="AH50" s="390">
        <f t="shared" ref="AH50:AK50" si="75">SUM(AH47:AH49)</f>
        <v>0</v>
      </c>
      <c r="AI50" s="386">
        <f t="shared" si="75"/>
        <v>0</v>
      </c>
      <c r="AJ50" s="387">
        <f t="shared" si="75"/>
        <v>0</v>
      </c>
      <c r="AK50" s="386">
        <f t="shared" si="75"/>
        <v>0</v>
      </c>
      <c r="AL50" s="388" t="s">
        <v>17</v>
      </c>
      <c r="AM50" s="389" t="s">
        <v>17</v>
      </c>
      <c r="AN50" s="385">
        <f t="shared" ref="AN50:AQ50" si="76">SUM(AN47:AN49)</f>
        <v>0</v>
      </c>
      <c r="AO50" s="386">
        <f t="shared" si="76"/>
        <v>0</v>
      </c>
      <c r="AP50" s="387">
        <f t="shared" si="76"/>
        <v>0</v>
      </c>
      <c r="AQ50" s="386">
        <f t="shared" si="76"/>
        <v>0</v>
      </c>
      <c r="AR50" s="391" t="s">
        <v>17</v>
      </c>
      <c r="AS50" s="389" t="s">
        <v>17</v>
      </c>
      <c r="AT50" s="390">
        <f t="shared" ref="AT50:AW50" si="77">SUM(AT47:AT49)</f>
        <v>0</v>
      </c>
      <c r="AU50" s="386">
        <f t="shared" si="77"/>
        <v>0</v>
      </c>
      <c r="AV50" s="387">
        <f t="shared" si="77"/>
        <v>0</v>
      </c>
      <c r="AW50" s="386">
        <f t="shared" si="77"/>
        <v>0</v>
      </c>
      <c r="AX50" s="388" t="s">
        <v>17</v>
      </c>
      <c r="AY50" s="389" t="s">
        <v>17</v>
      </c>
      <c r="AZ50" s="392" t="str">
        <f>IF(D50+J50+P50+V50=0,"",D50+J50+P50+V50)</f>
        <v/>
      </c>
      <c r="BA50" s="393" t="str">
        <f>IF((P50+V50+AB50+AH50+AN50+AT50)*14=0,"",(P50+V50+AB50+AH50+AN50+AT50)*14)</f>
        <v/>
      </c>
      <c r="BB50" s="394" t="str">
        <f>IF(F50+L50+R50+X50=0,"",F50+L50+R50+X50)</f>
        <v/>
      </c>
      <c r="BC50" s="393" t="str">
        <f>IF((L50+F50+R50+X50+AD50+AJ50+AP50+AV50)*14=0,"",(L50+F50+R50+X50+AD50+AJ50+AP50+AV50)*14)</f>
        <v/>
      </c>
      <c r="BD50" s="388" t="s">
        <v>17</v>
      </c>
      <c r="BE50" s="395" t="s">
        <v>43</v>
      </c>
    </row>
    <row r="51" spans="1:59" ht="15.75" customHeight="1" thickBot="1" x14ac:dyDescent="0.3">
      <c r="A51" s="396"/>
      <c r="B51" s="397"/>
      <c r="C51" s="398" t="s">
        <v>45</v>
      </c>
      <c r="D51" s="399">
        <f>D45+D50</f>
        <v>16</v>
      </c>
      <c r="E51" s="400">
        <f t="shared" ref="E51:G51" si="78">E45+E50</f>
        <v>186</v>
      </c>
      <c r="F51" s="401">
        <f t="shared" si="78"/>
        <v>27</v>
      </c>
      <c r="G51" s="400">
        <f t="shared" si="78"/>
        <v>310</v>
      </c>
      <c r="H51" s="402" t="s">
        <v>17</v>
      </c>
      <c r="I51" s="403" t="s">
        <v>17</v>
      </c>
      <c r="J51" s="404">
        <f t="shared" ref="J51:M51" si="79">J45+J50</f>
        <v>13</v>
      </c>
      <c r="K51" s="400">
        <f t="shared" si="79"/>
        <v>198</v>
      </c>
      <c r="L51" s="401">
        <f t="shared" si="79"/>
        <v>18</v>
      </c>
      <c r="M51" s="400">
        <f t="shared" si="79"/>
        <v>250</v>
      </c>
      <c r="N51" s="402" t="s">
        <v>17</v>
      </c>
      <c r="O51" s="403" t="s">
        <v>17</v>
      </c>
      <c r="P51" s="399">
        <f t="shared" ref="P51:S51" si="80">P45+P50</f>
        <v>14</v>
      </c>
      <c r="Q51" s="400">
        <f t="shared" si="80"/>
        <v>200</v>
      </c>
      <c r="R51" s="401">
        <f t="shared" si="80"/>
        <v>17</v>
      </c>
      <c r="S51" s="400">
        <f t="shared" si="80"/>
        <v>234</v>
      </c>
      <c r="T51" s="405" t="s">
        <v>17</v>
      </c>
      <c r="U51" s="403" t="s">
        <v>17</v>
      </c>
      <c r="V51" s="404">
        <f t="shared" ref="V51:Y51" si="81">V45+V50</f>
        <v>8</v>
      </c>
      <c r="W51" s="400">
        <f t="shared" si="81"/>
        <v>116</v>
      </c>
      <c r="X51" s="401">
        <f t="shared" si="81"/>
        <v>23</v>
      </c>
      <c r="Y51" s="400">
        <f t="shared" si="81"/>
        <v>320</v>
      </c>
      <c r="Z51" s="402" t="s">
        <v>17</v>
      </c>
      <c r="AA51" s="403" t="s">
        <v>17</v>
      </c>
      <c r="AB51" s="399">
        <f t="shared" ref="AB51:AE51" si="82">AB45+AB50</f>
        <v>12</v>
      </c>
      <c r="AC51" s="400">
        <f t="shared" si="82"/>
        <v>164</v>
      </c>
      <c r="AD51" s="401">
        <f t="shared" si="82"/>
        <v>19</v>
      </c>
      <c r="AE51" s="400">
        <f t="shared" si="82"/>
        <v>270</v>
      </c>
      <c r="AF51" s="402" t="s">
        <v>17</v>
      </c>
      <c r="AG51" s="403" t="s">
        <v>17</v>
      </c>
      <c r="AH51" s="404">
        <f t="shared" ref="AH51:AK51" si="83">AH45+AH50</f>
        <v>12</v>
      </c>
      <c r="AI51" s="400">
        <f t="shared" si="83"/>
        <v>172</v>
      </c>
      <c r="AJ51" s="401">
        <f t="shared" si="83"/>
        <v>19</v>
      </c>
      <c r="AK51" s="400">
        <f t="shared" si="83"/>
        <v>270</v>
      </c>
      <c r="AL51" s="402" t="s">
        <v>17</v>
      </c>
      <c r="AM51" s="403" t="s">
        <v>17</v>
      </c>
      <c r="AN51" s="399">
        <f t="shared" ref="AN51:AQ51" si="84">AN45+AN50</f>
        <v>12</v>
      </c>
      <c r="AO51" s="400">
        <f t="shared" si="84"/>
        <v>168</v>
      </c>
      <c r="AP51" s="401">
        <f t="shared" si="84"/>
        <v>15</v>
      </c>
      <c r="AQ51" s="400">
        <f t="shared" si="84"/>
        <v>210</v>
      </c>
      <c r="AR51" s="405" t="s">
        <v>17</v>
      </c>
      <c r="AS51" s="403" t="s">
        <v>17</v>
      </c>
      <c r="AT51" s="404">
        <f t="shared" ref="AT51:AW51" si="85">AT45+AT50</f>
        <v>7</v>
      </c>
      <c r="AU51" s="400">
        <f t="shared" si="85"/>
        <v>70</v>
      </c>
      <c r="AV51" s="401">
        <f t="shared" si="85"/>
        <v>16</v>
      </c>
      <c r="AW51" s="400">
        <f t="shared" si="85"/>
        <v>158</v>
      </c>
      <c r="AX51" s="402" t="s">
        <v>17</v>
      </c>
      <c r="AY51" s="403" t="s">
        <v>17</v>
      </c>
      <c r="AZ51" s="406">
        <f>IF(D51+J51+P51+V51+AB51+AN51+AT51+AH51=0,"",D51+J51+P51+V51+AB51+AN51+AT51+AH51)</f>
        <v>94</v>
      </c>
      <c r="BA51" s="406">
        <v>1350</v>
      </c>
      <c r="BB51" s="406">
        <f>IF(F51+L51+R51+X51+AD51+AP51+AV51+AJ51=0,"",F51+L51+R51+X51+AD51+AP51+AV51+AJ51)</f>
        <v>154</v>
      </c>
      <c r="BC51" s="406">
        <v>1918</v>
      </c>
      <c r="BD51" s="402" t="s">
        <v>17</v>
      </c>
      <c r="BE51" s="407" t="s">
        <v>43</v>
      </c>
    </row>
    <row r="52" spans="1:59" ht="15.75" customHeight="1" thickTop="1" x14ac:dyDescent="0.25">
      <c r="A52" s="408"/>
      <c r="B52" s="409"/>
      <c r="C52" s="410"/>
      <c r="D52" s="773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4"/>
      <c r="U52" s="774"/>
      <c r="V52" s="774"/>
      <c r="W52" s="774"/>
      <c r="X52" s="774"/>
      <c r="Y52" s="774"/>
      <c r="Z52" s="774"/>
      <c r="AA52" s="774"/>
      <c r="AB52" s="773"/>
      <c r="AC52" s="774"/>
      <c r="AD52" s="774"/>
      <c r="AE52" s="774"/>
      <c r="AF52" s="774"/>
      <c r="AG52" s="774"/>
      <c r="AH52" s="774"/>
      <c r="AI52" s="774"/>
      <c r="AJ52" s="774"/>
      <c r="AK52" s="774"/>
      <c r="AL52" s="774"/>
      <c r="AM52" s="774"/>
      <c r="AN52" s="774"/>
      <c r="AO52" s="774"/>
      <c r="AP52" s="774"/>
      <c r="AQ52" s="774"/>
      <c r="AR52" s="774"/>
      <c r="AS52" s="774"/>
      <c r="AT52" s="774"/>
      <c r="AU52" s="774"/>
      <c r="AV52" s="774"/>
      <c r="AW52" s="774"/>
      <c r="AX52" s="774"/>
      <c r="AY52" s="774"/>
      <c r="AZ52" s="775"/>
      <c r="BA52" s="776"/>
      <c r="BB52" s="776"/>
      <c r="BC52" s="776"/>
      <c r="BD52" s="776"/>
      <c r="BE52" s="776"/>
      <c r="BF52" s="380"/>
      <c r="BG52" s="380"/>
    </row>
    <row r="53" spans="1:59" s="422" customFormat="1" ht="15.75" customHeight="1" x14ac:dyDescent="0.2">
      <c r="A53" s="411" t="s">
        <v>352</v>
      </c>
      <c r="B53" s="240" t="s">
        <v>15</v>
      </c>
      <c r="C53" s="412" t="s">
        <v>20</v>
      </c>
      <c r="D53" s="413"/>
      <c r="E53" s="183"/>
      <c r="F53" s="183"/>
      <c r="G53" s="183"/>
      <c r="H53" s="414"/>
      <c r="I53" s="415"/>
      <c r="J53" s="416"/>
      <c r="K53" s="183"/>
      <c r="L53" s="183"/>
      <c r="M53" s="183">
        <v>160</v>
      </c>
      <c r="N53" s="414">
        <v>0</v>
      </c>
      <c r="O53" s="415" t="s">
        <v>183</v>
      </c>
      <c r="P53" s="185"/>
      <c r="Q53" s="183"/>
      <c r="R53" s="183"/>
      <c r="S53" s="183"/>
      <c r="T53" s="414"/>
      <c r="U53" s="414"/>
      <c r="V53" s="414"/>
      <c r="W53" s="183"/>
      <c r="X53" s="183"/>
      <c r="Y53" s="183"/>
      <c r="Z53" s="414"/>
      <c r="AA53" s="415"/>
      <c r="AB53" s="416"/>
      <c r="AC53" s="183"/>
      <c r="AD53" s="183"/>
      <c r="AE53" s="183"/>
      <c r="AF53" s="414"/>
      <c r="AG53" s="414"/>
      <c r="AH53" s="414"/>
      <c r="AI53" s="183"/>
      <c r="AJ53" s="183"/>
      <c r="AK53" s="243"/>
      <c r="AL53" s="244"/>
      <c r="AM53" s="417"/>
      <c r="AN53" s="416"/>
      <c r="AO53" s="183"/>
      <c r="AP53" s="183"/>
      <c r="AQ53" s="183"/>
      <c r="AR53" s="414"/>
      <c r="AS53" s="415"/>
      <c r="AT53" s="416"/>
      <c r="AU53" s="183"/>
      <c r="AV53" s="183"/>
      <c r="AW53" s="100"/>
      <c r="AX53" s="36"/>
      <c r="AY53" s="418"/>
      <c r="AZ53" s="419"/>
      <c r="BA53" s="420"/>
      <c r="BB53" s="420"/>
      <c r="BC53" s="420"/>
      <c r="BD53" s="420"/>
      <c r="BE53" s="420"/>
      <c r="BF53" s="421"/>
      <c r="BG53" s="421"/>
    </row>
    <row r="54" spans="1:59" s="422" customFormat="1" ht="15.75" customHeight="1" x14ac:dyDescent="0.2">
      <c r="A54" s="423" t="s">
        <v>353</v>
      </c>
      <c r="B54" s="424" t="s">
        <v>15</v>
      </c>
      <c r="C54" s="425" t="s">
        <v>21</v>
      </c>
      <c r="D54" s="426"/>
      <c r="E54" s="183"/>
      <c r="F54" s="183"/>
      <c r="G54" s="183"/>
      <c r="H54" s="414"/>
      <c r="I54" s="427"/>
      <c r="J54" s="416"/>
      <c r="K54" s="183"/>
      <c r="L54" s="183"/>
      <c r="M54" s="183"/>
      <c r="N54" s="414"/>
      <c r="O54" s="427"/>
      <c r="P54" s="185"/>
      <c r="Q54" s="183"/>
      <c r="R54" s="183"/>
      <c r="S54" s="183"/>
      <c r="T54" s="414"/>
      <c r="U54" s="414"/>
      <c r="V54" s="414"/>
      <c r="W54" s="183"/>
      <c r="X54" s="183"/>
      <c r="Y54" s="183">
        <v>160</v>
      </c>
      <c r="Z54" s="414">
        <v>0</v>
      </c>
      <c r="AA54" s="427" t="s">
        <v>183</v>
      </c>
      <c r="AB54" s="416"/>
      <c r="AC54" s="183"/>
      <c r="AD54" s="183"/>
      <c r="AE54" s="183"/>
      <c r="AF54" s="414"/>
      <c r="AG54" s="414"/>
      <c r="AH54" s="414"/>
      <c r="AI54" s="183"/>
      <c r="AJ54" s="183"/>
      <c r="AK54" s="243"/>
      <c r="AL54" s="244"/>
      <c r="AM54" s="428"/>
      <c r="AN54" s="416"/>
      <c r="AO54" s="183"/>
      <c r="AP54" s="183"/>
      <c r="AQ54" s="183"/>
      <c r="AR54" s="414"/>
      <c r="AS54" s="427"/>
      <c r="AT54" s="416"/>
      <c r="AU54" s="183"/>
      <c r="AV54" s="183"/>
      <c r="AW54" s="100"/>
      <c r="AX54" s="36"/>
      <c r="AY54" s="418"/>
      <c r="AZ54" s="419"/>
      <c r="BA54" s="420"/>
      <c r="BB54" s="420"/>
      <c r="BC54" s="420"/>
      <c r="BD54" s="420"/>
      <c r="BE54" s="420"/>
      <c r="BF54" s="421"/>
      <c r="BG54" s="421"/>
    </row>
    <row r="55" spans="1:59" s="422" customFormat="1" ht="15.75" customHeight="1" x14ac:dyDescent="0.2">
      <c r="A55" s="423" t="s">
        <v>354</v>
      </c>
      <c r="B55" s="424" t="s">
        <v>15</v>
      </c>
      <c r="C55" s="425" t="s">
        <v>33</v>
      </c>
      <c r="D55" s="426"/>
      <c r="E55" s="183"/>
      <c r="F55" s="183"/>
      <c r="G55" s="183"/>
      <c r="H55" s="414"/>
      <c r="I55" s="427"/>
      <c r="J55" s="416"/>
      <c r="K55" s="183"/>
      <c r="L55" s="183"/>
      <c r="M55" s="183"/>
      <c r="N55" s="414"/>
      <c r="O55" s="427"/>
      <c r="P55" s="185"/>
      <c r="Q55" s="183"/>
      <c r="R55" s="183"/>
      <c r="S55" s="183"/>
      <c r="T55" s="414"/>
      <c r="U55" s="414"/>
      <c r="V55" s="414"/>
      <c r="W55" s="183"/>
      <c r="X55" s="183"/>
      <c r="Y55" s="183"/>
      <c r="Z55" s="414"/>
      <c r="AA55" s="427"/>
      <c r="AB55" s="416"/>
      <c r="AC55" s="183"/>
      <c r="AD55" s="183"/>
      <c r="AE55" s="183"/>
      <c r="AF55" s="414"/>
      <c r="AG55" s="414"/>
      <c r="AH55" s="414"/>
      <c r="AI55" s="183"/>
      <c r="AJ55" s="183"/>
      <c r="AK55" s="243">
        <v>160</v>
      </c>
      <c r="AL55" s="244">
        <v>0</v>
      </c>
      <c r="AM55" s="428" t="s">
        <v>183</v>
      </c>
      <c r="AN55" s="416"/>
      <c r="AO55" s="183"/>
      <c r="AP55" s="183"/>
      <c r="AQ55" s="183"/>
      <c r="AR55" s="414"/>
      <c r="AS55" s="427"/>
      <c r="AT55" s="416"/>
      <c r="AU55" s="183"/>
      <c r="AV55" s="183"/>
      <c r="AW55" s="100"/>
      <c r="AX55" s="36"/>
      <c r="AY55" s="418"/>
      <c r="AZ55" s="419"/>
      <c r="BA55" s="420"/>
      <c r="BB55" s="420"/>
      <c r="BC55" s="420"/>
      <c r="BD55" s="420"/>
      <c r="BE55" s="420"/>
      <c r="BF55" s="421"/>
      <c r="BG55" s="421"/>
    </row>
    <row r="56" spans="1:59" s="422" customFormat="1" ht="15.75" customHeight="1" thickBot="1" x14ac:dyDescent="0.25">
      <c r="A56" s="462" t="s">
        <v>355</v>
      </c>
      <c r="B56" s="463" t="s">
        <v>15</v>
      </c>
      <c r="C56" s="429" t="s">
        <v>356</v>
      </c>
      <c r="D56" s="430"/>
      <c r="E56" s="431"/>
      <c r="F56" s="431"/>
      <c r="G56" s="431"/>
      <c r="H56" s="432"/>
      <c r="I56" s="433"/>
      <c r="J56" s="434"/>
      <c r="K56" s="431"/>
      <c r="L56" s="431"/>
      <c r="M56" s="431"/>
      <c r="N56" s="432"/>
      <c r="O56" s="433"/>
      <c r="P56" s="435"/>
      <c r="Q56" s="431"/>
      <c r="R56" s="431"/>
      <c r="S56" s="431"/>
      <c r="T56" s="432"/>
      <c r="U56" s="432"/>
      <c r="V56" s="432"/>
      <c r="W56" s="431"/>
      <c r="X56" s="431"/>
      <c r="Y56" s="431"/>
      <c r="Z56" s="432"/>
      <c r="AA56" s="433"/>
      <c r="AB56" s="434"/>
      <c r="AC56" s="431"/>
      <c r="AD56" s="431"/>
      <c r="AE56" s="431"/>
      <c r="AF56" s="432"/>
      <c r="AG56" s="432"/>
      <c r="AH56" s="432"/>
      <c r="AI56" s="431"/>
      <c r="AJ56" s="431"/>
      <c r="AK56" s="431"/>
      <c r="AL56" s="432"/>
      <c r="AM56" s="436"/>
      <c r="AN56" s="434"/>
      <c r="AO56" s="431"/>
      <c r="AP56" s="431"/>
      <c r="AQ56" s="431"/>
      <c r="AR56" s="432"/>
      <c r="AS56" s="433"/>
      <c r="AT56" s="434"/>
      <c r="AU56" s="431"/>
      <c r="AV56" s="431"/>
      <c r="AW56" s="437">
        <v>80</v>
      </c>
      <c r="AX56" s="438">
        <v>0</v>
      </c>
      <c r="AY56" s="439" t="s">
        <v>183</v>
      </c>
      <c r="AZ56" s="419"/>
      <c r="BA56" s="420"/>
      <c r="BB56" s="420"/>
      <c r="BC56" s="420"/>
      <c r="BD56" s="420"/>
      <c r="BE56" s="420"/>
      <c r="BF56" s="421"/>
      <c r="BG56" s="421"/>
    </row>
    <row r="57" spans="1:59" s="422" customFormat="1" ht="9.9499999999999993" customHeight="1" thickTop="1" x14ac:dyDescent="0.2">
      <c r="A57" s="836"/>
      <c r="B57" s="837"/>
      <c r="C57" s="837"/>
      <c r="D57" s="837"/>
      <c r="E57" s="837"/>
      <c r="F57" s="837"/>
      <c r="G57" s="837"/>
      <c r="H57" s="837"/>
      <c r="I57" s="837"/>
      <c r="J57" s="837"/>
      <c r="K57" s="837"/>
      <c r="L57" s="837"/>
      <c r="M57" s="837"/>
      <c r="N57" s="837"/>
      <c r="O57" s="837"/>
      <c r="P57" s="837"/>
      <c r="Q57" s="837"/>
      <c r="R57" s="837"/>
      <c r="S57" s="837"/>
      <c r="T57" s="837"/>
      <c r="U57" s="837"/>
      <c r="V57" s="837"/>
      <c r="W57" s="837"/>
      <c r="X57" s="837"/>
      <c r="Y57" s="837"/>
      <c r="Z57" s="837"/>
      <c r="AA57" s="838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1"/>
      <c r="AX57" s="441"/>
      <c r="AY57" s="441"/>
      <c r="AZ57" s="442"/>
      <c r="BA57" s="443"/>
      <c r="BB57" s="443"/>
      <c r="BC57" s="443"/>
      <c r="BD57" s="443"/>
      <c r="BE57" s="444"/>
    </row>
    <row r="58" spans="1:59" s="422" customFormat="1" ht="15.75" customHeight="1" x14ac:dyDescent="0.2">
      <c r="A58" s="779" t="s">
        <v>22</v>
      </c>
      <c r="B58" s="780"/>
      <c r="C58" s="780"/>
      <c r="D58" s="780"/>
      <c r="E58" s="780"/>
      <c r="F58" s="780"/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  <c r="W58" s="780"/>
      <c r="X58" s="780"/>
      <c r="Y58" s="780"/>
      <c r="Z58" s="780"/>
      <c r="AA58" s="780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2"/>
      <c r="BA58" s="443"/>
      <c r="BB58" s="443"/>
      <c r="BC58" s="443"/>
      <c r="BD58" s="443"/>
      <c r="BE58" s="444"/>
    </row>
    <row r="59" spans="1:59" s="422" customFormat="1" ht="15.75" customHeight="1" x14ac:dyDescent="0.25">
      <c r="A59" s="446"/>
      <c r="B59" s="171"/>
      <c r="C59" s="447" t="s">
        <v>23</v>
      </c>
      <c r="D59" s="256"/>
      <c r="E59" s="257"/>
      <c r="F59" s="257"/>
      <c r="G59" s="257"/>
      <c r="H59" s="25"/>
      <c r="I59" s="258" t="str">
        <f>IF(COUNTIF(I12:I56,"A")=0,"",COUNTIF(I12:I56,"A"))</f>
        <v/>
      </c>
      <c r="J59" s="256"/>
      <c r="K59" s="257"/>
      <c r="L59" s="257"/>
      <c r="M59" s="257"/>
      <c r="N59" s="25"/>
      <c r="O59" s="258">
        <f>IF(COUNTIF(O12:O56,"A")=0,"",COUNTIF(O12:O56,"A"))</f>
        <v>1</v>
      </c>
      <c r="P59" s="256"/>
      <c r="Q59" s="257"/>
      <c r="R59" s="257"/>
      <c r="S59" s="257"/>
      <c r="T59" s="25"/>
      <c r="U59" s="258" t="str">
        <f>IF(COUNTIF(U12:U56,"A")=0,"",COUNTIF(U12:U56,"A"))</f>
        <v/>
      </c>
      <c r="V59" s="256"/>
      <c r="W59" s="257"/>
      <c r="X59" s="257"/>
      <c r="Y59" s="257"/>
      <c r="Z59" s="25"/>
      <c r="AA59" s="258">
        <f>IF(COUNTIF(AA12:AA56,"A")=0,"",COUNTIF(AA12:AA56,"A"))</f>
        <v>1</v>
      </c>
      <c r="AB59" s="256"/>
      <c r="AC59" s="257"/>
      <c r="AD59" s="257"/>
      <c r="AE59" s="257"/>
      <c r="AF59" s="25"/>
      <c r="AG59" s="258" t="str">
        <f>IF(COUNTIF(AG12:AG56,"A")=0,"",COUNTIF(AG12:AG56,"A"))</f>
        <v/>
      </c>
      <c r="AH59" s="256"/>
      <c r="AI59" s="257"/>
      <c r="AJ59" s="257"/>
      <c r="AK59" s="257"/>
      <c r="AL59" s="25"/>
      <c r="AM59" s="258">
        <f>IF(COUNTIF(AM12:AM56,"A")=0,"",COUNTIF(AM12:AM56,"A"))</f>
        <v>1</v>
      </c>
      <c r="AN59" s="256"/>
      <c r="AO59" s="257"/>
      <c r="AP59" s="257"/>
      <c r="AQ59" s="257"/>
      <c r="AR59" s="25"/>
      <c r="AS59" s="258" t="str">
        <f>IF(COUNTIF(AS12:AS56,"A")=0,"",COUNTIF(AS12:AS56,"A"))</f>
        <v/>
      </c>
      <c r="AT59" s="256"/>
      <c r="AU59" s="257"/>
      <c r="AV59" s="257"/>
      <c r="AW59" s="257"/>
      <c r="AX59" s="25"/>
      <c r="AY59" s="258">
        <f>IF(COUNTIF(AY12:AY56,"A")=0,"",COUNTIF(AY12:AY56,"A"))</f>
        <v>1</v>
      </c>
      <c r="AZ59" s="259"/>
      <c r="BA59" s="257"/>
      <c r="BB59" s="257"/>
      <c r="BC59" s="257"/>
      <c r="BD59" s="25"/>
      <c r="BE59" s="288">
        <f t="shared" ref="BE59:BE71" si="86">IF(SUM(I59:AY59)=0,"",SUM(I59:AY59))</f>
        <v>4</v>
      </c>
    </row>
    <row r="60" spans="1:59" s="422" customFormat="1" ht="15.75" customHeight="1" x14ac:dyDescent="0.25">
      <c r="A60" s="446"/>
      <c r="B60" s="171"/>
      <c r="C60" s="447" t="s">
        <v>24</v>
      </c>
      <c r="D60" s="256"/>
      <c r="E60" s="257"/>
      <c r="F60" s="257"/>
      <c r="G60" s="257"/>
      <c r="H60" s="25"/>
      <c r="I60" s="258" t="str">
        <f>IF(COUNTIF(I12:I56,"B")=0,"",COUNTIF(I12:I56,"B"))</f>
        <v/>
      </c>
      <c r="J60" s="256"/>
      <c r="K60" s="257"/>
      <c r="L60" s="257"/>
      <c r="M60" s="257"/>
      <c r="N60" s="25"/>
      <c r="O60" s="258" t="str">
        <f>IF(COUNTIF(O12:O56,"B")=0,"",COUNTIF(O12:O56,"B"))</f>
        <v/>
      </c>
      <c r="P60" s="256"/>
      <c r="Q60" s="257"/>
      <c r="R60" s="257"/>
      <c r="S60" s="257"/>
      <c r="T60" s="25"/>
      <c r="U60" s="258" t="str">
        <f>IF(COUNTIF(U12:U56,"B")=0,"",COUNTIF(U12:U56,"B"))</f>
        <v/>
      </c>
      <c r="V60" s="256"/>
      <c r="W60" s="257"/>
      <c r="X60" s="257"/>
      <c r="Y60" s="257"/>
      <c r="Z60" s="25"/>
      <c r="AA60" s="258" t="str">
        <f>IF(COUNTIF(AA12:AA56,"B")=0,"",COUNTIF(AA12:AA56,"B"))</f>
        <v/>
      </c>
      <c r="AB60" s="256"/>
      <c r="AC60" s="257"/>
      <c r="AD60" s="257"/>
      <c r="AE60" s="257"/>
      <c r="AF60" s="25"/>
      <c r="AG60" s="258">
        <f>IF(COUNTIF(AG12:AG56,"B")=0,"",COUNTIF(AG12:AG56,"B"))</f>
        <v>2</v>
      </c>
      <c r="AH60" s="256"/>
      <c r="AI60" s="257"/>
      <c r="AJ60" s="257"/>
      <c r="AK60" s="257"/>
      <c r="AL60" s="25"/>
      <c r="AM60" s="258" t="str">
        <f>IF(COUNTIF(AM12:AM56,"B")=0,"",COUNTIF(AM12:AM56,"B"))</f>
        <v/>
      </c>
      <c r="AN60" s="256"/>
      <c r="AO60" s="257"/>
      <c r="AP60" s="257"/>
      <c r="AQ60" s="257"/>
      <c r="AR60" s="25"/>
      <c r="AS60" s="258">
        <f>IF(COUNTIF(AS12:AS56,"B")=0,"",COUNTIF(AS12:AS56,"B"))</f>
        <v>1</v>
      </c>
      <c r="AT60" s="256"/>
      <c r="AU60" s="257"/>
      <c r="AV60" s="257"/>
      <c r="AW60" s="257"/>
      <c r="AX60" s="25"/>
      <c r="AY60" s="258" t="str">
        <f>IF(COUNTIF(AY12:AY56,"B")=0,"",COUNTIF(AY12:AY56,"B"))</f>
        <v/>
      </c>
      <c r="AZ60" s="259"/>
      <c r="BA60" s="257"/>
      <c r="BB60" s="257"/>
      <c r="BC60" s="257"/>
      <c r="BD60" s="25"/>
      <c r="BE60" s="288">
        <f t="shared" si="86"/>
        <v>3</v>
      </c>
    </row>
    <row r="61" spans="1:59" s="422" customFormat="1" ht="15.75" customHeight="1" x14ac:dyDescent="0.25">
      <c r="A61" s="446"/>
      <c r="B61" s="171"/>
      <c r="C61" s="447" t="s">
        <v>61</v>
      </c>
      <c r="D61" s="256"/>
      <c r="E61" s="257"/>
      <c r="F61" s="257"/>
      <c r="G61" s="257"/>
      <c r="H61" s="25"/>
      <c r="I61" s="258">
        <f>IF(COUNTIF(I12:I56,"ÉÉ")=0,"",COUNTIF(I12:I56,"ÉÉ"))</f>
        <v>2</v>
      </c>
      <c r="J61" s="256"/>
      <c r="K61" s="257"/>
      <c r="L61" s="257"/>
      <c r="M61" s="257"/>
      <c r="N61" s="25"/>
      <c r="O61" s="258">
        <f>IF(COUNTIF(O12:O56,"ÉÉ")=0,"",COUNTIF(O12:O56,"ÉÉ"))</f>
        <v>2</v>
      </c>
      <c r="P61" s="256"/>
      <c r="Q61" s="257"/>
      <c r="R61" s="257"/>
      <c r="S61" s="257"/>
      <c r="T61" s="25"/>
      <c r="U61" s="258" t="str">
        <f>IF(COUNTIF(U12:U56,"ÉÉ")=0,"",COUNTIF(U12:U56,"ÉÉ"))</f>
        <v/>
      </c>
      <c r="V61" s="256"/>
      <c r="W61" s="257"/>
      <c r="X61" s="257"/>
      <c r="Y61" s="257"/>
      <c r="Z61" s="25"/>
      <c r="AA61" s="258" t="str">
        <f>IF(COUNTIF(AA12:AA56,"ÉÉ")=0,"",COUNTIF(AA12:AA56,"ÉÉ"))</f>
        <v/>
      </c>
      <c r="AB61" s="256"/>
      <c r="AC61" s="257"/>
      <c r="AD61" s="257"/>
      <c r="AE61" s="257"/>
      <c r="AF61" s="25"/>
      <c r="AG61" s="258" t="str">
        <f>IF(COUNTIF(AG12:AG56,"ÉÉ")=0,"",COUNTIF(AG12:AG56,"ÉÉ"))</f>
        <v/>
      </c>
      <c r="AH61" s="256"/>
      <c r="AI61" s="257"/>
      <c r="AJ61" s="257"/>
      <c r="AK61" s="257"/>
      <c r="AL61" s="25"/>
      <c r="AM61" s="258" t="str">
        <f>IF(COUNTIF(AM12:AM56,"ÉÉ")=0,"",COUNTIF(AM12:AM56,"ÉÉ"))</f>
        <v/>
      </c>
      <c r="AN61" s="256"/>
      <c r="AO61" s="257"/>
      <c r="AP61" s="257"/>
      <c r="AQ61" s="257"/>
      <c r="AR61" s="25"/>
      <c r="AS61" s="258" t="str">
        <f>IF(COUNTIF(AS12:AS56,"ÉÉ")=0,"",COUNTIF(AS12:AS56,"ÉÉ"))</f>
        <v/>
      </c>
      <c r="AT61" s="256"/>
      <c r="AU61" s="257"/>
      <c r="AV61" s="257"/>
      <c r="AW61" s="257"/>
      <c r="AX61" s="25"/>
      <c r="AY61" s="258" t="str">
        <f>IF(COUNTIF(AY12:AY56,"ÉÉ")=0,"",COUNTIF(AY12:AY56,"ÉÉ"))</f>
        <v/>
      </c>
      <c r="AZ61" s="259"/>
      <c r="BA61" s="257"/>
      <c r="BB61" s="257"/>
      <c r="BC61" s="257"/>
      <c r="BD61" s="25"/>
      <c r="BE61" s="288">
        <f t="shared" si="86"/>
        <v>4</v>
      </c>
    </row>
    <row r="62" spans="1:59" s="422" customFormat="1" ht="15.75" customHeight="1" x14ac:dyDescent="0.25">
      <c r="A62" s="446"/>
      <c r="B62" s="171"/>
      <c r="C62" s="447" t="s">
        <v>62</v>
      </c>
      <c r="D62" s="262"/>
      <c r="E62" s="263"/>
      <c r="F62" s="263"/>
      <c r="G62" s="263"/>
      <c r="H62" s="264"/>
      <c r="I62" s="258" t="str">
        <f>IF(COUNTIF(I12:I56,"ÉÉ(Z)")=0,"",COUNTIF(I12:I56,"ÉÉ(Z)"))</f>
        <v/>
      </c>
      <c r="J62" s="262"/>
      <c r="K62" s="263"/>
      <c r="L62" s="263"/>
      <c r="M62" s="263"/>
      <c r="N62" s="264"/>
      <c r="O62" s="258" t="str">
        <f>IF(COUNTIF(O12:O56,"ÉÉ(Z)")=0,"",COUNTIF(O12:O56,"ÉÉ(Z)"))</f>
        <v/>
      </c>
      <c r="P62" s="262"/>
      <c r="Q62" s="263"/>
      <c r="R62" s="263"/>
      <c r="S62" s="263"/>
      <c r="T62" s="264"/>
      <c r="U62" s="258" t="str">
        <f>IF(COUNTIF(U12:U56,"ÉÉ(Z)")=0,"",COUNTIF(U12:U56,"ÉÉ(Z)"))</f>
        <v/>
      </c>
      <c r="V62" s="262"/>
      <c r="W62" s="263"/>
      <c r="X62" s="263"/>
      <c r="Y62" s="263"/>
      <c r="Z62" s="264"/>
      <c r="AA62" s="258" t="str">
        <f>IF(COUNTIF(AA12:AA56,"ÉÉ(Z)")=0,"",COUNTIF(AA12:AA56,"ÉÉ(Z)"))</f>
        <v/>
      </c>
      <c r="AB62" s="262"/>
      <c r="AC62" s="263"/>
      <c r="AD62" s="263"/>
      <c r="AE62" s="263"/>
      <c r="AF62" s="264"/>
      <c r="AG62" s="258">
        <f>IF(COUNTIF(AG12:AG56,"ÉÉ(Z)")=0,"",COUNTIF(AG12:AG56,"ÉÉ(Z)"))</f>
        <v>1</v>
      </c>
      <c r="AH62" s="262"/>
      <c r="AI62" s="263"/>
      <c r="AJ62" s="263"/>
      <c r="AK62" s="263"/>
      <c r="AL62" s="264"/>
      <c r="AM62" s="258">
        <f>IF(COUNTIF(AM12:AM56,"ÉÉ(Z)")=0,"",COUNTIF(AM12:AM56,"ÉÉ(Z)"))</f>
        <v>1</v>
      </c>
      <c r="AN62" s="262"/>
      <c r="AO62" s="263"/>
      <c r="AP62" s="263"/>
      <c r="AQ62" s="263"/>
      <c r="AR62" s="264"/>
      <c r="AS62" s="258" t="str">
        <f>IF(COUNTIF(AS12:AS56,"ÉÉ(Z)")=0,"",COUNTIF(AS12:AS56,"ÉÉ(Z)"))</f>
        <v/>
      </c>
      <c r="AT62" s="262"/>
      <c r="AU62" s="263"/>
      <c r="AV62" s="263"/>
      <c r="AW62" s="263"/>
      <c r="AX62" s="264"/>
      <c r="AY62" s="258" t="str">
        <f>IF(COUNTIF(AY12:AY56,"ÉÉ(Z)")=0,"",COUNTIF(AY12:AY56,"ÉÉ(Z)"))</f>
        <v/>
      </c>
      <c r="AZ62" s="265"/>
      <c r="BA62" s="263"/>
      <c r="BB62" s="263"/>
      <c r="BC62" s="263"/>
      <c r="BD62" s="264"/>
      <c r="BE62" s="288">
        <f t="shared" si="86"/>
        <v>2</v>
      </c>
    </row>
    <row r="63" spans="1:59" s="422" customFormat="1" ht="15.75" customHeight="1" x14ac:dyDescent="0.25">
      <c r="A63" s="446"/>
      <c r="B63" s="171"/>
      <c r="C63" s="447" t="s">
        <v>63</v>
      </c>
      <c r="D63" s="256"/>
      <c r="E63" s="257"/>
      <c r="F63" s="257"/>
      <c r="G63" s="257"/>
      <c r="H63" s="25"/>
      <c r="I63" s="258" t="str">
        <f>IF(COUNTIF(I12:I56,"GYJ")=0,"",COUNTIF(I12:I56,"GYJ"))</f>
        <v/>
      </c>
      <c r="J63" s="256"/>
      <c r="K63" s="257"/>
      <c r="L63" s="257"/>
      <c r="M63" s="257"/>
      <c r="N63" s="25"/>
      <c r="O63" s="258">
        <f>IF(COUNTIF(O12:O56,"GYJ")=0,"",COUNTIF(O12:O56,"GYJ"))</f>
        <v>1</v>
      </c>
      <c r="P63" s="256"/>
      <c r="Q63" s="257"/>
      <c r="R63" s="257"/>
      <c r="S63" s="257"/>
      <c r="T63" s="25"/>
      <c r="U63" s="258" t="str">
        <f>IF(COUNTIF(U12:U56,"GYJ")=0,"",COUNTIF(U12:U56,"GYJ"))</f>
        <v/>
      </c>
      <c r="V63" s="256"/>
      <c r="W63" s="257"/>
      <c r="X63" s="257"/>
      <c r="Y63" s="257"/>
      <c r="Z63" s="25"/>
      <c r="AA63" s="258">
        <f>IF(COUNTIF(AA12:AA56,"GYJ")=0,"",COUNTIF(AA12:AA56,"GYJ"))</f>
        <v>3</v>
      </c>
      <c r="AB63" s="256"/>
      <c r="AC63" s="257"/>
      <c r="AD63" s="257"/>
      <c r="AE63" s="257"/>
      <c r="AF63" s="25"/>
      <c r="AG63" s="258">
        <f>IF(COUNTIF(AG12:AG56,"GYJ")=0,"",COUNTIF(AG12:AG56,"GYJ"))</f>
        <v>1</v>
      </c>
      <c r="AH63" s="256"/>
      <c r="AI63" s="257"/>
      <c r="AJ63" s="257"/>
      <c r="AK63" s="257"/>
      <c r="AL63" s="25"/>
      <c r="AM63" s="258">
        <f>IF(COUNTIF(AM12:AM56,"GYJ")=0,"",COUNTIF(AM12:AM56,"GYJ"))</f>
        <v>1</v>
      </c>
      <c r="AN63" s="256"/>
      <c r="AO63" s="257"/>
      <c r="AP63" s="257"/>
      <c r="AQ63" s="257"/>
      <c r="AR63" s="25"/>
      <c r="AS63" s="258">
        <f>IF(COUNTIF(AS12:AS56,"GYJ")=0,"",COUNTIF(AS12:AS56,"GYJ"))</f>
        <v>1</v>
      </c>
      <c r="AT63" s="256"/>
      <c r="AU63" s="257"/>
      <c r="AV63" s="257"/>
      <c r="AW63" s="257"/>
      <c r="AX63" s="25"/>
      <c r="AY63" s="258">
        <f>IF(COUNTIF(AY12:AY56,"GYJ")=0,"",COUNTIF(AY12:AY56,"GYJ"))</f>
        <v>1</v>
      </c>
      <c r="AZ63" s="259"/>
      <c r="BA63" s="257"/>
      <c r="BB63" s="257"/>
      <c r="BC63" s="257"/>
      <c r="BD63" s="25"/>
      <c r="BE63" s="288">
        <f t="shared" si="86"/>
        <v>8</v>
      </c>
    </row>
    <row r="64" spans="1:59" s="422" customFormat="1" ht="15.75" customHeight="1" x14ac:dyDescent="0.25">
      <c r="A64" s="446"/>
      <c r="B64" s="448"/>
      <c r="C64" s="447" t="s">
        <v>64</v>
      </c>
      <c r="D64" s="256"/>
      <c r="E64" s="257"/>
      <c r="F64" s="257"/>
      <c r="G64" s="257"/>
      <c r="H64" s="25"/>
      <c r="I64" s="258" t="str">
        <f>IF(COUNTIF(I12:I56,"GYJ(Z)")=0,"",COUNTIF(I12:I56,"GYJ(Z)"))</f>
        <v/>
      </c>
      <c r="J64" s="256"/>
      <c r="K64" s="257"/>
      <c r="L64" s="257"/>
      <c r="M64" s="257"/>
      <c r="N64" s="25"/>
      <c r="O64" s="258" t="str">
        <f>IF(COUNTIF(O12:O56,"GYJ(Z)")=0,"",COUNTIF(O12:O56,"GYJ(Z)"))</f>
        <v/>
      </c>
      <c r="P64" s="256"/>
      <c r="Q64" s="257"/>
      <c r="R64" s="257"/>
      <c r="S64" s="257"/>
      <c r="T64" s="25"/>
      <c r="U64" s="258" t="str">
        <f>IF(COUNTIF(U12:U56,"GYJ(Z)")=0,"",COUNTIF(U12:U56,"GYJ(Z)"))</f>
        <v/>
      </c>
      <c r="V64" s="256"/>
      <c r="W64" s="257"/>
      <c r="X64" s="257"/>
      <c r="Y64" s="257"/>
      <c r="Z64" s="25"/>
      <c r="AA64" s="258">
        <f>IF(COUNTIF(AA12:AA56,"GYJ(Z)")=0,"",COUNTIF(AA12:AA56,"GYJ(Z)"))</f>
        <v>1</v>
      </c>
      <c r="AB64" s="256"/>
      <c r="AC64" s="257"/>
      <c r="AD64" s="257"/>
      <c r="AE64" s="257"/>
      <c r="AF64" s="25"/>
      <c r="AG64" s="258" t="str">
        <f>IF(COUNTIF(AG12:AG56,"GYJ(Z)")=0,"",COUNTIF(AG12:AG56,"GYJ(Z)"))</f>
        <v/>
      </c>
      <c r="AH64" s="256"/>
      <c r="AI64" s="257"/>
      <c r="AJ64" s="257"/>
      <c r="AK64" s="257"/>
      <c r="AL64" s="25"/>
      <c r="AM64" s="258" t="str">
        <f>IF(COUNTIF(AM12:AM56,"GYJ(Z)")=0,"",COUNTIF(AM12:AM56,"GYJ(Z)"))</f>
        <v/>
      </c>
      <c r="AN64" s="256"/>
      <c r="AO64" s="257"/>
      <c r="AP64" s="257"/>
      <c r="AQ64" s="257"/>
      <c r="AR64" s="25"/>
      <c r="AS64" s="258">
        <f>IF(COUNTIF(AS12:AS56,"GYJ(Z)")=0,"",COUNTIF(AS12:AS56,"GYJ(Z)"))</f>
        <v>1</v>
      </c>
      <c r="AT64" s="256"/>
      <c r="AU64" s="257"/>
      <c r="AV64" s="257"/>
      <c r="AW64" s="257"/>
      <c r="AX64" s="25"/>
      <c r="AY64" s="258" t="str">
        <f>IF(COUNTIF(AY12:AY56,"GYJ(Z)")=0,"",COUNTIF(AY12:AY56,"GYJ(Z)"))</f>
        <v/>
      </c>
      <c r="AZ64" s="259"/>
      <c r="BA64" s="257"/>
      <c r="BB64" s="257"/>
      <c r="BC64" s="257"/>
      <c r="BD64" s="25"/>
      <c r="BE64" s="288">
        <f t="shared" si="86"/>
        <v>2</v>
      </c>
    </row>
    <row r="65" spans="1:57" s="422" customFormat="1" ht="15.75" customHeight="1" x14ac:dyDescent="0.25">
      <c r="A65" s="446"/>
      <c r="B65" s="171"/>
      <c r="C65" s="255" t="s">
        <v>35</v>
      </c>
      <c r="D65" s="256"/>
      <c r="E65" s="257"/>
      <c r="F65" s="257"/>
      <c r="G65" s="257"/>
      <c r="H65" s="25"/>
      <c r="I65" s="258" t="str">
        <f>IF(COUNTIF(I12:I56,"K")=0,"",COUNTIF(I12:I56,"K"))</f>
        <v/>
      </c>
      <c r="J65" s="256"/>
      <c r="K65" s="257"/>
      <c r="L65" s="257"/>
      <c r="M65" s="257"/>
      <c r="N65" s="25"/>
      <c r="O65" s="258">
        <f>IF(COUNTIF(O12:O56,"K")=0,"",COUNTIF(O12:O56,"K"))</f>
        <v>1</v>
      </c>
      <c r="P65" s="256"/>
      <c r="Q65" s="257"/>
      <c r="R65" s="257"/>
      <c r="S65" s="257"/>
      <c r="T65" s="25"/>
      <c r="U65" s="258" t="str">
        <f>IF(COUNTIF(U12:U56,"K")=0,"",COUNTIF(U12:U56,"K"))</f>
        <v/>
      </c>
      <c r="V65" s="256"/>
      <c r="W65" s="257"/>
      <c r="X65" s="257"/>
      <c r="Y65" s="257"/>
      <c r="Z65" s="25"/>
      <c r="AA65" s="258" t="str">
        <f>IF(COUNTIF(AA12:AA56,"K")=0,"",COUNTIF(AA12:AA56,"K"))</f>
        <v/>
      </c>
      <c r="AB65" s="256"/>
      <c r="AC65" s="257"/>
      <c r="AD65" s="257"/>
      <c r="AE65" s="257"/>
      <c r="AF65" s="25"/>
      <c r="AG65" s="258" t="str">
        <f>IF(COUNTIF(AG12:AG56,"K")=0,"",COUNTIF(AG12:AG56,"K"))</f>
        <v/>
      </c>
      <c r="AH65" s="256"/>
      <c r="AI65" s="257"/>
      <c r="AJ65" s="257"/>
      <c r="AK65" s="257"/>
      <c r="AL65" s="25"/>
      <c r="AM65" s="258" t="str">
        <f>IF(COUNTIF(AM12:AM56,"K")=0,"",COUNTIF(AM12:AM56,"K"))</f>
        <v/>
      </c>
      <c r="AN65" s="256"/>
      <c r="AO65" s="257"/>
      <c r="AP65" s="257"/>
      <c r="AQ65" s="257"/>
      <c r="AR65" s="25"/>
      <c r="AS65" s="258" t="str">
        <f>IF(COUNTIF(AS12:AS56,"K")=0,"",COUNTIF(AS12:AS56,"K"))</f>
        <v/>
      </c>
      <c r="AT65" s="256"/>
      <c r="AU65" s="257"/>
      <c r="AV65" s="257"/>
      <c r="AW65" s="257"/>
      <c r="AX65" s="25"/>
      <c r="AY65" s="258" t="str">
        <f>IF(COUNTIF(AY12:AY56,"K")=0,"",COUNTIF(AY12:AY56,"K"))</f>
        <v/>
      </c>
      <c r="AZ65" s="259"/>
      <c r="BA65" s="257"/>
      <c r="BB65" s="257"/>
      <c r="BC65" s="257"/>
      <c r="BD65" s="25"/>
      <c r="BE65" s="288">
        <f t="shared" si="86"/>
        <v>1</v>
      </c>
    </row>
    <row r="66" spans="1:57" s="422" customFormat="1" ht="15.75" customHeight="1" x14ac:dyDescent="0.25">
      <c r="A66" s="446"/>
      <c r="B66" s="171"/>
      <c r="C66" s="255" t="s">
        <v>36</v>
      </c>
      <c r="D66" s="256"/>
      <c r="E66" s="257"/>
      <c r="F66" s="257"/>
      <c r="G66" s="257"/>
      <c r="H66" s="25"/>
      <c r="I66" s="258" t="str">
        <f>IF(COUNTIF(I12:I56,"K(Z)")=0,"",COUNTIF(I12:I56,"K(Z)"))</f>
        <v/>
      </c>
      <c r="J66" s="256"/>
      <c r="K66" s="257"/>
      <c r="L66" s="257"/>
      <c r="M66" s="257"/>
      <c r="N66" s="25"/>
      <c r="O66" s="258">
        <f>IF(COUNTIF(O12:O56,"K(Z)")=0,"",COUNTIF(O12:O56,"K(Z)"))</f>
        <v>1</v>
      </c>
      <c r="P66" s="256"/>
      <c r="Q66" s="257"/>
      <c r="R66" s="257"/>
      <c r="S66" s="257"/>
      <c r="T66" s="25"/>
      <c r="U66" s="258">
        <f>IF(COUNTIF(U12:U56,"K(Z)")=0,"",COUNTIF(U12:U56,"K(Z)"))</f>
        <v>1</v>
      </c>
      <c r="V66" s="256"/>
      <c r="W66" s="257"/>
      <c r="X66" s="257"/>
      <c r="Y66" s="257"/>
      <c r="Z66" s="25"/>
      <c r="AA66" s="258">
        <f>IF(COUNTIF(AA12:AA56,"K(Z)")=0,"",COUNTIF(AA12:AA56,"K(Z)"))</f>
        <v>1</v>
      </c>
      <c r="AB66" s="256"/>
      <c r="AC66" s="257"/>
      <c r="AD66" s="257"/>
      <c r="AE66" s="257"/>
      <c r="AF66" s="25"/>
      <c r="AG66" s="258">
        <f>IF(COUNTIF(AG12:AG56,"K(Z)")=0,"",COUNTIF(AG12:AG56,"K(Z)"))</f>
        <v>1</v>
      </c>
      <c r="AH66" s="256"/>
      <c r="AI66" s="257"/>
      <c r="AJ66" s="257"/>
      <c r="AK66" s="257"/>
      <c r="AL66" s="25"/>
      <c r="AM66" s="258">
        <f>IF(COUNTIF(AM12:AM56,"K(Z)")=0,"",COUNTIF(AM12:AM56,"K(Z)"))</f>
        <v>3</v>
      </c>
      <c r="AN66" s="256"/>
      <c r="AO66" s="257"/>
      <c r="AP66" s="257"/>
      <c r="AQ66" s="257"/>
      <c r="AR66" s="25"/>
      <c r="AS66" s="258">
        <f>IF(COUNTIF(AS12:AS56,"K(Z)")=0,"",COUNTIF(AS12:AS56,"K(Z)"))</f>
        <v>3</v>
      </c>
      <c r="AT66" s="256"/>
      <c r="AU66" s="257"/>
      <c r="AV66" s="257"/>
      <c r="AW66" s="257"/>
      <c r="AX66" s="25"/>
      <c r="AY66" s="258">
        <f>IF(COUNTIF(AY12:AY56,"K(Z)")=0,"",COUNTIF(AY12:AY56,"K(Z)"))</f>
        <v>2</v>
      </c>
      <c r="AZ66" s="259"/>
      <c r="BA66" s="257"/>
      <c r="BB66" s="257"/>
      <c r="BC66" s="257"/>
      <c r="BD66" s="25"/>
      <c r="BE66" s="288">
        <f t="shared" si="86"/>
        <v>12</v>
      </c>
    </row>
    <row r="67" spans="1:57" s="422" customFormat="1" ht="15.75" customHeight="1" x14ac:dyDescent="0.25">
      <c r="A67" s="446"/>
      <c r="B67" s="171"/>
      <c r="C67" s="447" t="s">
        <v>25</v>
      </c>
      <c r="D67" s="256"/>
      <c r="E67" s="257"/>
      <c r="F67" s="257"/>
      <c r="G67" s="257"/>
      <c r="H67" s="25"/>
      <c r="I67" s="258" t="str">
        <f>IF(COUNTIF(I12:I56,"AV")=0,"",COUNTIF(I12:I56,"AV"))</f>
        <v/>
      </c>
      <c r="J67" s="256"/>
      <c r="K67" s="257"/>
      <c r="L67" s="257"/>
      <c r="M67" s="257"/>
      <c r="N67" s="25"/>
      <c r="O67" s="258" t="str">
        <f>IF(COUNTIF(O12:O56,"AV")=0,"",COUNTIF(O12:O56,"AV"))</f>
        <v/>
      </c>
      <c r="P67" s="256"/>
      <c r="Q67" s="257"/>
      <c r="R67" s="257"/>
      <c r="S67" s="257"/>
      <c r="T67" s="25"/>
      <c r="U67" s="258" t="str">
        <f>IF(COUNTIF(U12:U56,"AV")=0,"",COUNTIF(U12:U56,"AV"))</f>
        <v/>
      </c>
      <c r="V67" s="256"/>
      <c r="W67" s="257"/>
      <c r="X67" s="257"/>
      <c r="Y67" s="257"/>
      <c r="Z67" s="25"/>
      <c r="AA67" s="258" t="str">
        <f>IF(COUNTIF(AA12:AA56,"AV")=0,"",COUNTIF(AA12:AA56,"AV"))</f>
        <v/>
      </c>
      <c r="AB67" s="256"/>
      <c r="AC67" s="257"/>
      <c r="AD67" s="257"/>
      <c r="AE67" s="257"/>
      <c r="AF67" s="25"/>
      <c r="AG67" s="258" t="str">
        <f>IF(COUNTIF(AG12:AG56,"AV")=0,"",COUNTIF(AG12:AG56,"AV"))</f>
        <v/>
      </c>
      <c r="AH67" s="256"/>
      <c r="AI67" s="257"/>
      <c r="AJ67" s="257"/>
      <c r="AK67" s="257"/>
      <c r="AL67" s="25"/>
      <c r="AM67" s="258" t="str">
        <f>IF(COUNTIF(AM12:AM56,"AV")=0,"",COUNTIF(AM12:AM56,"AV"))</f>
        <v/>
      </c>
      <c r="AN67" s="256"/>
      <c r="AO67" s="257"/>
      <c r="AP67" s="257"/>
      <c r="AQ67" s="257"/>
      <c r="AR67" s="25"/>
      <c r="AS67" s="258" t="str">
        <f>IF(COUNTIF(AS12:AS56,"AV")=0,"",COUNTIF(AS12:AS56,"AV"))</f>
        <v/>
      </c>
      <c r="AT67" s="256"/>
      <c r="AU67" s="257"/>
      <c r="AV67" s="257"/>
      <c r="AW67" s="257"/>
      <c r="AX67" s="25"/>
      <c r="AY67" s="258" t="str">
        <f>IF(COUNTIF(AY12:AY56,"AV")=0,"",COUNTIF(AY12:AY56,"AV"))</f>
        <v/>
      </c>
      <c r="AZ67" s="259"/>
      <c r="BA67" s="257"/>
      <c r="BB67" s="257"/>
      <c r="BC67" s="257"/>
      <c r="BD67" s="25"/>
      <c r="BE67" s="288" t="str">
        <f t="shared" si="86"/>
        <v/>
      </c>
    </row>
    <row r="68" spans="1:57" s="422" customFormat="1" ht="15.75" customHeight="1" x14ac:dyDescent="0.25">
      <c r="A68" s="446"/>
      <c r="B68" s="171"/>
      <c r="C68" s="447" t="s">
        <v>65</v>
      </c>
      <c r="D68" s="256"/>
      <c r="E68" s="257"/>
      <c r="F68" s="257"/>
      <c r="G68" s="257"/>
      <c r="H68" s="25"/>
      <c r="I68" s="258" t="str">
        <f>IF(COUNTIF(I12:I56,"KV")=0,"",COUNTIF(I12:I56,"KV"))</f>
        <v/>
      </c>
      <c r="J68" s="256"/>
      <c r="K68" s="257"/>
      <c r="L68" s="257"/>
      <c r="M68" s="257"/>
      <c r="N68" s="25"/>
      <c r="O68" s="258" t="str">
        <f>IF(COUNTIF(O12:O56,"KV")=0,"",COUNTIF(O12:O56,"KV"))</f>
        <v/>
      </c>
      <c r="P68" s="256"/>
      <c r="Q68" s="257"/>
      <c r="R68" s="257"/>
      <c r="S68" s="257"/>
      <c r="T68" s="25"/>
      <c r="U68" s="258" t="str">
        <f>IF(COUNTIF(U12:U56,"KV")=0,"",COUNTIF(U12:U56,"KV"))</f>
        <v/>
      </c>
      <c r="V68" s="256"/>
      <c r="W68" s="257"/>
      <c r="X68" s="257"/>
      <c r="Y68" s="257"/>
      <c r="Z68" s="25"/>
      <c r="AA68" s="258" t="str">
        <f>IF(COUNTIF(AA12:AA56,"KV")=0,"",COUNTIF(AA12:AA56,"KV"))</f>
        <v/>
      </c>
      <c r="AB68" s="256"/>
      <c r="AC68" s="257"/>
      <c r="AD68" s="257"/>
      <c r="AE68" s="257"/>
      <c r="AF68" s="25"/>
      <c r="AG68" s="258" t="str">
        <f>IF(COUNTIF(AG12:AG56,"KV")=0,"",COUNTIF(AG12:AG56,"KV"))</f>
        <v/>
      </c>
      <c r="AH68" s="256"/>
      <c r="AI68" s="257"/>
      <c r="AJ68" s="257"/>
      <c r="AK68" s="257"/>
      <c r="AL68" s="25"/>
      <c r="AM68" s="258" t="str">
        <f>IF(COUNTIF(AM12:AM56,"KV")=0,"",COUNTIF(AM12:AM56,"KV"))</f>
        <v/>
      </c>
      <c r="AN68" s="256"/>
      <c r="AO68" s="257"/>
      <c r="AP68" s="257"/>
      <c r="AQ68" s="257"/>
      <c r="AR68" s="25"/>
      <c r="AS68" s="258" t="str">
        <f>IF(COUNTIF(AS12:AS56,"KV")=0,"",COUNTIF(AS12:AS56,"KV"))</f>
        <v/>
      </c>
      <c r="AT68" s="256"/>
      <c r="AU68" s="257"/>
      <c r="AV68" s="257"/>
      <c r="AW68" s="257"/>
      <c r="AX68" s="25"/>
      <c r="AY68" s="258" t="str">
        <f>IF(COUNTIF(AY12:AY56,"KV")=0,"",COUNTIF(AY12:AY56,"KV"))</f>
        <v/>
      </c>
      <c r="AZ68" s="259"/>
      <c r="BA68" s="257"/>
      <c r="BB68" s="257"/>
      <c r="BC68" s="257"/>
      <c r="BD68" s="25"/>
      <c r="BE68" s="288" t="str">
        <f t="shared" si="86"/>
        <v/>
      </c>
    </row>
    <row r="69" spans="1:57" s="422" customFormat="1" ht="15.75" customHeight="1" x14ac:dyDescent="0.25">
      <c r="A69" s="446"/>
      <c r="B69" s="171"/>
      <c r="C69" s="447" t="s">
        <v>66</v>
      </c>
      <c r="D69" s="269"/>
      <c r="E69" s="270"/>
      <c r="F69" s="270"/>
      <c r="G69" s="270"/>
      <c r="H69" s="271"/>
      <c r="I69" s="258" t="str">
        <f>IF(COUNTIF(I12:I56,"SZG")=0,"",COUNTIF(I12:I56,"SZG"))</f>
        <v/>
      </c>
      <c r="J69" s="269"/>
      <c r="K69" s="270"/>
      <c r="L69" s="270"/>
      <c r="M69" s="270"/>
      <c r="N69" s="271"/>
      <c r="O69" s="258" t="str">
        <f>IF(COUNTIF(O12:O56,"SZG")=0,"",COUNTIF(O12:O56,"SZG"))</f>
        <v/>
      </c>
      <c r="P69" s="269"/>
      <c r="Q69" s="270"/>
      <c r="R69" s="270"/>
      <c r="S69" s="270"/>
      <c r="T69" s="271"/>
      <c r="U69" s="258" t="str">
        <f>IF(COUNTIF(U12:U56,"SZG")=0,"",COUNTIF(U12:U56,"SZG"))</f>
        <v/>
      </c>
      <c r="V69" s="269"/>
      <c r="W69" s="270"/>
      <c r="X69" s="270"/>
      <c r="Y69" s="270"/>
      <c r="Z69" s="271"/>
      <c r="AA69" s="258" t="str">
        <f>IF(COUNTIF(AA12:AA56,"SZG")=0,"",COUNTIF(AA12:AA56,"SZG"))</f>
        <v/>
      </c>
      <c r="AB69" s="269"/>
      <c r="AC69" s="270"/>
      <c r="AD69" s="270"/>
      <c r="AE69" s="270"/>
      <c r="AF69" s="271"/>
      <c r="AG69" s="258" t="str">
        <f>IF(COUNTIF(AG12:AG56,"SZG")=0,"",COUNTIF(AG12:AG56,"SZG"))</f>
        <v/>
      </c>
      <c r="AH69" s="269"/>
      <c r="AI69" s="270"/>
      <c r="AJ69" s="270"/>
      <c r="AK69" s="270"/>
      <c r="AL69" s="271"/>
      <c r="AM69" s="258" t="str">
        <f>IF(COUNTIF(AM12:AM56,"SZG")=0,"",COUNTIF(AM12:AM56,"SZG"))</f>
        <v/>
      </c>
      <c r="AN69" s="269"/>
      <c r="AO69" s="270"/>
      <c r="AP69" s="270"/>
      <c r="AQ69" s="270"/>
      <c r="AR69" s="271"/>
      <c r="AS69" s="258" t="str">
        <f>IF(COUNTIF(AS12:AS56,"SZG")=0,"",COUNTIF(AS12:AS56,"SZG"))</f>
        <v/>
      </c>
      <c r="AT69" s="269"/>
      <c r="AU69" s="270"/>
      <c r="AV69" s="270"/>
      <c r="AW69" s="270"/>
      <c r="AX69" s="271"/>
      <c r="AY69" s="258" t="str">
        <f>IF(COUNTIF(AY12:AY56,"SZG")=0,"",COUNTIF(AY12:AY56,"SZG"))</f>
        <v/>
      </c>
      <c r="AZ69" s="259"/>
      <c r="BA69" s="257"/>
      <c r="BB69" s="257"/>
      <c r="BC69" s="257"/>
      <c r="BD69" s="25"/>
      <c r="BE69" s="288" t="str">
        <f t="shared" si="86"/>
        <v/>
      </c>
    </row>
    <row r="70" spans="1:57" s="422" customFormat="1" ht="15.75" customHeight="1" x14ac:dyDescent="0.25">
      <c r="A70" s="446"/>
      <c r="B70" s="171"/>
      <c r="C70" s="447" t="s">
        <v>67</v>
      </c>
      <c r="D70" s="269"/>
      <c r="E70" s="270"/>
      <c r="F70" s="270"/>
      <c r="G70" s="270"/>
      <c r="H70" s="271"/>
      <c r="I70" s="258" t="str">
        <f>IF(COUNTIF(I12:I56,"ZV")=0,"",COUNTIF(I12:I56,"ZV"))</f>
        <v/>
      </c>
      <c r="J70" s="269"/>
      <c r="K70" s="270"/>
      <c r="L70" s="270"/>
      <c r="M70" s="270"/>
      <c r="N70" s="271"/>
      <c r="O70" s="258" t="str">
        <f>IF(COUNTIF(O12:O56,"ZV")=0,"",COUNTIF(O12:O56,"ZV"))</f>
        <v/>
      </c>
      <c r="P70" s="269"/>
      <c r="Q70" s="270"/>
      <c r="R70" s="270"/>
      <c r="S70" s="270"/>
      <c r="T70" s="271"/>
      <c r="U70" s="258" t="str">
        <f>IF(COUNTIF(U12:U56,"ZV")=0,"",COUNTIF(U12:U56,"ZV"))</f>
        <v/>
      </c>
      <c r="V70" s="269"/>
      <c r="W70" s="270"/>
      <c r="X70" s="270"/>
      <c r="Y70" s="270"/>
      <c r="Z70" s="271"/>
      <c r="AA70" s="258" t="str">
        <f>IF(COUNTIF(AA12:AA56,"ZV")=0,"",COUNTIF(AA12:AA56,"ZV"))</f>
        <v/>
      </c>
      <c r="AB70" s="269"/>
      <c r="AC70" s="270"/>
      <c r="AD70" s="270"/>
      <c r="AE70" s="270"/>
      <c r="AF70" s="271"/>
      <c r="AG70" s="258" t="str">
        <f>IF(COUNTIF(AG12:AG56,"ZV")=0,"",COUNTIF(AG12:AG56,"ZV"))</f>
        <v/>
      </c>
      <c r="AH70" s="269"/>
      <c r="AI70" s="270"/>
      <c r="AJ70" s="270"/>
      <c r="AK70" s="270"/>
      <c r="AL70" s="271"/>
      <c r="AM70" s="258" t="str">
        <f>IF(COUNTIF(AM12:AM56,"ZV")=0,"",COUNTIF(AM12:AM56,"ZV"))</f>
        <v/>
      </c>
      <c r="AN70" s="269"/>
      <c r="AO70" s="270"/>
      <c r="AP70" s="270"/>
      <c r="AQ70" s="270"/>
      <c r="AR70" s="271"/>
      <c r="AS70" s="258" t="str">
        <f>IF(COUNTIF(AS12:AS56,"ZV")=0,"",COUNTIF(AS12:AS56,"ZV"))</f>
        <v/>
      </c>
      <c r="AT70" s="269"/>
      <c r="AU70" s="270"/>
      <c r="AV70" s="270"/>
      <c r="AW70" s="270"/>
      <c r="AX70" s="271"/>
      <c r="AY70" s="258">
        <f>IF(COUNTIF(AY12:AY56,"ZV")=0,"",COUNTIF(AY12:AY56,"ZV"))</f>
        <v>3</v>
      </c>
      <c r="AZ70" s="259"/>
      <c r="BA70" s="257"/>
      <c r="BB70" s="257"/>
      <c r="BC70" s="257"/>
      <c r="BD70" s="25"/>
      <c r="BE70" s="288">
        <f t="shared" si="86"/>
        <v>3</v>
      </c>
    </row>
    <row r="71" spans="1:57" s="422" customFormat="1" ht="15.75" customHeight="1" thickBot="1" x14ac:dyDescent="0.3">
      <c r="A71" s="272"/>
      <c r="B71" s="273"/>
      <c r="C71" s="274" t="s">
        <v>26</v>
      </c>
      <c r="D71" s="275"/>
      <c r="E71" s="276"/>
      <c r="F71" s="276"/>
      <c r="G71" s="276"/>
      <c r="H71" s="277"/>
      <c r="I71" s="278">
        <f>IF(SUM(I59:I70)=0,"",SUM(I59:I70))</f>
        <v>2</v>
      </c>
      <c r="J71" s="275"/>
      <c r="K71" s="276"/>
      <c r="L71" s="276"/>
      <c r="M71" s="276"/>
      <c r="N71" s="277"/>
      <c r="O71" s="278">
        <f>IF(SUM(O59:O70)=0,"",SUM(O59:O70))</f>
        <v>6</v>
      </c>
      <c r="P71" s="275"/>
      <c r="Q71" s="276"/>
      <c r="R71" s="276"/>
      <c r="S71" s="276"/>
      <c r="T71" s="277"/>
      <c r="U71" s="278">
        <f>IF(SUM(U59:U70)=0,"",SUM(U59:U70))</f>
        <v>1</v>
      </c>
      <c r="V71" s="275"/>
      <c r="W71" s="276"/>
      <c r="X71" s="276"/>
      <c r="Y71" s="276"/>
      <c r="Z71" s="277"/>
      <c r="AA71" s="278">
        <f>IF(SUM(AA59:AA70)=0,"",SUM(AA59:AA70))</f>
        <v>6</v>
      </c>
      <c r="AB71" s="275"/>
      <c r="AC71" s="276"/>
      <c r="AD71" s="276"/>
      <c r="AE71" s="276"/>
      <c r="AF71" s="277"/>
      <c r="AG71" s="278">
        <f>IF(SUM(AG59:AG70)=0,"",SUM(AG59:AG70))</f>
        <v>5</v>
      </c>
      <c r="AH71" s="275"/>
      <c r="AI71" s="276"/>
      <c r="AJ71" s="276"/>
      <c r="AK71" s="276"/>
      <c r="AL71" s="277"/>
      <c r="AM71" s="278">
        <f>IF(SUM(AM59:AM70)=0,"",SUM(AM59:AM70))</f>
        <v>6</v>
      </c>
      <c r="AN71" s="275"/>
      <c r="AO71" s="276"/>
      <c r="AP71" s="276"/>
      <c r="AQ71" s="276"/>
      <c r="AR71" s="277"/>
      <c r="AS71" s="278">
        <f>IF(SUM(AS59:AS70)=0,"",SUM(AS59:AS70))</f>
        <v>6</v>
      </c>
      <c r="AT71" s="275"/>
      <c r="AU71" s="276"/>
      <c r="AV71" s="276"/>
      <c r="AW71" s="276"/>
      <c r="AX71" s="277"/>
      <c r="AY71" s="278">
        <f>IF(SUM(AY59:AY70)=0,"",SUM(AY59:AY70))</f>
        <v>7</v>
      </c>
      <c r="AZ71" s="279"/>
      <c r="BA71" s="276"/>
      <c r="BB71" s="276"/>
      <c r="BC71" s="276"/>
      <c r="BD71" s="277"/>
      <c r="BE71" s="288">
        <f t="shared" si="86"/>
        <v>39</v>
      </c>
    </row>
    <row r="72" spans="1:57" s="422" customFormat="1" ht="15.75" customHeight="1" thickTop="1" x14ac:dyDescent="0.2">
      <c r="A72" s="449"/>
      <c r="B72" s="450"/>
      <c r="C72" s="450"/>
    </row>
    <row r="73" spans="1:57" s="422" customFormat="1" ht="15.75" customHeight="1" x14ac:dyDescent="0.2">
      <c r="A73" s="449"/>
      <c r="B73" s="450"/>
      <c r="C73" s="450"/>
    </row>
    <row r="74" spans="1:57" s="422" customFormat="1" ht="15.75" customHeight="1" x14ac:dyDescent="0.2">
      <c r="A74" s="449"/>
      <c r="B74" s="450"/>
      <c r="C74" s="450"/>
      <c r="G74" s="451"/>
      <c r="K74" s="451"/>
    </row>
    <row r="75" spans="1:57" s="422" customFormat="1" ht="15.75" customHeight="1" x14ac:dyDescent="0.2">
      <c r="A75" s="449"/>
      <c r="B75" s="450"/>
      <c r="C75" s="450"/>
    </row>
    <row r="76" spans="1:57" s="422" customFormat="1" ht="15.75" customHeight="1" x14ac:dyDescent="0.2">
      <c r="A76" s="449"/>
      <c r="B76" s="450"/>
      <c r="C76" s="450"/>
    </row>
    <row r="77" spans="1:57" s="422" customFormat="1" ht="15.75" customHeight="1" x14ac:dyDescent="0.2">
      <c r="A77" s="449"/>
      <c r="B77" s="450"/>
      <c r="C77" s="450"/>
    </row>
    <row r="78" spans="1:57" s="422" customFormat="1" ht="15.75" customHeight="1" x14ac:dyDescent="0.2">
      <c r="A78" s="449"/>
      <c r="B78" s="450"/>
      <c r="C78" s="450"/>
    </row>
    <row r="79" spans="1:57" s="422" customFormat="1" ht="15.75" customHeight="1" x14ac:dyDescent="0.2">
      <c r="A79" s="449"/>
      <c r="B79" s="450"/>
      <c r="C79" s="450"/>
    </row>
    <row r="80" spans="1:57" s="422" customFormat="1" ht="15.75" customHeight="1" x14ac:dyDescent="0.2">
      <c r="A80" s="449"/>
      <c r="B80" s="450"/>
      <c r="C80" s="450"/>
    </row>
    <row r="81" spans="1:3" s="422" customFormat="1" ht="15.75" customHeight="1" x14ac:dyDescent="0.2">
      <c r="A81" s="449"/>
      <c r="B81" s="450"/>
      <c r="C81" s="450"/>
    </row>
    <row r="82" spans="1:3" s="422" customFormat="1" ht="15.75" customHeight="1" x14ac:dyDescent="0.2">
      <c r="A82" s="449"/>
      <c r="B82" s="450"/>
      <c r="C82" s="450"/>
    </row>
    <row r="83" spans="1:3" s="422" customFormat="1" ht="15.75" customHeight="1" x14ac:dyDescent="0.2">
      <c r="A83" s="449"/>
      <c r="B83" s="450"/>
      <c r="C83" s="450"/>
    </row>
    <row r="84" spans="1:3" s="422" customFormat="1" ht="15.75" customHeight="1" x14ac:dyDescent="0.2">
      <c r="A84" s="449"/>
      <c r="B84" s="450"/>
      <c r="C84" s="450"/>
    </row>
    <row r="85" spans="1:3" s="422" customFormat="1" ht="15.75" customHeight="1" x14ac:dyDescent="0.2">
      <c r="A85" s="449"/>
      <c r="B85" s="450"/>
      <c r="C85" s="450"/>
    </row>
    <row r="86" spans="1:3" s="422" customFormat="1" ht="15.75" customHeight="1" x14ac:dyDescent="0.2">
      <c r="A86" s="449"/>
      <c r="B86" s="450"/>
      <c r="C86" s="450"/>
    </row>
    <row r="87" spans="1:3" s="422" customFormat="1" ht="15.75" customHeight="1" x14ac:dyDescent="0.2">
      <c r="A87" s="449"/>
      <c r="B87" s="450"/>
      <c r="C87" s="450"/>
    </row>
    <row r="88" spans="1:3" s="422" customFormat="1" ht="15.75" customHeight="1" x14ac:dyDescent="0.2">
      <c r="A88" s="449"/>
      <c r="B88" s="450"/>
      <c r="C88" s="450"/>
    </row>
    <row r="89" spans="1:3" s="422" customFormat="1" ht="15.75" customHeight="1" x14ac:dyDescent="0.2">
      <c r="A89" s="449"/>
      <c r="B89" s="450"/>
      <c r="C89" s="450"/>
    </row>
    <row r="90" spans="1:3" s="422" customFormat="1" ht="15.75" customHeight="1" x14ac:dyDescent="0.2">
      <c r="A90" s="449"/>
      <c r="B90" s="450"/>
      <c r="C90" s="450"/>
    </row>
    <row r="91" spans="1:3" s="422" customFormat="1" ht="15.75" customHeight="1" x14ac:dyDescent="0.2">
      <c r="A91" s="449"/>
      <c r="B91" s="450"/>
      <c r="C91" s="450"/>
    </row>
    <row r="92" spans="1:3" s="422" customFormat="1" ht="15.75" customHeight="1" x14ac:dyDescent="0.2">
      <c r="A92" s="449"/>
      <c r="B92" s="450"/>
      <c r="C92" s="450"/>
    </row>
    <row r="93" spans="1:3" s="422" customFormat="1" ht="15.75" customHeight="1" x14ac:dyDescent="0.2">
      <c r="A93" s="449"/>
      <c r="B93" s="450"/>
      <c r="C93" s="450"/>
    </row>
    <row r="94" spans="1:3" s="422" customFormat="1" ht="15.75" customHeight="1" x14ac:dyDescent="0.2">
      <c r="A94" s="449"/>
      <c r="B94" s="450"/>
      <c r="C94" s="450"/>
    </row>
    <row r="95" spans="1:3" s="422" customFormat="1" ht="15.75" customHeight="1" x14ac:dyDescent="0.2">
      <c r="A95" s="449"/>
      <c r="B95" s="450"/>
      <c r="C95" s="450"/>
    </row>
    <row r="96" spans="1:3" s="422" customFormat="1" ht="15.75" customHeight="1" x14ac:dyDescent="0.2">
      <c r="A96" s="449"/>
      <c r="B96" s="450"/>
      <c r="C96" s="450"/>
    </row>
    <row r="97" spans="1:3" s="422" customFormat="1" ht="15.75" customHeight="1" x14ac:dyDescent="0.2">
      <c r="A97" s="449"/>
      <c r="B97" s="450"/>
      <c r="C97" s="450"/>
    </row>
    <row r="98" spans="1:3" s="422" customFormat="1" ht="15.75" customHeight="1" x14ac:dyDescent="0.2">
      <c r="A98" s="449"/>
      <c r="B98" s="450"/>
      <c r="C98" s="450"/>
    </row>
    <row r="99" spans="1:3" s="422" customFormat="1" ht="15.75" customHeight="1" x14ac:dyDescent="0.2">
      <c r="A99" s="449"/>
      <c r="B99" s="450"/>
      <c r="C99" s="450"/>
    </row>
    <row r="100" spans="1:3" s="422" customFormat="1" ht="15.75" customHeight="1" x14ac:dyDescent="0.2">
      <c r="A100" s="449"/>
      <c r="B100" s="450"/>
      <c r="C100" s="450"/>
    </row>
    <row r="101" spans="1:3" s="422" customFormat="1" ht="15.75" customHeight="1" x14ac:dyDescent="0.2">
      <c r="A101" s="449"/>
      <c r="B101" s="450"/>
      <c r="C101" s="450"/>
    </row>
    <row r="102" spans="1:3" s="422" customFormat="1" ht="15.75" customHeight="1" x14ac:dyDescent="0.2">
      <c r="A102" s="449"/>
      <c r="B102" s="450"/>
      <c r="C102" s="450"/>
    </row>
    <row r="103" spans="1:3" s="422" customFormat="1" ht="15.75" customHeight="1" x14ac:dyDescent="0.2">
      <c r="A103" s="449"/>
      <c r="B103" s="450"/>
      <c r="C103" s="450"/>
    </row>
    <row r="104" spans="1:3" s="422" customFormat="1" ht="15.75" customHeight="1" x14ac:dyDescent="0.2">
      <c r="A104" s="449"/>
      <c r="B104" s="450"/>
      <c r="C104" s="450"/>
    </row>
    <row r="105" spans="1:3" s="422" customFormat="1" ht="15.75" customHeight="1" x14ac:dyDescent="0.2">
      <c r="A105" s="449"/>
      <c r="B105" s="450"/>
      <c r="C105" s="450"/>
    </row>
    <row r="106" spans="1:3" s="422" customFormat="1" ht="15.75" customHeight="1" x14ac:dyDescent="0.2">
      <c r="A106" s="449"/>
      <c r="B106" s="450"/>
      <c r="C106" s="450"/>
    </row>
    <row r="107" spans="1:3" s="422" customFormat="1" ht="15.75" customHeight="1" x14ac:dyDescent="0.2">
      <c r="A107" s="449"/>
      <c r="B107" s="450"/>
      <c r="C107" s="450"/>
    </row>
    <row r="108" spans="1:3" s="422" customFormat="1" ht="15.75" customHeight="1" x14ac:dyDescent="0.2">
      <c r="A108" s="449"/>
      <c r="B108" s="450"/>
      <c r="C108" s="450"/>
    </row>
    <row r="109" spans="1:3" s="422" customFormat="1" ht="15.75" customHeight="1" x14ac:dyDescent="0.2">
      <c r="A109" s="449"/>
      <c r="B109" s="450"/>
      <c r="C109" s="450"/>
    </row>
    <row r="110" spans="1:3" s="422" customFormat="1" ht="15.75" customHeight="1" x14ac:dyDescent="0.2">
      <c r="A110" s="449"/>
      <c r="B110" s="450"/>
      <c r="C110" s="450"/>
    </row>
    <row r="111" spans="1:3" s="422" customFormat="1" ht="15.75" customHeight="1" x14ac:dyDescent="0.2">
      <c r="A111" s="449"/>
      <c r="B111" s="450"/>
      <c r="C111" s="450"/>
    </row>
    <row r="112" spans="1:3" s="422" customFormat="1" ht="15.75" customHeight="1" x14ac:dyDescent="0.2">
      <c r="A112" s="449"/>
      <c r="B112" s="450"/>
      <c r="C112" s="450"/>
    </row>
    <row r="113" spans="1:3" s="422" customFormat="1" ht="15.75" customHeight="1" x14ac:dyDescent="0.2">
      <c r="A113" s="449"/>
      <c r="B113" s="450"/>
      <c r="C113" s="450"/>
    </row>
    <row r="114" spans="1:3" s="422" customFormat="1" ht="15.75" customHeight="1" x14ac:dyDescent="0.2">
      <c r="A114" s="449"/>
      <c r="B114" s="450"/>
      <c r="C114" s="450"/>
    </row>
    <row r="115" spans="1:3" s="422" customFormat="1" ht="15.75" customHeight="1" x14ac:dyDescent="0.2">
      <c r="A115" s="449"/>
      <c r="B115" s="450"/>
      <c r="C115" s="450"/>
    </row>
    <row r="116" spans="1:3" s="422" customFormat="1" ht="15.75" customHeight="1" x14ac:dyDescent="0.2">
      <c r="A116" s="449"/>
      <c r="B116" s="450"/>
      <c r="C116" s="450"/>
    </row>
    <row r="117" spans="1:3" s="422" customFormat="1" ht="15.75" customHeight="1" x14ac:dyDescent="0.2">
      <c r="A117" s="449"/>
      <c r="B117" s="450"/>
      <c r="C117" s="450"/>
    </row>
    <row r="118" spans="1:3" s="422" customFormat="1" ht="15.75" customHeight="1" x14ac:dyDescent="0.2">
      <c r="A118" s="449"/>
      <c r="B118" s="450"/>
      <c r="C118" s="450"/>
    </row>
    <row r="119" spans="1:3" s="422" customFormat="1" ht="15.75" customHeight="1" x14ac:dyDescent="0.2">
      <c r="A119" s="449"/>
      <c r="B119" s="450"/>
      <c r="C119" s="450"/>
    </row>
    <row r="120" spans="1:3" s="422" customFormat="1" ht="15.75" customHeight="1" x14ac:dyDescent="0.2">
      <c r="A120" s="449"/>
      <c r="B120" s="450"/>
      <c r="C120" s="450"/>
    </row>
    <row r="121" spans="1:3" s="422" customFormat="1" ht="15.75" customHeight="1" x14ac:dyDescent="0.2">
      <c r="A121" s="449"/>
      <c r="B121" s="450"/>
      <c r="C121" s="450"/>
    </row>
    <row r="122" spans="1:3" s="422" customFormat="1" ht="15.75" customHeight="1" x14ac:dyDescent="0.2">
      <c r="A122" s="449"/>
      <c r="B122" s="450"/>
      <c r="C122" s="450"/>
    </row>
    <row r="123" spans="1:3" s="422" customFormat="1" ht="15.75" customHeight="1" x14ac:dyDescent="0.2">
      <c r="A123" s="449"/>
      <c r="B123" s="450"/>
      <c r="C123" s="450"/>
    </row>
    <row r="124" spans="1:3" s="422" customFormat="1" ht="15.75" customHeight="1" x14ac:dyDescent="0.2">
      <c r="A124" s="449"/>
      <c r="B124" s="450"/>
      <c r="C124" s="450"/>
    </row>
    <row r="125" spans="1:3" s="422" customFormat="1" ht="15.75" customHeight="1" x14ac:dyDescent="0.2">
      <c r="A125" s="449"/>
      <c r="B125" s="450"/>
      <c r="C125" s="450"/>
    </row>
    <row r="126" spans="1:3" s="422" customFormat="1" ht="15.75" customHeight="1" x14ac:dyDescent="0.2">
      <c r="A126" s="449"/>
      <c r="B126" s="450"/>
      <c r="C126" s="450"/>
    </row>
    <row r="127" spans="1:3" s="422" customFormat="1" ht="15.75" customHeight="1" x14ac:dyDescent="0.2">
      <c r="A127" s="449"/>
      <c r="B127" s="450"/>
      <c r="C127" s="450"/>
    </row>
    <row r="128" spans="1:3" s="422" customFormat="1" ht="15.75" customHeight="1" x14ac:dyDescent="0.2">
      <c r="A128" s="449"/>
      <c r="B128" s="450"/>
      <c r="C128" s="450"/>
    </row>
    <row r="129" spans="1:57" s="422" customFormat="1" ht="15.75" customHeight="1" x14ac:dyDescent="0.2">
      <c r="A129" s="449"/>
      <c r="B129" s="450"/>
      <c r="C129" s="450"/>
    </row>
    <row r="130" spans="1:57" s="422" customFormat="1" ht="15.75" customHeight="1" x14ac:dyDescent="0.2">
      <c r="A130" s="449"/>
      <c r="B130" s="450"/>
      <c r="C130" s="450"/>
    </row>
    <row r="131" spans="1:57" s="422" customFormat="1" ht="15.75" customHeight="1" x14ac:dyDescent="0.2">
      <c r="A131" s="449"/>
      <c r="B131" s="450"/>
      <c r="C131" s="450"/>
    </row>
    <row r="132" spans="1:57" s="422" customFormat="1" ht="15.75" customHeight="1" x14ac:dyDescent="0.2">
      <c r="A132" s="449"/>
      <c r="B132" s="450"/>
      <c r="C132" s="450"/>
    </row>
    <row r="133" spans="1:57" s="422" customFormat="1" ht="15.75" customHeight="1" x14ac:dyDescent="0.2">
      <c r="A133" s="449"/>
      <c r="B133" s="450"/>
      <c r="C133" s="450"/>
    </row>
    <row r="134" spans="1:57" s="422" customFormat="1" ht="15.75" customHeight="1" x14ac:dyDescent="0.2">
      <c r="A134" s="449"/>
      <c r="B134" s="450"/>
      <c r="C134" s="450"/>
    </row>
    <row r="135" spans="1:57" s="422" customFormat="1" ht="15.75" customHeight="1" x14ac:dyDescent="0.2">
      <c r="A135" s="449"/>
      <c r="B135" s="450"/>
      <c r="C135" s="450"/>
    </row>
    <row r="136" spans="1:57" s="422" customFormat="1" ht="15.75" customHeight="1" x14ac:dyDescent="0.2">
      <c r="A136" s="449"/>
      <c r="B136" s="450"/>
      <c r="C136" s="450"/>
    </row>
    <row r="137" spans="1:57" s="422" customFormat="1" ht="15.75" customHeight="1" x14ac:dyDescent="0.2">
      <c r="A137" s="449"/>
      <c r="B137" s="452"/>
      <c r="C137" s="452"/>
    </row>
    <row r="138" spans="1:57" s="422" customFormat="1" ht="15.75" customHeight="1" x14ac:dyDescent="0.2">
      <c r="A138" s="449"/>
      <c r="B138" s="452"/>
      <c r="C138" s="452"/>
    </row>
    <row r="139" spans="1:57" s="422" customFormat="1" ht="15.75" customHeight="1" x14ac:dyDescent="0.2">
      <c r="A139" s="449"/>
      <c r="B139" s="452"/>
      <c r="C139" s="452"/>
    </row>
    <row r="140" spans="1:57" s="422" customFormat="1" ht="15.75" customHeight="1" x14ac:dyDescent="0.2">
      <c r="A140" s="449"/>
      <c r="B140" s="452"/>
      <c r="C140" s="452"/>
    </row>
    <row r="141" spans="1:57" s="422" customFormat="1" ht="15.75" customHeight="1" x14ac:dyDescent="0.2">
      <c r="A141" s="449"/>
      <c r="B141" s="452"/>
      <c r="C141" s="452"/>
    </row>
    <row r="142" spans="1:57" s="422" customFormat="1" ht="15.75" customHeight="1" x14ac:dyDescent="0.2">
      <c r="A142" s="449"/>
      <c r="B142" s="452"/>
      <c r="C142" s="452"/>
    </row>
    <row r="143" spans="1:57" s="422" customFormat="1" ht="15.75" customHeight="1" x14ac:dyDescent="0.2">
      <c r="A143" s="449"/>
      <c r="B143" s="452"/>
      <c r="C143" s="452"/>
    </row>
    <row r="144" spans="1:57" ht="15.75" customHeight="1" x14ac:dyDescent="0.2">
      <c r="A144" s="449"/>
      <c r="B144" s="452"/>
      <c r="C144" s="45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  <c r="AC144" s="422"/>
      <c r="AD144" s="422"/>
      <c r="AE144" s="422"/>
      <c r="AF144" s="422"/>
      <c r="AG144" s="422"/>
      <c r="AH144" s="422"/>
      <c r="AI144" s="422"/>
      <c r="AJ144" s="422"/>
      <c r="AK144" s="422"/>
      <c r="AL144" s="422"/>
      <c r="AM144" s="422"/>
      <c r="AN144" s="422"/>
      <c r="AO144" s="422"/>
      <c r="AP144" s="422"/>
      <c r="AQ144" s="422"/>
      <c r="AR144" s="422"/>
      <c r="AS144" s="422"/>
      <c r="AT144" s="422"/>
      <c r="AU144" s="422"/>
      <c r="AV144" s="422"/>
      <c r="AW144" s="422"/>
      <c r="AX144" s="422"/>
      <c r="AY144" s="422"/>
      <c r="AZ144" s="422"/>
      <c r="BA144" s="422"/>
      <c r="BB144" s="422"/>
      <c r="BC144" s="422"/>
      <c r="BD144" s="422"/>
      <c r="BE144" s="422"/>
    </row>
    <row r="145" spans="1:57" ht="15.75" customHeight="1" x14ac:dyDescent="0.2">
      <c r="A145" s="449"/>
      <c r="B145" s="452"/>
      <c r="C145" s="45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  <c r="AB145" s="422"/>
      <c r="AC145" s="422"/>
      <c r="AD145" s="422"/>
      <c r="AE145" s="422"/>
      <c r="AF145" s="422"/>
      <c r="AG145" s="422"/>
      <c r="AH145" s="422"/>
      <c r="AI145" s="422"/>
      <c r="AJ145" s="422"/>
      <c r="AK145" s="422"/>
      <c r="AL145" s="422"/>
      <c r="AM145" s="422"/>
      <c r="AN145" s="422"/>
      <c r="AO145" s="422"/>
      <c r="AP145" s="422"/>
      <c r="AQ145" s="422"/>
      <c r="AR145" s="422"/>
      <c r="AS145" s="422"/>
      <c r="AT145" s="422"/>
      <c r="AU145" s="422"/>
      <c r="AV145" s="422"/>
      <c r="AW145" s="422"/>
      <c r="AX145" s="422"/>
      <c r="AY145" s="422"/>
      <c r="AZ145" s="422"/>
      <c r="BA145" s="422"/>
      <c r="BB145" s="422"/>
      <c r="BC145" s="422"/>
      <c r="BD145" s="422"/>
      <c r="BE145" s="422"/>
    </row>
    <row r="146" spans="1:57" ht="15.75" customHeight="1" x14ac:dyDescent="0.2">
      <c r="A146" s="453"/>
      <c r="B146" s="454"/>
      <c r="C146" s="454"/>
    </row>
    <row r="147" spans="1:57" ht="15.75" customHeight="1" x14ac:dyDescent="0.2">
      <c r="A147" s="453"/>
      <c r="B147" s="454"/>
      <c r="C147" s="454"/>
    </row>
    <row r="148" spans="1:57" ht="15.75" customHeight="1" x14ac:dyDescent="0.2">
      <c r="A148" s="453"/>
      <c r="B148" s="454"/>
      <c r="C148" s="454"/>
    </row>
    <row r="149" spans="1:57" ht="15.75" customHeight="1" x14ac:dyDescent="0.2">
      <c r="A149" s="453"/>
      <c r="B149" s="454"/>
      <c r="C149" s="454"/>
    </row>
    <row r="150" spans="1:57" ht="15.75" customHeight="1" x14ac:dyDescent="0.2">
      <c r="A150" s="453"/>
      <c r="B150" s="454"/>
      <c r="C150" s="454"/>
    </row>
    <row r="151" spans="1:57" ht="15.75" customHeight="1" x14ac:dyDescent="0.2">
      <c r="A151" s="453"/>
      <c r="B151" s="454"/>
      <c r="C151" s="454"/>
    </row>
    <row r="152" spans="1:57" ht="15.75" customHeight="1" x14ac:dyDescent="0.2">
      <c r="A152" s="453"/>
      <c r="B152" s="454"/>
      <c r="C152" s="454"/>
    </row>
    <row r="153" spans="1:57" ht="15.75" customHeight="1" x14ac:dyDescent="0.2">
      <c r="A153" s="453"/>
      <c r="B153" s="454"/>
      <c r="C153" s="454"/>
    </row>
    <row r="154" spans="1:57" ht="15.75" customHeight="1" x14ac:dyDescent="0.2">
      <c r="A154" s="453"/>
      <c r="B154" s="454"/>
      <c r="C154" s="454"/>
    </row>
    <row r="155" spans="1:57" ht="15.75" customHeight="1" x14ac:dyDescent="0.2">
      <c r="A155" s="453"/>
      <c r="B155" s="454"/>
      <c r="C155" s="454"/>
    </row>
    <row r="156" spans="1:57" ht="15.75" customHeight="1" x14ac:dyDescent="0.2">
      <c r="A156" s="453"/>
      <c r="B156" s="454"/>
      <c r="C156" s="454"/>
    </row>
    <row r="157" spans="1:57" ht="15.75" customHeight="1" x14ac:dyDescent="0.2">
      <c r="A157" s="453"/>
      <c r="B157" s="454"/>
      <c r="C157" s="454"/>
    </row>
    <row r="158" spans="1:57" ht="15.75" customHeight="1" x14ac:dyDescent="0.2">
      <c r="A158" s="453"/>
      <c r="B158" s="454"/>
      <c r="C158" s="454"/>
    </row>
    <row r="159" spans="1:57" ht="15.75" customHeight="1" x14ac:dyDescent="0.2">
      <c r="A159" s="453"/>
      <c r="B159" s="454"/>
      <c r="C159" s="454"/>
    </row>
    <row r="160" spans="1:57" ht="15.75" customHeight="1" x14ac:dyDescent="0.2">
      <c r="A160" s="453"/>
      <c r="B160" s="454"/>
      <c r="C160" s="454"/>
    </row>
    <row r="161" spans="1:3" ht="15.75" customHeight="1" x14ac:dyDescent="0.2">
      <c r="A161" s="453"/>
      <c r="B161" s="454"/>
      <c r="C161" s="454"/>
    </row>
    <row r="162" spans="1:3" ht="15.75" customHeight="1" x14ac:dyDescent="0.2">
      <c r="A162" s="453"/>
      <c r="B162" s="454"/>
      <c r="C162" s="454"/>
    </row>
    <row r="163" spans="1:3" ht="15.75" customHeight="1" x14ac:dyDescent="0.2">
      <c r="A163" s="453"/>
      <c r="B163" s="454"/>
      <c r="C163" s="454"/>
    </row>
    <row r="164" spans="1:3" ht="15.75" customHeight="1" x14ac:dyDescent="0.2">
      <c r="A164" s="453"/>
      <c r="B164" s="454"/>
      <c r="C164" s="454"/>
    </row>
    <row r="165" spans="1:3" ht="15.75" customHeight="1" x14ac:dyDescent="0.2">
      <c r="A165" s="453"/>
      <c r="B165" s="454"/>
      <c r="C165" s="454"/>
    </row>
    <row r="166" spans="1:3" ht="15.75" customHeight="1" x14ac:dyDescent="0.2">
      <c r="A166" s="453"/>
      <c r="B166" s="454"/>
      <c r="C166" s="454"/>
    </row>
    <row r="167" spans="1:3" ht="15.75" customHeight="1" x14ac:dyDescent="0.2">
      <c r="A167" s="453"/>
      <c r="B167" s="454"/>
      <c r="C167" s="454"/>
    </row>
    <row r="168" spans="1:3" ht="15.75" customHeight="1" x14ac:dyDescent="0.2">
      <c r="A168" s="453"/>
      <c r="B168" s="454"/>
      <c r="C168" s="454"/>
    </row>
    <row r="169" spans="1:3" ht="15.75" customHeight="1" x14ac:dyDescent="0.2">
      <c r="A169" s="453"/>
      <c r="B169" s="454"/>
      <c r="C169" s="454"/>
    </row>
    <row r="170" spans="1:3" ht="15.75" customHeight="1" x14ac:dyDescent="0.2">
      <c r="A170" s="453"/>
      <c r="B170" s="454"/>
      <c r="C170" s="454"/>
    </row>
    <row r="171" spans="1:3" ht="15.75" customHeight="1" x14ac:dyDescent="0.2">
      <c r="A171" s="453"/>
      <c r="B171" s="454"/>
      <c r="C171" s="454"/>
    </row>
    <row r="172" spans="1:3" ht="15.75" customHeight="1" x14ac:dyDescent="0.2">
      <c r="A172" s="453"/>
      <c r="B172" s="454"/>
      <c r="C172" s="454"/>
    </row>
    <row r="173" spans="1:3" ht="15.75" customHeight="1" x14ac:dyDescent="0.2">
      <c r="A173" s="453"/>
      <c r="B173" s="454"/>
      <c r="C173" s="454"/>
    </row>
    <row r="174" spans="1:3" ht="15.75" customHeight="1" x14ac:dyDescent="0.2">
      <c r="A174" s="453"/>
      <c r="B174" s="454"/>
      <c r="C174" s="454"/>
    </row>
    <row r="175" spans="1:3" ht="15.75" customHeight="1" x14ac:dyDescent="0.2">
      <c r="A175" s="453"/>
      <c r="B175" s="454"/>
      <c r="C175" s="454"/>
    </row>
    <row r="176" spans="1:3" ht="15.75" customHeight="1" x14ac:dyDescent="0.2">
      <c r="A176" s="453"/>
      <c r="B176" s="454"/>
      <c r="C176" s="454"/>
    </row>
    <row r="177" spans="1:3" ht="15.75" customHeight="1" x14ac:dyDescent="0.2">
      <c r="A177" s="453"/>
      <c r="B177" s="454"/>
      <c r="C177" s="454"/>
    </row>
    <row r="178" spans="1:3" x14ac:dyDescent="0.2">
      <c r="A178" s="453"/>
      <c r="B178" s="454"/>
      <c r="C178" s="454"/>
    </row>
    <row r="179" spans="1:3" x14ac:dyDescent="0.2">
      <c r="A179" s="453"/>
      <c r="B179" s="454"/>
      <c r="C179" s="454"/>
    </row>
    <row r="180" spans="1:3" x14ac:dyDescent="0.2">
      <c r="A180" s="453"/>
      <c r="B180" s="454"/>
      <c r="C180" s="454"/>
    </row>
    <row r="181" spans="1:3" x14ac:dyDescent="0.2">
      <c r="A181" s="453"/>
      <c r="B181" s="454"/>
      <c r="C181" s="454"/>
    </row>
    <row r="182" spans="1:3" x14ac:dyDescent="0.2">
      <c r="A182" s="453"/>
      <c r="B182" s="454"/>
      <c r="C182" s="454"/>
    </row>
    <row r="183" spans="1:3" x14ac:dyDescent="0.2">
      <c r="A183" s="453"/>
      <c r="B183" s="454"/>
      <c r="C183" s="454"/>
    </row>
    <row r="184" spans="1:3" x14ac:dyDescent="0.2">
      <c r="A184" s="453"/>
      <c r="B184" s="454"/>
      <c r="C184" s="454"/>
    </row>
    <row r="185" spans="1:3" x14ac:dyDescent="0.2">
      <c r="A185" s="453"/>
      <c r="B185" s="454"/>
      <c r="C185" s="454"/>
    </row>
    <row r="186" spans="1:3" x14ac:dyDescent="0.2">
      <c r="A186" s="453"/>
      <c r="B186" s="454"/>
      <c r="C186" s="454"/>
    </row>
    <row r="187" spans="1:3" x14ac:dyDescent="0.2">
      <c r="A187" s="453"/>
      <c r="B187" s="454"/>
      <c r="C187" s="454"/>
    </row>
    <row r="188" spans="1:3" x14ac:dyDescent="0.2">
      <c r="A188" s="453"/>
      <c r="B188" s="454"/>
      <c r="C188" s="454"/>
    </row>
    <row r="189" spans="1:3" x14ac:dyDescent="0.2">
      <c r="A189" s="453"/>
      <c r="B189" s="454"/>
      <c r="C189" s="454"/>
    </row>
    <row r="190" spans="1:3" x14ac:dyDescent="0.2">
      <c r="A190" s="453"/>
      <c r="B190" s="454"/>
      <c r="C190" s="454"/>
    </row>
    <row r="191" spans="1:3" x14ac:dyDescent="0.2">
      <c r="A191" s="453"/>
      <c r="B191" s="454"/>
      <c r="C191" s="454"/>
    </row>
    <row r="192" spans="1:3" x14ac:dyDescent="0.2">
      <c r="A192" s="453"/>
      <c r="B192" s="454"/>
      <c r="C192" s="454"/>
    </row>
    <row r="193" spans="1:3" x14ac:dyDescent="0.2">
      <c r="A193" s="453"/>
      <c r="B193" s="454"/>
      <c r="C193" s="454"/>
    </row>
    <row r="194" spans="1:3" x14ac:dyDescent="0.2">
      <c r="A194" s="453"/>
      <c r="B194" s="454"/>
      <c r="C194" s="454"/>
    </row>
    <row r="195" spans="1:3" x14ac:dyDescent="0.2">
      <c r="A195" s="453"/>
      <c r="B195" s="454"/>
      <c r="C195" s="454"/>
    </row>
    <row r="196" spans="1:3" x14ac:dyDescent="0.2">
      <c r="A196" s="453"/>
      <c r="B196" s="454"/>
      <c r="C196" s="454"/>
    </row>
    <row r="197" spans="1:3" x14ac:dyDescent="0.2">
      <c r="A197" s="453"/>
      <c r="B197" s="454"/>
      <c r="C197" s="454"/>
    </row>
    <row r="198" spans="1:3" x14ac:dyDescent="0.2">
      <c r="A198" s="453"/>
      <c r="B198" s="454"/>
      <c r="C198" s="454"/>
    </row>
    <row r="199" spans="1:3" x14ac:dyDescent="0.2">
      <c r="A199" s="453"/>
      <c r="B199" s="454"/>
      <c r="C199" s="454"/>
    </row>
    <row r="200" spans="1:3" x14ac:dyDescent="0.2">
      <c r="A200" s="453"/>
      <c r="B200" s="454"/>
      <c r="C200" s="454"/>
    </row>
    <row r="201" spans="1:3" x14ac:dyDescent="0.2">
      <c r="A201" s="453"/>
      <c r="B201" s="454"/>
      <c r="C201" s="454"/>
    </row>
    <row r="202" spans="1:3" x14ac:dyDescent="0.2">
      <c r="A202" s="453"/>
      <c r="B202" s="454"/>
      <c r="C202" s="454"/>
    </row>
    <row r="203" spans="1:3" x14ac:dyDescent="0.2">
      <c r="A203" s="453"/>
      <c r="B203" s="454"/>
      <c r="C203" s="454"/>
    </row>
    <row r="204" spans="1:3" x14ac:dyDescent="0.2">
      <c r="A204" s="453"/>
      <c r="B204" s="454"/>
      <c r="C204" s="454"/>
    </row>
    <row r="205" spans="1:3" x14ac:dyDescent="0.2">
      <c r="A205" s="453"/>
      <c r="B205" s="454"/>
      <c r="C205" s="454"/>
    </row>
    <row r="206" spans="1:3" x14ac:dyDescent="0.2">
      <c r="A206" s="453"/>
      <c r="B206" s="454"/>
      <c r="C206" s="454"/>
    </row>
    <row r="207" spans="1:3" x14ac:dyDescent="0.2">
      <c r="A207" s="453"/>
      <c r="B207" s="454"/>
      <c r="C207" s="454"/>
    </row>
    <row r="208" spans="1:3" x14ac:dyDescent="0.2">
      <c r="A208" s="453"/>
      <c r="B208" s="454"/>
      <c r="C208" s="454"/>
    </row>
    <row r="209" spans="1:3" x14ac:dyDescent="0.2">
      <c r="A209" s="453"/>
      <c r="B209" s="454"/>
      <c r="C209" s="454"/>
    </row>
    <row r="210" spans="1:3" x14ac:dyDescent="0.2">
      <c r="A210" s="453"/>
      <c r="B210" s="454"/>
      <c r="C210" s="454"/>
    </row>
    <row r="211" spans="1:3" x14ac:dyDescent="0.2">
      <c r="A211" s="453"/>
      <c r="B211" s="454"/>
      <c r="C211" s="454"/>
    </row>
    <row r="212" spans="1:3" x14ac:dyDescent="0.2">
      <c r="A212" s="453"/>
      <c r="B212" s="454"/>
      <c r="C212" s="454"/>
    </row>
    <row r="213" spans="1:3" x14ac:dyDescent="0.2">
      <c r="A213" s="453"/>
      <c r="B213" s="454"/>
      <c r="C213" s="454"/>
    </row>
    <row r="214" spans="1:3" x14ac:dyDescent="0.2">
      <c r="A214" s="453"/>
      <c r="B214" s="454"/>
      <c r="C214" s="454"/>
    </row>
    <row r="215" spans="1:3" x14ac:dyDescent="0.2">
      <c r="A215" s="453"/>
      <c r="B215" s="454"/>
      <c r="C215" s="454"/>
    </row>
    <row r="216" spans="1:3" x14ac:dyDescent="0.2">
      <c r="A216" s="453"/>
      <c r="B216" s="454"/>
      <c r="C216" s="454"/>
    </row>
    <row r="217" spans="1:3" x14ac:dyDescent="0.2">
      <c r="A217" s="453"/>
      <c r="B217" s="454"/>
      <c r="C217" s="454"/>
    </row>
    <row r="218" spans="1:3" x14ac:dyDescent="0.2">
      <c r="A218" s="453"/>
      <c r="B218" s="454"/>
      <c r="C218" s="454"/>
    </row>
    <row r="219" spans="1:3" x14ac:dyDescent="0.2">
      <c r="A219" s="453"/>
      <c r="B219" s="454"/>
      <c r="C219" s="454"/>
    </row>
    <row r="220" spans="1:3" x14ac:dyDescent="0.2">
      <c r="A220" s="453"/>
      <c r="B220" s="454"/>
      <c r="C220" s="454"/>
    </row>
    <row r="221" spans="1:3" x14ac:dyDescent="0.2">
      <c r="A221" s="453"/>
      <c r="B221" s="454"/>
      <c r="C221" s="454"/>
    </row>
    <row r="222" spans="1:3" x14ac:dyDescent="0.2">
      <c r="A222" s="453"/>
      <c r="B222" s="454"/>
      <c r="C222" s="454"/>
    </row>
    <row r="223" spans="1:3" x14ac:dyDescent="0.2">
      <c r="A223" s="453"/>
      <c r="B223" s="454"/>
      <c r="C223" s="454"/>
    </row>
    <row r="224" spans="1:3" x14ac:dyDescent="0.2">
      <c r="A224" s="453"/>
      <c r="B224" s="454"/>
      <c r="C224" s="454"/>
    </row>
    <row r="225" spans="1:3" x14ac:dyDescent="0.2">
      <c r="A225" s="453"/>
      <c r="B225" s="454"/>
      <c r="C225" s="454"/>
    </row>
    <row r="226" spans="1:3" x14ac:dyDescent="0.2">
      <c r="A226" s="453"/>
      <c r="B226" s="454"/>
      <c r="C226" s="454"/>
    </row>
    <row r="227" spans="1:3" x14ac:dyDescent="0.2">
      <c r="A227" s="453"/>
      <c r="B227" s="454"/>
      <c r="C227" s="454"/>
    </row>
    <row r="228" spans="1:3" x14ac:dyDescent="0.2">
      <c r="A228" s="453"/>
      <c r="B228" s="454"/>
      <c r="C228" s="454"/>
    </row>
    <row r="229" spans="1:3" x14ac:dyDescent="0.2">
      <c r="A229" s="453"/>
      <c r="B229" s="454"/>
      <c r="C229" s="454"/>
    </row>
    <row r="230" spans="1:3" x14ac:dyDescent="0.2">
      <c r="A230" s="453"/>
      <c r="B230" s="454"/>
      <c r="C230" s="454"/>
    </row>
    <row r="231" spans="1:3" x14ac:dyDescent="0.2">
      <c r="A231" s="453"/>
      <c r="B231" s="454"/>
      <c r="C231" s="454"/>
    </row>
    <row r="232" spans="1:3" x14ac:dyDescent="0.2">
      <c r="A232" s="453"/>
      <c r="B232" s="454"/>
      <c r="C232" s="454"/>
    </row>
    <row r="233" spans="1:3" x14ac:dyDescent="0.2">
      <c r="A233" s="453"/>
      <c r="B233" s="454"/>
      <c r="C233" s="454"/>
    </row>
    <row r="234" spans="1:3" x14ac:dyDescent="0.2">
      <c r="A234" s="453"/>
      <c r="B234" s="454"/>
      <c r="C234" s="454"/>
    </row>
    <row r="235" spans="1:3" x14ac:dyDescent="0.2">
      <c r="A235" s="453"/>
      <c r="B235" s="454"/>
      <c r="C235" s="454"/>
    </row>
    <row r="236" spans="1:3" x14ac:dyDescent="0.2">
      <c r="A236" s="453"/>
      <c r="B236" s="454"/>
      <c r="C236" s="454"/>
    </row>
    <row r="237" spans="1:3" x14ac:dyDescent="0.2">
      <c r="A237" s="453"/>
      <c r="B237" s="454"/>
      <c r="C237" s="454"/>
    </row>
    <row r="238" spans="1:3" x14ac:dyDescent="0.2">
      <c r="A238" s="453"/>
      <c r="B238" s="454"/>
      <c r="C238" s="454"/>
    </row>
    <row r="239" spans="1:3" x14ac:dyDescent="0.2">
      <c r="A239" s="453"/>
      <c r="B239" s="454"/>
      <c r="C239" s="454"/>
    </row>
    <row r="240" spans="1:3" x14ac:dyDescent="0.2">
      <c r="A240" s="453"/>
      <c r="B240" s="454"/>
      <c r="C240" s="454"/>
    </row>
    <row r="241" spans="1:3" x14ac:dyDescent="0.2">
      <c r="A241" s="453"/>
      <c r="B241" s="454"/>
      <c r="C241" s="454"/>
    </row>
    <row r="242" spans="1:3" x14ac:dyDescent="0.2">
      <c r="A242" s="453"/>
      <c r="B242" s="454"/>
      <c r="C242" s="454"/>
    </row>
  </sheetData>
  <sheetProtection selectLockedCells="1"/>
  <protectedRanges>
    <protectedRange sqref="C58" name="Tartomány4"/>
    <protectedRange sqref="C70:C71" name="Tartomány4_1"/>
    <protectedRange sqref="C30" name="Tartomány1_2_1_3"/>
    <protectedRange sqref="C31:C43" name="Tartomány1_2_1_4_1_2"/>
    <protectedRange sqref="C14" name="Tartomány1_2_1_4_1"/>
    <protectedRange sqref="C15:C20" name="Tartomány1_2_1_2_1_1"/>
    <protectedRange sqref="C22" name="Tartomány1_2_1_1_2_1"/>
    <protectedRange sqref="C29" name="Tartomány1_2_1_1"/>
    <protectedRange sqref="C48" name="Tartomány1_2_1_2_1_3"/>
  </protectedRanges>
  <mergeCells count="65">
    <mergeCell ref="A1:BE1"/>
    <mergeCell ref="AN8:AO8"/>
    <mergeCell ref="AP8:AQ8"/>
    <mergeCell ref="AR8:AR9"/>
    <mergeCell ref="AS8:AS9"/>
    <mergeCell ref="AT8:AU8"/>
    <mergeCell ref="AV8:AW8"/>
    <mergeCell ref="AB6:AY6"/>
    <mergeCell ref="AB7:AG7"/>
    <mergeCell ref="AH7:AM7"/>
    <mergeCell ref="AN7:AS7"/>
    <mergeCell ref="AT7:AY7"/>
    <mergeCell ref="BE8:BE9"/>
    <mergeCell ref="P8:Q8"/>
    <mergeCell ref="AH8:AI8"/>
    <mergeCell ref="D7:I7"/>
    <mergeCell ref="A2:BE2"/>
    <mergeCell ref="A4:BE4"/>
    <mergeCell ref="A5:BE5"/>
    <mergeCell ref="A3:BE3"/>
    <mergeCell ref="P7:U7"/>
    <mergeCell ref="V7:AA7"/>
    <mergeCell ref="AZ46:BE46"/>
    <mergeCell ref="AZ52:BE52"/>
    <mergeCell ref="AX8:AX9"/>
    <mergeCell ref="AY8:AY9"/>
    <mergeCell ref="AB46:AY46"/>
    <mergeCell ref="AB52:AY52"/>
    <mergeCell ref="AJ8:AK8"/>
    <mergeCell ref="AL8:AL9"/>
    <mergeCell ref="AM8:AM9"/>
    <mergeCell ref="AZ8:BA8"/>
    <mergeCell ref="AB8:AC8"/>
    <mergeCell ref="A58:AA58"/>
    <mergeCell ref="BF6:BF9"/>
    <mergeCell ref="A57:AA57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46:AA46"/>
    <mergeCell ref="D52:AA52"/>
    <mergeCell ref="BB8:BC8"/>
    <mergeCell ref="BD8:BD9"/>
    <mergeCell ref="BG6:BG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Z6:BE7"/>
    <mergeCell ref="J7:O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  <ignoredErrors>
    <ignoredError sqref="E50 G50 K50 M50 Q50:AW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48"/>
  <sheetViews>
    <sheetView view="pageBreakPreview" topLeftCell="A13" zoomScale="84" zoomScaleNormal="91" zoomScaleSheetLayoutView="84" workbookViewId="0">
      <selection activeCell="A17" sqref="A17:A18"/>
    </sheetView>
  </sheetViews>
  <sheetFormatPr defaultColWidth="10.6640625" defaultRowHeight="15" x14ac:dyDescent="0.2"/>
  <cols>
    <col min="1" max="1" width="17.1640625" style="455" customWidth="1"/>
    <col min="2" max="2" width="7.1640625" style="72" customWidth="1"/>
    <col min="3" max="3" width="62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61.6640625" style="72" customWidth="1"/>
    <col min="59" max="59" width="39" style="72" customWidth="1"/>
    <col min="60" max="16384" width="10.6640625" style="72"/>
  </cols>
  <sheetData>
    <row r="1" spans="1:59" ht="21.95" customHeight="1" x14ac:dyDescent="0.2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  <c r="BC1" s="808"/>
      <c r="BD1" s="808"/>
      <c r="BE1" s="808"/>
    </row>
    <row r="2" spans="1:59" ht="21.95" customHeight="1" x14ac:dyDescent="0.2">
      <c r="A2" s="763" t="s">
        <v>276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</row>
    <row r="3" spans="1:59" ht="23.25" x14ac:dyDescent="0.2">
      <c r="A3" s="809" t="s">
        <v>463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  <c r="BC3" s="809"/>
      <c r="BD3" s="809"/>
      <c r="BE3" s="809"/>
    </row>
    <row r="4" spans="1:59" s="290" customFormat="1" ht="23.25" x14ac:dyDescent="0.2">
      <c r="A4" s="763" t="s">
        <v>1155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</row>
    <row r="5" spans="1:59" ht="24" customHeight="1" thickBot="1" x14ac:dyDescent="0.25">
      <c r="A5" s="762" t="s">
        <v>462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</row>
    <row r="6" spans="1:59" ht="15.75" customHeight="1" thickTop="1" thickBot="1" x14ac:dyDescent="0.25">
      <c r="A6" s="821" t="s">
        <v>1</v>
      </c>
      <c r="B6" s="824" t="s">
        <v>2</v>
      </c>
      <c r="C6" s="827" t="s">
        <v>3</v>
      </c>
      <c r="D6" s="829" t="s">
        <v>4</v>
      </c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9" t="s">
        <v>4</v>
      </c>
      <c r="AC6" s="820"/>
      <c r="AD6" s="820"/>
      <c r="AE6" s="820"/>
      <c r="AF6" s="820"/>
      <c r="AG6" s="820"/>
      <c r="AH6" s="820"/>
      <c r="AI6" s="820"/>
      <c r="AJ6" s="820"/>
      <c r="AK6" s="820"/>
      <c r="AL6" s="820"/>
      <c r="AM6" s="820"/>
      <c r="AN6" s="820"/>
      <c r="AO6" s="820"/>
      <c r="AP6" s="820"/>
      <c r="AQ6" s="820"/>
      <c r="AR6" s="820"/>
      <c r="AS6" s="820"/>
      <c r="AT6" s="820"/>
      <c r="AU6" s="820"/>
      <c r="AV6" s="820"/>
      <c r="AW6" s="820"/>
      <c r="AX6" s="820"/>
      <c r="AY6" s="820"/>
      <c r="AZ6" s="830" t="s">
        <v>5</v>
      </c>
      <c r="BA6" s="831"/>
      <c r="BB6" s="831"/>
      <c r="BC6" s="831"/>
      <c r="BD6" s="831"/>
      <c r="BE6" s="832"/>
      <c r="BF6" s="722" t="s">
        <v>51</v>
      </c>
      <c r="BG6" s="722" t="s">
        <v>52</v>
      </c>
    </row>
    <row r="7" spans="1:59" ht="15.75" customHeight="1" x14ac:dyDescent="0.2">
      <c r="A7" s="822"/>
      <c r="B7" s="825"/>
      <c r="C7" s="828"/>
      <c r="D7" s="803" t="s">
        <v>6</v>
      </c>
      <c r="E7" s="804"/>
      <c r="F7" s="804"/>
      <c r="G7" s="804"/>
      <c r="H7" s="804"/>
      <c r="I7" s="805"/>
      <c r="J7" s="806" t="s">
        <v>7</v>
      </c>
      <c r="K7" s="804"/>
      <c r="L7" s="804"/>
      <c r="M7" s="804"/>
      <c r="N7" s="804"/>
      <c r="O7" s="807"/>
      <c r="P7" s="803" t="s">
        <v>8</v>
      </c>
      <c r="Q7" s="804"/>
      <c r="R7" s="804"/>
      <c r="S7" s="804"/>
      <c r="T7" s="804"/>
      <c r="U7" s="805"/>
      <c r="V7" s="806" t="s">
        <v>9</v>
      </c>
      <c r="W7" s="804"/>
      <c r="X7" s="804"/>
      <c r="Y7" s="804"/>
      <c r="Z7" s="804"/>
      <c r="AA7" s="805"/>
      <c r="AB7" s="803" t="s">
        <v>10</v>
      </c>
      <c r="AC7" s="804"/>
      <c r="AD7" s="804"/>
      <c r="AE7" s="804"/>
      <c r="AF7" s="804"/>
      <c r="AG7" s="805"/>
      <c r="AH7" s="806" t="s">
        <v>11</v>
      </c>
      <c r="AI7" s="804"/>
      <c r="AJ7" s="804"/>
      <c r="AK7" s="804"/>
      <c r="AL7" s="804"/>
      <c r="AM7" s="807"/>
      <c r="AN7" s="803" t="s">
        <v>37</v>
      </c>
      <c r="AO7" s="804"/>
      <c r="AP7" s="804"/>
      <c r="AQ7" s="804"/>
      <c r="AR7" s="804"/>
      <c r="AS7" s="805"/>
      <c r="AT7" s="806" t="s">
        <v>38</v>
      </c>
      <c r="AU7" s="804"/>
      <c r="AV7" s="804"/>
      <c r="AW7" s="804"/>
      <c r="AX7" s="804"/>
      <c r="AY7" s="805"/>
      <c r="AZ7" s="833"/>
      <c r="BA7" s="834"/>
      <c r="BB7" s="834"/>
      <c r="BC7" s="834"/>
      <c r="BD7" s="834"/>
      <c r="BE7" s="835"/>
      <c r="BF7" s="802"/>
      <c r="BG7" s="723"/>
    </row>
    <row r="8" spans="1:59" ht="15.75" customHeight="1" x14ac:dyDescent="0.2">
      <c r="A8" s="822"/>
      <c r="B8" s="825"/>
      <c r="C8" s="828"/>
      <c r="D8" s="795" t="s">
        <v>12</v>
      </c>
      <c r="E8" s="782"/>
      <c r="F8" s="781" t="s">
        <v>13</v>
      </c>
      <c r="G8" s="782"/>
      <c r="H8" s="783" t="s">
        <v>14</v>
      </c>
      <c r="I8" s="788" t="s">
        <v>39</v>
      </c>
      <c r="J8" s="790" t="s">
        <v>12</v>
      </c>
      <c r="K8" s="782"/>
      <c r="L8" s="781" t="s">
        <v>13</v>
      </c>
      <c r="M8" s="782"/>
      <c r="N8" s="783" t="s">
        <v>14</v>
      </c>
      <c r="O8" s="793" t="s">
        <v>39</v>
      </c>
      <c r="P8" s="795" t="s">
        <v>12</v>
      </c>
      <c r="Q8" s="782"/>
      <c r="R8" s="781" t="s">
        <v>13</v>
      </c>
      <c r="S8" s="782"/>
      <c r="T8" s="783" t="s">
        <v>14</v>
      </c>
      <c r="U8" s="788" t="s">
        <v>39</v>
      </c>
      <c r="V8" s="790" t="s">
        <v>12</v>
      </c>
      <c r="W8" s="782"/>
      <c r="X8" s="781" t="s">
        <v>13</v>
      </c>
      <c r="Y8" s="782"/>
      <c r="Z8" s="783" t="s">
        <v>14</v>
      </c>
      <c r="AA8" s="791" t="s">
        <v>39</v>
      </c>
      <c r="AB8" s="795" t="s">
        <v>12</v>
      </c>
      <c r="AC8" s="782"/>
      <c r="AD8" s="781" t="s">
        <v>13</v>
      </c>
      <c r="AE8" s="782"/>
      <c r="AF8" s="783" t="s">
        <v>14</v>
      </c>
      <c r="AG8" s="788" t="s">
        <v>39</v>
      </c>
      <c r="AH8" s="790" t="s">
        <v>12</v>
      </c>
      <c r="AI8" s="782"/>
      <c r="AJ8" s="781" t="s">
        <v>13</v>
      </c>
      <c r="AK8" s="782"/>
      <c r="AL8" s="783" t="s">
        <v>14</v>
      </c>
      <c r="AM8" s="793" t="s">
        <v>39</v>
      </c>
      <c r="AN8" s="795" t="s">
        <v>12</v>
      </c>
      <c r="AO8" s="782"/>
      <c r="AP8" s="781" t="s">
        <v>13</v>
      </c>
      <c r="AQ8" s="782"/>
      <c r="AR8" s="783" t="s">
        <v>14</v>
      </c>
      <c r="AS8" s="788" t="s">
        <v>39</v>
      </c>
      <c r="AT8" s="790" t="s">
        <v>12</v>
      </c>
      <c r="AU8" s="782"/>
      <c r="AV8" s="781" t="s">
        <v>13</v>
      </c>
      <c r="AW8" s="782"/>
      <c r="AX8" s="783" t="s">
        <v>14</v>
      </c>
      <c r="AY8" s="791" t="s">
        <v>39</v>
      </c>
      <c r="AZ8" s="790" t="s">
        <v>12</v>
      </c>
      <c r="BA8" s="782"/>
      <c r="BB8" s="781" t="s">
        <v>13</v>
      </c>
      <c r="BC8" s="782"/>
      <c r="BD8" s="783" t="s">
        <v>14</v>
      </c>
      <c r="BE8" s="785" t="s">
        <v>47</v>
      </c>
      <c r="BF8" s="802"/>
      <c r="BG8" s="723"/>
    </row>
    <row r="9" spans="1:59" ht="80.099999999999994" customHeight="1" thickBot="1" x14ac:dyDescent="0.25">
      <c r="A9" s="823"/>
      <c r="B9" s="826"/>
      <c r="C9" s="818"/>
      <c r="D9" s="291" t="s">
        <v>40</v>
      </c>
      <c r="E9" s="292" t="s">
        <v>41</v>
      </c>
      <c r="F9" s="293" t="s">
        <v>40</v>
      </c>
      <c r="G9" s="292" t="s">
        <v>41</v>
      </c>
      <c r="H9" s="784"/>
      <c r="I9" s="789"/>
      <c r="J9" s="294" t="s">
        <v>40</v>
      </c>
      <c r="K9" s="292" t="s">
        <v>41</v>
      </c>
      <c r="L9" s="293" t="s">
        <v>40</v>
      </c>
      <c r="M9" s="292" t="s">
        <v>41</v>
      </c>
      <c r="N9" s="784"/>
      <c r="O9" s="794"/>
      <c r="P9" s="291" t="s">
        <v>40</v>
      </c>
      <c r="Q9" s="292" t="s">
        <v>41</v>
      </c>
      <c r="R9" s="293" t="s">
        <v>40</v>
      </c>
      <c r="S9" s="292" t="s">
        <v>41</v>
      </c>
      <c r="T9" s="784"/>
      <c r="U9" s="789"/>
      <c r="V9" s="294" t="s">
        <v>40</v>
      </c>
      <c r="W9" s="292" t="s">
        <v>41</v>
      </c>
      <c r="X9" s="293" t="s">
        <v>40</v>
      </c>
      <c r="Y9" s="292" t="s">
        <v>41</v>
      </c>
      <c r="Z9" s="784"/>
      <c r="AA9" s="792"/>
      <c r="AB9" s="291" t="s">
        <v>40</v>
      </c>
      <c r="AC9" s="292" t="s">
        <v>41</v>
      </c>
      <c r="AD9" s="293" t="s">
        <v>40</v>
      </c>
      <c r="AE9" s="292" t="s">
        <v>41</v>
      </c>
      <c r="AF9" s="784"/>
      <c r="AG9" s="789"/>
      <c r="AH9" s="294" t="s">
        <v>40</v>
      </c>
      <c r="AI9" s="292" t="s">
        <v>41</v>
      </c>
      <c r="AJ9" s="293" t="s">
        <v>40</v>
      </c>
      <c r="AK9" s="292" t="s">
        <v>41</v>
      </c>
      <c r="AL9" s="784"/>
      <c r="AM9" s="794"/>
      <c r="AN9" s="291" t="s">
        <v>40</v>
      </c>
      <c r="AO9" s="292" t="s">
        <v>41</v>
      </c>
      <c r="AP9" s="293" t="s">
        <v>40</v>
      </c>
      <c r="AQ9" s="292" t="s">
        <v>41</v>
      </c>
      <c r="AR9" s="784"/>
      <c r="AS9" s="789"/>
      <c r="AT9" s="294" t="s">
        <v>40</v>
      </c>
      <c r="AU9" s="292" t="s">
        <v>41</v>
      </c>
      <c r="AV9" s="293" t="s">
        <v>40</v>
      </c>
      <c r="AW9" s="292" t="s">
        <v>41</v>
      </c>
      <c r="AX9" s="784"/>
      <c r="AY9" s="792"/>
      <c r="AZ9" s="294" t="s">
        <v>40</v>
      </c>
      <c r="BA9" s="292" t="s">
        <v>42</v>
      </c>
      <c r="BB9" s="293" t="s">
        <v>40</v>
      </c>
      <c r="BC9" s="292" t="s">
        <v>42</v>
      </c>
      <c r="BD9" s="784"/>
      <c r="BE9" s="786"/>
      <c r="BF9" s="802"/>
      <c r="BG9" s="723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468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49" si="4">IF(V12*15=0,"",V12*15)</f>
        <v/>
      </c>
      <c r="X12" s="313"/>
      <c r="Y12" s="312" t="str">
        <f t="shared" ref="Y12:Y49" si="5">IF(X12*15=0,"",X12*15)</f>
        <v/>
      </c>
      <c r="Z12" s="314"/>
      <c r="AA12" s="315"/>
      <c r="AB12" s="311"/>
      <c r="AC12" s="312" t="str">
        <f t="shared" ref="AC12:AC49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48" si="11">IF(AP12*15=0,"",AP12*15)</f>
        <v/>
      </c>
      <c r="AR12" s="314"/>
      <c r="AS12" s="315"/>
      <c r="AT12" s="311"/>
      <c r="AU12" s="312" t="str">
        <f t="shared" ref="AU12:AU48" si="12">IF(AT12*15=0,"",AT12*15)</f>
        <v/>
      </c>
      <c r="AV12" s="313"/>
      <c r="AW12" s="312" t="str">
        <f t="shared" ref="AW12:AW48" si="13">IF(AV12*15=0,"",AV12*15)</f>
        <v/>
      </c>
      <c r="AX12" s="314"/>
      <c r="AY12" s="315"/>
      <c r="AZ12" s="24">
        <f t="shared" ref="AZ12:AZ36" si="14">IF(D12+J12+P12+V12+AB12+AH12+AN12+AT12=0,"",D12+J12+P12+V12+AB12+AH12+AN12+AT12)</f>
        <v>2</v>
      </c>
      <c r="BA12" s="16">
        <v>24</v>
      </c>
      <c r="BB12" s="25" t="str">
        <f t="shared" ref="BB12:BB36" si="15">IF(F12+L12+R12+X12+AD12+AJ12+AP12+AV12=0,"",F12+L12+R12+X12+AD12+AJ12+AP12+AV12)</f>
        <v/>
      </c>
      <c r="BC12" s="16">
        <v>6</v>
      </c>
      <c r="BD12" s="25">
        <f t="shared" ref="BD12:BD36" si="16">IF(N12+H12+T12+Z12+AF12+AL12+AR12+AX12=0,"",N12+H12+T12+Z12+AF12+AL12+AR12+AX12)</f>
        <v>2</v>
      </c>
      <c r="BE12" s="26">
        <f t="shared" ref="BE12:BE36" si="17">IF(D12+F12+L12+J12+P12+R12+V12+X12+AB12+AD12+AH12+AJ12+AN12+AP12+AT12+AV12=0,"",D12+F12+L12+J12+P12+R12+V12+X12+AB12+AD12+AH12+AJ12+AN12+AP12+AT12+AV12)</f>
        <v>2</v>
      </c>
      <c r="BF12" s="41" t="s">
        <v>676</v>
      </c>
      <c r="BG12" s="41" t="s">
        <v>713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5</v>
      </c>
      <c r="E13" s="16">
        <v>50</v>
      </c>
      <c r="F13" s="15">
        <v>2</v>
      </c>
      <c r="G13" s="16">
        <v>20</v>
      </c>
      <c r="H13" s="15">
        <v>4</v>
      </c>
      <c r="I13" s="17" t="s">
        <v>468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si="14"/>
        <v>5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7</v>
      </c>
      <c r="BF13" s="41" t="s">
        <v>676</v>
      </c>
      <c r="BG13" s="41" t="s">
        <v>713</v>
      </c>
    </row>
    <row r="14" spans="1:59" ht="15.75" customHeight="1" x14ac:dyDescent="0.2">
      <c r="A14" s="104" t="s">
        <v>281</v>
      </c>
      <c r="B14" s="29" t="s">
        <v>15</v>
      </c>
      <c r="C14" s="316" t="s">
        <v>712</v>
      </c>
      <c r="D14" s="311"/>
      <c r="E14" s="312" t="str">
        <f t="shared" ref="E14:E47" si="18">IF(D14*15=0,"",D14*15)</f>
        <v/>
      </c>
      <c r="F14" s="313"/>
      <c r="G14" s="312" t="str">
        <f t="shared" ref="G14:G29" si="19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0">IF(L14*15=0,"",L14*15)</f>
        <v/>
      </c>
      <c r="N14" s="314">
        <v>2</v>
      </c>
      <c r="O14" s="315" t="s">
        <v>468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si="14"/>
        <v>1</v>
      </c>
      <c r="BA14" s="16">
        <f t="shared" ref="BA14:BA36" si="21">IF((D14+J14+P14+V14+AB14+AH14+AN14+AT14)*14=0,"",(D14+J14+P14+V14+AB14+AH14+AN14+AT14)*14)</f>
        <v>14</v>
      </c>
      <c r="BB14" s="25" t="str">
        <f t="shared" si="15"/>
        <v/>
      </c>
      <c r="BC14" s="16" t="str">
        <f t="shared" ref="BC14:BC36" si="22">IF((L14+F14+R14+X14+AD14+AJ14+AP14+AV14)*14=0,"",(L14+F14+R14+X14+AD14+AJ14+AP14+AV14)*14)</f>
        <v/>
      </c>
      <c r="BD14" s="25">
        <f t="shared" si="16"/>
        <v>2</v>
      </c>
      <c r="BE14" s="26">
        <f t="shared" si="17"/>
        <v>1</v>
      </c>
      <c r="BF14" s="41" t="s">
        <v>669</v>
      </c>
      <c r="BG14" s="41" t="s">
        <v>714</v>
      </c>
    </row>
    <row r="15" spans="1:59" ht="15.75" customHeight="1" x14ac:dyDescent="0.25">
      <c r="A15" s="317" t="s">
        <v>609</v>
      </c>
      <c r="B15" s="29" t="s">
        <v>15</v>
      </c>
      <c r="C15" s="318" t="s">
        <v>282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:K28" si="23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83"/>
      <c r="AM15" s="23"/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>IF(D15+J15+P15+V15+AB15+AH15+AN15+AT15=0,"",D15+J15+P15+V15+AB15+AH15+AN15+AT15)</f>
        <v>1</v>
      </c>
      <c r="BA15" s="16">
        <f>IF((D15+J15+P15+V15+AB15+AH15+AN15+AT15)*14=0,"",(D15+J15+P15+V15+AB15+AH15+AN15+AT15)*14)</f>
        <v>14</v>
      </c>
      <c r="BB15" s="25">
        <f>IF(F15+L15+R15+X15+AD15+AJ15+AP15+AV15=0,"",F15+L15+R15+X15+AD15+AJ15+AP15+AV15)</f>
        <v>3</v>
      </c>
      <c r="BC15" s="16">
        <f>IF((L15+F15+R15+X15+AD15+AJ15+AP15+AV15)*14=0,"",(L15+F15+R15+X15+AD15+AJ15+AP15+AV15)*14)</f>
        <v>42</v>
      </c>
      <c r="BD15" s="25">
        <f>IF(N15+H15+T15+Z15+AF15+AL15+AR15+AX15=0,"",N15+H15+T15+Z15+AF15+AL15+AR15+AX15)</f>
        <v>4</v>
      </c>
      <c r="BE15" s="26">
        <f>IF(D15+F15+L15+J15+P15+R15+V15+X15+AB15+AD15+AH15+AJ15+AN15+AP15+AT15+AV15=0,"",D15+F15+L15+J15+P15+R15+V15+X15+AB15+AD15+AH15+AJ15+AN15+AP15+AT15+AV15)</f>
        <v>4</v>
      </c>
      <c r="BF15" s="40" t="s">
        <v>710</v>
      </c>
      <c r="BG15" s="41" t="s">
        <v>1146</v>
      </c>
    </row>
    <row r="16" spans="1:59" ht="15.75" customHeight="1" x14ac:dyDescent="0.25">
      <c r="A16" s="317" t="s">
        <v>610</v>
      </c>
      <c r="B16" s="29" t="s">
        <v>15</v>
      </c>
      <c r="C16" s="318" t="s">
        <v>283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si="23"/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83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>IF(D16+J16+P16+V16+AB16+AH16+AN16+AT16=0,"",D16+J16+P16+V16+AB16+AH16+AN16+AT16)</f>
        <v>1</v>
      </c>
      <c r="BA16" s="16">
        <f>IF((D16+J16+P16+V16+AB16+AH16+AN16+AT16)*14=0,"",(D16+J16+P16+V16+AB16+AH16+AN16+AT16)*14)</f>
        <v>14</v>
      </c>
      <c r="BB16" s="25">
        <f>IF(F16+L16+R16+X16+AD16+AJ16+AP16+AV16=0,"",F16+L16+R16+X16+AD16+AJ16+AP16+AV16)</f>
        <v>1</v>
      </c>
      <c r="BC16" s="16">
        <f>IF((L16+F16+R16+X16+AD16+AJ16+AP16+AV16)*14=0,"",(L16+F16+R16+X16+AD16+AJ16+AP16+AV16)*14)</f>
        <v>14</v>
      </c>
      <c r="BD16" s="25">
        <f>IF(N16+H16+T16+Z16+AF16+AL16+AR16+AX16=0,"",N16+H16+T16+Z16+AF16+AL16+AR16+AX16)</f>
        <v>4</v>
      </c>
      <c r="BE16" s="26">
        <f>IF(D16+F16+L16+J16+P16+R16+V16+X16+AB16+AD16+AH16+AJ16+AN16+AP16+AT16+AV16=0,"",D16+F16+L16+J16+P16+R16+V16+X16+AB16+AD16+AH16+AJ16+AN16+AP16+AT16+AV16)</f>
        <v>2</v>
      </c>
      <c r="BF16" s="40" t="s">
        <v>710</v>
      </c>
      <c r="BG16" s="41" t="s">
        <v>1146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3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4"/>
        <v>2</v>
      </c>
      <c r="BA17" s="16">
        <f t="shared" si="21"/>
        <v>28</v>
      </c>
      <c r="BB17" s="25">
        <f t="shared" si="15"/>
        <v>2</v>
      </c>
      <c r="BC17" s="16">
        <f t="shared" si="22"/>
        <v>28</v>
      </c>
      <c r="BD17" s="25">
        <f t="shared" si="16"/>
        <v>3</v>
      </c>
      <c r="BE17" s="26">
        <f t="shared" si="17"/>
        <v>4</v>
      </c>
      <c r="BF17" s="40" t="s">
        <v>690</v>
      </c>
      <c r="BG17" s="41" t="s">
        <v>821</v>
      </c>
    </row>
    <row r="18" spans="1:59" ht="15.75" customHeight="1" x14ac:dyDescent="0.25">
      <c r="A18" s="28" t="s">
        <v>286</v>
      </c>
      <c r="B18" s="29" t="s">
        <v>15</v>
      </c>
      <c r="C18" s="318" t="s">
        <v>287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3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19"/>
      <c r="AM18" s="23"/>
      <c r="AN18" s="19">
        <v>1</v>
      </c>
      <c r="AO18" s="16">
        <v>14</v>
      </c>
      <c r="AP18" s="19">
        <v>1</v>
      </c>
      <c r="AQ18" s="16">
        <v>14</v>
      </c>
      <c r="AR18" s="1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4"/>
        <v>1</v>
      </c>
      <c r="BA18" s="16">
        <f t="shared" si="21"/>
        <v>14</v>
      </c>
      <c r="BB18" s="25">
        <f t="shared" si="15"/>
        <v>1</v>
      </c>
      <c r="BC18" s="16">
        <f t="shared" si="22"/>
        <v>14</v>
      </c>
      <c r="BD18" s="25">
        <f t="shared" si="16"/>
        <v>3</v>
      </c>
      <c r="BE18" s="26">
        <f t="shared" si="17"/>
        <v>2</v>
      </c>
      <c r="BF18" s="40" t="s">
        <v>690</v>
      </c>
      <c r="BG18" s="41" t="s">
        <v>822</v>
      </c>
    </row>
    <row r="19" spans="1:59" s="322" customFormat="1" ht="15.75" customHeight="1" x14ac:dyDescent="0.2">
      <c r="A19" s="355" t="s">
        <v>787</v>
      </c>
      <c r="B19" s="29" t="s">
        <v>15</v>
      </c>
      <c r="C19" s="650" t="s">
        <v>288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3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4"/>
        <v>1</v>
      </c>
      <c r="BA19" s="16">
        <f t="shared" si="21"/>
        <v>14</v>
      </c>
      <c r="BB19" s="25">
        <f t="shared" si="15"/>
        <v>3</v>
      </c>
      <c r="BC19" s="16">
        <f t="shared" si="22"/>
        <v>42</v>
      </c>
      <c r="BD19" s="25">
        <f t="shared" si="16"/>
        <v>4</v>
      </c>
      <c r="BE19" s="26">
        <f t="shared" si="17"/>
        <v>4</v>
      </c>
      <c r="BF19" s="40" t="s">
        <v>710</v>
      </c>
      <c r="BG19" s="651" t="s">
        <v>1161</v>
      </c>
    </row>
    <row r="20" spans="1:59" ht="15.75" customHeight="1" x14ac:dyDescent="0.2">
      <c r="A20" s="355" t="s">
        <v>788</v>
      </c>
      <c r="B20" s="29" t="s">
        <v>15</v>
      </c>
      <c r="C20" s="650" t="s">
        <v>289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3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14"/>
        <v>1</v>
      </c>
      <c r="BA20" s="16">
        <v>10</v>
      </c>
      <c r="BB20" s="25">
        <f t="shared" si="15"/>
        <v>3</v>
      </c>
      <c r="BC20" s="16">
        <v>30</v>
      </c>
      <c r="BD20" s="25">
        <f t="shared" si="16"/>
        <v>3</v>
      </c>
      <c r="BE20" s="26">
        <f t="shared" si="17"/>
        <v>4</v>
      </c>
      <c r="BF20" s="40" t="s">
        <v>710</v>
      </c>
      <c r="BG20" s="651" t="s">
        <v>1179</v>
      </c>
    </row>
    <row r="21" spans="1:59" ht="15.75" customHeight="1" x14ac:dyDescent="0.25">
      <c r="A21" s="12" t="s">
        <v>763</v>
      </c>
      <c r="B21" s="29" t="s">
        <v>15</v>
      </c>
      <c r="C21" s="14" t="s">
        <v>519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3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469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si="12"/>
        <v/>
      </c>
      <c r="AV21" s="19"/>
      <c r="AW21" s="16" t="str">
        <f t="shared" si="13"/>
        <v/>
      </c>
      <c r="AX21" s="19"/>
      <c r="AY21" s="21"/>
      <c r="AZ21" s="24" t="str">
        <f t="shared" si="14"/>
        <v/>
      </c>
      <c r="BA21" s="16" t="str">
        <f t="shared" si="21"/>
        <v/>
      </c>
      <c r="BB21" s="25">
        <f t="shared" si="15"/>
        <v>1</v>
      </c>
      <c r="BC21" s="16">
        <f t="shared" si="22"/>
        <v>14</v>
      </c>
      <c r="BD21" s="25">
        <f t="shared" si="16"/>
        <v>1</v>
      </c>
      <c r="BE21" s="26">
        <f t="shared" si="17"/>
        <v>1</v>
      </c>
      <c r="BF21" s="40" t="s">
        <v>629</v>
      </c>
      <c r="BG21" s="41" t="s">
        <v>661</v>
      </c>
    </row>
    <row r="22" spans="1:59" ht="15.75" customHeight="1" x14ac:dyDescent="0.2">
      <c r="A22" s="28" t="s">
        <v>290</v>
      </c>
      <c r="B22" s="29" t="s">
        <v>15</v>
      </c>
      <c r="C22" s="30" t="s">
        <v>291</v>
      </c>
      <c r="D22" s="73"/>
      <c r="E22" s="74" t="str">
        <f t="shared" si="18"/>
        <v/>
      </c>
      <c r="F22" s="73"/>
      <c r="G22" s="74" t="str">
        <f t="shared" si="19"/>
        <v/>
      </c>
      <c r="H22" s="73"/>
      <c r="I22" s="75"/>
      <c r="J22" s="73"/>
      <c r="K22" s="74" t="str">
        <f t="shared" si="23"/>
        <v/>
      </c>
      <c r="L22" s="73"/>
      <c r="M22" s="74" t="str">
        <f t="shared" si="20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469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14"/>
        <v/>
      </c>
      <c r="BA22" s="16" t="str">
        <f t="shared" si="21"/>
        <v/>
      </c>
      <c r="BB22" s="25">
        <f t="shared" si="15"/>
        <v>1</v>
      </c>
      <c r="BC22" s="16">
        <f t="shared" si="22"/>
        <v>14</v>
      </c>
      <c r="BD22" s="25">
        <f t="shared" si="16"/>
        <v>1</v>
      </c>
      <c r="BE22" s="26">
        <f t="shared" si="17"/>
        <v>1</v>
      </c>
      <c r="BF22" s="40" t="s">
        <v>629</v>
      </c>
      <c r="BG22" s="41" t="s">
        <v>661</v>
      </c>
    </row>
    <row r="23" spans="1:59" x14ac:dyDescent="0.2">
      <c r="A23" s="12" t="s">
        <v>292</v>
      </c>
      <c r="B23" s="29" t="s">
        <v>34</v>
      </c>
      <c r="C23" s="71" t="s">
        <v>293</v>
      </c>
      <c r="D23" s="311"/>
      <c r="E23" s="312" t="str">
        <f t="shared" si="18"/>
        <v/>
      </c>
      <c r="F23" s="313"/>
      <c r="G23" s="312" t="str">
        <f t="shared" si="19"/>
        <v/>
      </c>
      <c r="H23" s="314"/>
      <c r="I23" s="315"/>
      <c r="J23" s="311"/>
      <c r="K23" s="312" t="str">
        <f t="shared" si="23"/>
        <v/>
      </c>
      <c r="L23" s="313"/>
      <c r="M23" s="312" t="str">
        <f t="shared" si="20"/>
        <v/>
      </c>
      <c r="N23" s="314"/>
      <c r="O23" s="315"/>
      <c r="P23" s="311"/>
      <c r="Q23" s="312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si="5"/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11"/>
      <c r="AO23" s="312" t="str">
        <f t="shared" si="10"/>
        <v/>
      </c>
      <c r="AP23" s="313">
        <v>1</v>
      </c>
      <c r="AQ23" s="312">
        <v>14</v>
      </c>
      <c r="AR23" s="314">
        <v>1</v>
      </c>
      <c r="AS23" s="315" t="s">
        <v>469</v>
      </c>
      <c r="AT23" s="311"/>
      <c r="AU23" s="312" t="str">
        <f t="shared" si="12"/>
        <v/>
      </c>
      <c r="AV23" s="313"/>
      <c r="AW23" s="312" t="str">
        <f t="shared" si="13"/>
        <v/>
      </c>
      <c r="AX23" s="314"/>
      <c r="AY23" s="315"/>
      <c r="AZ23" s="457" t="str">
        <f t="shared" si="14"/>
        <v/>
      </c>
      <c r="BA23" s="168" t="str">
        <f t="shared" si="21"/>
        <v/>
      </c>
      <c r="BB23" s="325">
        <f t="shared" si="15"/>
        <v>1</v>
      </c>
      <c r="BC23" s="168">
        <f t="shared" si="22"/>
        <v>14</v>
      </c>
      <c r="BD23" s="325">
        <f t="shared" si="16"/>
        <v>1</v>
      </c>
      <c r="BE23" s="26">
        <f t="shared" si="17"/>
        <v>1</v>
      </c>
      <c r="BF23" s="41" t="s">
        <v>597</v>
      </c>
      <c r="BG23" s="41" t="s">
        <v>666</v>
      </c>
    </row>
    <row r="24" spans="1:59" x14ac:dyDescent="0.2">
      <c r="A24" s="28" t="s">
        <v>294</v>
      </c>
      <c r="B24" s="29" t="s">
        <v>15</v>
      </c>
      <c r="C24" s="118" t="s">
        <v>295</v>
      </c>
      <c r="D24" s="73"/>
      <c r="E24" s="74" t="str">
        <f t="shared" si="18"/>
        <v/>
      </c>
      <c r="F24" s="73"/>
      <c r="G24" s="74" t="str">
        <f t="shared" si="19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469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5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12"/>
        <v/>
      </c>
      <c r="AV24" s="19"/>
      <c r="AW24" s="16" t="str">
        <f t="shared" si="13"/>
        <v/>
      </c>
      <c r="AX24" s="19"/>
      <c r="AY24" s="21"/>
      <c r="AZ24" s="457" t="str">
        <f t="shared" si="14"/>
        <v/>
      </c>
      <c r="BA24" s="168">
        <v>4</v>
      </c>
      <c r="BB24" s="325">
        <f t="shared" si="15"/>
        <v>2</v>
      </c>
      <c r="BC24" s="168">
        <v>24</v>
      </c>
      <c r="BD24" s="325">
        <f t="shared" si="16"/>
        <v>3</v>
      </c>
      <c r="BE24" s="26">
        <f t="shared" si="17"/>
        <v>2</v>
      </c>
      <c r="BF24" s="41" t="s">
        <v>597</v>
      </c>
      <c r="BG24" s="41" t="s">
        <v>715</v>
      </c>
    </row>
    <row r="25" spans="1:59" ht="15.75" customHeight="1" x14ac:dyDescent="0.2">
      <c r="A25" s="28" t="s">
        <v>296</v>
      </c>
      <c r="B25" s="29" t="s">
        <v>15</v>
      </c>
      <c r="C25" s="118" t="s">
        <v>297</v>
      </c>
      <c r="D25" s="73"/>
      <c r="E25" s="74" t="str">
        <f t="shared" si="18"/>
        <v/>
      </c>
      <c r="F25" s="73"/>
      <c r="G25" s="74" t="str">
        <f t="shared" si="19"/>
        <v/>
      </c>
      <c r="H25" s="73"/>
      <c r="I25" s="75"/>
      <c r="J25" s="73"/>
      <c r="K25" s="74" t="str">
        <f t="shared" ref="K25" si="24">IF(J25*15=0,"",J25*15)</f>
        <v/>
      </c>
      <c r="L25" s="73"/>
      <c r="M25" s="74" t="str">
        <f t="shared" ref="M25" si="25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73"/>
      <c r="W25" s="74" t="str">
        <f t="shared" si="4"/>
        <v/>
      </c>
      <c r="X25" s="19">
        <v>1</v>
      </c>
      <c r="Y25" s="16">
        <v>14</v>
      </c>
      <c r="Z25" s="19">
        <v>3</v>
      </c>
      <c r="AA25" s="23" t="s">
        <v>469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24" t="str">
        <f t="shared" si="14"/>
        <v/>
      </c>
      <c r="BA25" s="16" t="str">
        <f t="shared" si="21"/>
        <v/>
      </c>
      <c r="BB25" s="25">
        <f t="shared" si="15"/>
        <v>1</v>
      </c>
      <c r="BC25" s="16">
        <f t="shared" si="22"/>
        <v>14</v>
      </c>
      <c r="BD25" s="25">
        <f t="shared" si="16"/>
        <v>3</v>
      </c>
      <c r="BE25" s="26">
        <f t="shared" si="17"/>
        <v>1</v>
      </c>
      <c r="BF25" s="41" t="s">
        <v>597</v>
      </c>
      <c r="BG25" s="41" t="s">
        <v>715</v>
      </c>
    </row>
    <row r="26" spans="1:59" ht="15.75" customHeight="1" x14ac:dyDescent="0.2">
      <c r="A26" s="28" t="s">
        <v>298</v>
      </c>
      <c r="B26" s="29" t="s">
        <v>15</v>
      </c>
      <c r="C26" s="118" t="s">
        <v>299</v>
      </c>
      <c r="D26" s="19"/>
      <c r="E26" s="16" t="str">
        <f t="shared" si="18"/>
        <v/>
      </c>
      <c r="F26" s="19"/>
      <c r="G26" s="16" t="str">
        <f t="shared" si="19"/>
        <v/>
      </c>
      <c r="H26" s="19"/>
      <c r="I26" s="23"/>
      <c r="J26" s="19"/>
      <c r="K26" s="16" t="str">
        <f t="shared" si="23"/>
        <v/>
      </c>
      <c r="L26" s="19"/>
      <c r="M26" s="16" t="str">
        <f t="shared" si="20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5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469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f t="shared" si="22"/>
        <v>14</v>
      </c>
      <c r="BD26" s="25">
        <f t="shared" si="16"/>
        <v>3</v>
      </c>
      <c r="BE26" s="26">
        <f t="shared" si="17"/>
        <v>1</v>
      </c>
      <c r="BF26" s="41" t="s">
        <v>597</v>
      </c>
      <c r="BG26" s="41" t="s">
        <v>715</v>
      </c>
    </row>
    <row r="27" spans="1:59" ht="15.75" customHeight="1" x14ac:dyDescent="0.2">
      <c r="A27" s="28" t="s">
        <v>300</v>
      </c>
      <c r="B27" s="29" t="s">
        <v>15</v>
      </c>
      <c r="C27" s="118" t="s">
        <v>301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3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469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14"/>
        <v/>
      </c>
      <c r="BA27" s="16" t="str">
        <f t="shared" si="21"/>
        <v/>
      </c>
      <c r="BB27" s="25">
        <f t="shared" si="15"/>
        <v>1</v>
      </c>
      <c r="BC27" s="16">
        <f t="shared" si="22"/>
        <v>14</v>
      </c>
      <c r="BD27" s="25">
        <f t="shared" si="16"/>
        <v>2</v>
      </c>
      <c r="BE27" s="26">
        <f t="shared" si="17"/>
        <v>1</v>
      </c>
      <c r="BF27" s="41" t="s">
        <v>597</v>
      </c>
      <c r="BG27" s="41" t="s">
        <v>715</v>
      </c>
    </row>
    <row r="28" spans="1:59" ht="15.75" customHeight="1" x14ac:dyDescent="0.2">
      <c r="A28" s="28" t="s">
        <v>302</v>
      </c>
      <c r="B28" s="29" t="s">
        <v>15</v>
      </c>
      <c r="C28" s="118" t="s">
        <v>303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3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>
        <v>1</v>
      </c>
      <c r="AW28" s="16">
        <v>10</v>
      </c>
      <c r="AX28" s="19">
        <v>2</v>
      </c>
      <c r="AY28" s="21" t="s">
        <v>469</v>
      </c>
      <c r="AZ28" s="24" t="str">
        <f t="shared" si="14"/>
        <v/>
      </c>
      <c r="BA28" s="16" t="str">
        <f t="shared" si="21"/>
        <v/>
      </c>
      <c r="BB28" s="25">
        <f t="shared" si="15"/>
        <v>1</v>
      </c>
      <c r="BC28" s="16">
        <v>10</v>
      </c>
      <c r="BD28" s="25">
        <f t="shared" si="16"/>
        <v>2</v>
      </c>
      <c r="BE28" s="26">
        <f t="shared" si="17"/>
        <v>1</v>
      </c>
      <c r="BF28" s="41" t="s">
        <v>597</v>
      </c>
      <c r="BG28" s="41" t="s">
        <v>715</v>
      </c>
    </row>
    <row r="29" spans="1:59" ht="15.75" customHeight="1" x14ac:dyDescent="0.2">
      <c r="A29" s="104" t="s">
        <v>304</v>
      </c>
      <c r="B29" s="29" t="s">
        <v>34</v>
      </c>
      <c r="C29" s="316" t="s">
        <v>305</v>
      </c>
      <c r="D29" s="311"/>
      <c r="E29" s="312" t="str">
        <f t="shared" si="18"/>
        <v/>
      </c>
      <c r="F29" s="313"/>
      <c r="G29" s="312" t="str">
        <f t="shared" si="19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468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5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12"/>
        <v/>
      </c>
      <c r="AV29" s="313"/>
      <c r="AW29" s="312" t="str">
        <f t="shared" si="13"/>
        <v/>
      </c>
      <c r="AX29" s="314"/>
      <c r="AY29" s="315"/>
      <c r="AZ29" s="24">
        <f t="shared" si="14"/>
        <v>1</v>
      </c>
      <c r="BA29" s="16">
        <f t="shared" si="21"/>
        <v>14</v>
      </c>
      <c r="BB29" s="25">
        <f t="shared" si="15"/>
        <v>1</v>
      </c>
      <c r="BC29" s="16">
        <f t="shared" si="22"/>
        <v>14</v>
      </c>
      <c r="BD29" s="25">
        <f t="shared" si="16"/>
        <v>1</v>
      </c>
      <c r="BE29" s="26">
        <f t="shared" si="17"/>
        <v>2</v>
      </c>
      <c r="BF29" s="41" t="s">
        <v>676</v>
      </c>
      <c r="BG29" s="41" t="s">
        <v>716</v>
      </c>
    </row>
    <row r="30" spans="1:59" ht="15.75" customHeight="1" x14ac:dyDescent="0.2">
      <c r="A30" s="28" t="s">
        <v>306</v>
      </c>
      <c r="B30" s="710" t="s">
        <v>34</v>
      </c>
      <c r="C30" s="326" t="s">
        <v>307</v>
      </c>
      <c r="D30" s="311"/>
      <c r="E30" s="312" t="str">
        <f t="shared" si="18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5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12"/>
        <v/>
      </c>
      <c r="AV30" s="313"/>
      <c r="AW30" s="16" t="str">
        <f t="shared" si="13"/>
        <v/>
      </c>
      <c r="AX30" s="314"/>
      <c r="AY30" s="315"/>
      <c r="AZ30" s="24">
        <f t="shared" si="14"/>
        <v>2</v>
      </c>
      <c r="BA30" s="16">
        <f t="shared" si="21"/>
        <v>28</v>
      </c>
      <c r="BB30" s="25" t="str">
        <f t="shared" si="15"/>
        <v/>
      </c>
      <c r="BC30" s="16" t="str">
        <f t="shared" si="22"/>
        <v/>
      </c>
      <c r="BD30" s="25">
        <f t="shared" si="16"/>
        <v>1</v>
      </c>
      <c r="BE30" s="26">
        <f t="shared" si="17"/>
        <v>2</v>
      </c>
      <c r="BF30" s="41" t="s">
        <v>669</v>
      </c>
      <c r="BG30" s="41" t="s">
        <v>789</v>
      </c>
    </row>
    <row r="31" spans="1:59" s="1" customFormat="1" ht="15.75" customHeight="1" x14ac:dyDescent="0.2">
      <c r="A31" s="28" t="s">
        <v>357</v>
      </c>
      <c r="B31" s="710" t="s">
        <v>34</v>
      </c>
      <c r="C31" s="494" t="s">
        <v>358</v>
      </c>
      <c r="D31" s="328"/>
      <c r="E31" s="329" t="str">
        <f t="shared" si="18"/>
        <v/>
      </c>
      <c r="F31" s="330"/>
      <c r="G31" s="329" t="str">
        <f t="shared" ref="G31:G47" si="26">IF(F31*15=0,"",F31*15)</f>
        <v/>
      </c>
      <c r="H31" s="331"/>
      <c r="I31" s="332"/>
      <c r="J31" s="328"/>
      <c r="K31" s="329" t="str">
        <f t="shared" ref="K31:K46" si="27">IF(J31*15=0,"",J31*15)</f>
        <v/>
      </c>
      <c r="L31" s="330"/>
      <c r="M31" s="329" t="str">
        <f t="shared" ref="M31:M49" si="28">IF(L31*15=0,"",L31*15)</f>
        <v/>
      </c>
      <c r="N31" s="331"/>
      <c r="O31" s="332"/>
      <c r="P31" s="328"/>
      <c r="Q31" s="329" t="str">
        <f t="shared" ref="Q31:Q49" si="29">IF(P31*15=0,"",P31*15)</f>
        <v/>
      </c>
      <c r="R31" s="330"/>
      <c r="S31" s="329" t="str">
        <f t="shared" ref="S31:S49" si="30">IF(R31*15=0,"",R31*15)</f>
        <v/>
      </c>
      <c r="T31" s="331"/>
      <c r="U31" s="332"/>
      <c r="V31" s="328"/>
      <c r="W31" s="329" t="str">
        <f t="shared" si="4"/>
        <v/>
      </c>
      <c r="X31" s="330"/>
      <c r="Y31" s="329" t="str">
        <f t="shared" si="5"/>
        <v/>
      </c>
      <c r="Z31" s="331"/>
      <c r="AA31" s="332"/>
      <c r="AB31" s="328"/>
      <c r="AC31" s="329" t="str">
        <f t="shared" si="6"/>
        <v/>
      </c>
      <c r="AD31" s="330"/>
      <c r="AE31" s="329" t="str">
        <f t="shared" ref="AE31:AE49" si="31">IF(AD31*15=0,"",AD31*15)</f>
        <v/>
      </c>
      <c r="AF31" s="331"/>
      <c r="AG31" s="332"/>
      <c r="AH31" s="328">
        <v>1</v>
      </c>
      <c r="AI31" s="329">
        <v>14</v>
      </c>
      <c r="AJ31" s="330">
        <v>1</v>
      </c>
      <c r="AK31" s="329">
        <v>14</v>
      </c>
      <c r="AL31" s="331">
        <v>2</v>
      </c>
      <c r="AM31" s="332" t="s">
        <v>104</v>
      </c>
      <c r="AN31" s="328"/>
      <c r="AO31" s="329" t="str">
        <f t="shared" ref="AO31:AO48" si="32">IF(AN31*15=0,"",AN31*15)</f>
        <v/>
      </c>
      <c r="AP31" s="330"/>
      <c r="AQ31" s="329" t="str">
        <f t="shared" si="11"/>
        <v/>
      </c>
      <c r="AR31" s="331"/>
      <c r="AS31" s="332"/>
      <c r="AT31" s="328"/>
      <c r="AU31" s="329" t="str">
        <f t="shared" si="12"/>
        <v/>
      </c>
      <c r="AV31" s="330"/>
      <c r="AW31" s="329" t="str">
        <f t="shared" si="13"/>
        <v/>
      </c>
      <c r="AX31" s="331"/>
      <c r="AY31" s="332"/>
      <c r="AZ31" s="24">
        <f t="shared" si="14"/>
        <v>1</v>
      </c>
      <c r="BA31" s="16">
        <f t="shared" si="21"/>
        <v>14</v>
      </c>
      <c r="BB31" s="25">
        <f t="shared" si="15"/>
        <v>1</v>
      </c>
      <c r="BC31" s="16">
        <f t="shared" si="22"/>
        <v>14</v>
      </c>
      <c r="BD31" s="25">
        <f t="shared" si="16"/>
        <v>2</v>
      </c>
      <c r="BE31" s="26">
        <f t="shared" si="17"/>
        <v>2</v>
      </c>
      <c r="BF31" s="41" t="s">
        <v>1141</v>
      </c>
      <c r="BG31" s="41" t="s">
        <v>791</v>
      </c>
    </row>
    <row r="32" spans="1:59" s="27" customFormat="1" ht="15.75" customHeight="1" x14ac:dyDescent="0.2">
      <c r="A32" s="28" t="s">
        <v>359</v>
      </c>
      <c r="B32" s="710" t="s">
        <v>34</v>
      </c>
      <c r="C32" s="318" t="s">
        <v>758</v>
      </c>
      <c r="D32" s="328"/>
      <c r="E32" s="329" t="str">
        <f t="shared" si="18"/>
        <v/>
      </c>
      <c r="F32" s="330"/>
      <c r="G32" s="329" t="str">
        <f t="shared" si="26"/>
        <v/>
      </c>
      <c r="H32" s="331"/>
      <c r="I32" s="332"/>
      <c r="J32" s="328"/>
      <c r="K32" s="329" t="str">
        <f t="shared" si="27"/>
        <v/>
      </c>
      <c r="L32" s="330"/>
      <c r="M32" s="329" t="str">
        <f t="shared" si="28"/>
        <v/>
      </c>
      <c r="N32" s="331"/>
      <c r="O32" s="332"/>
      <c r="P32" s="328"/>
      <c r="Q32" s="329" t="str">
        <f t="shared" si="29"/>
        <v/>
      </c>
      <c r="R32" s="330"/>
      <c r="S32" s="329" t="str">
        <f t="shared" si="30"/>
        <v/>
      </c>
      <c r="T32" s="331"/>
      <c r="U32" s="332"/>
      <c r="V32" s="328"/>
      <c r="W32" s="329" t="str">
        <f t="shared" si="4"/>
        <v/>
      </c>
      <c r="X32" s="330"/>
      <c r="Y32" s="329" t="str">
        <f t="shared" si="5"/>
        <v/>
      </c>
      <c r="Z32" s="331"/>
      <c r="AA32" s="332"/>
      <c r="AB32" s="328"/>
      <c r="AC32" s="329" t="str">
        <f t="shared" si="6"/>
        <v/>
      </c>
      <c r="AD32" s="330"/>
      <c r="AE32" s="329" t="str">
        <f t="shared" si="31"/>
        <v/>
      </c>
      <c r="AF32" s="331"/>
      <c r="AG32" s="332"/>
      <c r="AH32" s="328"/>
      <c r="AI32" s="329" t="str">
        <f t="shared" ref="AI32:AI49" si="33">IF(AH32*15=0,"",AH32*15)</f>
        <v/>
      </c>
      <c r="AJ32" s="330"/>
      <c r="AK32" s="329" t="str">
        <f t="shared" ref="AK32:AK49" si="34">IF(AJ32*15=0,"",AJ32*15)</f>
        <v/>
      </c>
      <c r="AL32" s="331"/>
      <c r="AM32" s="332"/>
      <c r="AN32" s="328">
        <v>1</v>
      </c>
      <c r="AO32" s="329">
        <v>14</v>
      </c>
      <c r="AP32" s="330">
        <v>1</v>
      </c>
      <c r="AQ32" s="329">
        <v>14</v>
      </c>
      <c r="AR32" s="331">
        <v>2</v>
      </c>
      <c r="AS32" s="332" t="s">
        <v>104</v>
      </c>
      <c r="AT32" s="328"/>
      <c r="AU32" s="329" t="str">
        <f t="shared" si="12"/>
        <v/>
      </c>
      <c r="AV32" s="330"/>
      <c r="AW32" s="329" t="str">
        <f t="shared" si="13"/>
        <v/>
      </c>
      <c r="AX32" s="331"/>
      <c r="AY32" s="332"/>
      <c r="AZ32" s="24">
        <f t="shared" si="14"/>
        <v>1</v>
      </c>
      <c r="BA32" s="16">
        <f t="shared" si="21"/>
        <v>14</v>
      </c>
      <c r="BB32" s="25">
        <f t="shared" si="15"/>
        <v>1</v>
      </c>
      <c r="BC32" s="16">
        <f t="shared" si="22"/>
        <v>14</v>
      </c>
      <c r="BD32" s="25">
        <f t="shared" si="16"/>
        <v>2</v>
      </c>
      <c r="BE32" s="26">
        <f t="shared" si="17"/>
        <v>2</v>
      </c>
      <c r="BF32" s="41" t="s">
        <v>1141</v>
      </c>
      <c r="BG32" s="41" t="s">
        <v>791</v>
      </c>
    </row>
    <row r="33" spans="1:59" s="27" customFormat="1" ht="15.75" customHeight="1" x14ac:dyDescent="0.2">
      <c r="A33" s="28" t="s">
        <v>361</v>
      </c>
      <c r="B33" s="710" t="s">
        <v>34</v>
      </c>
      <c r="C33" s="318" t="s">
        <v>362</v>
      </c>
      <c r="D33" s="328"/>
      <c r="E33" s="329" t="str">
        <f t="shared" si="18"/>
        <v/>
      </c>
      <c r="F33" s="330"/>
      <c r="G33" s="329" t="str">
        <f t="shared" si="26"/>
        <v/>
      </c>
      <c r="H33" s="331"/>
      <c r="I33" s="332"/>
      <c r="J33" s="328"/>
      <c r="K33" s="329" t="str">
        <f t="shared" si="27"/>
        <v/>
      </c>
      <c r="L33" s="330"/>
      <c r="M33" s="329" t="str">
        <f t="shared" si="28"/>
        <v/>
      </c>
      <c r="N33" s="331"/>
      <c r="O33" s="332"/>
      <c r="P33" s="328"/>
      <c r="Q33" s="329" t="str">
        <f t="shared" si="29"/>
        <v/>
      </c>
      <c r="R33" s="330"/>
      <c r="S33" s="329" t="str">
        <f t="shared" si="30"/>
        <v/>
      </c>
      <c r="T33" s="331"/>
      <c r="U33" s="332"/>
      <c r="V33" s="328"/>
      <c r="W33" s="329" t="str">
        <f t="shared" si="4"/>
        <v/>
      </c>
      <c r="X33" s="330"/>
      <c r="Y33" s="329" t="str">
        <f t="shared" si="5"/>
        <v/>
      </c>
      <c r="Z33" s="331"/>
      <c r="AA33" s="332"/>
      <c r="AB33" s="328"/>
      <c r="AC33" s="329" t="str">
        <f t="shared" si="6"/>
        <v/>
      </c>
      <c r="AD33" s="330"/>
      <c r="AE33" s="329" t="str">
        <f t="shared" si="31"/>
        <v/>
      </c>
      <c r="AF33" s="331"/>
      <c r="AG33" s="332"/>
      <c r="AH33" s="328"/>
      <c r="AI33" s="329" t="str">
        <f t="shared" si="33"/>
        <v/>
      </c>
      <c r="AJ33" s="330"/>
      <c r="AK33" s="329" t="str">
        <f t="shared" si="34"/>
        <v/>
      </c>
      <c r="AL33" s="331"/>
      <c r="AM33" s="332"/>
      <c r="AN33" s="328"/>
      <c r="AO33" s="329" t="str">
        <f t="shared" si="32"/>
        <v/>
      </c>
      <c r="AP33" s="330"/>
      <c r="AQ33" s="329" t="str">
        <f t="shared" si="11"/>
        <v/>
      </c>
      <c r="AR33" s="331"/>
      <c r="AS33" s="332"/>
      <c r="AT33" s="328">
        <v>1</v>
      </c>
      <c r="AU33" s="329">
        <v>10</v>
      </c>
      <c r="AV33" s="330">
        <v>1</v>
      </c>
      <c r="AW33" s="329">
        <v>10</v>
      </c>
      <c r="AX33" s="331">
        <v>2</v>
      </c>
      <c r="AY33" s="332" t="s">
        <v>104</v>
      </c>
      <c r="AZ33" s="24">
        <f t="shared" si="14"/>
        <v>1</v>
      </c>
      <c r="BA33" s="16">
        <v>10</v>
      </c>
      <c r="BB33" s="25">
        <f t="shared" si="15"/>
        <v>1</v>
      </c>
      <c r="BC33" s="16">
        <v>10</v>
      </c>
      <c r="BD33" s="25">
        <f t="shared" si="16"/>
        <v>2</v>
      </c>
      <c r="BE33" s="26">
        <f t="shared" si="17"/>
        <v>2</v>
      </c>
      <c r="BF33" s="41" t="s">
        <v>1141</v>
      </c>
      <c r="BG33" s="41" t="s">
        <v>791</v>
      </c>
    </row>
    <row r="34" spans="1:59" s="27" customFormat="1" ht="15.75" customHeight="1" x14ac:dyDescent="0.2">
      <c r="A34" s="28" t="s">
        <v>792</v>
      </c>
      <c r="B34" s="710" t="s">
        <v>34</v>
      </c>
      <c r="C34" s="318" t="s">
        <v>523</v>
      </c>
      <c r="D34" s="328"/>
      <c r="E34" s="329" t="str">
        <f t="shared" si="18"/>
        <v/>
      </c>
      <c r="F34" s="330"/>
      <c r="G34" s="329" t="str">
        <f t="shared" si="26"/>
        <v/>
      </c>
      <c r="H34" s="331"/>
      <c r="I34" s="332"/>
      <c r="J34" s="328"/>
      <c r="K34" s="329" t="str">
        <f t="shared" si="27"/>
        <v/>
      </c>
      <c r="L34" s="330"/>
      <c r="M34" s="329" t="str">
        <f t="shared" si="28"/>
        <v/>
      </c>
      <c r="N34" s="331"/>
      <c r="O34" s="332"/>
      <c r="P34" s="328">
        <v>2</v>
      </c>
      <c r="Q34" s="329">
        <v>28</v>
      </c>
      <c r="R34" s="330">
        <v>2</v>
      </c>
      <c r="S34" s="329">
        <v>28</v>
      </c>
      <c r="T34" s="331">
        <v>2</v>
      </c>
      <c r="U34" s="332" t="s">
        <v>104</v>
      </c>
      <c r="V34" s="328"/>
      <c r="W34" s="329" t="str">
        <f t="shared" si="4"/>
        <v/>
      </c>
      <c r="X34" s="330"/>
      <c r="Y34" s="329" t="str">
        <f t="shared" si="5"/>
        <v/>
      </c>
      <c r="Z34" s="331"/>
      <c r="AA34" s="332"/>
      <c r="AB34" s="328"/>
      <c r="AC34" s="329" t="str">
        <f t="shared" si="6"/>
        <v/>
      </c>
      <c r="AD34" s="330"/>
      <c r="AE34" s="329" t="str">
        <f t="shared" si="31"/>
        <v/>
      </c>
      <c r="AF34" s="331"/>
      <c r="AG34" s="332"/>
      <c r="AH34" s="328"/>
      <c r="AI34" s="329" t="str">
        <f t="shared" si="33"/>
        <v/>
      </c>
      <c r="AJ34" s="330"/>
      <c r="AK34" s="329" t="str">
        <f t="shared" si="34"/>
        <v/>
      </c>
      <c r="AL34" s="331"/>
      <c r="AM34" s="332"/>
      <c r="AN34" s="328"/>
      <c r="AO34" s="329" t="str">
        <f t="shared" si="32"/>
        <v/>
      </c>
      <c r="AP34" s="330"/>
      <c r="AQ34" s="329" t="str">
        <f t="shared" si="11"/>
        <v/>
      </c>
      <c r="AR34" s="331"/>
      <c r="AS34" s="332"/>
      <c r="AT34" s="328"/>
      <c r="AU34" s="329" t="str">
        <f t="shared" ref="AU34" si="35">IF(AT34*15=0,"",AT34*15)</f>
        <v/>
      </c>
      <c r="AV34" s="330"/>
      <c r="AW34" s="329" t="str">
        <f t="shared" ref="AW34" si="36">IF(AV34*15=0,"",AV34*15)</f>
        <v/>
      </c>
      <c r="AX34" s="331"/>
      <c r="AY34" s="332"/>
      <c r="AZ34" s="24">
        <f t="shared" si="14"/>
        <v>2</v>
      </c>
      <c r="BA34" s="16">
        <f t="shared" si="21"/>
        <v>28</v>
      </c>
      <c r="BB34" s="25">
        <f t="shared" si="15"/>
        <v>2</v>
      </c>
      <c r="BC34" s="16">
        <f t="shared" si="22"/>
        <v>28</v>
      </c>
      <c r="BD34" s="25">
        <f t="shared" si="16"/>
        <v>2</v>
      </c>
      <c r="BE34" s="26">
        <f t="shared" si="17"/>
        <v>4</v>
      </c>
      <c r="BF34" s="41" t="s">
        <v>1141</v>
      </c>
      <c r="BG34" s="41" t="s">
        <v>725</v>
      </c>
    </row>
    <row r="35" spans="1:59" s="1" customFormat="1" ht="15.75" customHeight="1" x14ac:dyDescent="0.2">
      <c r="A35" s="28" t="s">
        <v>793</v>
      </c>
      <c r="B35" s="710" t="s">
        <v>34</v>
      </c>
      <c r="C35" s="318" t="s">
        <v>524</v>
      </c>
      <c r="D35" s="328"/>
      <c r="E35" s="329" t="str">
        <f t="shared" si="18"/>
        <v/>
      </c>
      <c r="F35" s="330"/>
      <c r="G35" s="329" t="str">
        <f t="shared" si="26"/>
        <v/>
      </c>
      <c r="H35" s="331"/>
      <c r="I35" s="332"/>
      <c r="J35" s="328"/>
      <c r="K35" s="329" t="str">
        <f t="shared" si="27"/>
        <v/>
      </c>
      <c r="L35" s="330"/>
      <c r="M35" s="329" t="str">
        <f t="shared" si="28"/>
        <v/>
      </c>
      <c r="N35" s="331"/>
      <c r="O35" s="332"/>
      <c r="P35" s="328"/>
      <c r="Q35" s="329" t="str">
        <f t="shared" si="29"/>
        <v/>
      </c>
      <c r="R35" s="330"/>
      <c r="S35" s="329" t="str">
        <f t="shared" si="30"/>
        <v/>
      </c>
      <c r="T35" s="331"/>
      <c r="U35" s="332"/>
      <c r="V35" s="328">
        <v>2</v>
      </c>
      <c r="W35" s="329">
        <v>28</v>
      </c>
      <c r="X35" s="330">
        <v>3</v>
      </c>
      <c r="Y35" s="329">
        <v>42</v>
      </c>
      <c r="Z35" s="331">
        <v>3</v>
      </c>
      <c r="AA35" s="332" t="s">
        <v>104</v>
      </c>
      <c r="AB35" s="328"/>
      <c r="AC35" s="329" t="str">
        <f t="shared" si="6"/>
        <v/>
      </c>
      <c r="AD35" s="330"/>
      <c r="AE35" s="329" t="str">
        <f t="shared" si="31"/>
        <v/>
      </c>
      <c r="AF35" s="331"/>
      <c r="AG35" s="332"/>
      <c r="AH35" s="328"/>
      <c r="AI35" s="329" t="str">
        <f t="shared" si="33"/>
        <v/>
      </c>
      <c r="AJ35" s="330"/>
      <c r="AK35" s="329" t="str">
        <f t="shared" si="34"/>
        <v/>
      </c>
      <c r="AL35" s="331"/>
      <c r="AM35" s="332"/>
      <c r="AN35" s="328"/>
      <c r="AO35" s="329" t="str">
        <f t="shared" si="32"/>
        <v/>
      </c>
      <c r="AP35" s="330"/>
      <c r="AQ35" s="329" t="str">
        <f t="shared" si="11"/>
        <v/>
      </c>
      <c r="AR35" s="331"/>
      <c r="AS35" s="332"/>
      <c r="AT35" s="328"/>
      <c r="AU35" s="329" t="str">
        <f t="shared" si="12"/>
        <v/>
      </c>
      <c r="AV35" s="330"/>
      <c r="AW35" s="329" t="str">
        <f t="shared" si="13"/>
        <v/>
      </c>
      <c r="AX35" s="331"/>
      <c r="AY35" s="332"/>
      <c r="AZ35" s="24">
        <f t="shared" si="14"/>
        <v>2</v>
      </c>
      <c r="BA35" s="16">
        <f t="shared" si="21"/>
        <v>28</v>
      </c>
      <c r="BB35" s="25">
        <f t="shared" si="15"/>
        <v>3</v>
      </c>
      <c r="BC35" s="16">
        <f t="shared" si="22"/>
        <v>42</v>
      </c>
      <c r="BD35" s="25">
        <f t="shared" si="16"/>
        <v>3</v>
      </c>
      <c r="BE35" s="26">
        <f t="shared" si="17"/>
        <v>5</v>
      </c>
      <c r="BF35" s="41" t="s">
        <v>1141</v>
      </c>
      <c r="BG35" s="41" t="s">
        <v>725</v>
      </c>
    </row>
    <row r="36" spans="1:59" s="1" customFormat="1" ht="15.75" customHeight="1" x14ac:dyDescent="0.25">
      <c r="A36" s="28" t="s">
        <v>794</v>
      </c>
      <c r="B36" s="710" t="s">
        <v>34</v>
      </c>
      <c r="C36" s="318" t="s">
        <v>525</v>
      </c>
      <c r="D36" s="328"/>
      <c r="E36" s="329" t="str">
        <f t="shared" si="18"/>
        <v/>
      </c>
      <c r="F36" s="330"/>
      <c r="G36" s="329" t="str">
        <f t="shared" si="26"/>
        <v/>
      </c>
      <c r="H36" s="331"/>
      <c r="I36" s="332"/>
      <c r="J36" s="328"/>
      <c r="K36" s="329" t="str">
        <f t="shared" si="27"/>
        <v/>
      </c>
      <c r="L36" s="330"/>
      <c r="M36" s="329" t="str">
        <f t="shared" si="28"/>
        <v/>
      </c>
      <c r="N36" s="331"/>
      <c r="O36" s="332"/>
      <c r="P36" s="328"/>
      <c r="Q36" s="329" t="str">
        <f t="shared" si="29"/>
        <v/>
      </c>
      <c r="R36" s="330"/>
      <c r="S36" s="329" t="str">
        <f t="shared" si="30"/>
        <v/>
      </c>
      <c r="T36" s="331"/>
      <c r="U36" s="332"/>
      <c r="V36" s="328"/>
      <c r="W36" s="329" t="str">
        <f t="shared" si="4"/>
        <v/>
      </c>
      <c r="X36" s="330"/>
      <c r="Y36" s="329" t="str">
        <f t="shared" si="5"/>
        <v/>
      </c>
      <c r="Z36" s="331"/>
      <c r="AA36" s="332"/>
      <c r="AB36" s="328">
        <v>1</v>
      </c>
      <c r="AC36" s="329">
        <v>14</v>
      </c>
      <c r="AD36" s="330">
        <v>4</v>
      </c>
      <c r="AE36" s="329">
        <v>56</v>
      </c>
      <c r="AF36" s="464">
        <v>2</v>
      </c>
      <c r="AG36" s="332" t="s">
        <v>363</v>
      </c>
      <c r="AH36" s="328"/>
      <c r="AI36" s="329" t="str">
        <f t="shared" si="33"/>
        <v/>
      </c>
      <c r="AJ36" s="330"/>
      <c r="AK36" s="329" t="str">
        <f t="shared" si="34"/>
        <v/>
      </c>
      <c r="AL36" s="331"/>
      <c r="AM36" s="332"/>
      <c r="AN36" s="328"/>
      <c r="AO36" s="329" t="str">
        <f t="shared" si="32"/>
        <v/>
      </c>
      <c r="AP36" s="330"/>
      <c r="AQ36" s="329" t="str">
        <f t="shared" si="11"/>
        <v/>
      </c>
      <c r="AR36" s="331"/>
      <c r="AS36" s="332"/>
      <c r="AT36" s="328"/>
      <c r="AU36" s="329" t="str">
        <f t="shared" si="12"/>
        <v/>
      </c>
      <c r="AV36" s="330"/>
      <c r="AW36" s="329" t="str">
        <f t="shared" si="13"/>
        <v/>
      </c>
      <c r="AX36" s="331"/>
      <c r="AY36" s="332"/>
      <c r="AZ36" s="24">
        <f t="shared" si="14"/>
        <v>1</v>
      </c>
      <c r="BA36" s="16">
        <f t="shared" si="21"/>
        <v>14</v>
      </c>
      <c r="BB36" s="25">
        <f t="shared" si="15"/>
        <v>4</v>
      </c>
      <c r="BC36" s="16">
        <f t="shared" si="22"/>
        <v>56</v>
      </c>
      <c r="BD36" s="25">
        <f t="shared" si="16"/>
        <v>2</v>
      </c>
      <c r="BE36" s="26">
        <f t="shared" si="17"/>
        <v>5</v>
      </c>
      <c r="BF36" s="41" t="s">
        <v>1141</v>
      </c>
      <c r="BG36" s="41" t="s">
        <v>622</v>
      </c>
    </row>
    <row r="37" spans="1:59" s="1" customFormat="1" ht="15.75" customHeight="1" x14ac:dyDescent="0.2">
      <c r="A37" s="28" t="s">
        <v>795</v>
      </c>
      <c r="B37" s="710" t="s">
        <v>34</v>
      </c>
      <c r="C37" s="326" t="s">
        <v>528</v>
      </c>
      <c r="D37" s="328"/>
      <c r="E37" s="329" t="str">
        <f t="shared" si="18"/>
        <v/>
      </c>
      <c r="F37" s="330"/>
      <c r="G37" s="329" t="str">
        <f t="shared" si="26"/>
        <v/>
      </c>
      <c r="H37" s="331"/>
      <c r="I37" s="332"/>
      <c r="J37" s="328"/>
      <c r="K37" s="329" t="str">
        <f t="shared" si="27"/>
        <v/>
      </c>
      <c r="L37" s="330"/>
      <c r="M37" s="329" t="str">
        <f t="shared" si="28"/>
        <v/>
      </c>
      <c r="N37" s="331"/>
      <c r="O37" s="332"/>
      <c r="P37" s="328"/>
      <c r="Q37" s="329" t="str">
        <f t="shared" si="29"/>
        <v/>
      </c>
      <c r="R37" s="330"/>
      <c r="S37" s="329" t="str">
        <f t="shared" si="30"/>
        <v/>
      </c>
      <c r="T37" s="331"/>
      <c r="U37" s="332"/>
      <c r="V37" s="328"/>
      <c r="W37" s="329" t="str">
        <f t="shared" si="4"/>
        <v/>
      </c>
      <c r="X37" s="330"/>
      <c r="Y37" s="329" t="str">
        <f t="shared" si="5"/>
        <v/>
      </c>
      <c r="Z37" s="331"/>
      <c r="AA37" s="332"/>
      <c r="AB37" s="328"/>
      <c r="AC37" s="329" t="str">
        <f t="shared" si="6"/>
        <v/>
      </c>
      <c r="AD37" s="330"/>
      <c r="AE37" s="329" t="str">
        <f t="shared" si="31"/>
        <v/>
      </c>
      <c r="AF37" s="331"/>
      <c r="AG37" s="332"/>
      <c r="AH37" s="328">
        <v>1</v>
      </c>
      <c r="AI37" s="329">
        <v>14</v>
      </c>
      <c r="AJ37" s="330">
        <v>1</v>
      </c>
      <c r="AK37" s="329">
        <v>14</v>
      </c>
      <c r="AL37" s="331">
        <v>3</v>
      </c>
      <c r="AM37" s="332" t="s">
        <v>104</v>
      </c>
      <c r="AN37" s="328"/>
      <c r="AO37" s="329" t="str">
        <f t="shared" si="32"/>
        <v/>
      </c>
      <c r="AP37" s="330"/>
      <c r="AQ37" s="329" t="str">
        <f t="shared" si="11"/>
        <v/>
      </c>
      <c r="AR37" s="331"/>
      <c r="AS37" s="332"/>
      <c r="AT37" s="328"/>
      <c r="AU37" s="329" t="str">
        <f t="shared" si="12"/>
        <v/>
      </c>
      <c r="AV37" s="330"/>
      <c r="AW37" s="329" t="str">
        <f t="shared" si="13"/>
        <v/>
      </c>
      <c r="AX37" s="331"/>
      <c r="AY37" s="332"/>
      <c r="AZ37" s="24">
        <f t="shared" ref="AZ37:AZ49" si="37">IF(D37+J37+P37+V37+AB37+AH37+AN37+AT37=0,"",D37+J37+P37+V37+AB37+AH37+AN37+AT37)</f>
        <v>1</v>
      </c>
      <c r="BA37" s="16">
        <f t="shared" ref="BA37:BA48" si="38">IF((D37+J37+P37+V37+AB37+AH37+AN37+AT37)*14=0,"",(D37+J37+P37+V37+AB37+AH37+AN37+AT37)*14)</f>
        <v>14</v>
      </c>
      <c r="BB37" s="25">
        <f t="shared" ref="BB37:BB49" si="39">IF(F37+L37+R37+X37+AD37+AJ37+AP37+AV37=0,"",F37+L37+R37+X37+AD37+AJ37+AP37+AV37)</f>
        <v>1</v>
      </c>
      <c r="BC37" s="16">
        <f t="shared" ref="BC37:BC48" si="40">IF((L37+F37+R37+X37+AD37+AJ37+AP37+AV37)*14=0,"",(L37+F37+R37+X37+AD37+AJ37+AP37+AV37)*14)</f>
        <v>14</v>
      </c>
      <c r="BD37" s="25">
        <f t="shared" ref="BD37:BD49" si="41">IF(N37+H37+T37+Z37+AF37+AL37+AR37+AX37=0,"",N37+H37+T37+Z37+AF37+AL37+AR37+AX37)</f>
        <v>3</v>
      </c>
      <c r="BE37" s="26">
        <f t="shared" ref="BE37:BE49" si="42">IF(D37+F37+L37+J37+P37+R37+V37+X37+AB37+AD37+AH37+AJ37+AN37+AP37+AT37+AV37=0,"",D37+F37+L37+J37+P37+R37+V37+X37+AB37+AD37+AH37+AJ37+AN37+AP37+AT37+AV37)</f>
        <v>2</v>
      </c>
      <c r="BF37" s="41" t="s">
        <v>1141</v>
      </c>
      <c r="BG37" s="41" t="s">
        <v>622</v>
      </c>
    </row>
    <row r="38" spans="1:59" s="1" customFormat="1" ht="15.75" customHeight="1" x14ac:dyDescent="0.2">
      <c r="A38" s="28" t="s">
        <v>796</v>
      </c>
      <c r="B38" s="710" t="s">
        <v>34</v>
      </c>
      <c r="C38" s="326" t="s">
        <v>529</v>
      </c>
      <c r="D38" s="328"/>
      <c r="E38" s="329" t="str">
        <f t="shared" si="18"/>
        <v/>
      </c>
      <c r="F38" s="330"/>
      <c r="G38" s="329" t="str">
        <f t="shared" si="26"/>
        <v/>
      </c>
      <c r="H38" s="331"/>
      <c r="I38" s="332"/>
      <c r="J38" s="328"/>
      <c r="K38" s="329" t="str">
        <f t="shared" si="27"/>
        <v/>
      </c>
      <c r="L38" s="330"/>
      <c r="M38" s="329" t="str">
        <f t="shared" si="28"/>
        <v/>
      </c>
      <c r="N38" s="331"/>
      <c r="O38" s="332"/>
      <c r="P38" s="328"/>
      <c r="Q38" s="329" t="str">
        <f t="shared" si="29"/>
        <v/>
      </c>
      <c r="R38" s="330"/>
      <c r="S38" s="329" t="str">
        <f t="shared" si="30"/>
        <v/>
      </c>
      <c r="T38" s="331"/>
      <c r="U38" s="332"/>
      <c r="V38" s="328"/>
      <c r="W38" s="329" t="str">
        <f t="shared" si="4"/>
        <v/>
      </c>
      <c r="X38" s="330"/>
      <c r="Y38" s="329" t="str">
        <f t="shared" si="5"/>
        <v/>
      </c>
      <c r="Z38" s="331"/>
      <c r="AA38" s="332"/>
      <c r="AB38" s="328"/>
      <c r="AC38" s="329" t="str">
        <f t="shared" si="6"/>
        <v/>
      </c>
      <c r="AD38" s="330"/>
      <c r="AE38" s="329" t="str">
        <f t="shared" si="31"/>
        <v/>
      </c>
      <c r="AF38" s="331"/>
      <c r="AG38" s="332"/>
      <c r="AH38" s="328"/>
      <c r="AI38" s="329" t="str">
        <f t="shared" ref="AI38" si="43">IF(AH38*15=0,"",AH38*15)</f>
        <v/>
      </c>
      <c r="AJ38" s="330"/>
      <c r="AK38" s="329" t="str">
        <f t="shared" ref="AK38" si="44">IF(AJ38*15=0,"",AJ38*15)</f>
        <v/>
      </c>
      <c r="AL38" s="331"/>
      <c r="AM38" s="332"/>
      <c r="AN38" s="328"/>
      <c r="AO38" s="329" t="str">
        <f t="shared" si="32"/>
        <v/>
      </c>
      <c r="AP38" s="330">
        <v>1</v>
      </c>
      <c r="AQ38" s="329">
        <v>14</v>
      </c>
      <c r="AR38" s="331">
        <v>1</v>
      </c>
      <c r="AS38" s="332" t="s">
        <v>104</v>
      </c>
      <c r="AT38" s="328"/>
      <c r="AU38" s="329" t="str">
        <f t="shared" si="12"/>
        <v/>
      </c>
      <c r="AV38" s="330"/>
      <c r="AW38" s="329" t="str">
        <f t="shared" si="13"/>
        <v/>
      </c>
      <c r="AX38" s="331"/>
      <c r="AY38" s="332"/>
      <c r="AZ38" s="24" t="str">
        <f t="shared" si="37"/>
        <v/>
      </c>
      <c r="BA38" s="16" t="str">
        <f t="shared" si="38"/>
        <v/>
      </c>
      <c r="BB38" s="25">
        <f t="shared" si="39"/>
        <v>1</v>
      </c>
      <c r="BC38" s="16">
        <f t="shared" si="40"/>
        <v>14</v>
      </c>
      <c r="BD38" s="25">
        <f t="shared" si="41"/>
        <v>1</v>
      </c>
      <c r="BE38" s="26">
        <f t="shared" si="42"/>
        <v>1</v>
      </c>
      <c r="BF38" s="41" t="s">
        <v>1141</v>
      </c>
      <c r="BG38" s="41" t="s">
        <v>622</v>
      </c>
    </row>
    <row r="39" spans="1:59" s="1" customFormat="1" ht="15.75" customHeight="1" x14ac:dyDescent="0.2">
      <c r="A39" s="28" t="s">
        <v>797</v>
      </c>
      <c r="B39" s="710" t="s">
        <v>34</v>
      </c>
      <c r="C39" s="326" t="s">
        <v>530</v>
      </c>
      <c r="D39" s="328"/>
      <c r="E39" s="329" t="str">
        <f t="shared" si="18"/>
        <v/>
      </c>
      <c r="F39" s="330"/>
      <c r="G39" s="329" t="str">
        <f t="shared" si="26"/>
        <v/>
      </c>
      <c r="H39" s="331"/>
      <c r="I39" s="332"/>
      <c r="J39" s="328"/>
      <c r="K39" s="329" t="str">
        <f t="shared" si="27"/>
        <v/>
      </c>
      <c r="L39" s="330"/>
      <c r="M39" s="329" t="str">
        <f t="shared" si="28"/>
        <v/>
      </c>
      <c r="N39" s="331"/>
      <c r="O39" s="332"/>
      <c r="P39" s="328"/>
      <c r="Q39" s="329" t="str">
        <f t="shared" si="29"/>
        <v/>
      </c>
      <c r="R39" s="330"/>
      <c r="S39" s="329" t="str">
        <f t="shared" si="30"/>
        <v/>
      </c>
      <c r="T39" s="331"/>
      <c r="U39" s="332"/>
      <c r="V39" s="328"/>
      <c r="W39" s="329" t="str">
        <f t="shared" si="4"/>
        <v/>
      </c>
      <c r="X39" s="330"/>
      <c r="Y39" s="329" t="str">
        <f t="shared" si="5"/>
        <v/>
      </c>
      <c r="Z39" s="331"/>
      <c r="AA39" s="332"/>
      <c r="AB39" s="328"/>
      <c r="AC39" s="329" t="str">
        <f t="shared" si="6"/>
        <v/>
      </c>
      <c r="AD39" s="330"/>
      <c r="AE39" s="329" t="str">
        <f t="shared" si="31"/>
        <v/>
      </c>
      <c r="AF39" s="331"/>
      <c r="AG39" s="332"/>
      <c r="AH39" s="328"/>
      <c r="AI39" s="329" t="str">
        <f t="shared" si="33"/>
        <v/>
      </c>
      <c r="AJ39" s="330"/>
      <c r="AK39" s="329" t="str">
        <f t="shared" si="34"/>
        <v/>
      </c>
      <c r="AL39" s="331"/>
      <c r="AM39" s="332"/>
      <c r="AN39" s="328"/>
      <c r="AO39" s="329" t="str">
        <f t="shared" si="32"/>
        <v/>
      </c>
      <c r="AP39" s="330"/>
      <c r="AQ39" s="329" t="str">
        <f t="shared" si="11"/>
        <v/>
      </c>
      <c r="AR39" s="331"/>
      <c r="AS39" s="332"/>
      <c r="AT39" s="328"/>
      <c r="AU39" s="329" t="str">
        <f t="shared" si="12"/>
        <v/>
      </c>
      <c r="AV39" s="330">
        <v>2</v>
      </c>
      <c r="AW39" s="329">
        <v>20</v>
      </c>
      <c r="AX39" s="331">
        <v>1</v>
      </c>
      <c r="AY39" s="332" t="s">
        <v>363</v>
      </c>
      <c r="AZ39" s="24" t="str">
        <f t="shared" si="37"/>
        <v/>
      </c>
      <c r="BA39" s="16" t="str">
        <f t="shared" si="38"/>
        <v/>
      </c>
      <c r="BB39" s="25">
        <f t="shared" si="39"/>
        <v>2</v>
      </c>
      <c r="BC39" s="16">
        <v>20</v>
      </c>
      <c r="BD39" s="25">
        <f t="shared" si="41"/>
        <v>1</v>
      </c>
      <c r="BE39" s="26">
        <f t="shared" si="42"/>
        <v>2</v>
      </c>
      <c r="BF39" s="41" t="s">
        <v>1141</v>
      </c>
      <c r="BG39" s="41" t="s">
        <v>622</v>
      </c>
    </row>
    <row r="40" spans="1:59" s="1" customFormat="1" ht="15.75" customHeight="1" x14ac:dyDescent="0.2">
      <c r="A40" s="714" t="s">
        <v>799</v>
      </c>
      <c r="B40" s="710" t="s">
        <v>34</v>
      </c>
      <c r="C40" s="713" t="s">
        <v>612</v>
      </c>
      <c r="D40" s="328"/>
      <c r="E40" s="329"/>
      <c r="F40" s="330"/>
      <c r="G40" s="329"/>
      <c r="H40" s="331"/>
      <c r="I40" s="332"/>
      <c r="J40" s="328"/>
      <c r="K40" s="329"/>
      <c r="L40" s="330"/>
      <c r="M40" s="329"/>
      <c r="N40" s="331"/>
      <c r="O40" s="332"/>
      <c r="P40" s="328"/>
      <c r="Q40" s="329"/>
      <c r="R40" s="330">
        <v>1</v>
      </c>
      <c r="S40" s="329">
        <v>14</v>
      </c>
      <c r="T40" s="331">
        <v>1</v>
      </c>
      <c r="U40" s="332" t="s">
        <v>468</v>
      </c>
      <c r="V40" s="328"/>
      <c r="W40" s="329"/>
      <c r="X40" s="330"/>
      <c r="Y40" s="329"/>
      <c r="Z40" s="331"/>
      <c r="AA40" s="332"/>
      <c r="AB40" s="328"/>
      <c r="AC40" s="329"/>
      <c r="AD40" s="330"/>
      <c r="AE40" s="329"/>
      <c r="AF40" s="331"/>
      <c r="AG40" s="332"/>
      <c r="AH40" s="328"/>
      <c r="AI40" s="329"/>
      <c r="AJ40" s="330"/>
      <c r="AK40" s="329"/>
      <c r="AL40" s="331"/>
      <c r="AM40" s="332"/>
      <c r="AN40" s="328"/>
      <c r="AO40" s="329"/>
      <c r="AP40" s="330"/>
      <c r="AQ40" s="329"/>
      <c r="AR40" s="331"/>
      <c r="AS40" s="332"/>
      <c r="AT40" s="328"/>
      <c r="AU40" s="329"/>
      <c r="AV40" s="330"/>
      <c r="AW40" s="329"/>
      <c r="AX40" s="331"/>
      <c r="AY40" s="332"/>
      <c r="AZ40" s="24" t="str">
        <f t="shared" ref="AZ40" si="45">IF(D40+J40+P40+V40+AB40+AH40+AN40+AT40=0,"",D40+J40+P40+V40+AB40+AH40+AN40+AT40)</f>
        <v/>
      </c>
      <c r="BA40" s="16" t="str">
        <f t="shared" ref="BA40" si="46">IF((D40+J40+P40+V40+AB40+AH40+AN40+AT40)*14=0,"",(D40+J40+P40+V40+AB40+AH40+AN40+AT40)*14)</f>
        <v/>
      </c>
      <c r="BB40" s="25">
        <f t="shared" ref="BB40" si="47">IF(F40+L40+R40+X40+AD40+AJ40+AP40+AV40=0,"",F40+L40+R40+X40+AD40+AJ40+AP40+AV40)</f>
        <v>1</v>
      </c>
      <c r="BC40" s="16">
        <f t="shared" ref="BC40" si="48">IF((L40+F40+R40+X40+AD40+AJ40+AP40+AV40)*14=0,"",(L40+F40+R40+X40+AD40+AJ40+AP40+AV40)*14)</f>
        <v>14</v>
      </c>
      <c r="BD40" s="25">
        <f t="shared" ref="BD40" si="49">IF(N40+H40+T40+Z40+AF40+AL40+AR40+AX40=0,"",N40+H40+T40+Z40+AF40+AL40+AR40+AX40)</f>
        <v>1</v>
      </c>
      <c r="BE40" s="26">
        <f t="shared" ref="BE40" si="50">IF(D40+F40+L40+J40+P40+R40+V40+X40+AB40+AD40+AH40+AJ40+AN40+AP40+AT40+AV40=0,"",D40+F40+L40+J40+P40+R40+V40+X40+AB40+AD40+AH40+AJ40+AN40+AP40+AT40+AV40)</f>
        <v>1</v>
      </c>
      <c r="BF40" s="41" t="s">
        <v>1141</v>
      </c>
      <c r="BG40" s="41" t="s">
        <v>798</v>
      </c>
    </row>
    <row r="41" spans="1:59" s="1" customFormat="1" ht="15.75" customHeight="1" x14ac:dyDescent="0.2">
      <c r="A41" s="708" t="s">
        <v>551</v>
      </c>
      <c r="B41" s="710" t="s">
        <v>34</v>
      </c>
      <c r="C41" s="713" t="s">
        <v>526</v>
      </c>
      <c r="D41" s="328"/>
      <c r="E41" s="329"/>
      <c r="F41" s="330"/>
      <c r="G41" s="329"/>
      <c r="H41" s="331"/>
      <c r="I41" s="332"/>
      <c r="J41" s="328"/>
      <c r="K41" s="329"/>
      <c r="L41" s="330"/>
      <c r="M41" s="329"/>
      <c r="N41" s="331"/>
      <c r="O41" s="332"/>
      <c r="P41" s="328"/>
      <c r="Q41" s="329"/>
      <c r="R41" s="330"/>
      <c r="S41" s="329"/>
      <c r="T41" s="331"/>
      <c r="U41" s="332"/>
      <c r="V41" s="328"/>
      <c r="W41" s="329"/>
      <c r="X41" s="330"/>
      <c r="Y41" s="329"/>
      <c r="Z41" s="331"/>
      <c r="AA41" s="332"/>
      <c r="AB41" s="328">
        <v>1</v>
      </c>
      <c r="AC41" s="329">
        <v>14</v>
      </c>
      <c r="AD41" s="330">
        <v>1</v>
      </c>
      <c r="AE41" s="329">
        <v>14</v>
      </c>
      <c r="AF41" s="331">
        <v>2</v>
      </c>
      <c r="AG41" s="332" t="s">
        <v>88</v>
      </c>
      <c r="AH41" s="328"/>
      <c r="AI41" s="329"/>
      <c r="AJ41" s="330"/>
      <c r="AK41" s="329"/>
      <c r="AL41" s="331"/>
      <c r="AM41" s="332"/>
      <c r="AN41" s="328"/>
      <c r="AO41" s="329"/>
      <c r="AP41" s="330"/>
      <c r="AQ41" s="329"/>
      <c r="AR41" s="331"/>
      <c r="AS41" s="332"/>
      <c r="AT41" s="328"/>
      <c r="AU41" s="329"/>
      <c r="AV41" s="330"/>
      <c r="AW41" s="329"/>
      <c r="AX41" s="331"/>
      <c r="AY41" s="332"/>
      <c r="AZ41" s="24">
        <f t="shared" si="37"/>
        <v>1</v>
      </c>
      <c r="BA41" s="16">
        <f t="shared" si="38"/>
        <v>14</v>
      </c>
      <c r="BB41" s="25">
        <f t="shared" si="39"/>
        <v>1</v>
      </c>
      <c r="BC41" s="16">
        <f t="shared" si="40"/>
        <v>14</v>
      </c>
      <c r="BD41" s="25">
        <f t="shared" si="41"/>
        <v>2</v>
      </c>
      <c r="BE41" s="26">
        <f t="shared" si="42"/>
        <v>2</v>
      </c>
      <c r="BF41" s="41" t="s">
        <v>1141</v>
      </c>
      <c r="BG41" s="41" t="s">
        <v>798</v>
      </c>
    </row>
    <row r="42" spans="1:59" s="1" customFormat="1" ht="15.75" customHeight="1" x14ac:dyDescent="0.2">
      <c r="A42" s="708" t="s">
        <v>552</v>
      </c>
      <c r="B42" s="710" t="s">
        <v>34</v>
      </c>
      <c r="C42" s="713" t="s">
        <v>527</v>
      </c>
      <c r="D42" s="328"/>
      <c r="E42" s="329"/>
      <c r="F42" s="330"/>
      <c r="G42" s="329"/>
      <c r="H42" s="331"/>
      <c r="I42" s="332"/>
      <c r="J42" s="328"/>
      <c r="K42" s="329"/>
      <c r="L42" s="330"/>
      <c r="M42" s="329"/>
      <c r="N42" s="331"/>
      <c r="O42" s="332"/>
      <c r="P42" s="328"/>
      <c r="Q42" s="329"/>
      <c r="R42" s="330"/>
      <c r="S42" s="329"/>
      <c r="T42" s="331"/>
      <c r="U42" s="332"/>
      <c r="V42" s="328"/>
      <c r="W42" s="329"/>
      <c r="X42" s="330"/>
      <c r="Y42" s="329"/>
      <c r="Z42" s="331"/>
      <c r="AA42" s="332"/>
      <c r="AB42" s="328">
        <v>1</v>
      </c>
      <c r="AC42" s="329">
        <v>14</v>
      </c>
      <c r="AD42" s="330">
        <v>1</v>
      </c>
      <c r="AE42" s="329">
        <v>14</v>
      </c>
      <c r="AF42" s="331">
        <v>3</v>
      </c>
      <c r="AG42" s="332" t="s">
        <v>15</v>
      </c>
      <c r="AH42" s="328"/>
      <c r="AI42" s="329"/>
      <c r="AJ42" s="330"/>
      <c r="AK42" s="329"/>
      <c r="AL42" s="331"/>
      <c r="AM42" s="332"/>
      <c r="AN42" s="328"/>
      <c r="AO42" s="329"/>
      <c r="AP42" s="330"/>
      <c r="AQ42" s="329"/>
      <c r="AR42" s="331"/>
      <c r="AS42" s="332"/>
      <c r="AT42" s="328"/>
      <c r="AU42" s="329"/>
      <c r="AV42" s="330"/>
      <c r="AW42" s="329"/>
      <c r="AX42" s="331"/>
      <c r="AY42" s="332"/>
      <c r="AZ42" s="24">
        <f t="shared" si="37"/>
        <v>1</v>
      </c>
      <c r="BA42" s="16">
        <f t="shared" si="38"/>
        <v>14</v>
      </c>
      <c r="BB42" s="25">
        <f t="shared" si="39"/>
        <v>1</v>
      </c>
      <c r="BC42" s="16">
        <f t="shared" si="40"/>
        <v>14</v>
      </c>
      <c r="BD42" s="25">
        <f t="shared" si="41"/>
        <v>3</v>
      </c>
      <c r="BE42" s="26">
        <f t="shared" si="42"/>
        <v>2</v>
      </c>
      <c r="BF42" s="41" t="s">
        <v>1141</v>
      </c>
      <c r="BG42" s="41" t="s">
        <v>800</v>
      </c>
    </row>
    <row r="43" spans="1:59" s="1" customFormat="1" ht="15.75" customHeight="1" x14ac:dyDescent="0.2">
      <c r="A43" s="714" t="s">
        <v>801</v>
      </c>
      <c r="B43" s="710" t="s">
        <v>34</v>
      </c>
      <c r="C43" s="459" t="s">
        <v>531</v>
      </c>
      <c r="D43" s="328"/>
      <c r="E43" s="329"/>
      <c r="F43" s="330"/>
      <c r="G43" s="329"/>
      <c r="H43" s="331"/>
      <c r="I43" s="332"/>
      <c r="J43" s="328"/>
      <c r="K43" s="329"/>
      <c r="L43" s="330"/>
      <c r="M43" s="329"/>
      <c r="N43" s="331"/>
      <c r="O43" s="332"/>
      <c r="P43" s="328"/>
      <c r="Q43" s="329"/>
      <c r="R43" s="330"/>
      <c r="S43" s="329"/>
      <c r="T43" s="331"/>
      <c r="U43" s="332"/>
      <c r="V43" s="328">
        <v>2</v>
      </c>
      <c r="W43" s="329">
        <v>28</v>
      </c>
      <c r="X43" s="330">
        <v>2</v>
      </c>
      <c r="Y43" s="329">
        <v>28</v>
      </c>
      <c r="Z43" s="331">
        <v>3</v>
      </c>
      <c r="AA43" s="332" t="s">
        <v>104</v>
      </c>
      <c r="AB43" s="328"/>
      <c r="AC43" s="329"/>
      <c r="AD43" s="330"/>
      <c r="AE43" s="329"/>
      <c r="AF43" s="331"/>
      <c r="AG43" s="332"/>
      <c r="AH43" s="328"/>
      <c r="AI43" s="329"/>
      <c r="AJ43" s="330"/>
      <c r="AK43" s="329"/>
      <c r="AL43" s="331"/>
      <c r="AM43" s="332"/>
      <c r="AN43" s="328"/>
      <c r="AO43" s="329"/>
      <c r="AP43" s="330"/>
      <c r="AQ43" s="329"/>
      <c r="AR43" s="331"/>
      <c r="AS43" s="332"/>
      <c r="AT43" s="328"/>
      <c r="AU43" s="329"/>
      <c r="AV43" s="330"/>
      <c r="AW43" s="329"/>
      <c r="AX43" s="331"/>
      <c r="AY43" s="332"/>
      <c r="AZ43" s="24">
        <f t="shared" si="37"/>
        <v>2</v>
      </c>
      <c r="BA43" s="16">
        <f t="shared" si="38"/>
        <v>28</v>
      </c>
      <c r="BB43" s="25">
        <f t="shared" si="39"/>
        <v>2</v>
      </c>
      <c r="BC43" s="16">
        <f t="shared" si="40"/>
        <v>28</v>
      </c>
      <c r="BD43" s="25">
        <f t="shared" si="41"/>
        <v>3</v>
      </c>
      <c r="BE43" s="26">
        <f t="shared" si="42"/>
        <v>4</v>
      </c>
      <c r="BF43" s="41" t="s">
        <v>1141</v>
      </c>
      <c r="BG43" s="41" t="s">
        <v>798</v>
      </c>
    </row>
    <row r="44" spans="1:59" s="1" customFormat="1" ht="15.75" customHeight="1" x14ac:dyDescent="0.2">
      <c r="A44" s="714" t="s">
        <v>802</v>
      </c>
      <c r="B44" s="710" t="s">
        <v>34</v>
      </c>
      <c r="C44" s="459" t="s">
        <v>532</v>
      </c>
      <c r="D44" s="328"/>
      <c r="E44" s="329" t="str">
        <f t="shared" si="18"/>
        <v/>
      </c>
      <c r="F44" s="330"/>
      <c r="G44" s="329" t="str">
        <f t="shared" si="26"/>
        <v/>
      </c>
      <c r="H44" s="331"/>
      <c r="I44" s="332"/>
      <c r="J44" s="328"/>
      <c r="K44" s="329" t="str">
        <f t="shared" si="27"/>
        <v/>
      </c>
      <c r="L44" s="330"/>
      <c r="M44" s="329" t="str">
        <f t="shared" si="28"/>
        <v/>
      </c>
      <c r="N44" s="331"/>
      <c r="O44" s="332"/>
      <c r="P44" s="328"/>
      <c r="Q44" s="329" t="str">
        <f t="shared" si="29"/>
        <v/>
      </c>
      <c r="R44" s="330"/>
      <c r="S44" s="329" t="str">
        <f t="shared" si="30"/>
        <v/>
      </c>
      <c r="T44" s="331"/>
      <c r="U44" s="332"/>
      <c r="V44" s="328"/>
      <c r="W44" s="329" t="str">
        <f t="shared" si="4"/>
        <v/>
      </c>
      <c r="X44" s="330"/>
      <c r="Y44" s="329" t="str">
        <f t="shared" si="5"/>
        <v/>
      </c>
      <c r="Z44" s="331"/>
      <c r="AA44" s="332"/>
      <c r="AB44" s="328"/>
      <c r="AC44" s="329" t="str">
        <f t="shared" si="6"/>
        <v/>
      </c>
      <c r="AD44" s="330"/>
      <c r="AE44" s="329" t="str">
        <f t="shared" si="31"/>
        <v/>
      </c>
      <c r="AF44" s="331"/>
      <c r="AG44" s="332"/>
      <c r="AH44" s="328"/>
      <c r="AI44" s="329" t="str">
        <f t="shared" si="33"/>
        <v/>
      </c>
      <c r="AJ44" s="330"/>
      <c r="AK44" s="329" t="str">
        <f t="shared" si="34"/>
        <v/>
      </c>
      <c r="AL44" s="331"/>
      <c r="AM44" s="332"/>
      <c r="AN44" s="328"/>
      <c r="AO44" s="329" t="str">
        <f t="shared" si="32"/>
        <v/>
      </c>
      <c r="AP44" s="330"/>
      <c r="AQ44" s="329" t="str">
        <f t="shared" si="11"/>
        <v/>
      </c>
      <c r="AR44" s="331"/>
      <c r="AS44" s="332"/>
      <c r="AT44" s="328">
        <v>2</v>
      </c>
      <c r="AU44" s="329">
        <v>20</v>
      </c>
      <c r="AV44" s="330">
        <v>2</v>
      </c>
      <c r="AW44" s="329">
        <v>20</v>
      </c>
      <c r="AX44" s="331">
        <v>3</v>
      </c>
      <c r="AY44" s="332" t="s">
        <v>104</v>
      </c>
      <c r="AZ44" s="24">
        <f t="shared" si="37"/>
        <v>2</v>
      </c>
      <c r="BA44" s="16">
        <v>20</v>
      </c>
      <c r="BB44" s="25">
        <f t="shared" si="39"/>
        <v>2</v>
      </c>
      <c r="BC44" s="16">
        <v>20</v>
      </c>
      <c r="BD44" s="25">
        <f t="shared" si="41"/>
        <v>3</v>
      </c>
      <c r="BE44" s="26">
        <f t="shared" si="42"/>
        <v>4</v>
      </c>
      <c r="BF44" s="41" t="s">
        <v>1141</v>
      </c>
      <c r="BG44" s="41" t="s">
        <v>798</v>
      </c>
    </row>
    <row r="45" spans="1:59" s="1" customFormat="1" ht="15.75" customHeight="1" x14ac:dyDescent="0.2">
      <c r="A45" s="472" t="s">
        <v>803</v>
      </c>
      <c r="B45" s="710" t="s">
        <v>34</v>
      </c>
      <c r="C45" s="459" t="s">
        <v>533</v>
      </c>
      <c r="D45" s="328"/>
      <c r="E45" s="329"/>
      <c r="F45" s="330"/>
      <c r="G45" s="329"/>
      <c r="H45" s="331"/>
      <c r="I45" s="332"/>
      <c r="J45" s="328"/>
      <c r="K45" s="329"/>
      <c r="L45" s="330"/>
      <c r="M45" s="329"/>
      <c r="N45" s="331"/>
      <c r="O45" s="332"/>
      <c r="P45" s="328"/>
      <c r="Q45" s="329"/>
      <c r="R45" s="330"/>
      <c r="S45" s="329"/>
      <c r="T45" s="331"/>
      <c r="U45" s="332"/>
      <c r="V45" s="328"/>
      <c r="W45" s="329"/>
      <c r="X45" s="330"/>
      <c r="Y45" s="329"/>
      <c r="Z45" s="331"/>
      <c r="AA45" s="332"/>
      <c r="AB45" s="328"/>
      <c r="AC45" s="329"/>
      <c r="AD45" s="330"/>
      <c r="AE45" s="329"/>
      <c r="AF45" s="331"/>
      <c r="AG45" s="332"/>
      <c r="AH45" s="328"/>
      <c r="AI45" s="329"/>
      <c r="AJ45" s="330"/>
      <c r="AK45" s="329"/>
      <c r="AL45" s="331"/>
      <c r="AM45" s="332"/>
      <c r="AN45" s="328">
        <v>1</v>
      </c>
      <c r="AO45" s="329">
        <v>14</v>
      </c>
      <c r="AP45" s="330">
        <v>1</v>
      </c>
      <c r="AQ45" s="329">
        <v>14</v>
      </c>
      <c r="AR45" s="331">
        <v>1</v>
      </c>
      <c r="AS45" s="332" t="s">
        <v>468</v>
      </c>
      <c r="AT45" s="328"/>
      <c r="AU45" s="329"/>
      <c r="AV45" s="330"/>
      <c r="AW45" s="329"/>
      <c r="AX45" s="331"/>
      <c r="AY45" s="332"/>
      <c r="AZ45" s="24">
        <f>IF(D45+J45+P45+V45+AB45+AH45+AN45+AT45=0,"",D45+J45+P45+V45+AB45+AH45+AN45+AT45)</f>
        <v>1</v>
      </c>
      <c r="BA45" s="16">
        <f>IF((D45+J45+P45+V45+AB45+AH45+AN45+AT45)*14=0,"",(D45+J45+P45+V45+AB45+AH45+AN45+AT45)*14)</f>
        <v>14</v>
      </c>
      <c r="BB45" s="25">
        <f>IF(F45+L45+R45+X45+AD45+AJ45+AP45+AV45=0,"",F45+L45+R45+X45+AD45+AJ45+AP45+AV45)</f>
        <v>1</v>
      </c>
      <c r="BC45" s="16">
        <f>IF((L45+F45+R45+X45+AD45+AJ45+AP45+AV45)*14=0,"",(L45+F45+R45+X45+AD45+AJ45+AP45+AV45)*14)</f>
        <v>14</v>
      </c>
      <c r="BD45" s="25">
        <f>IF(N45+H45+T45+Z45+AF45+AL45+AR45+AX45=0,"",N45+H45+T45+Z45+AF45+AL45+AR45+AX45)</f>
        <v>1</v>
      </c>
      <c r="BE45" s="26">
        <f>IF(D45+F45+L45+J45+P45+R45+V45+X45+AB45+AD45+AH45+AJ45+AN45+AP45+AT45+AV45=0,"",D45+F45+L45+J45+P45+R45+V45+X45+AB45+AD45+AH45+AJ45+AN45+AP45+AT45+AV45)</f>
        <v>2</v>
      </c>
      <c r="BF45" s="41" t="s">
        <v>676</v>
      </c>
      <c r="BG45" s="41" t="s">
        <v>804</v>
      </c>
    </row>
    <row r="46" spans="1:59" s="1" customFormat="1" ht="15.75" customHeight="1" x14ac:dyDescent="0.25">
      <c r="A46" s="472" t="s">
        <v>759</v>
      </c>
      <c r="B46" s="710" t="s">
        <v>15</v>
      </c>
      <c r="C46" s="71" t="s">
        <v>618</v>
      </c>
      <c r="D46" s="328"/>
      <c r="E46" s="329" t="str">
        <f>IF(D46*15=0,"",D46*15)</f>
        <v/>
      </c>
      <c r="F46" s="330"/>
      <c r="G46" s="329" t="str">
        <f>IF(F46*15=0,"",F46*15)</f>
        <v/>
      </c>
      <c r="H46" s="331"/>
      <c r="I46" s="332"/>
      <c r="J46" s="328"/>
      <c r="K46" s="329" t="str">
        <f t="shared" si="27"/>
        <v/>
      </c>
      <c r="L46" s="330"/>
      <c r="M46" s="329" t="str">
        <f t="shared" si="28"/>
        <v/>
      </c>
      <c r="N46" s="331"/>
      <c r="O46" s="332"/>
      <c r="P46" s="328"/>
      <c r="Q46" s="329" t="str">
        <f t="shared" si="29"/>
        <v/>
      </c>
      <c r="R46" s="330"/>
      <c r="S46" s="329" t="str">
        <f t="shared" si="30"/>
        <v/>
      </c>
      <c r="T46" s="331"/>
      <c r="U46" s="332"/>
      <c r="V46" s="328">
        <v>1</v>
      </c>
      <c r="W46" s="329">
        <v>14</v>
      </c>
      <c r="X46" s="330">
        <v>1</v>
      </c>
      <c r="Y46" s="329">
        <v>14</v>
      </c>
      <c r="Z46" s="331">
        <v>2</v>
      </c>
      <c r="AA46" s="332" t="s">
        <v>15</v>
      </c>
      <c r="AB46" s="465"/>
      <c r="AC46" s="466"/>
      <c r="AD46" s="467"/>
      <c r="AE46" s="466"/>
      <c r="AF46" s="468"/>
      <c r="AG46" s="469"/>
      <c r="AH46" s="465"/>
      <c r="AI46" s="466"/>
      <c r="AJ46" s="467"/>
      <c r="AK46" s="466"/>
      <c r="AL46" s="468"/>
      <c r="AM46" s="469"/>
      <c r="AN46" s="465"/>
      <c r="AO46" s="466"/>
      <c r="AP46" s="467"/>
      <c r="AQ46" s="466"/>
      <c r="AR46" s="468"/>
      <c r="AS46" s="469"/>
      <c r="AT46" s="328"/>
      <c r="AU46" s="329"/>
      <c r="AV46" s="330"/>
      <c r="AW46" s="329"/>
      <c r="AX46" s="331"/>
      <c r="AY46" s="332"/>
      <c r="AZ46" s="24">
        <f t="shared" ref="AZ46" si="51">IF(D46+J46+P46+V46+AB46+AH46+AN46+AT46=0,"",D46+J46+P46+V46+AB46+AH46+AN46+AT46)</f>
        <v>1</v>
      </c>
      <c r="BA46" s="16">
        <f t="shared" ref="BA46" si="52">IF((D46+J46+P46+V46+AB46+AH46+AN46+AT46)*14=0,"",(D46+J46+P46+V46+AB46+AH46+AN46+AT46)*14)</f>
        <v>14</v>
      </c>
      <c r="BB46" s="25">
        <f t="shared" ref="BB46" si="53">IF(F46+L46+R46+X46+AD46+AJ46+AP46+AV46=0,"",F46+L46+R46+X46+AD46+AJ46+AP46+AV46)</f>
        <v>1</v>
      </c>
      <c r="BC46" s="16">
        <f t="shared" ref="BC46" si="54">IF((L46+F46+R46+X46+AD46+AJ46+AP46+AV46)*14=0,"",(L46+F46+R46+X46+AD46+AJ46+AP46+AV46)*14)</f>
        <v>14</v>
      </c>
      <c r="BD46" s="25">
        <f t="shared" ref="BD46" si="55">IF(N46+H46+T46+Z46+AF46+AL46+AR46+AX46=0,"",N46+H46+T46+Z46+AF46+AL46+AR46+AX46)</f>
        <v>2</v>
      </c>
      <c r="BE46" s="26">
        <f t="shared" ref="BE46" si="56">IF(D46+F46+L46+J46+P46+R46+V46+X46+AB46+AD46+AH46+AJ46+AN46+AP46+AT46+AV46=0,"",D46+F46+L46+J46+P46+R46+V46+X46+AB46+AD46+AH46+AJ46+AN46+AP46+AT46+AV46)</f>
        <v>2</v>
      </c>
      <c r="BF46" s="41" t="s">
        <v>673</v>
      </c>
      <c r="BG46" s="41" t="s">
        <v>721</v>
      </c>
    </row>
    <row r="47" spans="1:59" s="1" customFormat="1" ht="15.75" customHeight="1" x14ac:dyDescent="0.2">
      <c r="A47" s="12" t="s">
        <v>841</v>
      </c>
      <c r="B47" s="710" t="s">
        <v>34</v>
      </c>
      <c r="C47" s="71" t="s">
        <v>632</v>
      </c>
      <c r="D47" s="328"/>
      <c r="E47" s="329" t="str">
        <f t="shared" si="18"/>
        <v/>
      </c>
      <c r="F47" s="330"/>
      <c r="G47" s="329" t="str">
        <f t="shared" si="26"/>
        <v/>
      </c>
      <c r="H47" s="331"/>
      <c r="I47" s="332"/>
      <c r="J47" s="328">
        <v>1</v>
      </c>
      <c r="K47" s="329">
        <v>14</v>
      </c>
      <c r="L47" s="330"/>
      <c r="M47" s="329" t="str">
        <f t="shared" si="28"/>
        <v/>
      </c>
      <c r="N47" s="331">
        <v>1</v>
      </c>
      <c r="O47" s="332" t="s">
        <v>88</v>
      </c>
      <c r="P47" s="328"/>
      <c r="Q47" s="329" t="str">
        <f t="shared" si="29"/>
        <v/>
      </c>
      <c r="R47" s="330"/>
      <c r="S47" s="329" t="str">
        <f t="shared" si="30"/>
        <v/>
      </c>
      <c r="T47" s="331"/>
      <c r="U47" s="332"/>
      <c r="V47" s="328"/>
      <c r="W47" s="329" t="str">
        <f t="shared" si="4"/>
        <v/>
      </c>
      <c r="X47" s="330"/>
      <c r="Y47" s="329" t="str">
        <f t="shared" si="5"/>
        <v/>
      </c>
      <c r="Z47" s="331"/>
      <c r="AA47" s="332"/>
      <c r="AB47" s="328"/>
      <c r="AC47" s="329" t="str">
        <f t="shared" si="6"/>
        <v/>
      </c>
      <c r="AD47" s="330"/>
      <c r="AE47" s="329" t="str">
        <f t="shared" si="31"/>
        <v/>
      </c>
      <c r="AF47" s="331"/>
      <c r="AG47" s="332"/>
      <c r="AH47" s="328"/>
      <c r="AI47" s="329" t="str">
        <f t="shared" si="33"/>
        <v/>
      </c>
      <c r="AJ47" s="330"/>
      <c r="AK47" s="329" t="str">
        <f t="shared" si="34"/>
        <v/>
      </c>
      <c r="AL47" s="331"/>
      <c r="AM47" s="332"/>
      <c r="AN47" s="328"/>
      <c r="AO47" s="329" t="str">
        <f t="shared" si="32"/>
        <v/>
      </c>
      <c r="AP47" s="330"/>
      <c r="AQ47" s="329" t="str">
        <f t="shared" si="11"/>
        <v/>
      </c>
      <c r="AR47" s="331"/>
      <c r="AS47" s="332"/>
      <c r="AT47" s="328"/>
      <c r="AU47" s="329"/>
      <c r="AV47" s="330"/>
      <c r="AW47" s="329" t="str">
        <f t="shared" si="13"/>
        <v/>
      </c>
      <c r="AX47" s="331"/>
      <c r="AY47" s="332"/>
      <c r="AZ47" s="24">
        <f t="shared" si="37"/>
        <v>1</v>
      </c>
      <c r="BA47" s="16">
        <f t="shared" si="38"/>
        <v>14</v>
      </c>
      <c r="BB47" s="25" t="str">
        <f t="shared" si="39"/>
        <v/>
      </c>
      <c r="BC47" s="16" t="str">
        <f t="shared" si="40"/>
        <v/>
      </c>
      <c r="BD47" s="25">
        <f t="shared" si="41"/>
        <v>1</v>
      </c>
      <c r="BE47" s="26">
        <f t="shared" si="42"/>
        <v>1</v>
      </c>
      <c r="BF47" s="41" t="s">
        <v>669</v>
      </c>
      <c r="BG47" s="41" t="s">
        <v>670</v>
      </c>
    </row>
    <row r="48" spans="1:59" s="1" customFormat="1" ht="15.75" customHeight="1" x14ac:dyDescent="0.2">
      <c r="A48" s="12" t="s">
        <v>840</v>
      </c>
      <c r="B48" s="710" t="s">
        <v>34</v>
      </c>
      <c r="C48" s="71" t="s">
        <v>633</v>
      </c>
      <c r="D48" s="328"/>
      <c r="E48" s="329" t="str">
        <f>IF(D48*15=0,"",D48*15)</f>
        <v/>
      </c>
      <c r="F48" s="330"/>
      <c r="G48" s="329" t="str">
        <f>IF(F48*15=0,"",F48*15)</f>
        <v/>
      </c>
      <c r="H48" s="331"/>
      <c r="I48" s="332"/>
      <c r="J48" s="328">
        <v>1</v>
      </c>
      <c r="K48" s="329">
        <v>14</v>
      </c>
      <c r="L48" s="330"/>
      <c r="M48" s="329" t="str">
        <f t="shared" si="28"/>
        <v/>
      </c>
      <c r="N48" s="331">
        <v>1</v>
      </c>
      <c r="O48" s="332" t="s">
        <v>88</v>
      </c>
      <c r="P48" s="328"/>
      <c r="Q48" s="329" t="str">
        <f t="shared" si="29"/>
        <v/>
      </c>
      <c r="R48" s="330"/>
      <c r="S48" s="329" t="str">
        <f t="shared" si="30"/>
        <v/>
      </c>
      <c r="T48" s="331"/>
      <c r="U48" s="332"/>
      <c r="V48" s="328"/>
      <c r="W48" s="329" t="str">
        <f t="shared" si="4"/>
        <v/>
      </c>
      <c r="X48" s="330"/>
      <c r="Y48" s="329" t="str">
        <f t="shared" si="5"/>
        <v/>
      </c>
      <c r="Z48" s="331"/>
      <c r="AA48" s="332"/>
      <c r="AB48" s="328"/>
      <c r="AC48" s="329" t="str">
        <f t="shared" si="6"/>
        <v/>
      </c>
      <c r="AD48" s="330"/>
      <c r="AE48" s="329" t="str">
        <f t="shared" si="31"/>
        <v/>
      </c>
      <c r="AF48" s="331"/>
      <c r="AG48" s="332"/>
      <c r="AH48" s="328"/>
      <c r="AI48" s="329" t="str">
        <f t="shared" si="33"/>
        <v/>
      </c>
      <c r="AJ48" s="330"/>
      <c r="AK48" s="329" t="str">
        <f t="shared" si="34"/>
        <v/>
      </c>
      <c r="AL48" s="331"/>
      <c r="AM48" s="332"/>
      <c r="AN48" s="328"/>
      <c r="AO48" s="329" t="str">
        <f t="shared" si="32"/>
        <v/>
      </c>
      <c r="AP48" s="330"/>
      <c r="AQ48" s="329" t="str">
        <f t="shared" si="11"/>
        <v/>
      </c>
      <c r="AR48" s="331"/>
      <c r="AS48" s="332"/>
      <c r="AT48" s="328"/>
      <c r="AU48" s="329" t="str">
        <f t="shared" si="12"/>
        <v/>
      </c>
      <c r="AV48" s="330"/>
      <c r="AW48" s="329" t="str">
        <f t="shared" si="13"/>
        <v/>
      </c>
      <c r="AX48" s="331"/>
      <c r="AY48" s="332"/>
      <c r="AZ48" s="24">
        <f t="shared" si="37"/>
        <v>1</v>
      </c>
      <c r="BA48" s="16">
        <f t="shared" si="38"/>
        <v>14</v>
      </c>
      <c r="BB48" s="25" t="str">
        <f t="shared" si="39"/>
        <v/>
      </c>
      <c r="BC48" s="16" t="str">
        <f t="shared" si="40"/>
        <v/>
      </c>
      <c r="BD48" s="25">
        <f t="shared" si="41"/>
        <v>1</v>
      </c>
      <c r="BE48" s="26">
        <f t="shared" si="42"/>
        <v>1</v>
      </c>
      <c r="BF48" s="40" t="s">
        <v>646</v>
      </c>
      <c r="BG48" s="41" t="s">
        <v>647</v>
      </c>
    </row>
    <row r="49" spans="1:59" s="1" customFormat="1" ht="15.75" customHeight="1" x14ac:dyDescent="0.2">
      <c r="A49" s="12" t="s">
        <v>364</v>
      </c>
      <c r="B49" s="710" t="s">
        <v>34</v>
      </c>
      <c r="C49" s="71" t="s">
        <v>365</v>
      </c>
      <c r="D49" s="328"/>
      <c r="E49" s="329" t="str">
        <f>IF(D49*15=0,"",D49*15)</f>
        <v/>
      </c>
      <c r="F49" s="330"/>
      <c r="G49" s="329" t="str">
        <f>IF(F49*15=0,"",F49*15)</f>
        <v/>
      </c>
      <c r="H49" s="331"/>
      <c r="I49" s="332"/>
      <c r="J49" s="328"/>
      <c r="K49" s="329" t="str">
        <f t="shared" ref="K49" si="57">IF(J49*15=0,"",J49*15)</f>
        <v/>
      </c>
      <c r="L49" s="330"/>
      <c r="M49" s="329" t="str">
        <f t="shared" si="28"/>
        <v/>
      </c>
      <c r="N49" s="331"/>
      <c r="O49" s="332"/>
      <c r="P49" s="328"/>
      <c r="Q49" s="329" t="str">
        <f t="shared" si="29"/>
        <v/>
      </c>
      <c r="R49" s="330"/>
      <c r="S49" s="329" t="str">
        <f t="shared" si="30"/>
        <v/>
      </c>
      <c r="T49" s="331"/>
      <c r="U49" s="332"/>
      <c r="V49" s="328"/>
      <c r="W49" s="329" t="str">
        <f t="shared" si="4"/>
        <v/>
      </c>
      <c r="X49" s="330"/>
      <c r="Y49" s="329" t="str">
        <f t="shared" si="5"/>
        <v/>
      </c>
      <c r="Z49" s="331"/>
      <c r="AA49" s="332"/>
      <c r="AB49" s="328"/>
      <c r="AC49" s="329" t="str">
        <f t="shared" si="6"/>
        <v/>
      </c>
      <c r="AD49" s="330"/>
      <c r="AE49" s="329" t="str">
        <f t="shared" si="31"/>
        <v/>
      </c>
      <c r="AF49" s="331"/>
      <c r="AG49" s="332"/>
      <c r="AH49" s="328"/>
      <c r="AI49" s="329" t="str">
        <f t="shared" si="33"/>
        <v/>
      </c>
      <c r="AJ49" s="330"/>
      <c r="AK49" s="329" t="str">
        <f t="shared" si="34"/>
        <v/>
      </c>
      <c r="AL49" s="331"/>
      <c r="AM49" s="332"/>
      <c r="AN49" s="328"/>
      <c r="AO49" s="329"/>
      <c r="AP49" s="330"/>
      <c r="AQ49" s="329"/>
      <c r="AR49" s="331"/>
      <c r="AS49" s="332"/>
      <c r="AT49" s="328">
        <v>1</v>
      </c>
      <c r="AU49" s="329">
        <v>10</v>
      </c>
      <c r="AV49" s="330">
        <v>1</v>
      </c>
      <c r="AW49" s="329">
        <v>10</v>
      </c>
      <c r="AX49" s="331">
        <v>2</v>
      </c>
      <c r="AY49" s="332" t="s">
        <v>15</v>
      </c>
      <c r="AZ49" s="24">
        <f t="shared" si="37"/>
        <v>1</v>
      </c>
      <c r="BA49" s="16">
        <v>10</v>
      </c>
      <c r="BB49" s="25">
        <f t="shared" si="39"/>
        <v>1</v>
      </c>
      <c r="BC49" s="16">
        <v>10</v>
      </c>
      <c r="BD49" s="25">
        <f t="shared" si="41"/>
        <v>2</v>
      </c>
      <c r="BE49" s="26">
        <f t="shared" si="42"/>
        <v>2</v>
      </c>
      <c r="BF49" s="41" t="s">
        <v>676</v>
      </c>
      <c r="BG49" s="41" t="s">
        <v>713</v>
      </c>
    </row>
    <row r="50" spans="1:59" s="300" customFormat="1" ht="15.75" customHeight="1" thickBot="1" x14ac:dyDescent="0.3">
      <c r="A50" s="364"/>
      <c r="B50" s="87"/>
      <c r="C50" s="365" t="s">
        <v>55</v>
      </c>
      <c r="D50" s="366">
        <f>SUM(D12:D49)</f>
        <v>7</v>
      </c>
      <c r="E50" s="366">
        <f>SUM(E12:E49)</f>
        <v>74</v>
      </c>
      <c r="F50" s="366">
        <f>SUM(F12:F49)</f>
        <v>2</v>
      </c>
      <c r="G50" s="366">
        <f>SUM(G12:G49)</f>
        <v>26</v>
      </c>
      <c r="H50" s="366">
        <f>SUM(H12:H49)</f>
        <v>6</v>
      </c>
      <c r="I50" s="367" t="s">
        <v>17</v>
      </c>
      <c r="J50" s="366">
        <f>SUM(J12:J49)</f>
        <v>4</v>
      </c>
      <c r="K50" s="366">
        <f>SUM(K12:K49)</f>
        <v>60</v>
      </c>
      <c r="L50" s="366">
        <f>SUM(L12:L49)</f>
        <v>3</v>
      </c>
      <c r="M50" s="366">
        <f>SUM(M12:M49)</f>
        <v>38</v>
      </c>
      <c r="N50" s="366">
        <f>SUM(N12:N49)</f>
        <v>8</v>
      </c>
      <c r="O50" s="367" t="s">
        <v>17</v>
      </c>
      <c r="P50" s="366">
        <f>SUM(P12:P49)</f>
        <v>2</v>
      </c>
      <c r="Q50" s="366">
        <f>SUM(Q12:Q49)</f>
        <v>28</v>
      </c>
      <c r="R50" s="366">
        <f>SUM(R12:R49)</f>
        <v>3</v>
      </c>
      <c r="S50" s="366">
        <f>SUM(S12:S49)</f>
        <v>42</v>
      </c>
      <c r="T50" s="366">
        <f>SUM(T12:T49)</f>
        <v>3</v>
      </c>
      <c r="U50" s="367" t="s">
        <v>17</v>
      </c>
      <c r="V50" s="366">
        <f>SUM(V12:V49)</f>
        <v>5</v>
      </c>
      <c r="W50" s="366">
        <f>SUM(W12:W49)</f>
        <v>70</v>
      </c>
      <c r="X50" s="366">
        <f>SUM(X12:X49)</f>
        <v>9</v>
      </c>
      <c r="Y50" s="366">
        <f>SUM(Y12:Y49)</f>
        <v>126</v>
      </c>
      <c r="Z50" s="366">
        <f>SUM(Z12:Z49)</f>
        <v>13</v>
      </c>
      <c r="AA50" s="367" t="s">
        <v>17</v>
      </c>
      <c r="AB50" s="366">
        <f>SUM(AB12:AB49)</f>
        <v>4</v>
      </c>
      <c r="AC50" s="366">
        <f>SUM(AC12:AC49)</f>
        <v>56</v>
      </c>
      <c r="AD50" s="366">
        <f>SUM(AD12:AD49)</f>
        <v>10</v>
      </c>
      <c r="AE50" s="366">
        <f>SUM(AE12:AE49)</f>
        <v>140</v>
      </c>
      <c r="AF50" s="366">
        <f>SUM(AF12:AF49)</f>
        <v>14</v>
      </c>
      <c r="AG50" s="367" t="s">
        <v>17</v>
      </c>
      <c r="AH50" s="366">
        <f>SUM(AH12:AH49)</f>
        <v>5</v>
      </c>
      <c r="AI50" s="366">
        <f>SUM(AI12:AI49)</f>
        <v>70</v>
      </c>
      <c r="AJ50" s="366">
        <f>SUM(AJ12:AJ49)</f>
        <v>6</v>
      </c>
      <c r="AK50" s="366">
        <f>SUM(AK12:AK49)</f>
        <v>84</v>
      </c>
      <c r="AL50" s="366">
        <f>SUM(AL12:AL49)</f>
        <v>14</v>
      </c>
      <c r="AM50" s="367" t="s">
        <v>17</v>
      </c>
      <c r="AN50" s="366">
        <f>SUM(AN12:AN49)</f>
        <v>6</v>
      </c>
      <c r="AO50" s="366">
        <f>SUM(AO12:AO49)</f>
        <v>84</v>
      </c>
      <c r="AP50" s="366">
        <f>SUM(AP12:AP49)</f>
        <v>8</v>
      </c>
      <c r="AQ50" s="366">
        <f>SUM(AQ12:AQ49)</f>
        <v>112</v>
      </c>
      <c r="AR50" s="368">
        <f>SUM(AR12:AR49)</f>
        <v>13</v>
      </c>
      <c r="AS50" s="367" t="s">
        <v>17</v>
      </c>
      <c r="AT50" s="366">
        <f>SUM(AT12:AT49)</f>
        <v>5</v>
      </c>
      <c r="AU50" s="366">
        <f>SUM(AU12:AU49)</f>
        <v>50</v>
      </c>
      <c r="AV50" s="366">
        <f>SUM(AV12:AV49)</f>
        <v>10</v>
      </c>
      <c r="AW50" s="366">
        <f>SUM(AW12:AW49)</f>
        <v>100</v>
      </c>
      <c r="AX50" s="366">
        <f>SUM(AX12:AX49)</f>
        <v>13</v>
      </c>
      <c r="AY50" s="367" t="s">
        <v>17</v>
      </c>
      <c r="AZ50" s="366">
        <f t="shared" ref="AZ50:BE50" si="58">SUM(AZ12:AZ49)</f>
        <v>38</v>
      </c>
      <c r="BA50" s="366">
        <f t="shared" si="58"/>
        <v>492</v>
      </c>
      <c r="BB50" s="366">
        <f t="shared" si="58"/>
        <v>51</v>
      </c>
      <c r="BC50" s="366">
        <f t="shared" si="58"/>
        <v>668</v>
      </c>
      <c r="BD50" s="458">
        <f t="shared" si="58"/>
        <v>84</v>
      </c>
      <c r="BE50" s="366">
        <f t="shared" si="58"/>
        <v>89</v>
      </c>
    </row>
    <row r="51" spans="1:59" s="300" customFormat="1" ht="15.75" customHeight="1" thickBot="1" x14ac:dyDescent="0.3">
      <c r="A51" s="369"/>
      <c r="B51" s="370"/>
      <c r="C51" s="297" t="s">
        <v>44</v>
      </c>
      <c r="D51" s="298">
        <f>D10+D50</f>
        <v>16</v>
      </c>
      <c r="E51" s="298">
        <f>E10+E50</f>
        <v>186</v>
      </c>
      <c r="F51" s="298">
        <f>F10+F50</f>
        <v>27</v>
      </c>
      <c r="G51" s="298">
        <f>G10+G50</f>
        <v>310</v>
      </c>
      <c r="H51" s="298">
        <f>H10+H50</f>
        <v>28</v>
      </c>
      <c r="I51" s="371" t="s">
        <v>17</v>
      </c>
      <c r="J51" s="298">
        <f>J10+J50</f>
        <v>13</v>
      </c>
      <c r="K51" s="298">
        <f>K10+K50</f>
        <v>198</v>
      </c>
      <c r="L51" s="298">
        <f>L10+L50</f>
        <v>16</v>
      </c>
      <c r="M51" s="298">
        <f>M10+M50</f>
        <v>222</v>
      </c>
      <c r="N51" s="298">
        <f>N10+N50</f>
        <v>28</v>
      </c>
      <c r="O51" s="371" t="s">
        <v>17</v>
      </c>
      <c r="P51" s="298">
        <f>P10+P50</f>
        <v>14</v>
      </c>
      <c r="Q51" s="298">
        <f>Q10+Q50</f>
        <v>200</v>
      </c>
      <c r="R51" s="298">
        <f>R10+R50</f>
        <v>16</v>
      </c>
      <c r="S51" s="298">
        <f>S10+S50</f>
        <v>220</v>
      </c>
      <c r="T51" s="298">
        <f>T10+T50</f>
        <v>28</v>
      </c>
      <c r="U51" s="371" t="s">
        <v>17</v>
      </c>
      <c r="V51" s="298">
        <f>V10+V50</f>
        <v>8</v>
      </c>
      <c r="W51" s="298">
        <f>W10+W50</f>
        <v>116</v>
      </c>
      <c r="X51" s="298">
        <f>X10+X50</f>
        <v>23</v>
      </c>
      <c r="Y51" s="298">
        <f>Y10+Y50</f>
        <v>320</v>
      </c>
      <c r="Z51" s="298">
        <f>Z10+Z50</f>
        <v>30</v>
      </c>
      <c r="AA51" s="371" t="s">
        <v>17</v>
      </c>
      <c r="AB51" s="298">
        <f>AB10+AB50</f>
        <v>10</v>
      </c>
      <c r="AC51" s="298">
        <f>AC10+AC50</f>
        <v>136</v>
      </c>
      <c r="AD51" s="298">
        <f>AD10+AD50</f>
        <v>22</v>
      </c>
      <c r="AE51" s="298">
        <f>AE10+AE50</f>
        <v>312</v>
      </c>
      <c r="AF51" s="298">
        <f>AF10+AF50</f>
        <v>31</v>
      </c>
      <c r="AG51" s="371" t="s">
        <v>17</v>
      </c>
      <c r="AH51" s="298">
        <f>AH10+AH50</f>
        <v>11</v>
      </c>
      <c r="AI51" s="298">
        <f>AI10+AI50</f>
        <v>158</v>
      </c>
      <c r="AJ51" s="298">
        <f>AJ10+AJ50</f>
        <v>19</v>
      </c>
      <c r="AK51" s="298">
        <f>AK10+AK50</f>
        <v>270</v>
      </c>
      <c r="AL51" s="298">
        <f>AL10+AL50</f>
        <v>33</v>
      </c>
      <c r="AM51" s="371" t="s">
        <v>17</v>
      </c>
      <c r="AN51" s="298">
        <f>AN10+AN50</f>
        <v>11</v>
      </c>
      <c r="AO51" s="298">
        <f>AO10+AO50</f>
        <v>154</v>
      </c>
      <c r="AP51" s="298">
        <f>AP10+AP50</f>
        <v>15</v>
      </c>
      <c r="AQ51" s="372">
        <f>AQ10+AQ50</f>
        <v>210</v>
      </c>
      <c r="AR51" s="471">
        <f>AR10+AR50</f>
        <v>30</v>
      </c>
      <c r="AS51" s="297" t="s">
        <v>17</v>
      </c>
      <c r="AT51" s="298">
        <f>AT10+AT50</f>
        <v>9</v>
      </c>
      <c r="AU51" s="298">
        <f>AU10+AU50</f>
        <v>90</v>
      </c>
      <c r="AV51" s="298">
        <f>AV10+AV50</f>
        <v>20</v>
      </c>
      <c r="AW51" s="298">
        <f>AW10+AW50</f>
        <v>198</v>
      </c>
      <c r="AX51" s="298">
        <f>AX10+AX50</f>
        <v>32</v>
      </c>
      <c r="AY51" s="371" t="s">
        <v>17</v>
      </c>
      <c r="AZ51" s="374">
        <f t="shared" ref="AZ51:BE51" si="59">AZ10+AZ50</f>
        <v>92</v>
      </c>
      <c r="BA51" s="374">
        <f t="shared" si="59"/>
        <v>1230</v>
      </c>
      <c r="BB51" s="374">
        <f t="shared" si="59"/>
        <v>158</v>
      </c>
      <c r="BC51" s="375">
        <f t="shared" si="59"/>
        <v>2058</v>
      </c>
      <c r="BD51" s="373">
        <f t="shared" si="59"/>
        <v>240</v>
      </c>
      <c r="BE51" s="376">
        <f t="shared" si="59"/>
        <v>250</v>
      </c>
    </row>
    <row r="52" spans="1:59" ht="18.75" customHeight="1" x14ac:dyDescent="0.25">
      <c r="A52" s="377"/>
      <c r="B52" s="378"/>
      <c r="C52" s="379" t="s">
        <v>16</v>
      </c>
      <c r="D52" s="773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4"/>
      <c r="U52" s="774"/>
      <c r="V52" s="774"/>
      <c r="W52" s="774"/>
      <c r="X52" s="774"/>
      <c r="Y52" s="774"/>
      <c r="Z52" s="774"/>
      <c r="AA52" s="774"/>
      <c r="AB52" s="773"/>
      <c r="AC52" s="774"/>
      <c r="AD52" s="774"/>
      <c r="AE52" s="774"/>
      <c r="AF52" s="774"/>
      <c r="AG52" s="774"/>
      <c r="AH52" s="774"/>
      <c r="AI52" s="774"/>
      <c r="AJ52" s="774"/>
      <c r="AK52" s="774"/>
      <c r="AL52" s="774"/>
      <c r="AM52" s="774"/>
      <c r="AN52" s="774"/>
      <c r="AO52" s="774"/>
      <c r="AP52" s="774"/>
      <c r="AQ52" s="774"/>
      <c r="AR52" s="774"/>
      <c r="AS52" s="774"/>
      <c r="AT52" s="774"/>
      <c r="AU52" s="774"/>
      <c r="AV52" s="774"/>
      <c r="AW52" s="774"/>
      <c r="AX52" s="774"/>
      <c r="AY52" s="774"/>
      <c r="AZ52" s="775"/>
      <c r="BA52" s="776"/>
      <c r="BB52" s="776"/>
      <c r="BC52" s="776"/>
      <c r="BD52" s="787"/>
      <c r="BE52" s="776"/>
      <c r="BF52" s="380"/>
      <c r="BG52" s="380"/>
    </row>
    <row r="53" spans="1:59" s="1" customFormat="1" ht="15.75" customHeight="1" x14ac:dyDescent="0.2">
      <c r="A53" s="12" t="s">
        <v>346</v>
      </c>
      <c r="B53" s="29" t="s">
        <v>15</v>
      </c>
      <c r="C53" s="14" t="s">
        <v>347</v>
      </c>
      <c r="D53" s="99"/>
      <c r="E53" s="16" t="str">
        <f>IF(D53*15=0,"",D53*15)</f>
        <v/>
      </c>
      <c r="F53" s="100"/>
      <c r="G53" s="16" t="str">
        <f>IF(F53*15=0,"",F53*15)</f>
        <v/>
      </c>
      <c r="H53" s="101" t="s">
        <v>17</v>
      </c>
      <c r="I53" s="102"/>
      <c r="J53" s="99"/>
      <c r="K53" s="16" t="str">
        <f>IF(J53*15=0,"",J53*15)</f>
        <v/>
      </c>
      <c r="L53" s="100"/>
      <c r="M53" s="16" t="str">
        <f>IF(L53*15=0,"",L53*15)</f>
        <v/>
      </c>
      <c r="N53" s="101" t="s">
        <v>17</v>
      </c>
      <c r="O53" s="102"/>
      <c r="P53" s="99"/>
      <c r="Q53" s="16" t="str">
        <f>IF(P53*15=0,"",P53*15)</f>
        <v/>
      </c>
      <c r="R53" s="100"/>
      <c r="S53" s="16" t="str">
        <f>IF(R53*15=0,"",R53*15)</f>
        <v/>
      </c>
      <c r="T53" s="101" t="s">
        <v>17</v>
      </c>
      <c r="U53" s="102"/>
      <c r="V53" s="99"/>
      <c r="W53" s="16" t="str">
        <f>IF(V53*15=0,"",V53*15)</f>
        <v/>
      </c>
      <c r="X53" s="100"/>
      <c r="Y53" s="16" t="str">
        <f>IF(X53*15=0,"",X53*15)</f>
        <v/>
      </c>
      <c r="Z53" s="101" t="s">
        <v>17</v>
      </c>
      <c r="AA53" s="102"/>
      <c r="AB53" s="99"/>
      <c r="AC53" s="16" t="str">
        <f>IF(AB53*15=0,"",AB53*15)</f>
        <v/>
      </c>
      <c r="AD53" s="100"/>
      <c r="AE53" s="16" t="str">
        <f>IF(AD53*15=0,"",AD53*15)</f>
        <v/>
      </c>
      <c r="AF53" s="101" t="s">
        <v>17</v>
      </c>
      <c r="AG53" s="102"/>
      <c r="AH53" s="99"/>
      <c r="AI53" s="16" t="str">
        <f>IF(AH53*15=0,"",AH53*15)</f>
        <v/>
      </c>
      <c r="AJ53" s="100"/>
      <c r="AK53" s="16" t="str">
        <f>IF(AJ53*15=0,"",AJ53*15)</f>
        <v/>
      </c>
      <c r="AL53" s="101" t="s">
        <v>17</v>
      </c>
      <c r="AM53" s="102"/>
      <c r="AN53" s="99"/>
      <c r="AO53" s="16" t="str">
        <f>IF(AN53*15=0,"",AN53*15)</f>
        <v/>
      </c>
      <c r="AP53" s="100"/>
      <c r="AQ53" s="16" t="str">
        <f>IF(AP53*15=0,"",AP53*15)</f>
        <v/>
      </c>
      <c r="AR53" s="101" t="s">
        <v>17</v>
      </c>
      <c r="AS53" s="102"/>
      <c r="AT53" s="99"/>
      <c r="AU53" s="16" t="str">
        <f>IF(AT53*15=0,"",AT53*15)</f>
        <v/>
      </c>
      <c r="AV53" s="100"/>
      <c r="AW53" s="16" t="str">
        <f>IF(AV53*15=0,"",AV53*15)</f>
        <v/>
      </c>
      <c r="AX53" s="101" t="s">
        <v>17</v>
      </c>
      <c r="AY53" s="19" t="s">
        <v>472</v>
      </c>
      <c r="AZ53" s="24" t="str">
        <f t="shared" ref="AZ53:AZ55" si="60">IF(D53+J53+P53+V53+AB53+AH53+AN53+AT53=0,"",D53+J53+P53+V53+AB53+AH53+AN53+AT53)</f>
        <v/>
      </c>
      <c r="BA53" s="106" t="str">
        <f>IF((P53+V53+AB53+AH53+AN53+AT53)*14=0,"",(P53+V53+AB53+AH53+AN53+AT53)*14)</f>
        <v/>
      </c>
      <c r="BB53" s="25" t="str">
        <f t="shared" ref="BB53:BB55" si="61">IF(F53+L53+R53+X53+AD53+AJ53+AP53+AV53=0,"",F53+L53+R53+X53+AD53+AJ53+AP53+AV53)</f>
        <v/>
      </c>
      <c r="BC53" s="16" t="str">
        <f>IF((L53+F53+R53+X53+AD53+AJ53+AP53+AV53)*14=0,"",(L53+F53+R53+X53+AD53+AJ53+AP53+AV53)*14)</f>
        <v/>
      </c>
      <c r="BD53" s="101" t="s">
        <v>17</v>
      </c>
      <c r="BE53" s="121" t="str">
        <f t="shared" ref="BE53:BE55" si="62">IF(D53+F53+L53+J53+P53+R53+V53+X53+AB53+AD53+AH53+AJ53+AN53+AP53+AT53+AV53=0,"",D53+F53+L53+J53+P53+R53+V53+X53+AB53+AD53+AH53+AJ53+AN53+AP53+AT53+AV53)</f>
        <v/>
      </c>
      <c r="BF53" s="381"/>
      <c r="BG53" s="381"/>
    </row>
    <row r="54" spans="1:59" s="1" customFormat="1" ht="15.75" customHeight="1" x14ac:dyDescent="0.2">
      <c r="A54" s="28" t="s">
        <v>348</v>
      </c>
      <c r="B54" s="29" t="s">
        <v>15</v>
      </c>
      <c r="C54" s="318" t="s">
        <v>349</v>
      </c>
      <c r="D54" s="99"/>
      <c r="E54" s="16" t="str">
        <f>IF(D54*15=0,"",D54*15)</f>
        <v/>
      </c>
      <c r="F54" s="100"/>
      <c r="G54" s="16" t="str">
        <f>IF(F54*15=0,"",F54*15)</f>
        <v/>
      </c>
      <c r="H54" s="101" t="s">
        <v>17</v>
      </c>
      <c r="I54" s="102"/>
      <c r="J54" s="99"/>
      <c r="K54" s="16" t="str">
        <f>IF(J54*15=0,"",J54*15)</f>
        <v/>
      </c>
      <c r="L54" s="100"/>
      <c r="M54" s="16" t="str">
        <f>IF(L54*15=0,"",L54*15)</f>
        <v/>
      </c>
      <c r="N54" s="101" t="s">
        <v>17</v>
      </c>
      <c r="O54" s="102"/>
      <c r="P54" s="99"/>
      <c r="Q54" s="16" t="str">
        <f>IF(P54*15=0,"",P54*15)</f>
        <v/>
      </c>
      <c r="R54" s="100"/>
      <c r="S54" s="16" t="str">
        <f>IF(R54*15=0,"",R54*15)</f>
        <v/>
      </c>
      <c r="T54" s="101" t="s">
        <v>17</v>
      </c>
      <c r="U54" s="102"/>
      <c r="V54" s="99"/>
      <c r="W54" s="16" t="str">
        <f>IF(V54*15=0,"",V54*15)</f>
        <v/>
      </c>
      <c r="X54" s="100"/>
      <c r="Y54" s="16" t="str">
        <f>IF(X54*15=0,"",X54*15)</f>
        <v/>
      </c>
      <c r="Z54" s="101" t="s">
        <v>17</v>
      </c>
      <c r="AA54" s="102"/>
      <c r="AB54" s="99"/>
      <c r="AC54" s="16" t="str">
        <f>IF(AB54*15=0,"",AB54*15)</f>
        <v/>
      </c>
      <c r="AD54" s="100"/>
      <c r="AE54" s="16" t="str">
        <f>IF(AD54*15=0,"",AD54*15)</f>
        <v/>
      </c>
      <c r="AF54" s="101" t="s">
        <v>17</v>
      </c>
      <c r="AG54" s="102"/>
      <c r="AH54" s="99"/>
      <c r="AI54" s="16" t="str">
        <f>IF(AH54*15=0,"",AH54*15)</f>
        <v/>
      </c>
      <c r="AJ54" s="100"/>
      <c r="AK54" s="16" t="str">
        <f>IF(AJ54*15=0,"",AJ54*15)</f>
        <v/>
      </c>
      <c r="AL54" s="101" t="s">
        <v>17</v>
      </c>
      <c r="AM54" s="102"/>
      <c r="AN54" s="99"/>
      <c r="AO54" s="16" t="str">
        <f>IF(AN54*15=0,"",AN54*15)</f>
        <v/>
      </c>
      <c r="AP54" s="100"/>
      <c r="AQ54" s="16" t="str">
        <f>IF(AP54*15=0,"",AP54*15)</f>
        <v/>
      </c>
      <c r="AR54" s="101" t="s">
        <v>17</v>
      </c>
      <c r="AS54" s="102"/>
      <c r="AT54" s="99"/>
      <c r="AU54" s="16" t="str">
        <f>IF(AT54*15=0,"",AT54*15)</f>
        <v/>
      </c>
      <c r="AV54" s="100"/>
      <c r="AW54" s="16" t="str">
        <f>IF(AV54*15=0,"",AV54*15)</f>
        <v/>
      </c>
      <c r="AX54" s="101" t="s">
        <v>17</v>
      </c>
      <c r="AY54" s="19" t="s">
        <v>472</v>
      </c>
      <c r="AZ54" s="24" t="str">
        <f t="shared" si="60"/>
        <v/>
      </c>
      <c r="BA54" s="106" t="str">
        <f>IF((P54+V54+AB54+AH54+AN54+AT54)*14=0,"",(P54+V54+AB54+AH54+AN54+AT54)*14)</f>
        <v/>
      </c>
      <c r="BB54" s="25" t="str">
        <f t="shared" si="61"/>
        <v/>
      </c>
      <c r="BC54" s="106" t="str">
        <f>IF((L54+F54+R54+X54+AD54+AJ54+AP54+AV54)*14=0,"",(L54+F54+R54+X54+AD54+AJ54+AP54+AV54)*14)</f>
        <v/>
      </c>
      <c r="BD54" s="101" t="s">
        <v>17</v>
      </c>
      <c r="BE54" s="121" t="str">
        <f t="shared" si="62"/>
        <v/>
      </c>
      <c r="BF54" s="381"/>
      <c r="BG54" s="381"/>
    </row>
    <row r="55" spans="1:59" s="1" customFormat="1" ht="15.75" customHeight="1" thickBot="1" x14ac:dyDescent="0.25">
      <c r="A55" s="472" t="s">
        <v>366</v>
      </c>
      <c r="B55" s="29" t="s">
        <v>15</v>
      </c>
      <c r="C55" s="459" t="s">
        <v>367</v>
      </c>
      <c r="D55" s="99"/>
      <c r="E55" s="16"/>
      <c r="F55" s="100"/>
      <c r="G55" s="16"/>
      <c r="H55" s="101"/>
      <c r="I55" s="102"/>
      <c r="J55" s="99"/>
      <c r="K55" s="16"/>
      <c r="L55" s="100"/>
      <c r="M55" s="16"/>
      <c r="N55" s="101"/>
      <c r="O55" s="102"/>
      <c r="P55" s="99"/>
      <c r="Q55" s="16"/>
      <c r="R55" s="100"/>
      <c r="S55" s="16"/>
      <c r="T55" s="101"/>
      <c r="U55" s="102"/>
      <c r="V55" s="99"/>
      <c r="W55" s="16"/>
      <c r="X55" s="100"/>
      <c r="Y55" s="16"/>
      <c r="Z55" s="101"/>
      <c r="AA55" s="102"/>
      <c r="AB55" s="99"/>
      <c r="AC55" s="16"/>
      <c r="AD55" s="100"/>
      <c r="AE55" s="16"/>
      <c r="AF55" s="101"/>
      <c r="AG55" s="102"/>
      <c r="AH55" s="99"/>
      <c r="AI55" s="16"/>
      <c r="AJ55" s="100"/>
      <c r="AK55" s="16"/>
      <c r="AL55" s="101"/>
      <c r="AM55" s="102"/>
      <c r="AN55" s="99"/>
      <c r="AO55" s="16"/>
      <c r="AP55" s="100"/>
      <c r="AQ55" s="16"/>
      <c r="AR55" s="101"/>
      <c r="AS55" s="102"/>
      <c r="AT55" s="99"/>
      <c r="AU55" s="16"/>
      <c r="AV55" s="100"/>
      <c r="AW55" s="16"/>
      <c r="AX55" s="101"/>
      <c r="AY55" s="19" t="s">
        <v>472</v>
      </c>
      <c r="AZ55" s="24" t="str">
        <f t="shared" si="60"/>
        <v/>
      </c>
      <c r="BA55" s="106" t="str">
        <f>IF((P55+V55+AB55+AH55+AN55+AT55)*14=0,"",(P55+V55+AB55+AH55+AN55+AT55)*14)</f>
        <v/>
      </c>
      <c r="BB55" s="25" t="str">
        <f t="shared" si="61"/>
        <v/>
      </c>
      <c r="BC55" s="16" t="str">
        <f>IF((L55+F55+R55+X55+AD55+AJ55+AP55+AV55)*14=0,"",(L55+F55+R55+X55+AD55+AJ55+AP55+AV55)*14)</f>
        <v/>
      </c>
      <c r="BD55" s="101" t="s">
        <v>17</v>
      </c>
      <c r="BE55" s="121" t="str">
        <f t="shared" si="62"/>
        <v/>
      </c>
      <c r="BF55" s="381"/>
      <c r="BG55" s="381"/>
    </row>
    <row r="56" spans="1:59" ht="15.75" customHeight="1" thickBot="1" x14ac:dyDescent="0.3">
      <c r="A56" s="382"/>
      <c r="B56" s="383"/>
      <c r="C56" s="384" t="s">
        <v>18</v>
      </c>
      <c r="D56" s="385">
        <f>SUM(D53:D55)</f>
        <v>0</v>
      </c>
      <c r="E56" s="386">
        <f t="shared" ref="E56:G56" si="63">SUM(E53:E55)</f>
        <v>0</v>
      </c>
      <c r="F56" s="387">
        <f t="shared" si="63"/>
        <v>0</v>
      </c>
      <c r="G56" s="386">
        <f t="shared" si="63"/>
        <v>0</v>
      </c>
      <c r="H56" s="388" t="s">
        <v>17</v>
      </c>
      <c r="I56" s="389" t="s">
        <v>17</v>
      </c>
      <c r="J56" s="390">
        <f t="shared" ref="J56:M56" si="64">SUM(J53:J55)</f>
        <v>0</v>
      </c>
      <c r="K56" s="386">
        <f t="shared" si="64"/>
        <v>0</v>
      </c>
      <c r="L56" s="387">
        <f t="shared" si="64"/>
        <v>0</v>
      </c>
      <c r="M56" s="386">
        <f t="shared" si="64"/>
        <v>0</v>
      </c>
      <c r="N56" s="388" t="s">
        <v>17</v>
      </c>
      <c r="O56" s="389" t="s">
        <v>17</v>
      </c>
      <c r="P56" s="385">
        <f t="shared" ref="P56:S56" si="65">SUM(P53:P55)</f>
        <v>0</v>
      </c>
      <c r="Q56" s="386">
        <f t="shared" si="65"/>
        <v>0</v>
      </c>
      <c r="R56" s="387">
        <f t="shared" si="65"/>
        <v>0</v>
      </c>
      <c r="S56" s="386">
        <f t="shared" si="65"/>
        <v>0</v>
      </c>
      <c r="T56" s="391" t="s">
        <v>17</v>
      </c>
      <c r="U56" s="389" t="s">
        <v>17</v>
      </c>
      <c r="V56" s="390">
        <f t="shared" ref="V56:Y56" si="66">SUM(V53:V55)</f>
        <v>0</v>
      </c>
      <c r="W56" s="386">
        <f t="shared" si="66"/>
        <v>0</v>
      </c>
      <c r="X56" s="387">
        <f t="shared" si="66"/>
        <v>0</v>
      </c>
      <c r="Y56" s="386">
        <f t="shared" si="66"/>
        <v>0</v>
      </c>
      <c r="Z56" s="388" t="s">
        <v>17</v>
      </c>
      <c r="AA56" s="389" t="s">
        <v>17</v>
      </c>
      <c r="AB56" s="385">
        <f t="shared" ref="AB56:AE56" si="67">SUM(AB53:AB55)</f>
        <v>0</v>
      </c>
      <c r="AC56" s="386">
        <f t="shared" si="67"/>
        <v>0</v>
      </c>
      <c r="AD56" s="387">
        <f t="shared" si="67"/>
        <v>0</v>
      </c>
      <c r="AE56" s="386">
        <f t="shared" si="67"/>
        <v>0</v>
      </c>
      <c r="AF56" s="388" t="s">
        <v>17</v>
      </c>
      <c r="AG56" s="389" t="s">
        <v>17</v>
      </c>
      <c r="AH56" s="390">
        <f t="shared" ref="AH56:AK56" si="68">SUM(AH53:AH55)</f>
        <v>0</v>
      </c>
      <c r="AI56" s="386">
        <f t="shared" si="68"/>
        <v>0</v>
      </c>
      <c r="AJ56" s="387">
        <f t="shared" si="68"/>
        <v>0</v>
      </c>
      <c r="AK56" s="386">
        <f t="shared" si="68"/>
        <v>0</v>
      </c>
      <c r="AL56" s="388" t="s">
        <v>17</v>
      </c>
      <c r="AM56" s="389" t="s">
        <v>17</v>
      </c>
      <c r="AN56" s="385">
        <f t="shared" ref="AN56:AQ56" si="69">SUM(AN53:AN55)</f>
        <v>0</v>
      </c>
      <c r="AO56" s="386">
        <f t="shared" si="69"/>
        <v>0</v>
      </c>
      <c r="AP56" s="387">
        <f t="shared" si="69"/>
        <v>0</v>
      </c>
      <c r="AQ56" s="386">
        <f t="shared" si="69"/>
        <v>0</v>
      </c>
      <c r="AR56" s="391" t="s">
        <v>17</v>
      </c>
      <c r="AS56" s="389" t="s">
        <v>17</v>
      </c>
      <c r="AT56" s="390">
        <f t="shared" ref="AT56:AW56" si="70">SUM(AT53:AT55)</f>
        <v>0</v>
      </c>
      <c r="AU56" s="386">
        <f t="shared" si="70"/>
        <v>0</v>
      </c>
      <c r="AV56" s="387">
        <f t="shared" si="70"/>
        <v>0</v>
      </c>
      <c r="AW56" s="386">
        <f t="shared" si="70"/>
        <v>0</v>
      </c>
      <c r="AX56" s="388" t="s">
        <v>17</v>
      </c>
      <c r="AY56" s="389" t="s">
        <v>17</v>
      </c>
      <c r="AZ56" s="392" t="str">
        <f>IF(D56+J56+P56+V56=0,"",D56+J56+P56+V56)</f>
        <v/>
      </c>
      <c r="BA56" s="393" t="str">
        <f>IF((P56+V56+AB56+AH56+AN56+AT56)*14=0,"",(P56+V56+AB56+AH56+AN56+AT56)*14)</f>
        <v/>
      </c>
      <c r="BB56" s="394" t="str">
        <f>IF(F56+L56+R56+X56=0,"",F56+L56+R56+X56)</f>
        <v/>
      </c>
      <c r="BC56" s="393" t="str">
        <f>IF((L56+F56+R56+X56+AD56+AJ56+AP56+AV56)*14=0,"",(L56+F56+R56+X56+AD56+AJ56+AP56+AV56)*14)</f>
        <v/>
      </c>
      <c r="BD56" s="388" t="s">
        <v>17</v>
      </c>
      <c r="BE56" s="395" t="s">
        <v>43</v>
      </c>
    </row>
    <row r="57" spans="1:59" ht="15.75" customHeight="1" thickBot="1" x14ac:dyDescent="0.3">
      <c r="A57" s="396"/>
      <c r="B57" s="397"/>
      <c r="C57" s="398" t="s">
        <v>45</v>
      </c>
      <c r="D57" s="399">
        <f>D51+D56</f>
        <v>16</v>
      </c>
      <c r="E57" s="400">
        <f t="shared" ref="E57:G57" si="71">E51+E56</f>
        <v>186</v>
      </c>
      <c r="F57" s="401">
        <f t="shared" si="71"/>
        <v>27</v>
      </c>
      <c r="G57" s="400">
        <f t="shared" si="71"/>
        <v>310</v>
      </c>
      <c r="H57" s="402" t="s">
        <v>17</v>
      </c>
      <c r="I57" s="403" t="s">
        <v>17</v>
      </c>
      <c r="J57" s="404">
        <f t="shared" ref="J57:M57" si="72">J51+J56</f>
        <v>13</v>
      </c>
      <c r="K57" s="400">
        <f t="shared" si="72"/>
        <v>198</v>
      </c>
      <c r="L57" s="401">
        <f t="shared" si="72"/>
        <v>16</v>
      </c>
      <c r="M57" s="400">
        <f t="shared" si="72"/>
        <v>222</v>
      </c>
      <c r="N57" s="402" t="s">
        <v>17</v>
      </c>
      <c r="O57" s="403" t="s">
        <v>17</v>
      </c>
      <c r="P57" s="399">
        <f t="shared" ref="P57:S57" si="73">P51+P56</f>
        <v>14</v>
      </c>
      <c r="Q57" s="400">
        <f t="shared" si="73"/>
        <v>200</v>
      </c>
      <c r="R57" s="401">
        <f t="shared" si="73"/>
        <v>16</v>
      </c>
      <c r="S57" s="400">
        <f t="shared" si="73"/>
        <v>220</v>
      </c>
      <c r="T57" s="405" t="s">
        <v>17</v>
      </c>
      <c r="U57" s="403" t="s">
        <v>17</v>
      </c>
      <c r="V57" s="404">
        <f t="shared" ref="V57:Y57" si="74">V51+V56</f>
        <v>8</v>
      </c>
      <c r="W57" s="400">
        <f t="shared" si="74"/>
        <v>116</v>
      </c>
      <c r="X57" s="401">
        <f t="shared" si="74"/>
        <v>23</v>
      </c>
      <c r="Y57" s="400">
        <f t="shared" si="74"/>
        <v>320</v>
      </c>
      <c r="Z57" s="402" t="s">
        <v>17</v>
      </c>
      <c r="AA57" s="403" t="s">
        <v>17</v>
      </c>
      <c r="AB57" s="399">
        <f t="shared" ref="AB57:AE57" si="75">AB51+AB56</f>
        <v>10</v>
      </c>
      <c r="AC57" s="400">
        <f t="shared" si="75"/>
        <v>136</v>
      </c>
      <c r="AD57" s="401">
        <f t="shared" si="75"/>
        <v>22</v>
      </c>
      <c r="AE57" s="400">
        <f t="shared" si="75"/>
        <v>312</v>
      </c>
      <c r="AF57" s="402" t="s">
        <v>17</v>
      </c>
      <c r="AG57" s="403" t="s">
        <v>17</v>
      </c>
      <c r="AH57" s="404">
        <f t="shared" ref="AH57:AK57" si="76">AH51+AH56</f>
        <v>11</v>
      </c>
      <c r="AI57" s="400">
        <f t="shared" si="76"/>
        <v>158</v>
      </c>
      <c r="AJ57" s="401">
        <f t="shared" si="76"/>
        <v>19</v>
      </c>
      <c r="AK57" s="400">
        <f t="shared" si="76"/>
        <v>270</v>
      </c>
      <c r="AL57" s="402" t="s">
        <v>17</v>
      </c>
      <c r="AM57" s="403" t="s">
        <v>17</v>
      </c>
      <c r="AN57" s="399">
        <f t="shared" ref="AN57:AQ57" si="77">AN51+AN56</f>
        <v>11</v>
      </c>
      <c r="AO57" s="400">
        <f t="shared" si="77"/>
        <v>154</v>
      </c>
      <c r="AP57" s="401">
        <f t="shared" si="77"/>
        <v>15</v>
      </c>
      <c r="AQ57" s="400">
        <f t="shared" si="77"/>
        <v>210</v>
      </c>
      <c r="AR57" s="405" t="s">
        <v>17</v>
      </c>
      <c r="AS57" s="403" t="s">
        <v>17</v>
      </c>
      <c r="AT57" s="404">
        <f t="shared" ref="AT57:AW57" si="78">AT51+AT56</f>
        <v>9</v>
      </c>
      <c r="AU57" s="400">
        <f t="shared" si="78"/>
        <v>90</v>
      </c>
      <c r="AV57" s="401">
        <f t="shared" si="78"/>
        <v>20</v>
      </c>
      <c r="AW57" s="400">
        <f t="shared" si="78"/>
        <v>198</v>
      </c>
      <c r="AX57" s="402" t="s">
        <v>17</v>
      </c>
      <c r="AY57" s="403" t="s">
        <v>17</v>
      </c>
      <c r="AZ57" s="406">
        <f>IF(D57+J57+P57+V57+AB57+AN57+AT57+AH57=0,"",D57+J57+P57+V57+AB57+AN57+AT57+AH57)</f>
        <v>92</v>
      </c>
      <c r="BA57" s="406">
        <v>1314</v>
      </c>
      <c r="BB57" s="406">
        <f>IF(F57+L57+R57+X57+AD57+AP57+AV57+AJ57=0,"",F57+L57+R57+X57+AD57+AP57+AV57+AJ57)</f>
        <v>158</v>
      </c>
      <c r="BC57" s="406">
        <v>1968</v>
      </c>
      <c r="BD57" s="402" t="s">
        <v>17</v>
      </c>
      <c r="BE57" s="407" t="s">
        <v>43</v>
      </c>
    </row>
    <row r="58" spans="1:59" ht="15.75" customHeight="1" thickTop="1" x14ac:dyDescent="0.25">
      <c r="A58" s="408"/>
      <c r="B58" s="409"/>
      <c r="C58" s="410"/>
      <c r="D58" s="773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774"/>
      <c r="Y58" s="774"/>
      <c r="Z58" s="774"/>
      <c r="AA58" s="774"/>
      <c r="AB58" s="773"/>
      <c r="AC58" s="774"/>
      <c r="AD58" s="774"/>
      <c r="AE58" s="774"/>
      <c r="AF58" s="774"/>
      <c r="AG58" s="774"/>
      <c r="AH58" s="774"/>
      <c r="AI58" s="774"/>
      <c r="AJ58" s="774"/>
      <c r="AK58" s="774"/>
      <c r="AL58" s="774"/>
      <c r="AM58" s="774"/>
      <c r="AN58" s="774"/>
      <c r="AO58" s="774"/>
      <c r="AP58" s="774"/>
      <c r="AQ58" s="774"/>
      <c r="AR58" s="774"/>
      <c r="AS58" s="774"/>
      <c r="AT58" s="774"/>
      <c r="AU58" s="774"/>
      <c r="AV58" s="774"/>
      <c r="AW58" s="774"/>
      <c r="AX58" s="774"/>
      <c r="AY58" s="774"/>
      <c r="AZ58" s="775"/>
      <c r="BA58" s="776"/>
      <c r="BB58" s="776"/>
      <c r="BC58" s="776"/>
      <c r="BD58" s="776"/>
      <c r="BE58" s="776"/>
      <c r="BF58" s="380"/>
      <c r="BG58" s="380"/>
    </row>
    <row r="59" spans="1:59" s="422" customFormat="1" ht="15.75" customHeight="1" x14ac:dyDescent="0.2">
      <c r="A59" s="411" t="s">
        <v>352</v>
      </c>
      <c r="B59" s="240" t="s">
        <v>15</v>
      </c>
      <c r="C59" s="412" t="s">
        <v>20</v>
      </c>
      <c r="D59" s="413"/>
      <c r="E59" s="183"/>
      <c r="F59" s="183"/>
      <c r="G59" s="183"/>
      <c r="H59" s="414"/>
      <c r="I59" s="415"/>
      <c r="J59" s="416"/>
      <c r="K59" s="183"/>
      <c r="L59" s="183"/>
      <c r="M59" s="183">
        <v>160</v>
      </c>
      <c r="N59" s="414">
        <v>0</v>
      </c>
      <c r="O59" s="415" t="s">
        <v>183</v>
      </c>
      <c r="P59" s="185"/>
      <c r="Q59" s="183"/>
      <c r="R59" s="183"/>
      <c r="S59" s="183"/>
      <c r="T59" s="414"/>
      <c r="U59" s="414"/>
      <c r="V59" s="414"/>
      <c r="W59" s="183"/>
      <c r="X59" s="183"/>
      <c r="Y59" s="183"/>
      <c r="Z59" s="414"/>
      <c r="AA59" s="415"/>
      <c r="AB59" s="416"/>
      <c r="AC59" s="183"/>
      <c r="AD59" s="183"/>
      <c r="AE59" s="183"/>
      <c r="AF59" s="414"/>
      <c r="AG59" s="414"/>
      <c r="AH59" s="414"/>
      <c r="AI59" s="183"/>
      <c r="AJ59" s="183"/>
      <c r="AK59" s="243"/>
      <c r="AL59" s="244"/>
      <c r="AM59" s="417"/>
      <c r="AN59" s="416"/>
      <c r="AO59" s="183"/>
      <c r="AP59" s="183"/>
      <c r="AQ59" s="183"/>
      <c r="AR59" s="414"/>
      <c r="AS59" s="415"/>
      <c r="AT59" s="416"/>
      <c r="AU59" s="183"/>
      <c r="AV59" s="183"/>
      <c r="AW59" s="100"/>
      <c r="AX59" s="36"/>
      <c r="AY59" s="418"/>
      <c r="AZ59" s="419"/>
      <c r="BA59" s="420"/>
      <c r="BB59" s="420"/>
      <c r="BC59" s="420"/>
      <c r="BD59" s="420"/>
      <c r="BE59" s="420"/>
      <c r="BF59" s="421"/>
      <c r="BG59" s="421"/>
    </row>
    <row r="60" spans="1:59" s="422" customFormat="1" ht="15.75" customHeight="1" x14ac:dyDescent="0.2">
      <c r="A60" s="423" t="s">
        <v>458</v>
      </c>
      <c r="B60" s="424" t="s">
        <v>15</v>
      </c>
      <c r="C60" s="425" t="s">
        <v>21</v>
      </c>
      <c r="D60" s="426"/>
      <c r="E60" s="183"/>
      <c r="F60" s="183"/>
      <c r="G60" s="183"/>
      <c r="H60" s="414"/>
      <c r="I60" s="427"/>
      <c r="J60" s="416"/>
      <c r="K60" s="183"/>
      <c r="L60" s="183"/>
      <c r="M60" s="183"/>
      <c r="N60" s="414"/>
      <c r="O60" s="427"/>
      <c r="P60" s="185"/>
      <c r="Q60" s="183"/>
      <c r="R60" s="183"/>
      <c r="S60" s="183"/>
      <c r="T60" s="414"/>
      <c r="U60" s="414"/>
      <c r="V60" s="414"/>
      <c r="W60" s="183"/>
      <c r="X60" s="183"/>
      <c r="Y60" s="183">
        <v>160</v>
      </c>
      <c r="Z60" s="414">
        <v>0</v>
      </c>
      <c r="AA60" s="427" t="s">
        <v>183</v>
      </c>
      <c r="AB60" s="416"/>
      <c r="AC60" s="183"/>
      <c r="AD60" s="183"/>
      <c r="AE60" s="183"/>
      <c r="AF60" s="414"/>
      <c r="AG60" s="414"/>
      <c r="AH60" s="414"/>
      <c r="AI60" s="183"/>
      <c r="AJ60" s="183"/>
      <c r="AK60" s="243"/>
      <c r="AL60" s="244"/>
      <c r="AM60" s="428"/>
      <c r="AN60" s="416"/>
      <c r="AO60" s="183"/>
      <c r="AP60" s="183"/>
      <c r="AQ60" s="183"/>
      <c r="AR60" s="414"/>
      <c r="AS60" s="427"/>
      <c r="AT60" s="416"/>
      <c r="AU60" s="183"/>
      <c r="AV60" s="183"/>
      <c r="AW60" s="100"/>
      <c r="AX60" s="36"/>
      <c r="AY60" s="418"/>
      <c r="AZ60" s="419"/>
      <c r="BA60" s="420"/>
      <c r="BB60" s="420"/>
      <c r="BC60" s="420"/>
      <c r="BD60" s="420"/>
      <c r="BE60" s="420"/>
      <c r="BF60" s="421"/>
      <c r="BG60" s="421"/>
    </row>
    <row r="61" spans="1:59" s="422" customFormat="1" ht="15.75" customHeight="1" x14ac:dyDescent="0.2">
      <c r="A61" s="423" t="s">
        <v>459</v>
      </c>
      <c r="B61" s="424" t="s">
        <v>15</v>
      </c>
      <c r="C61" s="425" t="s">
        <v>33</v>
      </c>
      <c r="D61" s="426"/>
      <c r="E61" s="183"/>
      <c r="F61" s="183"/>
      <c r="G61" s="183"/>
      <c r="H61" s="414"/>
      <c r="I61" s="427"/>
      <c r="J61" s="416"/>
      <c r="K61" s="183"/>
      <c r="L61" s="183"/>
      <c r="M61" s="183"/>
      <c r="N61" s="414"/>
      <c r="O61" s="427"/>
      <c r="P61" s="185"/>
      <c r="Q61" s="183"/>
      <c r="R61" s="183"/>
      <c r="S61" s="183"/>
      <c r="T61" s="414"/>
      <c r="U61" s="414"/>
      <c r="V61" s="414"/>
      <c r="W61" s="183"/>
      <c r="X61" s="183"/>
      <c r="Y61" s="183"/>
      <c r="Z61" s="414"/>
      <c r="AA61" s="427"/>
      <c r="AB61" s="416"/>
      <c r="AC61" s="183"/>
      <c r="AD61" s="183"/>
      <c r="AE61" s="183"/>
      <c r="AF61" s="414"/>
      <c r="AG61" s="414"/>
      <c r="AH61" s="414"/>
      <c r="AI61" s="183"/>
      <c r="AJ61" s="183"/>
      <c r="AK61" s="243">
        <v>160</v>
      </c>
      <c r="AL61" s="244">
        <v>0</v>
      </c>
      <c r="AM61" s="428" t="s">
        <v>183</v>
      </c>
      <c r="AN61" s="416"/>
      <c r="AO61" s="183"/>
      <c r="AP61" s="183"/>
      <c r="AQ61" s="183"/>
      <c r="AR61" s="414"/>
      <c r="AS61" s="427"/>
      <c r="AT61" s="416"/>
      <c r="AU61" s="183"/>
      <c r="AV61" s="183"/>
      <c r="AW61" s="100"/>
      <c r="AX61" s="36"/>
      <c r="AY61" s="418"/>
      <c r="AZ61" s="419"/>
      <c r="BA61" s="420"/>
      <c r="BB61" s="420"/>
      <c r="BC61" s="420"/>
      <c r="BD61" s="420"/>
      <c r="BE61" s="420"/>
      <c r="BF61" s="421"/>
      <c r="BG61" s="421"/>
    </row>
    <row r="62" spans="1:59" s="422" customFormat="1" ht="15.75" customHeight="1" thickBot="1" x14ac:dyDescent="0.25">
      <c r="A62" s="462" t="s">
        <v>460</v>
      </c>
      <c r="B62" s="463" t="s">
        <v>15</v>
      </c>
      <c r="C62" s="429" t="s">
        <v>356</v>
      </c>
      <c r="D62" s="430"/>
      <c r="E62" s="431"/>
      <c r="F62" s="431"/>
      <c r="G62" s="431"/>
      <c r="H62" s="432"/>
      <c r="I62" s="433"/>
      <c r="J62" s="434"/>
      <c r="K62" s="431"/>
      <c r="L62" s="431"/>
      <c r="M62" s="431"/>
      <c r="N62" s="432"/>
      <c r="O62" s="433"/>
      <c r="P62" s="435"/>
      <c r="Q62" s="431"/>
      <c r="R62" s="431"/>
      <c r="S62" s="431"/>
      <c r="T62" s="432"/>
      <c r="U62" s="432"/>
      <c r="V62" s="432"/>
      <c r="W62" s="431"/>
      <c r="X62" s="431"/>
      <c r="Y62" s="431"/>
      <c r="Z62" s="432"/>
      <c r="AA62" s="433"/>
      <c r="AB62" s="434"/>
      <c r="AC62" s="431"/>
      <c r="AD62" s="431"/>
      <c r="AE62" s="431"/>
      <c r="AF62" s="432"/>
      <c r="AG62" s="432"/>
      <c r="AH62" s="432"/>
      <c r="AI62" s="431"/>
      <c r="AJ62" s="431"/>
      <c r="AK62" s="431"/>
      <c r="AL62" s="432"/>
      <c r="AM62" s="436"/>
      <c r="AN62" s="434"/>
      <c r="AO62" s="431"/>
      <c r="AP62" s="431"/>
      <c r="AQ62" s="431"/>
      <c r="AR62" s="432"/>
      <c r="AS62" s="433"/>
      <c r="AT62" s="434"/>
      <c r="AU62" s="431"/>
      <c r="AV62" s="431"/>
      <c r="AW62" s="437">
        <v>80</v>
      </c>
      <c r="AX62" s="438">
        <v>0</v>
      </c>
      <c r="AY62" s="439" t="s">
        <v>183</v>
      </c>
      <c r="AZ62" s="419"/>
      <c r="BA62" s="420"/>
      <c r="BB62" s="420"/>
      <c r="BC62" s="420"/>
      <c r="BD62" s="420"/>
      <c r="BE62" s="420"/>
      <c r="BF62" s="421"/>
      <c r="BG62" s="421"/>
    </row>
    <row r="63" spans="1:59" s="422" customFormat="1" ht="9.9499999999999993" customHeight="1" thickTop="1" x14ac:dyDescent="0.2">
      <c r="A63" s="836"/>
      <c r="B63" s="837"/>
      <c r="C63" s="837"/>
      <c r="D63" s="837"/>
      <c r="E63" s="837"/>
      <c r="F63" s="837"/>
      <c r="G63" s="837"/>
      <c r="H63" s="837"/>
      <c r="I63" s="837"/>
      <c r="J63" s="837"/>
      <c r="K63" s="837"/>
      <c r="L63" s="837"/>
      <c r="M63" s="837"/>
      <c r="N63" s="837"/>
      <c r="O63" s="837"/>
      <c r="P63" s="837"/>
      <c r="Q63" s="837"/>
      <c r="R63" s="837"/>
      <c r="S63" s="837"/>
      <c r="T63" s="837"/>
      <c r="U63" s="837"/>
      <c r="V63" s="837"/>
      <c r="W63" s="837"/>
      <c r="X63" s="837"/>
      <c r="Y63" s="837"/>
      <c r="Z63" s="837"/>
      <c r="AA63" s="838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1"/>
      <c r="AX63" s="441"/>
      <c r="AY63" s="441"/>
      <c r="AZ63" s="442"/>
      <c r="BA63" s="443"/>
      <c r="BB63" s="443"/>
      <c r="BC63" s="443"/>
      <c r="BD63" s="443"/>
      <c r="BE63" s="444"/>
    </row>
    <row r="64" spans="1:59" s="422" customFormat="1" ht="15.75" customHeight="1" x14ac:dyDescent="0.2">
      <c r="A64" s="779" t="s">
        <v>22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N64" s="780"/>
      <c r="O64" s="780"/>
      <c r="P64" s="780"/>
      <c r="Q64" s="780"/>
      <c r="R64" s="780"/>
      <c r="S64" s="780"/>
      <c r="T64" s="780"/>
      <c r="U64" s="780"/>
      <c r="V64" s="780"/>
      <c r="W64" s="780"/>
      <c r="X64" s="780"/>
      <c r="Y64" s="780"/>
      <c r="Z64" s="780"/>
      <c r="AA64" s="780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2"/>
      <c r="BA64" s="443"/>
      <c r="BB64" s="443"/>
      <c r="BC64" s="443"/>
      <c r="BD64" s="443"/>
      <c r="BE64" s="444"/>
    </row>
    <row r="65" spans="1:57" s="422" customFormat="1" ht="15.75" customHeight="1" x14ac:dyDescent="0.25">
      <c r="A65" s="446"/>
      <c r="B65" s="171"/>
      <c r="C65" s="447" t="s">
        <v>23</v>
      </c>
      <c r="D65" s="256"/>
      <c r="E65" s="257"/>
      <c r="F65" s="257"/>
      <c r="G65" s="257"/>
      <c r="H65" s="25"/>
      <c r="I65" s="258" t="str">
        <f>IF(COUNTIF(I12:I62,"A")=0,"",COUNTIF(I12:I62,"A"))</f>
        <v/>
      </c>
      <c r="J65" s="256"/>
      <c r="K65" s="257"/>
      <c r="L65" s="257"/>
      <c r="M65" s="257"/>
      <c r="N65" s="25"/>
      <c r="O65" s="258">
        <f>IF(COUNTIF(O12:O62,"A")=0,"",COUNTIF(O12:O62,"A"))</f>
        <v>1</v>
      </c>
      <c r="P65" s="256"/>
      <c r="Q65" s="257"/>
      <c r="R65" s="257"/>
      <c r="S65" s="257"/>
      <c r="T65" s="25"/>
      <c r="U65" s="258" t="str">
        <f>IF(COUNTIF(U12:U62,"A")=0,"",COUNTIF(U12:U62,"A"))</f>
        <v/>
      </c>
      <c r="V65" s="256"/>
      <c r="W65" s="257"/>
      <c r="X65" s="257"/>
      <c r="Y65" s="257"/>
      <c r="Z65" s="25"/>
      <c r="AA65" s="258">
        <f>IF(COUNTIF(AA12:AA62,"A")=0,"",COUNTIF(AA12:AA62,"A"))</f>
        <v>1</v>
      </c>
      <c r="AB65" s="256"/>
      <c r="AC65" s="257"/>
      <c r="AD65" s="257"/>
      <c r="AE65" s="257"/>
      <c r="AF65" s="25"/>
      <c r="AG65" s="258" t="str">
        <f>IF(COUNTIF(AG12:AG62,"A")=0,"",COUNTIF(AG12:AG62,"A"))</f>
        <v/>
      </c>
      <c r="AH65" s="256"/>
      <c r="AI65" s="257"/>
      <c r="AJ65" s="257"/>
      <c r="AK65" s="257"/>
      <c r="AL65" s="25"/>
      <c r="AM65" s="258">
        <f>IF(COUNTIF(AM12:AM62,"A")=0,"",COUNTIF(AM12:AM62,"A"))</f>
        <v>1</v>
      </c>
      <c r="AN65" s="256"/>
      <c r="AO65" s="257"/>
      <c r="AP65" s="257"/>
      <c r="AQ65" s="257"/>
      <c r="AR65" s="25"/>
      <c r="AS65" s="258" t="str">
        <f>IF(COUNTIF(AS12:AS62,"A")=0,"",COUNTIF(AS12:AS62,"A"))</f>
        <v/>
      </c>
      <c r="AT65" s="256"/>
      <c r="AU65" s="257"/>
      <c r="AV65" s="257"/>
      <c r="AW65" s="257"/>
      <c r="AX65" s="25"/>
      <c r="AY65" s="258">
        <f>IF(COUNTIF(AY12:AY62,"A")=0,"",COUNTIF(AY12:AY62,"A"))</f>
        <v>1</v>
      </c>
      <c r="AZ65" s="259"/>
      <c r="BA65" s="257"/>
      <c r="BB65" s="257"/>
      <c r="BC65" s="257"/>
      <c r="BD65" s="25"/>
      <c r="BE65" s="288">
        <f t="shared" ref="BE65:BE77" si="79">IF(SUM(I65:AY65)=0,"",SUM(I65:AY65))</f>
        <v>4</v>
      </c>
    </row>
    <row r="66" spans="1:57" s="422" customFormat="1" ht="15.75" customHeight="1" x14ac:dyDescent="0.25">
      <c r="A66" s="446"/>
      <c r="B66" s="171"/>
      <c r="C66" s="447" t="s">
        <v>24</v>
      </c>
      <c r="D66" s="256"/>
      <c r="E66" s="257"/>
      <c r="F66" s="257"/>
      <c r="G66" s="257"/>
      <c r="H66" s="25"/>
      <c r="I66" s="258" t="str">
        <f>IF(COUNTIF(I12:I62,"B")=0,"",COUNTIF(I12:I62,"B"))</f>
        <v/>
      </c>
      <c r="J66" s="256"/>
      <c r="K66" s="257"/>
      <c r="L66" s="257"/>
      <c r="M66" s="257"/>
      <c r="N66" s="25"/>
      <c r="O66" s="258">
        <f>IF(COUNTIF(O12:O62,"B")=0,"",COUNTIF(O12:O62,"B"))</f>
        <v>2</v>
      </c>
      <c r="P66" s="256"/>
      <c r="Q66" s="257"/>
      <c r="R66" s="257"/>
      <c r="S66" s="257"/>
      <c r="T66" s="25"/>
      <c r="U66" s="258" t="str">
        <f>IF(COUNTIF(U12:U62,"B")=0,"",COUNTIF(U12:U62,"B"))</f>
        <v/>
      </c>
      <c r="V66" s="256"/>
      <c r="W66" s="257"/>
      <c r="X66" s="257"/>
      <c r="Y66" s="257"/>
      <c r="Z66" s="25"/>
      <c r="AA66" s="258" t="str">
        <f>IF(COUNTIF(AA12:AA62,"B")=0,"",COUNTIF(AA12:AA62,"B"))</f>
        <v/>
      </c>
      <c r="AB66" s="256"/>
      <c r="AC66" s="257"/>
      <c r="AD66" s="257"/>
      <c r="AE66" s="257"/>
      <c r="AF66" s="25"/>
      <c r="AG66" s="258">
        <v>2</v>
      </c>
      <c r="AH66" s="256"/>
      <c r="AI66" s="257"/>
      <c r="AJ66" s="257"/>
      <c r="AK66" s="257"/>
      <c r="AL66" s="25"/>
      <c r="AM66" s="258" t="str">
        <f>IF(COUNTIF(AM12:AM62,"B")=0,"",COUNTIF(AM12:AM62,"B"))</f>
        <v/>
      </c>
      <c r="AN66" s="256"/>
      <c r="AO66" s="257"/>
      <c r="AP66" s="257"/>
      <c r="AQ66" s="257"/>
      <c r="AR66" s="25"/>
      <c r="AS66" s="258">
        <f>IF(COUNTIF(AS12:AS62,"B")=0,"",COUNTIF(AS12:AS62,"B"))</f>
        <v>1</v>
      </c>
      <c r="AT66" s="256"/>
      <c r="AU66" s="257"/>
      <c r="AV66" s="257"/>
      <c r="AW66" s="257"/>
      <c r="AX66" s="25"/>
      <c r="AY66" s="258">
        <v>1</v>
      </c>
      <c r="AZ66" s="259"/>
      <c r="BA66" s="257"/>
      <c r="BB66" s="257"/>
      <c r="BC66" s="257"/>
      <c r="BD66" s="25"/>
      <c r="BE66" s="288">
        <f t="shared" si="79"/>
        <v>6</v>
      </c>
    </row>
    <row r="67" spans="1:57" s="422" customFormat="1" ht="15.75" customHeight="1" x14ac:dyDescent="0.25">
      <c r="A67" s="446"/>
      <c r="B67" s="171"/>
      <c r="C67" s="447" t="s">
        <v>61</v>
      </c>
      <c r="D67" s="256"/>
      <c r="E67" s="257"/>
      <c r="F67" s="257"/>
      <c r="G67" s="257"/>
      <c r="H67" s="25"/>
      <c r="I67" s="258">
        <f>IF(COUNTIF(I12:I62,"ÉÉ")=0,"",COUNTIF(I12:I62,"ÉÉ"))</f>
        <v>2</v>
      </c>
      <c r="J67" s="256"/>
      <c r="K67" s="257"/>
      <c r="L67" s="257"/>
      <c r="M67" s="257"/>
      <c r="N67" s="25"/>
      <c r="O67" s="258">
        <f>IF(COUNTIF(O12:O62,"ÉÉ")=0,"",COUNTIF(O12:O62,"ÉÉ"))</f>
        <v>2</v>
      </c>
      <c r="P67" s="256"/>
      <c r="Q67" s="257"/>
      <c r="R67" s="257"/>
      <c r="S67" s="257"/>
      <c r="T67" s="25"/>
      <c r="U67" s="258">
        <f>IF(COUNTIF(U12:U62,"ÉÉ")=0,"",COUNTIF(U12:U62,"ÉÉ"))</f>
        <v>1</v>
      </c>
      <c r="V67" s="256"/>
      <c r="W67" s="257"/>
      <c r="X67" s="257"/>
      <c r="Y67" s="257"/>
      <c r="Z67" s="25"/>
      <c r="AA67" s="258" t="str">
        <f>IF(COUNTIF(AA12:AA62,"ÉÉ")=0,"",COUNTIF(AA12:AA62,"ÉÉ"))</f>
        <v/>
      </c>
      <c r="AB67" s="256"/>
      <c r="AC67" s="257"/>
      <c r="AD67" s="257"/>
      <c r="AE67" s="257"/>
      <c r="AF67" s="25"/>
      <c r="AG67" s="258" t="str">
        <f>IF(COUNTIF(AG12:AG62,"ÉÉ")=0,"",COUNTIF(AG12:AG62,"ÉÉ"))</f>
        <v/>
      </c>
      <c r="AH67" s="256"/>
      <c r="AI67" s="257"/>
      <c r="AJ67" s="257"/>
      <c r="AK67" s="257"/>
      <c r="AL67" s="25"/>
      <c r="AM67" s="258" t="str">
        <f>IF(COUNTIF(AM12:AM62,"ÉÉ")=0,"",COUNTIF(AM12:AM62,"ÉÉ"))</f>
        <v/>
      </c>
      <c r="AN67" s="256"/>
      <c r="AO67" s="257"/>
      <c r="AP67" s="257"/>
      <c r="AQ67" s="257"/>
      <c r="AR67" s="25"/>
      <c r="AS67" s="258">
        <f>IF(COUNTIF(AS12:AS62,"ÉÉ")=0,"",COUNTIF(AS12:AS62,"ÉÉ"))</f>
        <v>1</v>
      </c>
      <c r="AT67" s="256"/>
      <c r="AU67" s="257"/>
      <c r="AV67" s="257"/>
      <c r="AW67" s="257"/>
      <c r="AX67" s="25"/>
      <c r="AY67" s="258" t="str">
        <f>IF(COUNTIF(AY12:AY62,"ÉÉ")=0,"",COUNTIF(AY12:AY62,"ÉÉ"))</f>
        <v/>
      </c>
      <c r="AZ67" s="259"/>
      <c r="BA67" s="257"/>
      <c r="BB67" s="257"/>
      <c r="BC67" s="257"/>
      <c r="BD67" s="25"/>
      <c r="BE67" s="288">
        <f t="shared" si="79"/>
        <v>6</v>
      </c>
    </row>
    <row r="68" spans="1:57" s="422" customFormat="1" ht="15.75" customHeight="1" x14ac:dyDescent="0.25">
      <c r="A68" s="446"/>
      <c r="B68" s="171"/>
      <c r="C68" s="447" t="s">
        <v>62</v>
      </c>
      <c r="D68" s="262"/>
      <c r="E68" s="263"/>
      <c r="F68" s="263"/>
      <c r="G68" s="263"/>
      <c r="H68" s="264"/>
      <c r="I68" s="258" t="str">
        <f>IF(COUNTIF(I12:I62,"ÉÉ(Z)")=0,"",COUNTIF(I12:I62,"ÉÉ(Z)"))</f>
        <v/>
      </c>
      <c r="J68" s="262"/>
      <c r="K68" s="263"/>
      <c r="L68" s="263"/>
      <c r="M68" s="263"/>
      <c r="N68" s="264"/>
      <c r="O68" s="258" t="str">
        <f>IF(COUNTIF(O12:O62,"ÉÉ(Z)")=0,"",COUNTIF(O12:O62,"ÉÉ(Z)"))</f>
        <v/>
      </c>
      <c r="P68" s="262"/>
      <c r="Q68" s="263"/>
      <c r="R68" s="263"/>
      <c r="S68" s="263"/>
      <c r="T68" s="264"/>
      <c r="U68" s="258" t="str">
        <f>IF(COUNTIF(U12:U62,"ÉÉ(Z)")=0,"",COUNTIF(U12:U62,"ÉÉ(Z)"))</f>
        <v/>
      </c>
      <c r="V68" s="262"/>
      <c r="W68" s="263"/>
      <c r="X68" s="263"/>
      <c r="Y68" s="263"/>
      <c r="Z68" s="264"/>
      <c r="AA68" s="258" t="str">
        <f>IF(COUNTIF(AA12:AA62,"ÉÉ(Z)")=0,"",COUNTIF(AA12:AA62,"ÉÉ(Z)"))</f>
        <v/>
      </c>
      <c r="AB68" s="262"/>
      <c r="AC68" s="263"/>
      <c r="AD68" s="263"/>
      <c r="AE68" s="263"/>
      <c r="AF68" s="264"/>
      <c r="AG68" s="258" t="str">
        <f>IF(COUNTIF(AG12:AG62,"ÉÉ(Z)")=0,"",COUNTIF(AG12:AG62,"ÉÉ(Z)"))</f>
        <v/>
      </c>
      <c r="AH68" s="262"/>
      <c r="AI68" s="263"/>
      <c r="AJ68" s="263"/>
      <c r="AK68" s="263"/>
      <c r="AL68" s="264"/>
      <c r="AM68" s="258" t="str">
        <f>IF(COUNTIF(AM12:AM62,"ÉÉ(Z)")=0,"",COUNTIF(AM12:AM62,"ÉÉ(Z)"))</f>
        <v/>
      </c>
      <c r="AN68" s="262"/>
      <c r="AO68" s="263"/>
      <c r="AP68" s="263"/>
      <c r="AQ68" s="263"/>
      <c r="AR68" s="264"/>
      <c r="AS68" s="258" t="str">
        <f>IF(COUNTIF(AS12:AS62,"ÉÉ(Z)")=0,"",COUNTIF(AS12:AS62,"ÉÉ(Z)"))</f>
        <v/>
      </c>
      <c r="AT68" s="262"/>
      <c r="AU68" s="263"/>
      <c r="AV68" s="263"/>
      <c r="AW68" s="263"/>
      <c r="AX68" s="264"/>
      <c r="AY68" s="258" t="str">
        <f>IF(COUNTIF(AY12:AY62,"ÉÉ(Z)")=0,"",COUNTIF(AY12:AY62,"ÉÉ(Z)"))</f>
        <v/>
      </c>
      <c r="AZ68" s="265"/>
      <c r="BA68" s="263"/>
      <c r="BB68" s="263"/>
      <c r="BC68" s="263"/>
      <c r="BD68" s="264"/>
      <c r="BE68" s="288" t="str">
        <f t="shared" si="79"/>
        <v/>
      </c>
    </row>
    <row r="69" spans="1:57" s="422" customFormat="1" ht="15.75" customHeight="1" x14ac:dyDescent="0.25">
      <c r="A69" s="446"/>
      <c r="B69" s="171"/>
      <c r="C69" s="447" t="s">
        <v>63</v>
      </c>
      <c r="D69" s="256"/>
      <c r="E69" s="257"/>
      <c r="F69" s="257"/>
      <c r="G69" s="257"/>
      <c r="H69" s="25"/>
      <c r="I69" s="258" t="str">
        <f>IF(COUNTIF(I12:I62,"GYJ")=0,"",COUNTIF(I12:I62,"GYJ"))</f>
        <v/>
      </c>
      <c r="J69" s="256"/>
      <c r="K69" s="257"/>
      <c r="L69" s="257"/>
      <c r="M69" s="257"/>
      <c r="N69" s="25"/>
      <c r="O69" s="258">
        <f>IF(COUNTIF(O12:O62,"GYJ")=0,"",COUNTIF(O12:O62,"GYJ"))</f>
        <v>1</v>
      </c>
      <c r="P69" s="256"/>
      <c r="Q69" s="257"/>
      <c r="R69" s="257"/>
      <c r="S69" s="257"/>
      <c r="T69" s="25"/>
      <c r="U69" s="258" t="str">
        <f>IF(COUNTIF(U12:U62,"GYJ")=0,"",COUNTIF(U12:U62,"GYJ"))</f>
        <v/>
      </c>
      <c r="V69" s="256"/>
      <c r="W69" s="257"/>
      <c r="X69" s="257"/>
      <c r="Y69" s="257"/>
      <c r="Z69" s="25"/>
      <c r="AA69" s="258">
        <f>IF(COUNTIF(AA12:AA62,"GYJ")=0,"",COUNTIF(AA12:AA62,"GYJ"))</f>
        <v>3</v>
      </c>
      <c r="AB69" s="256"/>
      <c r="AC69" s="257"/>
      <c r="AD69" s="257"/>
      <c r="AE69" s="257"/>
      <c r="AF69" s="25"/>
      <c r="AG69" s="258">
        <f>IF(COUNTIF(AG12:AG62,"GYJ")=0,"",COUNTIF(AG12:AG62,"GYJ"))</f>
        <v>1</v>
      </c>
      <c r="AH69" s="256"/>
      <c r="AI69" s="257"/>
      <c r="AJ69" s="257"/>
      <c r="AK69" s="257"/>
      <c r="AL69" s="25"/>
      <c r="AM69" s="258">
        <f>IF(COUNTIF(AM12:AM62,"GYJ")=0,"",COUNTIF(AM12:AM62,"GYJ"))</f>
        <v>1</v>
      </c>
      <c r="AN69" s="256"/>
      <c r="AO69" s="257"/>
      <c r="AP69" s="257"/>
      <c r="AQ69" s="257"/>
      <c r="AR69" s="25"/>
      <c r="AS69" s="258">
        <f>IF(COUNTIF(AS12:AS62,"GYJ")=0,"",COUNTIF(AS12:AS62,"GYJ"))</f>
        <v>1</v>
      </c>
      <c r="AT69" s="256"/>
      <c r="AU69" s="257"/>
      <c r="AV69" s="257"/>
      <c r="AW69" s="257"/>
      <c r="AX69" s="25"/>
      <c r="AY69" s="258">
        <f>IF(COUNTIF(AY12:AY62,"GYJ")=0,"",COUNTIF(AY12:AY62,"GYJ"))</f>
        <v>1</v>
      </c>
      <c r="AZ69" s="259"/>
      <c r="BA69" s="257"/>
      <c r="BB69" s="257"/>
      <c r="BC69" s="257"/>
      <c r="BD69" s="25"/>
      <c r="BE69" s="288">
        <f t="shared" si="79"/>
        <v>8</v>
      </c>
    </row>
    <row r="70" spans="1:57" s="422" customFormat="1" ht="15.75" customHeight="1" x14ac:dyDescent="0.25">
      <c r="A70" s="446"/>
      <c r="B70" s="448"/>
      <c r="C70" s="447" t="s">
        <v>64</v>
      </c>
      <c r="D70" s="256"/>
      <c r="E70" s="257"/>
      <c r="F70" s="257"/>
      <c r="G70" s="257"/>
      <c r="H70" s="25"/>
      <c r="I70" s="258" t="str">
        <f>IF(COUNTIF(I12:I62,"GYJ(Z)")=0,"",COUNTIF(I12:I62,"GYJ(Z)"))</f>
        <v/>
      </c>
      <c r="J70" s="256"/>
      <c r="K70" s="257"/>
      <c r="L70" s="257"/>
      <c r="M70" s="257"/>
      <c r="N70" s="25"/>
      <c r="O70" s="258" t="str">
        <f>IF(COUNTIF(O12:O62,"GYJ(Z)")=0,"",COUNTIF(O12:O62,"GYJ(Z)"))</f>
        <v/>
      </c>
      <c r="P70" s="256"/>
      <c r="Q70" s="257"/>
      <c r="R70" s="257"/>
      <c r="S70" s="257"/>
      <c r="T70" s="25"/>
      <c r="U70" s="258" t="str">
        <f>IF(COUNTIF(U12:U62,"GYJ(Z)")=0,"",COUNTIF(U12:U62,"GYJ(Z)"))</f>
        <v/>
      </c>
      <c r="V70" s="256"/>
      <c r="W70" s="257"/>
      <c r="X70" s="257"/>
      <c r="Y70" s="257"/>
      <c r="Z70" s="25"/>
      <c r="AA70" s="258" t="str">
        <f>IF(COUNTIF(AA12:AA62,"GYJ(Z)")=0,"",COUNTIF(AA12:AA62,"GYJ(Z)"))</f>
        <v/>
      </c>
      <c r="AB70" s="256"/>
      <c r="AC70" s="257"/>
      <c r="AD70" s="257"/>
      <c r="AE70" s="257"/>
      <c r="AF70" s="25"/>
      <c r="AG70" s="258" t="str">
        <f>IF(COUNTIF(AG12:AG62,"GYJ(Z)")=0,"",COUNTIF(AG12:AG62,"GYJ(Z)"))</f>
        <v/>
      </c>
      <c r="AH70" s="256"/>
      <c r="AI70" s="257"/>
      <c r="AJ70" s="257"/>
      <c r="AK70" s="257"/>
      <c r="AL70" s="25"/>
      <c r="AM70" s="258" t="str">
        <f>IF(COUNTIF(AM12:AM62,"GYJ(Z)")=0,"",COUNTIF(AM12:AM62,"GYJ(Z)"))</f>
        <v/>
      </c>
      <c r="AN70" s="256"/>
      <c r="AO70" s="257"/>
      <c r="AP70" s="257"/>
      <c r="AQ70" s="257"/>
      <c r="AR70" s="25"/>
      <c r="AS70" s="258" t="str">
        <f>IF(COUNTIF(AS12:AS62,"GYJ(Z)")=0,"",COUNTIF(AS12:AS62,"GYJ(Z)"))</f>
        <v/>
      </c>
      <c r="AT70" s="256"/>
      <c r="AU70" s="257"/>
      <c r="AV70" s="257"/>
      <c r="AW70" s="257"/>
      <c r="AX70" s="25"/>
      <c r="AY70" s="258" t="str">
        <f>IF(COUNTIF(AY12:AY62,"GYJ(Z)")=0,"",COUNTIF(AY12:AY62,"GYJ(Z)"))</f>
        <v/>
      </c>
      <c r="AZ70" s="259"/>
      <c r="BA70" s="257"/>
      <c r="BB70" s="257"/>
      <c r="BC70" s="257"/>
      <c r="BD70" s="25"/>
      <c r="BE70" s="288" t="str">
        <f t="shared" si="79"/>
        <v/>
      </c>
    </row>
    <row r="71" spans="1:57" s="422" customFormat="1" ht="15.75" customHeight="1" x14ac:dyDescent="0.25">
      <c r="A71" s="446"/>
      <c r="B71" s="171"/>
      <c r="C71" s="255" t="s">
        <v>35</v>
      </c>
      <c r="D71" s="256"/>
      <c r="E71" s="257"/>
      <c r="F71" s="257"/>
      <c r="G71" s="257"/>
      <c r="H71" s="25"/>
      <c r="I71" s="258" t="str">
        <f>IF(COUNTIF(I12:I62,"K")=0,"",COUNTIF(I12:I62,"K"))</f>
        <v/>
      </c>
      <c r="J71" s="256"/>
      <c r="K71" s="257"/>
      <c r="L71" s="257"/>
      <c r="M71" s="257"/>
      <c r="N71" s="25"/>
      <c r="O71" s="258" t="str">
        <f>IF(COUNTIF(O12:O62,"K")=0,"",COUNTIF(O12:O62,"K"))</f>
        <v/>
      </c>
      <c r="P71" s="256"/>
      <c r="Q71" s="257"/>
      <c r="R71" s="257"/>
      <c r="S71" s="257"/>
      <c r="T71" s="25"/>
      <c r="U71" s="258" t="str">
        <f>IF(COUNTIF(U12:U62,"K")=0,"",COUNTIF(U12:U62,"K"))</f>
        <v/>
      </c>
      <c r="V71" s="256"/>
      <c r="W71" s="257"/>
      <c r="X71" s="257"/>
      <c r="Y71" s="257"/>
      <c r="Z71" s="25"/>
      <c r="AA71" s="258">
        <f>IF(COUNTIF(AA12:AA62,"K")=0,"",COUNTIF(AA12:AA62,"K"))</f>
        <v>1</v>
      </c>
      <c r="AB71" s="256"/>
      <c r="AC71" s="257"/>
      <c r="AD71" s="257"/>
      <c r="AE71" s="257"/>
      <c r="AF71" s="25"/>
      <c r="AG71" s="258">
        <f>IF(COUNTIF(AG12:AG62,"K")=0,"",COUNTIF(AG12:AG62,"K"))</f>
        <v>1</v>
      </c>
      <c r="AH71" s="256"/>
      <c r="AI71" s="257"/>
      <c r="AJ71" s="257"/>
      <c r="AK71" s="257"/>
      <c r="AL71" s="25"/>
      <c r="AM71" s="258" t="str">
        <f>IF(COUNTIF(AM12:AM62,"K")=0,"",COUNTIF(AM12:AM62,"K"))</f>
        <v/>
      </c>
      <c r="AN71" s="256"/>
      <c r="AO71" s="257"/>
      <c r="AP71" s="257"/>
      <c r="AQ71" s="257"/>
      <c r="AR71" s="25"/>
      <c r="AS71" s="258" t="str">
        <f>IF(COUNTIF(AS12:AS62,"K")=0,"",COUNTIF(AS12:AS62,"K"))</f>
        <v/>
      </c>
      <c r="AT71" s="256"/>
      <c r="AU71" s="257"/>
      <c r="AV71" s="257"/>
      <c r="AW71" s="257"/>
      <c r="AX71" s="25"/>
      <c r="AY71" s="258">
        <f>IF(COUNTIF(AY12:AY62,"K")=0,"",COUNTIF(AY12:AY62,"K"))</f>
        <v>1</v>
      </c>
      <c r="AZ71" s="259"/>
      <c r="BA71" s="257"/>
      <c r="BB71" s="257"/>
      <c r="BC71" s="257"/>
      <c r="BD71" s="25"/>
      <c r="BE71" s="288">
        <f t="shared" si="79"/>
        <v>3</v>
      </c>
    </row>
    <row r="72" spans="1:57" s="422" customFormat="1" ht="15.75" customHeight="1" x14ac:dyDescent="0.25">
      <c r="A72" s="446"/>
      <c r="B72" s="171"/>
      <c r="C72" s="255" t="s">
        <v>36</v>
      </c>
      <c r="D72" s="256"/>
      <c r="E72" s="257"/>
      <c r="F72" s="257"/>
      <c r="G72" s="257"/>
      <c r="H72" s="25"/>
      <c r="I72" s="258" t="str">
        <f>IF(COUNTIF(I12:I62,"K(Z)")=0,"",COUNTIF(I12:I62,"K(Z)"))</f>
        <v/>
      </c>
      <c r="J72" s="256"/>
      <c r="K72" s="257"/>
      <c r="L72" s="257"/>
      <c r="M72" s="257"/>
      <c r="N72" s="25"/>
      <c r="O72" s="258" t="str">
        <f>IF(COUNTIF(O12:O62,"K(Z)")=0,"",COUNTIF(O12:O62,"K(Z)"))</f>
        <v/>
      </c>
      <c r="P72" s="256"/>
      <c r="Q72" s="257"/>
      <c r="R72" s="257"/>
      <c r="S72" s="257"/>
      <c r="T72" s="25"/>
      <c r="U72" s="258">
        <f>IF(COUNTIF(U12:U62,"K(Z)")=0,"",COUNTIF(U12:U62,"K(Z)"))</f>
        <v>1</v>
      </c>
      <c r="V72" s="256"/>
      <c r="W72" s="257"/>
      <c r="X72" s="257"/>
      <c r="Y72" s="257"/>
      <c r="Z72" s="25"/>
      <c r="AA72" s="258">
        <f>IF(COUNTIF(AA12:AA62,"K(Z)")=0,"",COUNTIF(AA12:AA62,"K(Z)"))</f>
        <v>2</v>
      </c>
      <c r="AB72" s="256"/>
      <c r="AC72" s="257"/>
      <c r="AD72" s="257"/>
      <c r="AE72" s="257"/>
      <c r="AF72" s="25"/>
      <c r="AG72" s="258">
        <f>IF(COUNTIF(AG12:AG62,"K(Z)")=0,"",COUNTIF(AG12:AG62,"K(Z)"))</f>
        <v>1</v>
      </c>
      <c r="AH72" s="256"/>
      <c r="AI72" s="257"/>
      <c r="AJ72" s="257"/>
      <c r="AK72" s="257"/>
      <c r="AL72" s="25"/>
      <c r="AM72" s="258">
        <f>IF(COUNTIF(AM12:AM62,"K(Z)")=0,"",COUNTIF(AM12:AM62,"K(Z)"))</f>
        <v>4</v>
      </c>
      <c r="AN72" s="256"/>
      <c r="AO72" s="257"/>
      <c r="AP72" s="257"/>
      <c r="AQ72" s="257"/>
      <c r="AR72" s="25"/>
      <c r="AS72" s="258">
        <f>IF(COUNTIF(AS12:AS62,"K(Z)")=0,"",COUNTIF(AS12:AS62,"K(Z)"))</f>
        <v>4</v>
      </c>
      <c r="AT72" s="256"/>
      <c r="AU72" s="257"/>
      <c r="AV72" s="257"/>
      <c r="AW72" s="257"/>
      <c r="AX72" s="25"/>
      <c r="AY72" s="258">
        <f>IF(COUNTIF(AY12:AY62,"K(Z)")=0,"",COUNTIF(AY12:AY62,"K(Z)"))</f>
        <v>3</v>
      </c>
      <c r="AZ72" s="259"/>
      <c r="BA72" s="257"/>
      <c r="BB72" s="257"/>
      <c r="BC72" s="257"/>
      <c r="BD72" s="25"/>
      <c r="BE72" s="288">
        <f t="shared" si="79"/>
        <v>15</v>
      </c>
    </row>
    <row r="73" spans="1:57" s="422" customFormat="1" ht="15.75" customHeight="1" x14ac:dyDescent="0.25">
      <c r="A73" s="446"/>
      <c r="B73" s="171"/>
      <c r="C73" s="447" t="s">
        <v>25</v>
      </c>
      <c r="D73" s="256"/>
      <c r="E73" s="257"/>
      <c r="F73" s="257"/>
      <c r="G73" s="257"/>
      <c r="H73" s="25"/>
      <c r="I73" s="258" t="str">
        <f>IF(COUNTIF(I12:I62,"AV")=0,"",COUNTIF(I12:I62,"AV"))</f>
        <v/>
      </c>
      <c r="J73" s="256"/>
      <c r="K73" s="257"/>
      <c r="L73" s="257"/>
      <c r="M73" s="257"/>
      <c r="N73" s="25"/>
      <c r="O73" s="258" t="str">
        <f>IF(COUNTIF(O12:O62,"AV")=0,"",COUNTIF(O12:O62,"AV"))</f>
        <v/>
      </c>
      <c r="P73" s="256"/>
      <c r="Q73" s="257"/>
      <c r="R73" s="257"/>
      <c r="S73" s="257"/>
      <c r="T73" s="25"/>
      <c r="U73" s="258" t="str">
        <f>IF(COUNTIF(U12:U62,"AV")=0,"",COUNTIF(U12:U62,"AV"))</f>
        <v/>
      </c>
      <c r="V73" s="256"/>
      <c r="W73" s="257"/>
      <c r="X73" s="257"/>
      <c r="Y73" s="257"/>
      <c r="Z73" s="25"/>
      <c r="AA73" s="258" t="str">
        <f>IF(COUNTIF(AA12:AA62,"AV")=0,"",COUNTIF(AA12:AA62,"AV"))</f>
        <v/>
      </c>
      <c r="AB73" s="256"/>
      <c r="AC73" s="257"/>
      <c r="AD73" s="257"/>
      <c r="AE73" s="257"/>
      <c r="AF73" s="25"/>
      <c r="AG73" s="258" t="str">
        <f>IF(COUNTIF(AG12:AG62,"AV")=0,"",COUNTIF(AG12:AG62,"AV"))</f>
        <v/>
      </c>
      <c r="AH73" s="256"/>
      <c r="AI73" s="257"/>
      <c r="AJ73" s="257"/>
      <c r="AK73" s="257"/>
      <c r="AL73" s="25"/>
      <c r="AM73" s="258" t="str">
        <f>IF(COUNTIF(AM12:AM62,"AV")=0,"",COUNTIF(AM12:AM62,"AV"))</f>
        <v/>
      </c>
      <c r="AN73" s="256"/>
      <c r="AO73" s="257"/>
      <c r="AP73" s="257"/>
      <c r="AQ73" s="257"/>
      <c r="AR73" s="25"/>
      <c r="AS73" s="258" t="str">
        <f>IF(COUNTIF(AS12:AS62,"AV")=0,"",COUNTIF(AS12:AS62,"AV"))</f>
        <v/>
      </c>
      <c r="AT73" s="256"/>
      <c r="AU73" s="257"/>
      <c r="AV73" s="257"/>
      <c r="AW73" s="257"/>
      <c r="AX73" s="25"/>
      <c r="AY73" s="258" t="str">
        <f>IF(COUNTIF(AY12:AY62,"AV")=0,"",COUNTIF(AY12:AY62,"AV"))</f>
        <v/>
      </c>
      <c r="AZ73" s="259"/>
      <c r="BA73" s="257"/>
      <c r="BB73" s="257"/>
      <c r="BC73" s="257"/>
      <c r="BD73" s="25"/>
      <c r="BE73" s="288" t="str">
        <f t="shared" si="79"/>
        <v/>
      </c>
    </row>
    <row r="74" spans="1:57" s="422" customFormat="1" ht="15.75" customHeight="1" x14ac:dyDescent="0.25">
      <c r="A74" s="446"/>
      <c r="B74" s="171"/>
      <c r="C74" s="447" t="s">
        <v>65</v>
      </c>
      <c r="D74" s="256"/>
      <c r="E74" s="257"/>
      <c r="F74" s="257"/>
      <c r="G74" s="257"/>
      <c r="H74" s="25"/>
      <c r="I74" s="258" t="str">
        <f>IF(COUNTIF(I12:I62,"KV")=0,"",COUNTIF(I12:I62,"KV"))</f>
        <v/>
      </c>
      <c r="J74" s="256"/>
      <c r="K74" s="257"/>
      <c r="L74" s="257"/>
      <c r="M74" s="257"/>
      <c r="N74" s="25"/>
      <c r="O74" s="258" t="str">
        <f>IF(COUNTIF(O12:O62,"KV")=0,"",COUNTIF(O12:O62,"KV"))</f>
        <v/>
      </c>
      <c r="P74" s="256"/>
      <c r="Q74" s="257"/>
      <c r="R74" s="257"/>
      <c r="S74" s="257"/>
      <c r="T74" s="25"/>
      <c r="U74" s="258" t="str">
        <f>IF(COUNTIF(U12:U62,"KV")=0,"",COUNTIF(U12:U62,"KV"))</f>
        <v/>
      </c>
      <c r="V74" s="256"/>
      <c r="W74" s="257"/>
      <c r="X74" s="257"/>
      <c r="Y74" s="257"/>
      <c r="Z74" s="25"/>
      <c r="AA74" s="258" t="str">
        <f>IF(COUNTIF(AA12:AA62,"KV")=0,"",COUNTIF(AA12:AA62,"KV"))</f>
        <v/>
      </c>
      <c r="AB74" s="256"/>
      <c r="AC74" s="257"/>
      <c r="AD74" s="257"/>
      <c r="AE74" s="257"/>
      <c r="AF74" s="25"/>
      <c r="AG74" s="258" t="str">
        <f>IF(COUNTIF(AG12:AG62,"KV")=0,"",COUNTIF(AG12:AG62,"KV"))</f>
        <v/>
      </c>
      <c r="AH74" s="256"/>
      <c r="AI74" s="257"/>
      <c r="AJ74" s="257"/>
      <c r="AK74" s="257"/>
      <c r="AL74" s="25"/>
      <c r="AM74" s="258" t="str">
        <f>IF(COUNTIF(AM12:AM62,"KV")=0,"",COUNTIF(AM12:AM62,"KV"))</f>
        <v/>
      </c>
      <c r="AN74" s="256"/>
      <c r="AO74" s="257"/>
      <c r="AP74" s="257"/>
      <c r="AQ74" s="257"/>
      <c r="AR74" s="25"/>
      <c r="AS74" s="258" t="str">
        <f>IF(COUNTIF(AS12:AS62,"KV")=0,"",COUNTIF(AS12:AS62,"KV"))</f>
        <v/>
      </c>
      <c r="AT74" s="256"/>
      <c r="AU74" s="257"/>
      <c r="AV74" s="257"/>
      <c r="AW74" s="257"/>
      <c r="AX74" s="25"/>
      <c r="AY74" s="258" t="str">
        <f>IF(COUNTIF(AY12:AY62,"KV")=0,"",COUNTIF(AY12:AY62,"KV"))</f>
        <v/>
      </c>
      <c r="AZ74" s="259"/>
      <c r="BA74" s="257"/>
      <c r="BB74" s="257"/>
      <c r="BC74" s="257"/>
      <c r="BD74" s="25"/>
      <c r="BE74" s="288" t="str">
        <f t="shared" si="79"/>
        <v/>
      </c>
    </row>
    <row r="75" spans="1:57" s="422" customFormat="1" ht="15.75" customHeight="1" x14ac:dyDescent="0.25">
      <c r="A75" s="446"/>
      <c r="B75" s="171"/>
      <c r="C75" s="447" t="s">
        <v>66</v>
      </c>
      <c r="D75" s="269"/>
      <c r="E75" s="270"/>
      <c r="F75" s="270"/>
      <c r="G75" s="270"/>
      <c r="H75" s="271"/>
      <c r="I75" s="258" t="str">
        <f>IF(COUNTIF(I12:I62,"SZG")=0,"",COUNTIF(I12:I62,"SZG"))</f>
        <v/>
      </c>
      <c r="J75" s="269"/>
      <c r="K75" s="270"/>
      <c r="L75" s="270"/>
      <c r="M75" s="270"/>
      <c r="N75" s="271"/>
      <c r="O75" s="258" t="str">
        <f>IF(COUNTIF(O12:O62,"SZG")=0,"",COUNTIF(O12:O62,"SZG"))</f>
        <v/>
      </c>
      <c r="P75" s="269"/>
      <c r="Q75" s="270"/>
      <c r="R75" s="270"/>
      <c r="S75" s="270"/>
      <c r="T75" s="271"/>
      <c r="U75" s="258" t="str">
        <f>IF(COUNTIF(U12:U62,"SZG")=0,"",COUNTIF(U12:U62,"SZG"))</f>
        <v/>
      </c>
      <c r="V75" s="269"/>
      <c r="W75" s="270"/>
      <c r="X75" s="270"/>
      <c r="Y75" s="270"/>
      <c r="Z75" s="271"/>
      <c r="AA75" s="258" t="str">
        <f>IF(COUNTIF(AA12:AA62,"SZG")=0,"",COUNTIF(AA12:AA62,"SZG"))</f>
        <v/>
      </c>
      <c r="AB75" s="269"/>
      <c r="AC75" s="270"/>
      <c r="AD75" s="270"/>
      <c r="AE75" s="270"/>
      <c r="AF75" s="271"/>
      <c r="AG75" s="258" t="str">
        <f>IF(COUNTIF(AG12:AG62,"SZG")=0,"",COUNTIF(AG12:AG62,"SZG"))</f>
        <v/>
      </c>
      <c r="AH75" s="269"/>
      <c r="AI75" s="270"/>
      <c r="AJ75" s="270"/>
      <c r="AK75" s="270"/>
      <c r="AL75" s="271"/>
      <c r="AM75" s="258" t="str">
        <f>IF(COUNTIF(AM12:AM62,"SZG")=0,"",COUNTIF(AM12:AM62,"SZG"))</f>
        <v/>
      </c>
      <c r="AN75" s="269"/>
      <c r="AO75" s="270"/>
      <c r="AP75" s="270"/>
      <c r="AQ75" s="270"/>
      <c r="AR75" s="271"/>
      <c r="AS75" s="258" t="str">
        <f>IF(COUNTIF(AS12:AS62,"SZG")=0,"",COUNTIF(AS12:AS62,"SZG"))</f>
        <v/>
      </c>
      <c r="AT75" s="269"/>
      <c r="AU75" s="270"/>
      <c r="AV75" s="270"/>
      <c r="AW75" s="270"/>
      <c r="AX75" s="271"/>
      <c r="AY75" s="258" t="str">
        <f>IF(COUNTIF(AY12:AY62,"SZG")=0,"",COUNTIF(AY12:AY62,"SZG"))</f>
        <v/>
      </c>
      <c r="AZ75" s="259"/>
      <c r="BA75" s="257"/>
      <c r="BB75" s="257"/>
      <c r="BC75" s="257"/>
      <c r="BD75" s="25"/>
      <c r="BE75" s="288" t="str">
        <f t="shared" si="79"/>
        <v/>
      </c>
    </row>
    <row r="76" spans="1:57" s="422" customFormat="1" ht="15.75" customHeight="1" x14ac:dyDescent="0.25">
      <c r="A76" s="446"/>
      <c r="B76" s="171"/>
      <c r="C76" s="447" t="s">
        <v>67</v>
      </c>
      <c r="D76" s="269"/>
      <c r="E76" s="270"/>
      <c r="F76" s="270"/>
      <c r="G76" s="270"/>
      <c r="H76" s="271"/>
      <c r="I76" s="258" t="str">
        <f>IF(COUNTIF(I12:I62,"ZV")=0,"",COUNTIF(I12:I62,"ZV"))</f>
        <v/>
      </c>
      <c r="J76" s="269"/>
      <c r="K76" s="270"/>
      <c r="L76" s="270"/>
      <c r="M76" s="270"/>
      <c r="N76" s="271"/>
      <c r="O76" s="258" t="str">
        <f>IF(COUNTIF(O12:O62,"ZV")=0,"",COUNTIF(O12:O62,"ZV"))</f>
        <v/>
      </c>
      <c r="P76" s="269"/>
      <c r="Q76" s="270"/>
      <c r="R76" s="270"/>
      <c r="S76" s="270"/>
      <c r="T76" s="271"/>
      <c r="U76" s="258" t="str">
        <f>IF(COUNTIF(U12:U62,"ZV")=0,"",COUNTIF(U12:U62,"ZV"))</f>
        <v/>
      </c>
      <c r="V76" s="269"/>
      <c r="W76" s="270"/>
      <c r="X76" s="270"/>
      <c r="Y76" s="270"/>
      <c r="Z76" s="271"/>
      <c r="AA76" s="258" t="str">
        <f>IF(COUNTIF(AA12:AA62,"ZV")=0,"",COUNTIF(AA12:AA62,"ZV"))</f>
        <v/>
      </c>
      <c r="AB76" s="269"/>
      <c r="AC76" s="270"/>
      <c r="AD76" s="270"/>
      <c r="AE76" s="270"/>
      <c r="AF76" s="271"/>
      <c r="AG76" s="258" t="str">
        <f>IF(COUNTIF(AG12:AG62,"ZV")=0,"",COUNTIF(AG12:AG62,"ZV"))</f>
        <v/>
      </c>
      <c r="AH76" s="269"/>
      <c r="AI76" s="270"/>
      <c r="AJ76" s="270"/>
      <c r="AK76" s="270"/>
      <c r="AL76" s="271"/>
      <c r="AM76" s="258" t="str">
        <f>IF(COUNTIF(AM12:AM62,"ZV")=0,"",COUNTIF(AM12:AM62,"ZV"))</f>
        <v/>
      </c>
      <c r="AN76" s="269"/>
      <c r="AO76" s="270"/>
      <c r="AP76" s="270"/>
      <c r="AQ76" s="270"/>
      <c r="AR76" s="271"/>
      <c r="AS76" s="258" t="str">
        <f>IF(COUNTIF(AS12:AS62,"ZV")=0,"",COUNTIF(AS12:AS62,"ZV"))</f>
        <v/>
      </c>
      <c r="AT76" s="269"/>
      <c r="AU76" s="270"/>
      <c r="AV76" s="270"/>
      <c r="AW76" s="270"/>
      <c r="AX76" s="271"/>
      <c r="AY76" s="258">
        <f>IF(COUNTIF(AY12:AY62,"ZV")=0,"",COUNTIF(AY12:AY62,"ZV"))</f>
        <v>3</v>
      </c>
      <c r="AZ76" s="259"/>
      <c r="BA76" s="257"/>
      <c r="BB76" s="257"/>
      <c r="BC76" s="257"/>
      <c r="BD76" s="25"/>
      <c r="BE76" s="288">
        <f t="shared" si="79"/>
        <v>3</v>
      </c>
    </row>
    <row r="77" spans="1:57" s="422" customFormat="1" ht="15.75" customHeight="1" thickBot="1" x14ac:dyDescent="0.3">
      <c r="A77" s="272"/>
      <c r="B77" s="273"/>
      <c r="C77" s="274" t="s">
        <v>26</v>
      </c>
      <c r="D77" s="275"/>
      <c r="E77" s="276"/>
      <c r="F77" s="276"/>
      <c r="G77" s="276"/>
      <c r="H77" s="277"/>
      <c r="I77" s="278">
        <f>IF(SUM(I65:I76)=0,"",SUM(I65:I76))</f>
        <v>2</v>
      </c>
      <c r="J77" s="275"/>
      <c r="K77" s="276"/>
      <c r="L77" s="276"/>
      <c r="M77" s="276"/>
      <c r="N77" s="277"/>
      <c r="O77" s="278">
        <f>IF(SUM(O65:O76)=0,"",SUM(O65:O76))</f>
        <v>6</v>
      </c>
      <c r="P77" s="275"/>
      <c r="Q77" s="276"/>
      <c r="R77" s="276"/>
      <c r="S77" s="276"/>
      <c r="T77" s="277"/>
      <c r="U77" s="278">
        <f>IF(SUM(U65:U76)=0,"",SUM(U65:U76))</f>
        <v>2</v>
      </c>
      <c r="V77" s="275"/>
      <c r="W77" s="276"/>
      <c r="X77" s="276"/>
      <c r="Y77" s="276"/>
      <c r="Z77" s="277"/>
      <c r="AA77" s="278">
        <f>IF(SUM(AA65:AA76)=0,"",SUM(AA65:AA76))</f>
        <v>7</v>
      </c>
      <c r="AB77" s="275"/>
      <c r="AC77" s="276"/>
      <c r="AD77" s="276"/>
      <c r="AE77" s="276"/>
      <c r="AF77" s="277"/>
      <c r="AG77" s="278">
        <f>IF(SUM(AG65:AG76)=0,"",SUM(AG65:AG76))</f>
        <v>5</v>
      </c>
      <c r="AH77" s="275"/>
      <c r="AI77" s="276"/>
      <c r="AJ77" s="276"/>
      <c r="AK77" s="276"/>
      <c r="AL77" s="277"/>
      <c r="AM77" s="278">
        <f>IF(SUM(AM65:AM76)=0,"",SUM(AM65:AM76))</f>
        <v>6</v>
      </c>
      <c r="AN77" s="275"/>
      <c r="AO77" s="276"/>
      <c r="AP77" s="276"/>
      <c r="AQ77" s="276"/>
      <c r="AR77" s="277"/>
      <c r="AS77" s="278">
        <f>IF(SUM(AS65:AS76)=0,"",SUM(AS65:AS76))</f>
        <v>7</v>
      </c>
      <c r="AT77" s="275"/>
      <c r="AU77" s="276"/>
      <c r="AV77" s="276"/>
      <c r="AW77" s="276"/>
      <c r="AX77" s="277"/>
      <c r="AY77" s="278">
        <f>IF(SUM(AY65:AY76)=0,"",SUM(AY65:AY76))</f>
        <v>10</v>
      </c>
      <c r="AZ77" s="279"/>
      <c r="BA77" s="276"/>
      <c r="BB77" s="276"/>
      <c r="BC77" s="276"/>
      <c r="BD77" s="277"/>
      <c r="BE77" s="288">
        <f t="shared" si="79"/>
        <v>45</v>
      </c>
    </row>
    <row r="78" spans="1:57" s="422" customFormat="1" ht="15.75" customHeight="1" thickTop="1" x14ac:dyDescent="0.2">
      <c r="A78" s="449"/>
      <c r="B78" s="450"/>
      <c r="C78" s="450"/>
    </row>
    <row r="79" spans="1:57" s="422" customFormat="1" ht="15.75" customHeight="1" x14ac:dyDescent="0.2">
      <c r="A79" s="449"/>
      <c r="B79" s="450"/>
      <c r="C79" s="450"/>
    </row>
    <row r="80" spans="1:57" s="422" customFormat="1" ht="15.75" customHeight="1" x14ac:dyDescent="0.2">
      <c r="A80" s="449"/>
      <c r="B80" s="450"/>
      <c r="C80" s="450"/>
      <c r="E80" s="451"/>
      <c r="F80" s="451"/>
      <c r="Q80" s="451"/>
      <c r="R80" s="473"/>
      <c r="S80" s="473"/>
      <c r="T80" s="473"/>
      <c r="U80" s="473"/>
      <c r="V80" s="473"/>
      <c r="X80" s="474"/>
      <c r="Y80" s="474"/>
      <c r="Z80" s="474"/>
      <c r="AA80" s="474"/>
      <c r="AB80" s="474"/>
    </row>
    <row r="81" spans="1:3" s="422" customFormat="1" ht="15.75" customHeight="1" x14ac:dyDescent="0.2">
      <c r="A81" s="449"/>
      <c r="B81" s="450"/>
      <c r="C81" s="450"/>
    </row>
    <row r="82" spans="1:3" s="422" customFormat="1" ht="15.75" customHeight="1" x14ac:dyDescent="0.2">
      <c r="A82" s="449"/>
      <c r="B82" s="450"/>
      <c r="C82" s="450"/>
    </row>
    <row r="83" spans="1:3" s="422" customFormat="1" ht="15.75" customHeight="1" x14ac:dyDescent="0.2">
      <c r="A83" s="449"/>
      <c r="B83" s="450"/>
      <c r="C83" s="450"/>
    </row>
    <row r="84" spans="1:3" s="422" customFormat="1" ht="15.75" customHeight="1" x14ac:dyDescent="0.2">
      <c r="A84" s="449"/>
      <c r="B84" s="450"/>
      <c r="C84" s="450"/>
    </row>
    <row r="85" spans="1:3" s="422" customFormat="1" ht="15.75" customHeight="1" x14ac:dyDescent="0.2">
      <c r="A85" s="449"/>
      <c r="B85" s="450"/>
      <c r="C85" s="450"/>
    </row>
    <row r="86" spans="1:3" s="422" customFormat="1" ht="15.75" customHeight="1" x14ac:dyDescent="0.2">
      <c r="A86" s="449"/>
      <c r="B86" s="450"/>
      <c r="C86" s="450"/>
    </row>
    <row r="87" spans="1:3" s="422" customFormat="1" ht="15.75" customHeight="1" x14ac:dyDescent="0.2">
      <c r="A87" s="449"/>
      <c r="B87" s="450"/>
      <c r="C87" s="450"/>
    </row>
    <row r="88" spans="1:3" s="422" customFormat="1" ht="15.75" customHeight="1" x14ac:dyDescent="0.2">
      <c r="A88" s="449"/>
      <c r="B88" s="450"/>
      <c r="C88" s="450"/>
    </row>
    <row r="89" spans="1:3" s="422" customFormat="1" ht="15.75" customHeight="1" x14ac:dyDescent="0.2">
      <c r="A89" s="449"/>
      <c r="B89" s="450"/>
      <c r="C89" s="450"/>
    </row>
    <row r="90" spans="1:3" s="422" customFormat="1" ht="15.75" customHeight="1" x14ac:dyDescent="0.2">
      <c r="A90" s="449"/>
      <c r="B90" s="450"/>
      <c r="C90" s="450"/>
    </row>
    <row r="91" spans="1:3" s="422" customFormat="1" ht="15.75" customHeight="1" x14ac:dyDescent="0.2">
      <c r="A91" s="449"/>
      <c r="B91" s="450"/>
      <c r="C91" s="450"/>
    </row>
    <row r="92" spans="1:3" s="422" customFormat="1" ht="15.75" customHeight="1" x14ac:dyDescent="0.2">
      <c r="A92" s="449"/>
      <c r="B92" s="450"/>
      <c r="C92" s="450"/>
    </row>
    <row r="93" spans="1:3" s="422" customFormat="1" ht="15.75" customHeight="1" x14ac:dyDescent="0.2">
      <c r="A93" s="449"/>
      <c r="B93" s="450"/>
      <c r="C93" s="450"/>
    </row>
    <row r="94" spans="1:3" s="422" customFormat="1" ht="15.75" customHeight="1" x14ac:dyDescent="0.2">
      <c r="A94" s="449"/>
      <c r="B94" s="450"/>
      <c r="C94" s="450"/>
    </row>
    <row r="95" spans="1:3" s="422" customFormat="1" ht="15.75" customHeight="1" x14ac:dyDescent="0.2">
      <c r="A95" s="449"/>
      <c r="B95" s="450"/>
      <c r="C95" s="450"/>
    </row>
    <row r="96" spans="1:3" s="422" customFormat="1" ht="15.75" customHeight="1" x14ac:dyDescent="0.2">
      <c r="A96" s="449"/>
      <c r="B96" s="450"/>
      <c r="C96" s="450"/>
    </row>
    <row r="97" spans="1:3" s="422" customFormat="1" ht="15.75" customHeight="1" x14ac:dyDescent="0.2">
      <c r="A97" s="449"/>
      <c r="B97" s="450"/>
      <c r="C97" s="450"/>
    </row>
    <row r="98" spans="1:3" s="422" customFormat="1" ht="15.75" customHeight="1" x14ac:dyDescent="0.2">
      <c r="A98" s="449"/>
      <c r="B98" s="450"/>
      <c r="C98" s="450"/>
    </row>
    <row r="99" spans="1:3" s="422" customFormat="1" ht="15.75" customHeight="1" x14ac:dyDescent="0.2">
      <c r="A99" s="449"/>
      <c r="B99" s="450"/>
      <c r="C99" s="450"/>
    </row>
    <row r="100" spans="1:3" s="422" customFormat="1" ht="15.75" customHeight="1" x14ac:dyDescent="0.2">
      <c r="A100" s="449"/>
      <c r="B100" s="450"/>
      <c r="C100" s="450"/>
    </row>
    <row r="101" spans="1:3" s="422" customFormat="1" ht="15.75" customHeight="1" x14ac:dyDescent="0.2">
      <c r="A101" s="449"/>
      <c r="B101" s="450"/>
      <c r="C101" s="450"/>
    </row>
    <row r="102" spans="1:3" s="422" customFormat="1" ht="15.75" customHeight="1" x14ac:dyDescent="0.2">
      <c r="A102" s="449"/>
      <c r="B102" s="450"/>
      <c r="C102" s="450"/>
    </row>
    <row r="103" spans="1:3" s="422" customFormat="1" ht="15.75" customHeight="1" x14ac:dyDescent="0.2">
      <c r="A103" s="449"/>
      <c r="B103" s="450"/>
      <c r="C103" s="450"/>
    </row>
    <row r="104" spans="1:3" s="422" customFormat="1" ht="15.75" customHeight="1" x14ac:dyDescent="0.2">
      <c r="A104" s="449"/>
      <c r="B104" s="450"/>
      <c r="C104" s="450"/>
    </row>
    <row r="105" spans="1:3" s="422" customFormat="1" ht="15.75" customHeight="1" x14ac:dyDescent="0.2">
      <c r="A105" s="449"/>
      <c r="B105" s="450"/>
      <c r="C105" s="450"/>
    </row>
    <row r="106" spans="1:3" s="422" customFormat="1" ht="15.75" customHeight="1" x14ac:dyDescent="0.2">
      <c r="A106" s="449"/>
      <c r="B106" s="450"/>
      <c r="C106" s="450"/>
    </row>
    <row r="107" spans="1:3" s="422" customFormat="1" ht="15.75" customHeight="1" x14ac:dyDescent="0.2">
      <c r="A107" s="449"/>
      <c r="B107" s="450"/>
      <c r="C107" s="450"/>
    </row>
    <row r="108" spans="1:3" s="422" customFormat="1" ht="15.75" customHeight="1" x14ac:dyDescent="0.2">
      <c r="A108" s="449"/>
      <c r="B108" s="450"/>
      <c r="C108" s="450"/>
    </row>
    <row r="109" spans="1:3" s="422" customFormat="1" ht="15.75" customHeight="1" x14ac:dyDescent="0.2">
      <c r="A109" s="449"/>
      <c r="B109" s="450"/>
      <c r="C109" s="450"/>
    </row>
    <row r="110" spans="1:3" s="422" customFormat="1" ht="15.75" customHeight="1" x14ac:dyDescent="0.2">
      <c r="A110" s="449"/>
      <c r="B110" s="450"/>
      <c r="C110" s="450"/>
    </row>
    <row r="111" spans="1:3" s="422" customFormat="1" ht="15.75" customHeight="1" x14ac:dyDescent="0.2">
      <c r="A111" s="449"/>
      <c r="B111" s="450"/>
      <c r="C111" s="450"/>
    </row>
    <row r="112" spans="1:3" s="422" customFormat="1" ht="15.75" customHeight="1" x14ac:dyDescent="0.2">
      <c r="A112" s="449"/>
      <c r="B112" s="450"/>
      <c r="C112" s="450"/>
    </row>
    <row r="113" spans="1:3" s="422" customFormat="1" ht="15.75" customHeight="1" x14ac:dyDescent="0.2">
      <c r="A113" s="449"/>
      <c r="B113" s="450"/>
      <c r="C113" s="450"/>
    </row>
    <row r="114" spans="1:3" s="422" customFormat="1" ht="15.75" customHeight="1" x14ac:dyDescent="0.2">
      <c r="A114" s="449"/>
      <c r="B114" s="450"/>
      <c r="C114" s="450"/>
    </row>
    <row r="115" spans="1:3" s="422" customFormat="1" ht="15.75" customHeight="1" x14ac:dyDescent="0.2">
      <c r="A115" s="449"/>
      <c r="B115" s="450"/>
      <c r="C115" s="450"/>
    </row>
    <row r="116" spans="1:3" s="422" customFormat="1" ht="15.75" customHeight="1" x14ac:dyDescent="0.2">
      <c r="A116" s="449"/>
      <c r="B116" s="450"/>
      <c r="C116" s="450"/>
    </row>
    <row r="117" spans="1:3" s="422" customFormat="1" ht="15.75" customHeight="1" x14ac:dyDescent="0.2">
      <c r="A117" s="449"/>
      <c r="B117" s="450"/>
      <c r="C117" s="450"/>
    </row>
    <row r="118" spans="1:3" s="422" customFormat="1" ht="15.75" customHeight="1" x14ac:dyDescent="0.2">
      <c r="A118" s="449"/>
      <c r="B118" s="450"/>
      <c r="C118" s="450"/>
    </row>
    <row r="119" spans="1:3" s="422" customFormat="1" ht="15.75" customHeight="1" x14ac:dyDescent="0.2">
      <c r="A119" s="449"/>
      <c r="B119" s="450"/>
      <c r="C119" s="450"/>
    </row>
    <row r="120" spans="1:3" s="422" customFormat="1" ht="15.75" customHeight="1" x14ac:dyDescent="0.2">
      <c r="A120" s="449"/>
      <c r="B120" s="450"/>
      <c r="C120" s="450"/>
    </row>
    <row r="121" spans="1:3" s="422" customFormat="1" ht="15.75" customHeight="1" x14ac:dyDescent="0.2">
      <c r="A121" s="449"/>
      <c r="B121" s="450"/>
      <c r="C121" s="450"/>
    </row>
    <row r="122" spans="1:3" s="422" customFormat="1" ht="15.75" customHeight="1" x14ac:dyDescent="0.2">
      <c r="A122" s="449"/>
      <c r="B122" s="450"/>
      <c r="C122" s="450"/>
    </row>
    <row r="123" spans="1:3" s="422" customFormat="1" ht="15.75" customHeight="1" x14ac:dyDescent="0.2">
      <c r="A123" s="449"/>
      <c r="B123" s="450"/>
      <c r="C123" s="450"/>
    </row>
    <row r="124" spans="1:3" s="422" customFormat="1" ht="15.75" customHeight="1" x14ac:dyDescent="0.2">
      <c r="A124" s="449"/>
      <c r="B124" s="450"/>
      <c r="C124" s="450"/>
    </row>
    <row r="125" spans="1:3" s="422" customFormat="1" ht="15.75" customHeight="1" x14ac:dyDescent="0.2">
      <c r="A125" s="449"/>
      <c r="B125" s="450"/>
      <c r="C125" s="450"/>
    </row>
    <row r="126" spans="1:3" s="422" customFormat="1" ht="15.75" customHeight="1" x14ac:dyDescent="0.2">
      <c r="A126" s="449"/>
      <c r="B126" s="450"/>
      <c r="C126" s="450"/>
    </row>
    <row r="127" spans="1:3" s="422" customFormat="1" ht="15.75" customHeight="1" x14ac:dyDescent="0.2">
      <c r="A127" s="449"/>
      <c r="B127" s="450"/>
      <c r="C127" s="450"/>
    </row>
    <row r="128" spans="1:3" s="422" customFormat="1" ht="15.75" customHeight="1" x14ac:dyDescent="0.2">
      <c r="A128" s="449"/>
      <c r="B128" s="450"/>
      <c r="C128" s="450"/>
    </row>
    <row r="129" spans="1:3" s="422" customFormat="1" ht="15.75" customHeight="1" x14ac:dyDescent="0.2">
      <c r="A129" s="449"/>
      <c r="B129" s="450"/>
      <c r="C129" s="450"/>
    </row>
    <row r="130" spans="1:3" s="422" customFormat="1" ht="15.75" customHeight="1" x14ac:dyDescent="0.2">
      <c r="A130" s="449"/>
      <c r="B130" s="450"/>
      <c r="C130" s="450"/>
    </row>
    <row r="131" spans="1:3" s="422" customFormat="1" ht="15.75" customHeight="1" x14ac:dyDescent="0.2">
      <c r="A131" s="449"/>
      <c r="B131" s="450"/>
      <c r="C131" s="450"/>
    </row>
    <row r="132" spans="1:3" s="422" customFormat="1" ht="15.75" customHeight="1" x14ac:dyDescent="0.2">
      <c r="A132" s="449"/>
      <c r="B132" s="450"/>
      <c r="C132" s="450"/>
    </row>
    <row r="133" spans="1:3" s="422" customFormat="1" ht="15.75" customHeight="1" x14ac:dyDescent="0.2">
      <c r="A133" s="449"/>
      <c r="B133" s="450"/>
      <c r="C133" s="450"/>
    </row>
    <row r="134" spans="1:3" s="422" customFormat="1" ht="15.75" customHeight="1" x14ac:dyDescent="0.2">
      <c r="A134" s="449"/>
      <c r="B134" s="450"/>
      <c r="C134" s="450"/>
    </row>
    <row r="135" spans="1:3" s="422" customFormat="1" ht="15.75" customHeight="1" x14ac:dyDescent="0.2">
      <c r="A135" s="449"/>
      <c r="B135" s="450"/>
      <c r="C135" s="450"/>
    </row>
    <row r="136" spans="1:3" s="422" customFormat="1" ht="15.75" customHeight="1" x14ac:dyDescent="0.2">
      <c r="A136" s="449"/>
      <c r="B136" s="450"/>
      <c r="C136" s="450"/>
    </row>
    <row r="137" spans="1:3" s="422" customFormat="1" ht="15.75" customHeight="1" x14ac:dyDescent="0.2">
      <c r="A137" s="449"/>
      <c r="B137" s="450"/>
      <c r="C137" s="450"/>
    </row>
    <row r="138" spans="1:3" s="422" customFormat="1" ht="15.75" customHeight="1" x14ac:dyDescent="0.2">
      <c r="A138" s="449"/>
      <c r="B138" s="450"/>
      <c r="C138" s="450"/>
    </row>
    <row r="139" spans="1:3" s="422" customFormat="1" ht="15.75" customHeight="1" x14ac:dyDescent="0.2">
      <c r="A139" s="449"/>
      <c r="B139" s="450"/>
      <c r="C139" s="450"/>
    </row>
    <row r="140" spans="1:3" s="422" customFormat="1" ht="15.75" customHeight="1" x14ac:dyDescent="0.2">
      <c r="A140" s="449"/>
      <c r="B140" s="450"/>
      <c r="C140" s="450"/>
    </row>
    <row r="141" spans="1:3" s="422" customFormat="1" ht="15.75" customHeight="1" x14ac:dyDescent="0.2">
      <c r="A141" s="449"/>
      <c r="B141" s="450"/>
      <c r="C141" s="450"/>
    </row>
    <row r="142" spans="1:3" s="422" customFormat="1" ht="15.75" customHeight="1" x14ac:dyDescent="0.2">
      <c r="A142" s="449"/>
      <c r="B142" s="450"/>
      <c r="C142" s="450"/>
    </row>
    <row r="143" spans="1:3" s="422" customFormat="1" ht="15.75" customHeight="1" x14ac:dyDescent="0.2">
      <c r="A143" s="449"/>
      <c r="B143" s="452"/>
      <c r="C143" s="452"/>
    </row>
    <row r="144" spans="1:3" s="422" customFormat="1" ht="15.75" customHeight="1" x14ac:dyDescent="0.2">
      <c r="A144" s="449"/>
      <c r="B144" s="452"/>
      <c r="C144" s="452"/>
    </row>
    <row r="145" spans="1:57" s="422" customFormat="1" ht="15.75" customHeight="1" x14ac:dyDescent="0.2">
      <c r="A145" s="449"/>
      <c r="B145" s="452"/>
      <c r="C145" s="452"/>
    </row>
    <row r="146" spans="1:57" s="422" customFormat="1" ht="15.75" customHeight="1" x14ac:dyDescent="0.2">
      <c r="A146" s="449"/>
      <c r="B146" s="452"/>
      <c r="C146" s="452"/>
    </row>
    <row r="147" spans="1:57" s="422" customFormat="1" ht="15.75" customHeight="1" x14ac:dyDescent="0.2">
      <c r="A147" s="449"/>
      <c r="B147" s="452"/>
      <c r="C147" s="452"/>
    </row>
    <row r="148" spans="1:57" s="422" customFormat="1" ht="15.75" customHeight="1" x14ac:dyDescent="0.2">
      <c r="A148" s="449"/>
      <c r="B148" s="452"/>
      <c r="C148" s="452"/>
    </row>
    <row r="149" spans="1:57" s="422" customFormat="1" ht="15.75" customHeight="1" x14ac:dyDescent="0.2">
      <c r="A149" s="449"/>
      <c r="B149" s="452"/>
      <c r="C149" s="452"/>
    </row>
    <row r="150" spans="1:57" ht="15.75" customHeight="1" x14ac:dyDescent="0.2">
      <c r="A150" s="449"/>
      <c r="B150" s="452"/>
      <c r="C150" s="45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  <c r="AC150" s="422"/>
      <c r="AD150" s="422"/>
      <c r="AE150" s="422"/>
      <c r="AF150" s="422"/>
      <c r="AG150" s="422"/>
      <c r="AH150" s="422"/>
      <c r="AI150" s="422"/>
      <c r="AJ150" s="422"/>
      <c r="AK150" s="422"/>
      <c r="AL150" s="422"/>
      <c r="AM150" s="422"/>
      <c r="AN150" s="422"/>
      <c r="AO150" s="422"/>
      <c r="AP150" s="422"/>
      <c r="AQ150" s="422"/>
      <c r="AR150" s="422"/>
      <c r="AS150" s="422"/>
      <c r="AT150" s="422"/>
      <c r="AU150" s="422"/>
      <c r="AV150" s="422"/>
      <c r="AW150" s="422"/>
      <c r="AX150" s="422"/>
      <c r="AY150" s="422"/>
      <c r="AZ150" s="422"/>
      <c r="BA150" s="422"/>
      <c r="BB150" s="422"/>
      <c r="BC150" s="422"/>
      <c r="BD150" s="422"/>
      <c r="BE150" s="422"/>
    </row>
    <row r="151" spans="1:57" ht="15.75" customHeight="1" x14ac:dyDescent="0.2">
      <c r="A151" s="449"/>
      <c r="B151" s="452"/>
      <c r="C151" s="45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  <c r="Z151" s="422"/>
      <c r="AA151" s="422"/>
      <c r="AB151" s="422"/>
      <c r="AC151" s="422"/>
      <c r="AD151" s="422"/>
      <c r="AE151" s="422"/>
      <c r="AF151" s="422"/>
      <c r="AG151" s="422"/>
      <c r="AH151" s="422"/>
      <c r="AI151" s="422"/>
      <c r="AJ151" s="422"/>
      <c r="AK151" s="422"/>
      <c r="AL151" s="422"/>
      <c r="AM151" s="422"/>
      <c r="AN151" s="422"/>
      <c r="AO151" s="422"/>
      <c r="AP151" s="422"/>
      <c r="AQ151" s="422"/>
      <c r="AR151" s="422"/>
      <c r="AS151" s="422"/>
      <c r="AT151" s="422"/>
      <c r="AU151" s="422"/>
      <c r="AV151" s="422"/>
      <c r="AW151" s="422"/>
      <c r="AX151" s="422"/>
      <c r="AY151" s="422"/>
      <c r="AZ151" s="422"/>
      <c r="BA151" s="422"/>
      <c r="BB151" s="422"/>
      <c r="BC151" s="422"/>
      <c r="BD151" s="422"/>
      <c r="BE151" s="422"/>
    </row>
    <row r="152" spans="1:57" ht="15.75" customHeight="1" x14ac:dyDescent="0.2">
      <c r="A152" s="453"/>
      <c r="B152" s="454"/>
      <c r="C152" s="454"/>
    </row>
    <row r="153" spans="1:57" ht="15.75" customHeight="1" x14ac:dyDescent="0.2">
      <c r="A153" s="453"/>
      <c r="B153" s="454"/>
      <c r="C153" s="454"/>
    </row>
    <row r="154" spans="1:57" ht="15.75" customHeight="1" x14ac:dyDescent="0.2">
      <c r="A154" s="453"/>
      <c r="B154" s="454"/>
      <c r="C154" s="454"/>
    </row>
    <row r="155" spans="1:57" ht="15.75" customHeight="1" x14ac:dyDescent="0.2">
      <c r="A155" s="453"/>
      <c r="B155" s="454"/>
      <c r="C155" s="454"/>
    </row>
    <row r="156" spans="1:57" ht="15.75" customHeight="1" x14ac:dyDescent="0.2">
      <c r="A156" s="453"/>
      <c r="B156" s="454"/>
      <c r="C156" s="454"/>
    </row>
    <row r="157" spans="1:57" ht="15.75" customHeight="1" x14ac:dyDescent="0.2">
      <c r="A157" s="453"/>
      <c r="B157" s="454"/>
      <c r="C157" s="454"/>
    </row>
    <row r="158" spans="1:57" ht="15.75" customHeight="1" x14ac:dyDescent="0.2">
      <c r="A158" s="453"/>
      <c r="B158" s="454"/>
      <c r="C158" s="454"/>
    </row>
    <row r="159" spans="1:57" ht="15.75" customHeight="1" x14ac:dyDescent="0.2">
      <c r="A159" s="453"/>
      <c r="B159" s="454"/>
      <c r="C159" s="454"/>
    </row>
    <row r="160" spans="1:57" ht="15.75" customHeight="1" x14ac:dyDescent="0.2">
      <c r="A160" s="453"/>
      <c r="B160" s="454"/>
      <c r="C160" s="454"/>
    </row>
    <row r="161" spans="1:3" ht="15.75" customHeight="1" x14ac:dyDescent="0.2">
      <c r="A161" s="453"/>
      <c r="B161" s="454"/>
      <c r="C161" s="454"/>
    </row>
    <row r="162" spans="1:3" ht="15.75" customHeight="1" x14ac:dyDescent="0.2">
      <c r="A162" s="453"/>
      <c r="B162" s="454"/>
      <c r="C162" s="454"/>
    </row>
    <row r="163" spans="1:3" ht="15.75" customHeight="1" x14ac:dyDescent="0.2">
      <c r="A163" s="453"/>
      <c r="B163" s="454"/>
      <c r="C163" s="454"/>
    </row>
    <row r="164" spans="1:3" ht="15.75" customHeight="1" x14ac:dyDescent="0.2">
      <c r="A164" s="453"/>
      <c r="B164" s="454"/>
      <c r="C164" s="454"/>
    </row>
    <row r="165" spans="1:3" ht="15.75" customHeight="1" x14ac:dyDescent="0.2">
      <c r="A165" s="453"/>
      <c r="B165" s="454"/>
      <c r="C165" s="454"/>
    </row>
    <row r="166" spans="1:3" ht="15.75" customHeight="1" x14ac:dyDescent="0.2">
      <c r="A166" s="453"/>
      <c r="B166" s="454"/>
      <c r="C166" s="454"/>
    </row>
    <row r="167" spans="1:3" ht="15.75" customHeight="1" x14ac:dyDescent="0.2">
      <c r="A167" s="453"/>
      <c r="B167" s="454"/>
      <c r="C167" s="454"/>
    </row>
    <row r="168" spans="1:3" ht="15.75" customHeight="1" x14ac:dyDescent="0.2">
      <c r="A168" s="453"/>
      <c r="B168" s="454"/>
      <c r="C168" s="454"/>
    </row>
    <row r="169" spans="1:3" ht="15.75" customHeight="1" x14ac:dyDescent="0.2">
      <c r="A169" s="453"/>
      <c r="B169" s="454"/>
      <c r="C169" s="454"/>
    </row>
    <row r="170" spans="1:3" ht="15.75" customHeight="1" x14ac:dyDescent="0.2">
      <c r="A170" s="453"/>
      <c r="B170" s="454"/>
      <c r="C170" s="454"/>
    </row>
    <row r="171" spans="1:3" ht="15.75" customHeight="1" x14ac:dyDescent="0.2">
      <c r="A171" s="453"/>
      <c r="B171" s="454"/>
      <c r="C171" s="454"/>
    </row>
    <row r="172" spans="1:3" ht="15.75" customHeight="1" x14ac:dyDescent="0.2">
      <c r="A172" s="453"/>
      <c r="B172" s="454"/>
      <c r="C172" s="454"/>
    </row>
    <row r="173" spans="1:3" ht="15.75" customHeight="1" x14ac:dyDescent="0.2">
      <c r="A173" s="453"/>
      <c r="B173" s="454"/>
      <c r="C173" s="454"/>
    </row>
    <row r="174" spans="1:3" ht="15.75" customHeight="1" x14ac:dyDescent="0.2">
      <c r="A174" s="453"/>
      <c r="B174" s="454"/>
      <c r="C174" s="454"/>
    </row>
    <row r="175" spans="1:3" ht="15.75" customHeight="1" x14ac:dyDescent="0.2">
      <c r="A175" s="453"/>
      <c r="B175" s="454"/>
      <c r="C175" s="454"/>
    </row>
    <row r="176" spans="1:3" ht="15.75" customHeight="1" x14ac:dyDescent="0.2">
      <c r="A176" s="453"/>
      <c r="B176" s="454"/>
      <c r="C176" s="454"/>
    </row>
    <row r="177" spans="1:3" ht="15.75" customHeight="1" x14ac:dyDescent="0.2">
      <c r="A177" s="453"/>
      <c r="B177" s="454"/>
      <c r="C177" s="454"/>
    </row>
    <row r="178" spans="1:3" ht="15.75" customHeight="1" x14ac:dyDescent="0.2">
      <c r="A178" s="453"/>
      <c r="B178" s="454"/>
      <c r="C178" s="454"/>
    </row>
    <row r="179" spans="1:3" ht="15.75" customHeight="1" x14ac:dyDescent="0.2">
      <c r="A179" s="453"/>
      <c r="B179" s="454"/>
      <c r="C179" s="454"/>
    </row>
    <row r="180" spans="1:3" ht="15.75" customHeight="1" x14ac:dyDescent="0.2">
      <c r="A180" s="453"/>
      <c r="B180" s="454"/>
      <c r="C180" s="454"/>
    </row>
    <row r="181" spans="1:3" ht="15.75" customHeight="1" x14ac:dyDescent="0.2">
      <c r="A181" s="453"/>
      <c r="B181" s="454"/>
      <c r="C181" s="454"/>
    </row>
    <row r="182" spans="1:3" ht="15.75" customHeight="1" x14ac:dyDescent="0.2">
      <c r="A182" s="453"/>
      <c r="B182" s="454"/>
      <c r="C182" s="454"/>
    </row>
    <row r="183" spans="1:3" ht="15.75" customHeight="1" x14ac:dyDescent="0.2">
      <c r="A183" s="453"/>
      <c r="B183" s="454"/>
      <c r="C183" s="454"/>
    </row>
    <row r="184" spans="1:3" x14ac:dyDescent="0.2">
      <c r="A184" s="453"/>
      <c r="B184" s="454"/>
      <c r="C184" s="454"/>
    </row>
    <row r="185" spans="1:3" x14ac:dyDescent="0.2">
      <c r="A185" s="453"/>
      <c r="B185" s="454"/>
      <c r="C185" s="454"/>
    </row>
    <row r="186" spans="1:3" x14ac:dyDescent="0.2">
      <c r="A186" s="453"/>
      <c r="B186" s="454"/>
      <c r="C186" s="454"/>
    </row>
    <row r="187" spans="1:3" x14ac:dyDescent="0.2">
      <c r="A187" s="453"/>
      <c r="B187" s="454"/>
      <c r="C187" s="454"/>
    </row>
    <row r="188" spans="1:3" x14ac:dyDescent="0.2">
      <c r="A188" s="453"/>
      <c r="B188" s="454"/>
      <c r="C188" s="454"/>
    </row>
    <row r="189" spans="1:3" x14ac:dyDescent="0.2">
      <c r="A189" s="453"/>
      <c r="B189" s="454"/>
      <c r="C189" s="454"/>
    </row>
    <row r="190" spans="1:3" x14ac:dyDescent="0.2">
      <c r="A190" s="453"/>
      <c r="B190" s="454"/>
      <c r="C190" s="454"/>
    </row>
    <row r="191" spans="1:3" x14ac:dyDescent="0.2">
      <c r="A191" s="453"/>
      <c r="B191" s="454"/>
      <c r="C191" s="454"/>
    </row>
    <row r="192" spans="1:3" x14ac:dyDescent="0.2">
      <c r="A192" s="453"/>
      <c r="B192" s="454"/>
      <c r="C192" s="454"/>
    </row>
    <row r="193" spans="1:3" x14ac:dyDescent="0.2">
      <c r="A193" s="453"/>
      <c r="B193" s="454"/>
      <c r="C193" s="454"/>
    </row>
    <row r="194" spans="1:3" x14ac:dyDescent="0.2">
      <c r="A194" s="453"/>
      <c r="B194" s="454"/>
      <c r="C194" s="454"/>
    </row>
    <row r="195" spans="1:3" x14ac:dyDescent="0.2">
      <c r="A195" s="453"/>
      <c r="B195" s="454"/>
      <c r="C195" s="454"/>
    </row>
    <row r="196" spans="1:3" x14ac:dyDescent="0.2">
      <c r="A196" s="453"/>
      <c r="B196" s="454"/>
      <c r="C196" s="454"/>
    </row>
    <row r="197" spans="1:3" x14ac:dyDescent="0.2">
      <c r="A197" s="453"/>
      <c r="B197" s="454"/>
      <c r="C197" s="454"/>
    </row>
    <row r="198" spans="1:3" x14ac:dyDescent="0.2">
      <c r="A198" s="453"/>
      <c r="B198" s="454"/>
      <c r="C198" s="454"/>
    </row>
    <row r="199" spans="1:3" x14ac:dyDescent="0.2">
      <c r="A199" s="453"/>
      <c r="B199" s="454"/>
      <c r="C199" s="454"/>
    </row>
    <row r="200" spans="1:3" x14ac:dyDescent="0.2">
      <c r="A200" s="453"/>
      <c r="B200" s="454"/>
      <c r="C200" s="454"/>
    </row>
    <row r="201" spans="1:3" x14ac:dyDescent="0.2">
      <c r="A201" s="453"/>
      <c r="B201" s="454"/>
      <c r="C201" s="454"/>
    </row>
    <row r="202" spans="1:3" x14ac:dyDescent="0.2">
      <c r="A202" s="453"/>
      <c r="B202" s="454"/>
      <c r="C202" s="454"/>
    </row>
    <row r="203" spans="1:3" x14ac:dyDescent="0.2">
      <c r="A203" s="453"/>
      <c r="B203" s="454"/>
      <c r="C203" s="454"/>
    </row>
    <row r="204" spans="1:3" x14ac:dyDescent="0.2">
      <c r="A204" s="453"/>
      <c r="B204" s="454"/>
      <c r="C204" s="454"/>
    </row>
    <row r="205" spans="1:3" x14ac:dyDescent="0.2">
      <c r="A205" s="453"/>
      <c r="B205" s="454"/>
      <c r="C205" s="454"/>
    </row>
    <row r="206" spans="1:3" x14ac:dyDescent="0.2">
      <c r="A206" s="453"/>
      <c r="B206" s="454"/>
      <c r="C206" s="454"/>
    </row>
    <row r="207" spans="1:3" x14ac:dyDescent="0.2">
      <c r="A207" s="453"/>
      <c r="B207" s="454"/>
      <c r="C207" s="454"/>
    </row>
    <row r="208" spans="1:3" x14ac:dyDescent="0.2">
      <c r="A208" s="453"/>
      <c r="B208" s="454"/>
      <c r="C208" s="454"/>
    </row>
    <row r="209" spans="1:3" x14ac:dyDescent="0.2">
      <c r="A209" s="453"/>
      <c r="B209" s="454"/>
      <c r="C209" s="454"/>
    </row>
    <row r="210" spans="1:3" x14ac:dyDescent="0.2">
      <c r="A210" s="453"/>
      <c r="B210" s="454"/>
      <c r="C210" s="454"/>
    </row>
    <row r="211" spans="1:3" x14ac:dyDescent="0.2">
      <c r="A211" s="453"/>
      <c r="B211" s="454"/>
      <c r="C211" s="454"/>
    </row>
    <row r="212" spans="1:3" x14ac:dyDescent="0.2">
      <c r="A212" s="453"/>
      <c r="B212" s="454"/>
      <c r="C212" s="454"/>
    </row>
    <row r="213" spans="1:3" x14ac:dyDescent="0.2">
      <c r="A213" s="453"/>
      <c r="B213" s="454"/>
      <c r="C213" s="454"/>
    </row>
    <row r="214" spans="1:3" x14ac:dyDescent="0.2">
      <c r="A214" s="453"/>
      <c r="B214" s="454"/>
      <c r="C214" s="454"/>
    </row>
    <row r="215" spans="1:3" x14ac:dyDescent="0.2">
      <c r="A215" s="453"/>
      <c r="B215" s="454"/>
      <c r="C215" s="454"/>
    </row>
    <row r="216" spans="1:3" x14ac:dyDescent="0.2">
      <c r="A216" s="453"/>
      <c r="B216" s="454"/>
      <c r="C216" s="454"/>
    </row>
    <row r="217" spans="1:3" x14ac:dyDescent="0.2">
      <c r="A217" s="453"/>
      <c r="B217" s="454"/>
      <c r="C217" s="454"/>
    </row>
    <row r="218" spans="1:3" x14ac:dyDescent="0.2">
      <c r="A218" s="453"/>
      <c r="B218" s="454"/>
      <c r="C218" s="454"/>
    </row>
    <row r="219" spans="1:3" x14ac:dyDescent="0.2">
      <c r="A219" s="453"/>
      <c r="B219" s="454"/>
      <c r="C219" s="454"/>
    </row>
    <row r="220" spans="1:3" x14ac:dyDescent="0.2">
      <c r="A220" s="453"/>
      <c r="B220" s="454"/>
      <c r="C220" s="454"/>
    </row>
    <row r="221" spans="1:3" x14ac:dyDescent="0.2">
      <c r="A221" s="453"/>
      <c r="B221" s="454"/>
      <c r="C221" s="454"/>
    </row>
    <row r="222" spans="1:3" x14ac:dyDescent="0.2">
      <c r="A222" s="453"/>
      <c r="B222" s="454"/>
      <c r="C222" s="454"/>
    </row>
    <row r="223" spans="1:3" x14ac:dyDescent="0.2">
      <c r="A223" s="453"/>
      <c r="B223" s="454"/>
      <c r="C223" s="454"/>
    </row>
    <row r="224" spans="1:3" x14ac:dyDescent="0.2">
      <c r="A224" s="453"/>
      <c r="B224" s="454"/>
      <c r="C224" s="454"/>
    </row>
    <row r="225" spans="1:3" x14ac:dyDescent="0.2">
      <c r="A225" s="453"/>
      <c r="B225" s="454"/>
      <c r="C225" s="454"/>
    </row>
    <row r="226" spans="1:3" x14ac:dyDescent="0.2">
      <c r="A226" s="453"/>
      <c r="B226" s="454"/>
      <c r="C226" s="454"/>
    </row>
    <row r="227" spans="1:3" x14ac:dyDescent="0.2">
      <c r="A227" s="453"/>
      <c r="B227" s="454"/>
      <c r="C227" s="454"/>
    </row>
    <row r="228" spans="1:3" x14ac:dyDescent="0.2">
      <c r="A228" s="453"/>
      <c r="B228" s="454"/>
      <c r="C228" s="454"/>
    </row>
    <row r="229" spans="1:3" x14ac:dyDescent="0.2">
      <c r="A229" s="453"/>
      <c r="B229" s="454"/>
      <c r="C229" s="454"/>
    </row>
    <row r="230" spans="1:3" x14ac:dyDescent="0.2">
      <c r="A230" s="453"/>
      <c r="B230" s="454"/>
      <c r="C230" s="454"/>
    </row>
    <row r="231" spans="1:3" x14ac:dyDescent="0.2">
      <c r="A231" s="453"/>
      <c r="B231" s="454"/>
      <c r="C231" s="454"/>
    </row>
    <row r="232" spans="1:3" x14ac:dyDescent="0.2">
      <c r="A232" s="453"/>
      <c r="B232" s="454"/>
      <c r="C232" s="454"/>
    </row>
    <row r="233" spans="1:3" x14ac:dyDescent="0.2">
      <c r="A233" s="453"/>
      <c r="B233" s="454"/>
      <c r="C233" s="454"/>
    </row>
    <row r="234" spans="1:3" x14ac:dyDescent="0.2">
      <c r="A234" s="453"/>
      <c r="B234" s="454"/>
      <c r="C234" s="454"/>
    </row>
    <row r="235" spans="1:3" x14ac:dyDescent="0.2">
      <c r="A235" s="453"/>
      <c r="B235" s="454"/>
      <c r="C235" s="454"/>
    </row>
    <row r="236" spans="1:3" x14ac:dyDescent="0.2">
      <c r="A236" s="453"/>
      <c r="B236" s="454"/>
      <c r="C236" s="454"/>
    </row>
    <row r="237" spans="1:3" x14ac:dyDescent="0.2">
      <c r="A237" s="453"/>
      <c r="B237" s="454"/>
      <c r="C237" s="454"/>
    </row>
    <row r="238" spans="1:3" x14ac:dyDescent="0.2">
      <c r="A238" s="453"/>
      <c r="B238" s="454"/>
      <c r="C238" s="454"/>
    </row>
    <row r="239" spans="1:3" x14ac:dyDescent="0.2">
      <c r="A239" s="453"/>
      <c r="B239" s="454"/>
      <c r="C239" s="454"/>
    </row>
    <row r="240" spans="1:3" x14ac:dyDescent="0.2">
      <c r="A240" s="453"/>
      <c r="B240" s="454"/>
      <c r="C240" s="454"/>
    </row>
    <row r="241" spans="1:3" x14ac:dyDescent="0.2">
      <c r="A241" s="453"/>
      <c r="B241" s="454"/>
      <c r="C241" s="454"/>
    </row>
    <row r="242" spans="1:3" x14ac:dyDescent="0.2">
      <c r="A242" s="453"/>
      <c r="B242" s="454"/>
      <c r="C242" s="454"/>
    </row>
    <row r="243" spans="1:3" x14ac:dyDescent="0.2">
      <c r="A243" s="453"/>
      <c r="B243" s="454"/>
      <c r="C243" s="454"/>
    </row>
    <row r="244" spans="1:3" x14ac:dyDescent="0.2">
      <c r="A244" s="453"/>
      <c r="B244" s="454"/>
      <c r="C244" s="454"/>
    </row>
    <row r="245" spans="1:3" x14ac:dyDescent="0.2">
      <c r="A245" s="453"/>
      <c r="B245" s="454"/>
      <c r="C245" s="454"/>
    </row>
    <row r="246" spans="1:3" x14ac:dyDescent="0.2">
      <c r="A246" s="453"/>
      <c r="B246" s="454"/>
      <c r="C246" s="454"/>
    </row>
    <row r="247" spans="1:3" x14ac:dyDescent="0.2">
      <c r="A247" s="453"/>
      <c r="B247" s="454"/>
      <c r="C247" s="454"/>
    </row>
    <row r="248" spans="1:3" x14ac:dyDescent="0.2">
      <c r="A248" s="453"/>
      <c r="B248" s="454"/>
      <c r="C248" s="454"/>
    </row>
  </sheetData>
  <sheetProtection selectLockedCells="1"/>
  <protectedRanges>
    <protectedRange sqref="C64" name="Tartomány4"/>
    <protectedRange sqref="C76:C77" name="Tartomány4_1"/>
    <protectedRange sqref="C31:C42" name="Tartomány1_2_1_1_1"/>
    <protectedRange sqref="C30" name="Tartomány1_2_1_3_1"/>
    <protectedRange sqref="C15:C20" name="Tartomány1_2_1_2_1_1_1"/>
    <protectedRange sqref="C22" name="Tartomány1_2_1_1_2_1_1"/>
    <protectedRange sqref="C29" name="Tartomány1_2_1_1_2"/>
    <protectedRange sqref="C54" name="Tartomány1_2_1_2_1_2"/>
    <protectedRange sqref="C14" name="Tartomány1_2_1_4_1"/>
  </protectedRanges>
  <mergeCells count="65">
    <mergeCell ref="D58:AA58"/>
    <mergeCell ref="AB58:AY58"/>
    <mergeCell ref="AZ58:BE58"/>
    <mergeCell ref="A63:AA63"/>
    <mergeCell ref="A64:AA64"/>
    <mergeCell ref="BB8:BC8"/>
    <mergeCell ref="BD8:BD9"/>
    <mergeCell ref="BE8:BE9"/>
    <mergeCell ref="D52:AA52"/>
    <mergeCell ref="AB52:AY52"/>
    <mergeCell ref="AZ52:BE52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51"/>
  <sheetViews>
    <sheetView topLeftCell="A10" zoomScale="89" zoomScaleNormal="89" workbookViewId="0">
      <selection activeCell="A18" sqref="A18"/>
    </sheetView>
  </sheetViews>
  <sheetFormatPr defaultColWidth="10.6640625" defaultRowHeight="15" x14ac:dyDescent="0.2"/>
  <cols>
    <col min="1" max="1" width="17.1640625" style="455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61.83203125" style="72" customWidth="1"/>
    <col min="59" max="59" width="39" style="72" customWidth="1"/>
    <col min="60" max="16384" width="10.6640625" style="72"/>
  </cols>
  <sheetData>
    <row r="1" spans="1:59" ht="21.95" customHeight="1" x14ac:dyDescent="0.2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  <c r="BC1" s="808"/>
      <c r="BD1" s="808"/>
      <c r="BE1" s="808"/>
    </row>
    <row r="2" spans="1:59" ht="21.95" customHeight="1" x14ac:dyDescent="0.2">
      <c r="A2" s="763" t="s">
        <v>464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</row>
    <row r="3" spans="1:59" ht="23.25" x14ac:dyDescent="0.2">
      <c r="A3" s="809" t="s">
        <v>465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  <c r="BC3" s="809"/>
      <c r="BD3" s="809"/>
      <c r="BE3" s="809"/>
    </row>
    <row r="4" spans="1:59" s="290" customFormat="1" ht="23.25" x14ac:dyDescent="0.2">
      <c r="A4" s="763" t="s">
        <v>1155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</row>
    <row r="5" spans="1:59" ht="24" customHeight="1" thickBot="1" x14ac:dyDescent="0.25">
      <c r="A5" s="762" t="s">
        <v>462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</row>
    <row r="6" spans="1:59" ht="15.75" customHeight="1" thickTop="1" thickBot="1" x14ac:dyDescent="0.25">
      <c r="A6" s="821" t="s">
        <v>1</v>
      </c>
      <c r="B6" s="824" t="s">
        <v>2</v>
      </c>
      <c r="C6" s="827" t="s">
        <v>3</v>
      </c>
      <c r="D6" s="829" t="s">
        <v>4</v>
      </c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9" t="s">
        <v>4</v>
      </c>
      <c r="AC6" s="820"/>
      <c r="AD6" s="820"/>
      <c r="AE6" s="820"/>
      <c r="AF6" s="820"/>
      <c r="AG6" s="820"/>
      <c r="AH6" s="820"/>
      <c r="AI6" s="820"/>
      <c r="AJ6" s="820"/>
      <c r="AK6" s="820"/>
      <c r="AL6" s="820"/>
      <c r="AM6" s="820"/>
      <c r="AN6" s="820"/>
      <c r="AO6" s="820"/>
      <c r="AP6" s="820"/>
      <c r="AQ6" s="820"/>
      <c r="AR6" s="820"/>
      <c r="AS6" s="820"/>
      <c r="AT6" s="820"/>
      <c r="AU6" s="820"/>
      <c r="AV6" s="820"/>
      <c r="AW6" s="820"/>
      <c r="AX6" s="820"/>
      <c r="AY6" s="820"/>
      <c r="AZ6" s="830" t="s">
        <v>5</v>
      </c>
      <c r="BA6" s="831"/>
      <c r="BB6" s="831"/>
      <c r="BC6" s="831"/>
      <c r="BD6" s="831"/>
      <c r="BE6" s="832"/>
      <c r="BF6" s="722" t="s">
        <v>51</v>
      </c>
      <c r="BG6" s="722" t="s">
        <v>52</v>
      </c>
    </row>
    <row r="7" spans="1:59" ht="15.75" customHeight="1" x14ac:dyDescent="0.2">
      <c r="A7" s="822"/>
      <c r="B7" s="825"/>
      <c r="C7" s="828"/>
      <c r="D7" s="803" t="s">
        <v>6</v>
      </c>
      <c r="E7" s="804"/>
      <c r="F7" s="804"/>
      <c r="G7" s="804"/>
      <c r="H7" s="804"/>
      <c r="I7" s="805"/>
      <c r="J7" s="806" t="s">
        <v>7</v>
      </c>
      <c r="K7" s="804"/>
      <c r="L7" s="804"/>
      <c r="M7" s="804"/>
      <c r="N7" s="804"/>
      <c r="O7" s="807"/>
      <c r="P7" s="803" t="s">
        <v>8</v>
      </c>
      <c r="Q7" s="804"/>
      <c r="R7" s="804"/>
      <c r="S7" s="804"/>
      <c r="T7" s="804"/>
      <c r="U7" s="805"/>
      <c r="V7" s="806" t="s">
        <v>9</v>
      </c>
      <c r="W7" s="804"/>
      <c r="X7" s="804"/>
      <c r="Y7" s="804"/>
      <c r="Z7" s="804"/>
      <c r="AA7" s="805"/>
      <c r="AB7" s="803" t="s">
        <v>10</v>
      </c>
      <c r="AC7" s="804"/>
      <c r="AD7" s="804"/>
      <c r="AE7" s="804"/>
      <c r="AF7" s="804"/>
      <c r="AG7" s="805"/>
      <c r="AH7" s="806" t="s">
        <v>11</v>
      </c>
      <c r="AI7" s="804"/>
      <c r="AJ7" s="804"/>
      <c r="AK7" s="804"/>
      <c r="AL7" s="804"/>
      <c r="AM7" s="807"/>
      <c r="AN7" s="803" t="s">
        <v>37</v>
      </c>
      <c r="AO7" s="804"/>
      <c r="AP7" s="804"/>
      <c r="AQ7" s="804"/>
      <c r="AR7" s="804"/>
      <c r="AS7" s="805"/>
      <c r="AT7" s="806" t="s">
        <v>38</v>
      </c>
      <c r="AU7" s="804"/>
      <c r="AV7" s="804"/>
      <c r="AW7" s="804"/>
      <c r="AX7" s="804"/>
      <c r="AY7" s="805"/>
      <c r="AZ7" s="833"/>
      <c r="BA7" s="834"/>
      <c r="BB7" s="834"/>
      <c r="BC7" s="834"/>
      <c r="BD7" s="834"/>
      <c r="BE7" s="835"/>
      <c r="BF7" s="802"/>
      <c r="BG7" s="723"/>
    </row>
    <row r="8" spans="1:59" ht="15.75" customHeight="1" x14ac:dyDescent="0.2">
      <c r="A8" s="822"/>
      <c r="B8" s="825"/>
      <c r="C8" s="828"/>
      <c r="D8" s="795" t="s">
        <v>12</v>
      </c>
      <c r="E8" s="782"/>
      <c r="F8" s="781" t="s">
        <v>13</v>
      </c>
      <c r="G8" s="782"/>
      <c r="H8" s="783" t="s">
        <v>14</v>
      </c>
      <c r="I8" s="788" t="s">
        <v>39</v>
      </c>
      <c r="J8" s="790" t="s">
        <v>12</v>
      </c>
      <c r="K8" s="782"/>
      <c r="L8" s="781" t="s">
        <v>13</v>
      </c>
      <c r="M8" s="782"/>
      <c r="N8" s="783" t="s">
        <v>14</v>
      </c>
      <c r="O8" s="793" t="s">
        <v>39</v>
      </c>
      <c r="P8" s="795" t="s">
        <v>12</v>
      </c>
      <c r="Q8" s="782"/>
      <c r="R8" s="781" t="s">
        <v>13</v>
      </c>
      <c r="S8" s="782"/>
      <c r="T8" s="783" t="s">
        <v>14</v>
      </c>
      <c r="U8" s="788" t="s">
        <v>39</v>
      </c>
      <c r="V8" s="790" t="s">
        <v>12</v>
      </c>
      <c r="W8" s="782"/>
      <c r="X8" s="781" t="s">
        <v>13</v>
      </c>
      <c r="Y8" s="782"/>
      <c r="Z8" s="783" t="s">
        <v>14</v>
      </c>
      <c r="AA8" s="791" t="s">
        <v>39</v>
      </c>
      <c r="AB8" s="795" t="s">
        <v>12</v>
      </c>
      <c r="AC8" s="782"/>
      <c r="AD8" s="781" t="s">
        <v>13</v>
      </c>
      <c r="AE8" s="782"/>
      <c r="AF8" s="783" t="s">
        <v>14</v>
      </c>
      <c r="AG8" s="788" t="s">
        <v>39</v>
      </c>
      <c r="AH8" s="790" t="s">
        <v>12</v>
      </c>
      <c r="AI8" s="782"/>
      <c r="AJ8" s="781" t="s">
        <v>13</v>
      </c>
      <c r="AK8" s="782"/>
      <c r="AL8" s="783" t="s">
        <v>14</v>
      </c>
      <c r="AM8" s="793" t="s">
        <v>39</v>
      </c>
      <c r="AN8" s="795" t="s">
        <v>12</v>
      </c>
      <c r="AO8" s="782"/>
      <c r="AP8" s="781" t="s">
        <v>13</v>
      </c>
      <c r="AQ8" s="782"/>
      <c r="AR8" s="783" t="s">
        <v>14</v>
      </c>
      <c r="AS8" s="788" t="s">
        <v>39</v>
      </c>
      <c r="AT8" s="790" t="s">
        <v>12</v>
      </c>
      <c r="AU8" s="782"/>
      <c r="AV8" s="781" t="s">
        <v>13</v>
      </c>
      <c r="AW8" s="782"/>
      <c r="AX8" s="783" t="s">
        <v>14</v>
      </c>
      <c r="AY8" s="791" t="s">
        <v>39</v>
      </c>
      <c r="AZ8" s="790" t="s">
        <v>12</v>
      </c>
      <c r="BA8" s="782"/>
      <c r="BB8" s="781" t="s">
        <v>13</v>
      </c>
      <c r="BC8" s="782"/>
      <c r="BD8" s="783" t="s">
        <v>14</v>
      </c>
      <c r="BE8" s="785" t="s">
        <v>47</v>
      </c>
      <c r="BF8" s="802"/>
      <c r="BG8" s="723"/>
    </row>
    <row r="9" spans="1:59" ht="80.099999999999994" customHeight="1" thickBot="1" x14ac:dyDescent="0.25">
      <c r="A9" s="823"/>
      <c r="B9" s="826"/>
      <c r="C9" s="818"/>
      <c r="D9" s="291" t="s">
        <v>40</v>
      </c>
      <c r="E9" s="292" t="s">
        <v>41</v>
      </c>
      <c r="F9" s="293" t="s">
        <v>40</v>
      </c>
      <c r="G9" s="292" t="s">
        <v>41</v>
      </c>
      <c r="H9" s="784"/>
      <c r="I9" s="789"/>
      <c r="J9" s="294" t="s">
        <v>40</v>
      </c>
      <c r="K9" s="292" t="s">
        <v>41</v>
      </c>
      <c r="L9" s="293" t="s">
        <v>40</v>
      </c>
      <c r="M9" s="292" t="s">
        <v>41</v>
      </c>
      <c r="N9" s="784"/>
      <c r="O9" s="794"/>
      <c r="P9" s="291" t="s">
        <v>40</v>
      </c>
      <c r="Q9" s="292" t="s">
        <v>41</v>
      </c>
      <c r="R9" s="293" t="s">
        <v>40</v>
      </c>
      <c r="S9" s="292" t="s">
        <v>41</v>
      </c>
      <c r="T9" s="784"/>
      <c r="U9" s="789"/>
      <c r="V9" s="294" t="s">
        <v>40</v>
      </c>
      <c r="W9" s="292" t="s">
        <v>41</v>
      </c>
      <c r="X9" s="293" t="s">
        <v>40</v>
      </c>
      <c r="Y9" s="292" t="s">
        <v>41</v>
      </c>
      <c r="Z9" s="784"/>
      <c r="AA9" s="792"/>
      <c r="AB9" s="291" t="s">
        <v>40</v>
      </c>
      <c r="AC9" s="292" t="s">
        <v>41</v>
      </c>
      <c r="AD9" s="293" t="s">
        <v>40</v>
      </c>
      <c r="AE9" s="292" t="s">
        <v>41</v>
      </c>
      <c r="AF9" s="784"/>
      <c r="AG9" s="789"/>
      <c r="AH9" s="294" t="s">
        <v>40</v>
      </c>
      <c r="AI9" s="292" t="s">
        <v>41</v>
      </c>
      <c r="AJ9" s="293" t="s">
        <v>40</v>
      </c>
      <c r="AK9" s="292" t="s">
        <v>41</v>
      </c>
      <c r="AL9" s="784"/>
      <c r="AM9" s="794"/>
      <c r="AN9" s="291" t="s">
        <v>40</v>
      </c>
      <c r="AO9" s="292" t="s">
        <v>41</v>
      </c>
      <c r="AP9" s="293" t="s">
        <v>40</v>
      </c>
      <c r="AQ9" s="292" t="s">
        <v>41</v>
      </c>
      <c r="AR9" s="784"/>
      <c r="AS9" s="789"/>
      <c r="AT9" s="294" t="s">
        <v>40</v>
      </c>
      <c r="AU9" s="292" t="s">
        <v>41</v>
      </c>
      <c r="AV9" s="293" t="s">
        <v>40</v>
      </c>
      <c r="AW9" s="292" t="s">
        <v>41</v>
      </c>
      <c r="AX9" s="784"/>
      <c r="AY9" s="792"/>
      <c r="AZ9" s="294" t="s">
        <v>40</v>
      </c>
      <c r="BA9" s="292" t="s">
        <v>42</v>
      </c>
      <c r="BB9" s="293" t="s">
        <v>40</v>
      </c>
      <c r="BC9" s="292" t="s">
        <v>42</v>
      </c>
      <c r="BD9" s="784"/>
      <c r="BE9" s="786"/>
      <c r="BF9" s="802"/>
      <c r="BG9" s="723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468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30" si="4">IF(V12*15=0,"",V12*15)</f>
        <v/>
      </c>
      <c r="X12" s="313"/>
      <c r="Y12" s="312" t="str">
        <f t="shared" ref="Y12:Y30" si="5">IF(X12*15=0,"",X12*15)</f>
        <v/>
      </c>
      <c r="Z12" s="314"/>
      <c r="AA12" s="315"/>
      <c r="AB12" s="311"/>
      <c r="AC12" s="312" t="str">
        <f t="shared" ref="AC12:AC30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30" si="11">IF(AP12*15=0,"",AP12*15)</f>
        <v/>
      </c>
      <c r="AR12" s="314"/>
      <c r="AS12" s="315"/>
      <c r="AT12" s="311"/>
      <c r="AU12" s="312" t="str">
        <f t="shared" ref="AU12:AU30" si="12">IF(AT12*15=0,"",AT12*15)</f>
        <v/>
      </c>
      <c r="AV12" s="313"/>
      <c r="AW12" s="312" t="str">
        <f t="shared" ref="AW12:AW30" si="13">IF(AV12*15=0,"",AV12*15)</f>
        <v/>
      </c>
      <c r="AX12" s="314"/>
      <c r="AY12" s="315"/>
      <c r="AZ12" s="24">
        <f t="shared" ref="AZ12:AZ13" si="14">IF(D12+J12+P12+V12+AB12+AH12+AN12+AT12=0,"",D12+J12+P12+V12+AB12+AH12+AN12+AT12)</f>
        <v>2</v>
      </c>
      <c r="BA12" s="16">
        <v>24</v>
      </c>
      <c r="BB12" s="25" t="str">
        <f t="shared" ref="BB12:BB13" si="15">IF(F12+L12+R12+X12+AD12+AJ12+AP12+AV12=0,"",F12+L12+R12+X12+AD12+AJ12+AP12+AV12)</f>
        <v/>
      </c>
      <c r="BC12" s="16">
        <v>6</v>
      </c>
      <c r="BD12" s="25">
        <f t="shared" ref="BD12:BD13" si="16">IF(N12+H12+T12+Z12+AF12+AL12+AR12+AX12=0,"",N12+H12+T12+Z12+AF12+AL12+AR12+AX12)</f>
        <v>2</v>
      </c>
      <c r="BE12" s="26">
        <f t="shared" ref="BE12:BE13" si="17">IF(D12+F12+L12+J12+P12+R12+V12+X12+AB12+AD12+AH12+AJ12+AN12+AP12+AT12+AV12=0,"",D12+F12+L12+J12+P12+R12+V12+X12+AB12+AD12+AH12+AJ12+AN12+AP12+AT12+AV12)</f>
        <v>2</v>
      </c>
      <c r="BF12" s="41" t="s">
        <v>676</v>
      </c>
      <c r="BG12" s="41" t="s">
        <v>713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3</v>
      </c>
      <c r="E13" s="16">
        <v>50</v>
      </c>
      <c r="F13" s="15">
        <v>2</v>
      </c>
      <c r="G13" s="16">
        <v>20</v>
      </c>
      <c r="H13" s="15">
        <v>4</v>
      </c>
      <c r="I13" s="17" t="s">
        <v>468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si="14"/>
        <v>3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5</v>
      </c>
      <c r="BF13" s="41" t="s">
        <v>676</v>
      </c>
      <c r="BG13" s="41" t="s">
        <v>713</v>
      </c>
    </row>
    <row r="14" spans="1:59" ht="15.75" customHeight="1" x14ac:dyDescent="0.2">
      <c r="A14" s="104" t="s">
        <v>281</v>
      </c>
      <c r="B14" s="29" t="s">
        <v>15</v>
      </c>
      <c r="C14" s="316" t="s">
        <v>712</v>
      </c>
      <c r="D14" s="311"/>
      <c r="E14" s="312" t="str">
        <f t="shared" ref="E14:E30" si="18">IF(D14*15=0,"",D14*15)</f>
        <v/>
      </c>
      <c r="F14" s="313"/>
      <c r="G14" s="312" t="str">
        <f t="shared" ref="G14:G29" si="19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0">IF(L14*15=0,"",L14*15)</f>
        <v/>
      </c>
      <c r="N14" s="314">
        <v>2</v>
      </c>
      <c r="O14" s="315" t="s">
        <v>468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ref="AZ14" si="21">IF(D14+J14+P14+V14+AB14+AH14+AN14+AT14=0,"",D14+J14+P14+V14+AB14+AH14+AN14+AT14)</f>
        <v>1</v>
      </c>
      <c r="BA14" s="16">
        <f t="shared" ref="BA14" si="22">IF((D14+J14+P14+V14+AB14+AH14+AN14+AT14)*14=0,"",(D14+J14+P14+V14+AB14+AH14+AN14+AT14)*14)</f>
        <v>14</v>
      </c>
      <c r="BB14" s="25" t="str">
        <f t="shared" ref="BB14" si="23">IF(F14+L14+R14+X14+AD14+AJ14+AP14+AV14=0,"",F14+L14+R14+X14+AD14+AJ14+AP14+AV14)</f>
        <v/>
      </c>
      <c r="BC14" s="16" t="str">
        <f t="shared" ref="BC14" si="24">IF((L14+F14+R14+X14+AD14+AJ14+AP14+AV14)*14=0,"",(L14+F14+R14+X14+AD14+AJ14+AP14+AV14)*14)</f>
        <v/>
      </c>
      <c r="BD14" s="25">
        <f t="shared" ref="BD14" si="25">IF(N14+H14+T14+Z14+AF14+AL14+AR14+AX14=0,"",N14+H14+T14+Z14+AF14+AL14+AR14+AX14)</f>
        <v>2</v>
      </c>
      <c r="BE14" s="26">
        <f t="shared" ref="BE14" si="26">IF(D14+F14+L14+J14+P14+R14+V14+X14+AB14+AD14+AH14+AJ14+AN14+AP14+AT14+AV14=0,"",D14+F14+L14+J14+P14+R14+V14+X14+AB14+AD14+AH14+AJ14+AN14+AP14+AT14+AV14)</f>
        <v>1</v>
      </c>
      <c r="BF14" s="41" t="s">
        <v>669</v>
      </c>
      <c r="BG14" s="41" t="s">
        <v>714</v>
      </c>
    </row>
    <row r="15" spans="1:59" ht="15.75" customHeight="1" x14ac:dyDescent="0.2">
      <c r="A15" s="317" t="s">
        <v>609</v>
      </c>
      <c r="B15" s="29" t="s">
        <v>15</v>
      </c>
      <c r="C15" s="318" t="s">
        <v>282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:K28" si="27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19"/>
      <c r="AM15" s="23"/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ref="AZ15:AZ50" si="28">IF(D15+J15+P15+V15+AB15+AH15+AN15+AT15=0,"",D15+J15+P15+V15+AB15+AH15+AN15+AT15)</f>
        <v>1</v>
      </c>
      <c r="BA15" s="16">
        <f t="shared" ref="BA15:BA50" si="29">IF((D15+J15+P15+V15+AB15+AH15+AN15+AT15)*14=0,"",(D15+J15+P15+V15+AB15+AH15+AN15+AT15)*14)</f>
        <v>14</v>
      </c>
      <c r="BB15" s="25">
        <f t="shared" ref="BB15:BB50" si="30">IF(F15+L15+R15+X15+AD15+AJ15+AP15+AV15=0,"",F15+L15+R15+X15+AD15+AJ15+AP15+AV15)</f>
        <v>3</v>
      </c>
      <c r="BC15" s="16">
        <f t="shared" ref="BC15:BC48" si="31">IF((L15+F15+R15+X15+AD15+AJ15+AP15+AV15)*14=0,"",(L15+F15+R15+X15+AD15+AJ15+AP15+AV15)*14)</f>
        <v>42</v>
      </c>
      <c r="BD15" s="25">
        <f t="shared" ref="BD15:BD50" si="32">IF(N15+H15+T15+Z15+AF15+AL15+AR15+AX15=0,"",N15+H15+T15+Z15+AF15+AL15+AR15+AX15)</f>
        <v>4</v>
      </c>
      <c r="BE15" s="26">
        <f t="shared" ref="BE15:BE50" si="33">IF(D15+F15+L15+J15+P15+R15+V15+X15+AB15+AD15+AH15+AJ15+AN15+AP15+AT15+AV15=0,"",D15+F15+L15+J15+P15+R15+V15+X15+AB15+AD15+AH15+AJ15+AN15+AP15+AT15+AV15)</f>
        <v>4</v>
      </c>
      <c r="BF15" s="40" t="s">
        <v>710</v>
      </c>
      <c r="BG15" s="41" t="s">
        <v>1145</v>
      </c>
    </row>
    <row r="16" spans="1:59" ht="15.75" customHeight="1" x14ac:dyDescent="0.2">
      <c r="A16" s="317" t="s">
        <v>610</v>
      </c>
      <c r="B16" s="29" t="s">
        <v>15</v>
      </c>
      <c r="C16" s="318" t="s">
        <v>283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si="27"/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28"/>
        <v>1</v>
      </c>
      <c r="BA16" s="16">
        <f t="shared" si="29"/>
        <v>14</v>
      </c>
      <c r="BB16" s="25">
        <f t="shared" si="30"/>
        <v>1</v>
      </c>
      <c r="BC16" s="16">
        <f t="shared" si="31"/>
        <v>14</v>
      </c>
      <c r="BD16" s="25">
        <f t="shared" si="32"/>
        <v>4</v>
      </c>
      <c r="BE16" s="26">
        <f t="shared" si="33"/>
        <v>2</v>
      </c>
      <c r="BF16" s="40" t="s">
        <v>710</v>
      </c>
      <c r="BG16" s="41" t="s">
        <v>1146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7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28"/>
        <v>2</v>
      </c>
      <c r="BA17" s="16">
        <f t="shared" si="29"/>
        <v>28</v>
      </c>
      <c r="BB17" s="25">
        <f t="shared" si="30"/>
        <v>2</v>
      </c>
      <c r="BC17" s="16">
        <f t="shared" si="31"/>
        <v>28</v>
      </c>
      <c r="BD17" s="25">
        <f t="shared" si="32"/>
        <v>3</v>
      </c>
      <c r="BE17" s="26">
        <f t="shared" si="33"/>
        <v>4</v>
      </c>
      <c r="BF17" s="40" t="s">
        <v>690</v>
      </c>
      <c r="BG17" s="41" t="s">
        <v>821</v>
      </c>
    </row>
    <row r="18" spans="1:59" ht="15.75" customHeight="1" x14ac:dyDescent="0.2">
      <c r="A18" s="28" t="s">
        <v>286</v>
      </c>
      <c r="B18" s="29" t="s">
        <v>15</v>
      </c>
      <c r="C18" s="318" t="s">
        <v>287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7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9"/>
      <c r="AM18" s="23"/>
      <c r="AN18" s="19">
        <v>1</v>
      </c>
      <c r="AO18" s="16">
        <v>14</v>
      </c>
      <c r="AP18" s="19">
        <v>1</v>
      </c>
      <c r="AQ18" s="16">
        <v>14</v>
      </c>
      <c r="AR18" s="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28"/>
        <v>1</v>
      </c>
      <c r="BA18" s="16">
        <f t="shared" si="29"/>
        <v>14</v>
      </c>
      <c r="BB18" s="25">
        <f t="shared" si="30"/>
        <v>1</v>
      </c>
      <c r="BC18" s="16">
        <f t="shared" si="31"/>
        <v>14</v>
      </c>
      <c r="BD18" s="25">
        <f t="shared" si="32"/>
        <v>3</v>
      </c>
      <c r="BE18" s="26">
        <f t="shared" si="33"/>
        <v>2</v>
      </c>
      <c r="BF18" s="40" t="s">
        <v>690</v>
      </c>
      <c r="BG18" s="41" t="s">
        <v>822</v>
      </c>
    </row>
    <row r="19" spans="1:59" s="322" customFormat="1" ht="15.75" customHeight="1" x14ac:dyDescent="0.2">
      <c r="A19" s="355" t="s">
        <v>787</v>
      </c>
      <c r="B19" s="29" t="s">
        <v>15</v>
      </c>
      <c r="C19" s="650" t="s">
        <v>288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7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28"/>
        <v>1</v>
      </c>
      <c r="BA19" s="16">
        <f t="shared" si="29"/>
        <v>14</v>
      </c>
      <c r="BB19" s="25">
        <f t="shared" si="30"/>
        <v>3</v>
      </c>
      <c r="BC19" s="16">
        <f t="shared" si="31"/>
        <v>42</v>
      </c>
      <c r="BD19" s="25">
        <f t="shared" si="32"/>
        <v>4</v>
      </c>
      <c r="BE19" s="26">
        <f t="shared" si="33"/>
        <v>4</v>
      </c>
      <c r="BF19" s="40" t="s">
        <v>710</v>
      </c>
      <c r="BG19" s="651" t="s">
        <v>1161</v>
      </c>
    </row>
    <row r="20" spans="1:59" ht="15.75" customHeight="1" x14ac:dyDescent="0.2">
      <c r="A20" s="355" t="s">
        <v>788</v>
      </c>
      <c r="B20" s="29" t="s">
        <v>15</v>
      </c>
      <c r="C20" s="650" t="s">
        <v>289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7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28"/>
        <v>1</v>
      </c>
      <c r="BA20" s="16">
        <v>10</v>
      </c>
      <c r="BB20" s="25">
        <f t="shared" si="30"/>
        <v>3</v>
      </c>
      <c r="BC20" s="16">
        <v>30</v>
      </c>
      <c r="BD20" s="25">
        <f t="shared" si="32"/>
        <v>3</v>
      </c>
      <c r="BE20" s="26">
        <f t="shared" si="33"/>
        <v>4</v>
      </c>
      <c r="BF20" s="40" t="s">
        <v>710</v>
      </c>
      <c r="BG20" s="651" t="s">
        <v>1179</v>
      </c>
    </row>
    <row r="21" spans="1:59" ht="15.75" customHeight="1" x14ac:dyDescent="0.25">
      <c r="A21" s="12" t="s">
        <v>763</v>
      </c>
      <c r="B21" s="29" t="s">
        <v>15</v>
      </c>
      <c r="C21" s="14" t="s">
        <v>519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7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469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si="12"/>
        <v/>
      </c>
      <c r="AV21" s="19"/>
      <c r="AW21" s="16" t="str">
        <f t="shared" si="13"/>
        <v/>
      </c>
      <c r="AX21" s="19"/>
      <c r="AY21" s="21"/>
      <c r="AZ21" s="24" t="str">
        <f t="shared" si="28"/>
        <v/>
      </c>
      <c r="BA21" s="16" t="str">
        <f t="shared" si="29"/>
        <v/>
      </c>
      <c r="BB21" s="25">
        <f t="shared" si="30"/>
        <v>1</v>
      </c>
      <c r="BC21" s="16">
        <f t="shared" si="31"/>
        <v>14</v>
      </c>
      <c r="BD21" s="25">
        <f t="shared" si="32"/>
        <v>1</v>
      </c>
      <c r="BE21" s="26">
        <f t="shared" si="33"/>
        <v>1</v>
      </c>
      <c r="BF21" s="40" t="s">
        <v>629</v>
      </c>
      <c r="BG21" s="41" t="s">
        <v>661</v>
      </c>
    </row>
    <row r="22" spans="1:59" ht="15.75" customHeight="1" x14ac:dyDescent="0.2">
      <c r="A22" s="28" t="s">
        <v>290</v>
      </c>
      <c r="B22" s="29" t="s">
        <v>15</v>
      </c>
      <c r="C22" s="30" t="s">
        <v>291</v>
      </c>
      <c r="D22" s="73"/>
      <c r="E22" s="74" t="str">
        <f t="shared" si="18"/>
        <v/>
      </c>
      <c r="F22" s="73"/>
      <c r="G22" s="74" t="str">
        <f t="shared" si="19"/>
        <v/>
      </c>
      <c r="H22" s="73"/>
      <c r="I22" s="75"/>
      <c r="J22" s="73"/>
      <c r="K22" s="74" t="str">
        <f t="shared" si="27"/>
        <v/>
      </c>
      <c r="L22" s="73"/>
      <c r="M22" s="74" t="str">
        <f t="shared" si="20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469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28"/>
        <v/>
      </c>
      <c r="BA22" s="16" t="str">
        <f t="shared" si="29"/>
        <v/>
      </c>
      <c r="BB22" s="25">
        <f t="shared" si="30"/>
        <v>1</v>
      </c>
      <c r="BC22" s="16">
        <f t="shared" si="31"/>
        <v>14</v>
      </c>
      <c r="BD22" s="25">
        <f t="shared" si="32"/>
        <v>1</v>
      </c>
      <c r="BE22" s="26">
        <f t="shared" si="33"/>
        <v>1</v>
      </c>
      <c r="BF22" s="40" t="s">
        <v>629</v>
      </c>
      <c r="BG22" s="41" t="s">
        <v>661</v>
      </c>
    </row>
    <row r="23" spans="1:59" ht="15.75" x14ac:dyDescent="0.25">
      <c r="A23" s="12" t="s">
        <v>292</v>
      </c>
      <c r="B23" s="29" t="s">
        <v>34</v>
      </c>
      <c r="C23" s="71" t="s">
        <v>293</v>
      </c>
      <c r="D23" s="311"/>
      <c r="E23" s="312" t="str">
        <f t="shared" si="18"/>
        <v/>
      </c>
      <c r="F23" s="313"/>
      <c r="G23" s="312" t="str">
        <f t="shared" si="19"/>
        <v/>
      </c>
      <c r="H23" s="314"/>
      <c r="I23" s="315"/>
      <c r="J23" s="311"/>
      <c r="K23" s="312" t="str">
        <f t="shared" si="27"/>
        <v/>
      </c>
      <c r="L23" s="313"/>
      <c r="M23" s="312" t="str">
        <f t="shared" si="20"/>
        <v/>
      </c>
      <c r="N23" s="314"/>
      <c r="O23" s="315"/>
      <c r="P23" s="323"/>
      <c r="Q23" s="312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si="5"/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23"/>
      <c r="AO23" s="312" t="str">
        <f t="shared" si="10"/>
        <v/>
      </c>
      <c r="AP23" s="313">
        <v>1</v>
      </c>
      <c r="AQ23" s="312">
        <v>14</v>
      </c>
      <c r="AR23" s="314">
        <v>1</v>
      </c>
      <c r="AS23" s="315" t="s">
        <v>469</v>
      </c>
      <c r="AT23" s="311"/>
      <c r="AU23" s="312" t="str">
        <f t="shared" si="12"/>
        <v/>
      </c>
      <c r="AV23" s="313"/>
      <c r="AW23" s="312" t="str">
        <f t="shared" si="13"/>
        <v/>
      </c>
      <c r="AX23" s="314"/>
      <c r="AY23" s="315"/>
      <c r="AZ23" s="457" t="str">
        <f t="shared" si="28"/>
        <v/>
      </c>
      <c r="BA23" s="168" t="str">
        <f t="shared" si="29"/>
        <v/>
      </c>
      <c r="BB23" s="325">
        <f t="shared" si="30"/>
        <v>1</v>
      </c>
      <c r="BC23" s="168">
        <f t="shared" si="31"/>
        <v>14</v>
      </c>
      <c r="BD23" s="325">
        <f t="shared" si="32"/>
        <v>1</v>
      </c>
      <c r="BE23" s="26">
        <f t="shared" si="33"/>
        <v>1</v>
      </c>
      <c r="BF23" s="41" t="s">
        <v>597</v>
      </c>
      <c r="BG23" s="41" t="s">
        <v>666</v>
      </c>
    </row>
    <row r="24" spans="1:59" x14ac:dyDescent="0.2">
      <c r="A24" s="28" t="s">
        <v>294</v>
      </c>
      <c r="B24" s="29" t="s">
        <v>15</v>
      </c>
      <c r="C24" s="118" t="s">
        <v>295</v>
      </c>
      <c r="D24" s="73"/>
      <c r="E24" s="74" t="str">
        <f t="shared" si="18"/>
        <v/>
      </c>
      <c r="F24" s="73"/>
      <c r="G24" s="74" t="str">
        <f t="shared" si="19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469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5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12"/>
        <v/>
      </c>
      <c r="AV24" s="19"/>
      <c r="AW24" s="16" t="str">
        <f t="shared" si="13"/>
        <v/>
      </c>
      <c r="AX24" s="19"/>
      <c r="AY24" s="21"/>
      <c r="AZ24" s="457" t="str">
        <f t="shared" si="28"/>
        <v/>
      </c>
      <c r="BA24" s="168">
        <v>4</v>
      </c>
      <c r="BB24" s="325">
        <f t="shared" si="30"/>
        <v>2</v>
      </c>
      <c r="BC24" s="168">
        <v>24</v>
      </c>
      <c r="BD24" s="325">
        <f t="shared" si="32"/>
        <v>3</v>
      </c>
      <c r="BE24" s="26">
        <f t="shared" si="33"/>
        <v>2</v>
      </c>
      <c r="BF24" s="41" t="s">
        <v>597</v>
      </c>
      <c r="BG24" s="41" t="s">
        <v>715</v>
      </c>
    </row>
    <row r="25" spans="1:59" ht="15.75" customHeight="1" x14ac:dyDescent="0.25">
      <c r="A25" s="28" t="s">
        <v>296</v>
      </c>
      <c r="B25" s="29" t="s">
        <v>15</v>
      </c>
      <c r="C25" s="118" t="s">
        <v>297</v>
      </c>
      <c r="D25" s="73"/>
      <c r="E25" s="74" t="str">
        <f t="shared" si="18"/>
        <v/>
      </c>
      <c r="F25" s="73"/>
      <c r="G25" s="74" t="str">
        <f t="shared" si="19"/>
        <v/>
      </c>
      <c r="H25" s="73"/>
      <c r="I25" s="75"/>
      <c r="J25" s="73"/>
      <c r="K25" s="74" t="str">
        <f t="shared" ref="K25" si="34">IF(J25*15=0,"",J25*15)</f>
        <v/>
      </c>
      <c r="L25" s="73"/>
      <c r="M25" s="74" t="str">
        <f t="shared" ref="M25" si="35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83"/>
      <c r="W25" s="475" t="str">
        <f t="shared" si="4"/>
        <v/>
      </c>
      <c r="X25" s="19">
        <v>1</v>
      </c>
      <c r="Y25" s="16">
        <v>14</v>
      </c>
      <c r="Z25" s="19">
        <v>3</v>
      </c>
      <c r="AA25" s="23" t="s">
        <v>469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24" t="str">
        <f t="shared" si="28"/>
        <v/>
      </c>
      <c r="BA25" s="16" t="str">
        <f t="shared" si="29"/>
        <v/>
      </c>
      <c r="BB25" s="25">
        <f t="shared" si="30"/>
        <v>1</v>
      </c>
      <c r="BC25" s="16">
        <f t="shared" si="31"/>
        <v>14</v>
      </c>
      <c r="BD25" s="25">
        <f t="shared" si="32"/>
        <v>3</v>
      </c>
      <c r="BE25" s="26">
        <f t="shared" si="33"/>
        <v>1</v>
      </c>
      <c r="BF25" s="41" t="s">
        <v>597</v>
      </c>
      <c r="BG25" s="41" t="s">
        <v>715</v>
      </c>
    </row>
    <row r="26" spans="1:59" ht="15.75" customHeight="1" x14ac:dyDescent="0.2">
      <c r="A26" s="28" t="s">
        <v>298</v>
      </c>
      <c r="B26" s="29" t="s">
        <v>15</v>
      </c>
      <c r="C26" s="118" t="s">
        <v>299</v>
      </c>
      <c r="D26" s="19"/>
      <c r="E26" s="16" t="str">
        <f t="shared" si="18"/>
        <v/>
      </c>
      <c r="F26" s="19"/>
      <c r="G26" s="16" t="str">
        <f t="shared" si="19"/>
        <v/>
      </c>
      <c r="H26" s="19"/>
      <c r="I26" s="23"/>
      <c r="J26" s="19"/>
      <c r="K26" s="16" t="str">
        <f t="shared" si="27"/>
        <v/>
      </c>
      <c r="L26" s="19"/>
      <c r="M26" s="16" t="str">
        <f t="shared" si="20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5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469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28"/>
        <v/>
      </c>
      <c r="BA26" s="16" t="str">
        <f t="shared" si="29"/>
        <v/>
      </c>
      <c r="BB26" s="25">
        <f t="shared" si="30"/>
        <v>1</v>
      </c>
      <c r="BC26" s="16">
        <f t="shared" si="31"/>
        <v>14</v>
      </c>
      <c r="BD26" s="25">
        <f t="shared" si="32"/>
        <v>3</v>
      </c>
      <c r="BE26" s="26">
        <f t="shared" si="33"/>
        <v>1</v>
      </c>
      <c r="BF26" s="41" t="s">
        <v>597</v>
      </c>
      <c r="BG26" s="41" t="s">
        <v>715</v>
      </c>
    </row>
    <row r="27" spans="1:59" ht="15.75" customHeight="1" x14ac:dyDescent="0.2">
      <c r="A27" s="28" t="s">
        <v>300</v>
      </c>
      <c r="B27" s="29" t="s">
        <v>15</v>
      </c>
      <c r="C27" s="118" t="s">
        <v>301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7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469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28"/>
        <v/>
      </c>
      <c r="BA27" s="16" t="str">
        <f t="shared" si="29"/>
        <v/>
      </c>
      <c r="BB27" s="25">
        <f t="shared" si="30"/>
        <v>1</v>
      </c>
      <c r="BC27" s="16">
        <f t="shared" si="31"/>
        <v>14</v>
      </c>
      <c r="BD27" s="25">
        <f t="shared" si="32"/>
        <v>2</v>
      </c>
      <c r="BE27" s="26">
        <f t="shared" si="33"/>
        <v>1</v>
      </c>
      <c r="BF27" s="41" t="s">
        <v>597</v>
      </c>
      <c r="BG27" s="41" t="s">
        <v>715</v>
      </c>
    </row>
    <row r="28" spans="1:59" ht="15.75" customHeight="1" x14ac:dyDescent="0.2">
      <c r="A28" s="28" t="s">
        <v>302</v>
      </c>
      <c r="B28" s="29" t="s">
        <v>15</v>
      </c>
      <c r="C28" s="118" t="s">
        <v>303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7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>
        <v>1</v>
      </c>
      <c r="AW28" s="16">
        <v>10</v>
      </c>
      <c r="AX28" s="19">
        <v>2</v>
      </c>
      <c r="AY28" s="21" t="s">
        <v>469</v>
      </c>
      <c r="AZ28" s="24" t="str">
        <f t="shared" si="28"/>
        <v/>
      </c>
      <c r="BA28" s="16" t="str">
        <f t="shared" si="29"/>
        <v/>
      </c>
      <c r="BB28" s="25">
        <f t="shared" si="30"/>
        <v>1</v>
      </c>
      <c r="BC28" s="16">
        <v>10</v>
      </c>
      <c r="BD28" s="25">
        <f t="shared" si="32"/>
        <v>2</v>
      </c>
      <c r="BE28" s="26">
        <f t="shared" si="33"/>
        <v>1</v>
      </c>
      <c r="BF28" s="41" t="s">
        <v>597</v>
      </c>
      <c r="BG28" s="41" t="s">
        <v>715</v>
      </c>
    </row>
    <row r="29" spans="1:59" ht="15.75" customHeight="1" x14ac:dyDescent="0.2">
      <c r="A29" s="104" t="s">
        <v>304</v>
      </c>
      <c r="B29" s="29" t="s">
        <v>34</v>
      </c>
      <c r="C29" s="316" t="s">
        <v>305</v>
      </c>
      <c r="D29" s="311"/>
      <c r="E29" s="312" t="str">
        <f t="shared" si="18"/>
        <v/>
      </c>
      <c r="F29" s="313"/>
      <c r="G29" s="312" t="str">
        <f t="shared" si="19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468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5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12"/>
        <v/>
      </c>
      <c r="AV29" s="313"/>
      <c r="AW29" s="312" t="str">
        <f t="shared" si="13"/>
        <v/>
      </c>
      <c r="AX29" s="314"/>
      <c r="AY29" s="315"/>
      <c r="AZ29" s="24">
        <f t="shared" si="28"/>
        <v>1</v>
      </c>
      <c r="BA29" s="16">
        <f t="shared" si="29"/>
        <v>14</v>
      </c>
      <c r="BB29" s="25">
        <f t="shared" si="30"/>
        <v>1</v>
      </c>
      <c r="BC29" s="16">
        <f t="shared" si="31"/>
        <v>14</v>
      </c>
      <c r="BD29" s="25">
        <f t="shared" si="32"/>
        <v>1</v>
      </c>
      <c r="BE29" s="26">
        <f t="shared" si="33"/>
        <v>2</v>
      </c>
      <c r="BF29" s="41" t="s">
        <v>676</v>
      </c>
      <c r="BG29" s="41" t="s">
        <v>716</v>
      </c>
    </row>
    <row r="30" spans="1:59" ht="15.75" customHeight="1" x14ac:dyDescent="0.2">
      <c r="A30" s="28" t="s">
        <v>306</v>
      </c>
      <c r="B30" s="710" t="s">
        <v>34</v>
      </c>
      <c r="C30" s="326" t="s">
        <v>307</v>
      </c>
      <c r="D30" s="311"/>
      <c r="E30" s="312" t="str">
        <f t="shared" si="18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5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12"/>
        <v/>
      </c>
      <c r="AV30" s="313"/>
      <c r="AW30" s="16" t="str">
        <f t="shared" si="13"/>
        <v/>
      </c>
      <c r="AX30" s="314"/>
      <c r="AY30" s="315"/>
      <c r="AZ30" s="24">
        <f t="shared" si="28"/>
        <v>2</v>
      </c>
      <c r="BA30" s="16">
        <f t="shared" si="29"/>
        <v>28</v>
      </c>
      <c r="BB30" s="25" t="str">
        <f t="shared" si="30"/>
        <v/>
      </c>
      <c r="BC30" s="16" t="str">
        <f t="shared" si="31"/>
        <v/>
      </c>
      <c r="BD30" s="25">
        <f t="shared" si="32"/>
        <v>1</v>
      </c>
      <c r="BE30" s="26">
        <f t="shared" si="33"/>
        <v>2</v>
      </c>
      <c r="BF30" s="41" t="s">
        <v>669</v>
      </c>
      <c r="BG30" s="41" t="s">
        <v>789</v>
      </c>
    </row>
    <row r="31" spans="1:59" s="1" customFormat="1" ht="15.75" customHeight="1" x14ac:dyDescent="0.2">
      <c r="A31" s="104" t="s">
        <v>368</v>
      </c>
      <c r="B31" s="710" t="s">
        <v>34</v>
      </c>
      <c r="C31" s="715" t="s">
        <v>369</v>
      </c>
      <c r="D31" s="328"/>
      <c r="E31" s="329"/>
      <c r="F31" s="330"/>
      <c r="G31" s="329"/>
      <c r="H31" s="331"/>
      <c r="I31" s="332"/>
      <c r="J31" s="328">
        <v>1</v>
      </c>
      <c r="K31" s="329">
        <v>14</v>
      </c>
      <c r="L31" s="330">
        <v>2</v>
      </c>
      <c r="M31" s="329">
        <v>28</v>
      </c>
      <c r="N31" s="331">
        <v>3</v>
      </c>
      <c r="O31" s="332" t="s">
        <v>104</v>
      </c>
      <c r="P31" s="328"/>
      <c r="Q31" s="329"/>
      <c r="R31" s="330"/>
      <c r="S31" s="329"/>
      <c r="T31" s="331"/>
      <c r="U31" s="332"/>
      <c r="V31" s="328"/>
      <c r="W31" s="476"/>
      <c r="X31" s="330"/>
      <c r="Y31" s="476"/>
      <c r="Z31" s="331"/>
      <c r="AA31" s="332"/>
      <c r="AB31" s="328"/>
      <c r="AC31" s="329"/>
      <c r="AD31" s="330"/>
      <c r="AE31" s="329"/>
      <c r="AF31" s="331"/>
      <c r="AG31" s="332"/>
      <c r="AH31" s="328"/>
      <c r="AI31" s="329"/>
      <c r="AJ31" s="330"/>
      <c r="AK31" s="329"/>
      <c r="AL31" s="331"/>
      <c r="AM31" s="332"/>
      <c r="AN31" s="328"/>
      <c r="AO31" s="329"/>
      <c r="AP31" s="330"/>
      <c r="AQ31" s="329"/>
      <c r="AR31" s="331"/>
      <c r="AS31" s="332"/>
      <c r="AT31" s="328"/>
      <c r="AU31" s="476"/>
      <c r="AV31" s="330"/>
      <c r="AW31" s="476"/>
      <c r="AX31" s="331"/>
      <c r="AY31" s="332"/>
      <c r="AZ31" s="24">
        <f t="shared" si="28"/>
        <v>1</v>
      </c>
      <c r="BA31" s="16">
        <f t="shared" si="29"/>
        <v>14</v>
      </c>
      <c r="BB31" s="25">
        <f t="shared" si="30"/>
        <v>2</v>
      </c>
      <c r="BC31" s="16">
        <f t="shared" si="31"/>
        <v>28</v>
      </c>
      <c r="BD31" s="25">
        <f t="shared" si="32"/>
        <v>3</v>
      </c>
      <c r="BE31" s="26">
        <f t="shared" si="33"/>
        <v>3</v>
      </c>
      <c r="BF31" s="41" t="s">
        <v>676</v>
      </c>
      <c r="BG31" s="41" t="s">
        <v>726</v>
      </c>
    </row>
    <row r="32" spans="1:59" s="27" customFormat="1" ht="15.75" customHeight="1" x14ac:dyDescent="0.2">
      <c r="A32" s="28" t="s">
        <v>370</v>
      </c>
      <c r="B32" s="710" t="s">
        <v>34</v>
      </c>
      <c r="C32" s="318" t="s">
        <v>371</v>
      </c>
      <c r="D32" s="328"/>
      <c r="E32" s="329" t="str">
        <f t="shared" ref="E32:E50" si="36">IF(D32*15=0,"",D32*15)</f>
        <v/>
      </c>
      <c r="F32" s="330"/>
      <c r="G32" s="329" t="str">
        <f t="shared" ref="G32:G50" si="37">IF(F32*15=0,"",F32*15)</f>
        <v/>
      </c>
      <c r="H32" s="331"/>
      <c r="I32" s="332"/>
      <c r="J32" s="328"/>
      <c r="K32" s="329" t="str">
        <f t="shared" ref="K32:K50" si="38">IF(J32*15=0,"",J32*15)</f>
        <v/>
      </c>
      <c r="L32" s="330"/>
      <c r="M32" s="329" t="str">
        <f t="shared" ref="M32:M50" si="39">IF(L32*15=0,"",L32*15)</f>
        <v/>
      </c>
      <c r="N32" s="331"/>
      <c r="O32" s="332"/>
      <c r="P32" s="328">
        <v>2</v>
      </c>
      <c r="Q32" s="329">
        <v>28</v>
      </c>
      <c r="R32" s="330">
        <v>2</v>
      </c>
      <c r="S32" s="329">
        <v>28</v>
      </c>
      <c r="T32" s="331">
        <v>1</v>
      </c>
      <c r="U32" s="332" t="s">
        <v>104</v>
      </c>
      <c r="V32" s="328"/>
      <c r="W32" s="329" t="str">
        <f t="shared" ref="W32:W50" si="40">IF(V32*15=0,"",V32*15)</f>
        <v/>
      </c>
      <c r="X32" s="330"/>
      <c r="Y32" s="329" t="str">
        <f t="shared" ref="Y32:Y50" si="41">IF(X32*15=0,"",X32*15)</f>
        <v/>
      </c>
      <c r="Z32" s="331"/>
      <c r="AA32" s="332"/>
      <c r="AB32" s="328"/>
      <c r="AC32" s="329" t="str">
        <f t="shared" ref="AC32:AC50" si="42">IF(AB32*15=0,"",AB32*15)</f>
        <v/>
      </c>
      <c r="AD32" s="330"/>
      <c r="AE32" s="329" t="str">
        <f t="shared" ref="AE32:AE50" si="43">IF(AD32*15=0,"",AD32*15)</f>
        <v/>
      </c>
      <c r="AF32" s="331"/>
      <c r="AG32" s="332"/>
      <c r="AH32" s="328"/>
      <c r="AI32" s="329" t="str">
        <f t="shared" ref="AI32:AI50" si="44">IF(AH32*15=0,"",AH32*15)</f>
        <v/>
      </c>
      <c r="AJ32" s="330"/>
      <c r="AK32" s="329" t="str">
        <f t="shared" ref="AK32:AK50" si="45">IF(AJ32*15=0,"",AJ32*15)</f>
        <v/>
      </c>
      <c r="AL32" s="331"/>
      <c r="AM32" s="332"/>
      <c r="AN32" s="328"/>
      <c r="AO32" s="329" t="str">
        <f t="shared" ref="AO32:AO50" si="46">IF(AN32*15=0,"",AN32*15)</f>
        <v/>
      </c>
      <c r="AP32" s="330"/>
      <c r="AQ32" s="329" t="str">
        <f t="shared" ref="AQ32:AQ50" si="47">IF(AP32*15=0,"",AP32*15)</f>
        <v/>
      </c>
      <c r="AR32" s="331"/>
      <c r="AS32" s="332"/>
      <c r="AT32" s="328"/>
      <c r="AU32" s="329" t="str">
        <f t="shared" ref="AU32:AU50" si="48">IF(AT32*15=0,"",AT32*15)</f>
        <v/>
      </c>
      <c r="AV32" s="330"/>
      <c r="AW32" s="329" t="str">
        <f t="shared" ref="AW32:AW48" si="49">IF(AV32*15=0,"",AV32*15)</f>
        <v/>
      </c>
      <c r="AX32" s="331"/>
      <c r="AY32" s="332"/>
      <c r="AZ32" s="24">
        <f t="shared" si="28"/>
        <v>2</v>
      </c>
      <c r="BA32" s="16">
        <f t="shared" si="29"/>
        <v>28</v>
      </c>
      <c r="BB32" s="25">
        <f t="shared" si="30"/>
        <v>2</v>
      </c>
      <c r="BC32" s="16">
        <f t="shared" si="31"/>
        <v>28</v>
      </c>
      <c r="BD32" s="25">
        <f t="shared" si="32"/>
        <v>1</v>
      </c>
      <c r="BE32" s="26">
        <f t="shared" si="33"/>
        <v>4</v>
      </c>
      <c r="BF32" s="41" t="s">
        <v>676</v>
      </c>
      <c r="BG32" s="41" t="s">
        <v>678</v>
      </c>
    </row>
    <row r="33" spans="1:59" s="27" customFormat="1" ht="15.75" customHeight="1" x14ac:dyDescent="0.2">
      <c r="A33" s="28" t="s">
        <v>372</v>
      </c>
      <c r="B33" s="710" t="s">
        <v>34</v>
      </c>
      <c r="C33" s="318" t="s">
        <v>373</v>
      </c>
      <c r="D33" s="328"/>
      <c r="E33" s="329" t="str">
        <f t="shared" si="36"/>
        <v/>
      </c>
      <c r="F33" s="330"/>
      <c r="G33" s="329" t="str">
        <f t="shared" si="37"/>
        <v/>
      </c>
      <c r="H33" s="331"/>
      <c r="I33" s="332"/>
      <c r="J33" s="328"/>
      <c r="K33" s="329" t="str">
        <f t="shared" si="38"/>
        <v/>
      </c>
      <c r="L33" s="330"/>
      <c r="M33" s="329" t="str">
        <f t="shared" si="39"/>
        <v/>
      </c>
      <c r="N33" s="331"/>
      <c r="O33" s="332"/>
      <c r="P33" s="328"/>
      <c r="Q33" s="329" t="str">
        <f t="shared" ref="Q33:Q50" si="50">IF(P33*15=0,"",P33*15)</f>
        <v/>
      </c>
      <c r="R33" s="330"/>
      <c r="S33" s="329" t="str">
        <f t="shared" ref="S33:S50" si="51">IF(R33*15=0,"",R33*15)</f>
        <v/>
      </c>
      <c r="T33" s="331"/>
      <c r="U33" s="332"/>
      <c r="V33" s="328">
        <v>1</v>
      </c>
      <c r="W33" s="329">
        <v>14</v>
      </c>
      <c r="X33" s="330">
        <v>2</v>
      </c>
      <c r="Y33" s="329">
        <v>28</v>
      </c>
      <c r="Z33" s="331">
        <v>1</v>
      </c>
      <c r="AA33" s="332" t="s">
        <v>470</v>
      </c>
      <c r="AB33" s="328"/>
      <c r="AC33" s="329" t="str">
        <f t="shared" si="42"/>
        <v/>
      </c>
      <c r="AD33" s="330"/>
      <c r="AE33" s="329" t="str">
        <f t="shared" si="43"/>
        <v/>
      </c>
      <c r="AF33" s="331"/>
      <c r="AG33" s="332"/>
      <c r="AH33" s="328"/>
      <c r="AI33" s="329" t="str">
        <f t="shared" si="44"/>
        <v/>
      </c>
      <c r="AJ33" s="330"/>
      <c r="AK33" s="329" t="str">
        <f t="shared" si="45"/>
        <v/>
      </c>
      <c r="AL33" s="331"/>
      <c r="AM33" s="332"/>
      <c r="AN33" s="328"/>
      <c r="AO33" s="329" t="str">
        <f t="shared" si="46"/>
        <v/>
      </c>
      <c r="AP33" s="330"/>
      <c r="AQ33" s="329" t="str">
        <f t="shared" si="47"/>
        <v/>
      </c>
      <c r="AR33" s="331"/>
      <c r="AS33" s="332"/>
      <c r="AT33" s="328"/>
      <c r="AU33" s="329" t="str">
        <f t="shared" si="48"/>
        <v/>
      </c>
      <c r="AV33" s="330"/>
      <c r="AW33" s="329" t="str">
        <f t="shared" si="49"/>
        <v/>
      </c>
      <c r="AX33" s="331"/>
      <c r="AY33" s="332"/>
      <c r="AZ33" s="24">
        <f t="shared" si="28"/>
        <v>1</v>
      </c>
      <c r="BA33" s="16">
        <f t="shared" si="29"/>
        <v>14</v>
      </c>
      <c r="BB33" s="25">
        <f t="shared" si="30"/>
        <v>2</v>
      </c>
      <c r="BC33" s="16">
        <f t="shared" si="31"/>
        <v>28</v>
      </c>
      <c r="BD33" s="25">
        <f t="shared" si="32"/>
        <v>1</v>
      </c>
      <c r="BE33" s="26">
        <f t="shared" si="33"/>
        <v>3</v>
      </c>
      <c r="BF33" s="41" t="s">
        <v>676</v>
      </c>
      <c r="BG33" s="41" t="s">
        <v>678</v>
      </c>
    </row>
    <row r="34" spans="1:59" s="27" customFormat="1" ht="15.75" customHeight="1" x14ac:dyDescent="0.2">
      <c r="A34" s="28" t="s">
        <v>805</v>
      </c>
      <c r="B34" s="710" t="s">
        <v>34</v>
      </c>
      <c r="C34" s="318" t="s">
        <v>520</v>
      </c>
      <c r="D34" s="328"/>
      <c r="E34" s="329"/>
      <c r="F34" s="330"/>
      <c r="G34" s="329"/>
      <c r="H34" s="331"/>
      <c r="I34" s="332"/>
      <c r="J34" s="328"/>
      <c r="K34" s="329"/>
      <c r="L34" s="330"/>
      <c r="M34" s="329"/>
      <c r="N34" s="331"/>
      <c r="O34" s="332"/>
      <c r="P34" s="328"/>
      <c r="Q34" s="329"/>
      <c r="R34" s="330"/>
      <c r="S34" s="329"/>
      <c r="T34" s="331"/>
      <c r="U34" s="332"/>
      <c r="V34" s="328"/>
      <c r="W34" s="329"/>
      <c r="X34" s="330">
        <v>3</v>
      </c>
      <c r="Y34" s="329">
        <v>42</v>
      </c>
      <c r="Z34" s="331">
        <v>1</v>
      </c>
      <c r="AA34" s="332" t="s">
        <v>469</v>
      </c>
      <c r="AB34" s="328"/>
      <c r="AC34" s="329"/>
      <c r="AD34" s="330"/>
      <c r="AE34" s="329"/>
      <c r="AF34" s="331"/>
      <c r="AG34" s="332"/>
      <c r="AH34" s="328"/>
      <c r="AI34" s="329"/>
      <c r="AJ34" s="330"/>
      <c r="AK34" s="329"/>
      <c r="AL34" s="331"/>
      <c r="AM34" s="332"/>
      <c r="AN34" s="328"/>
      <c r="AO34" s="329"/>
      <c r="AP34" s="330"/>
      <c r="AQ34" s="329"/>
      <c r="AR34" s="331"/>
      <c r="AS34" s="332"/>
      <c r="AT34" s="328"/>
      <c r="AU34" s="329"/>
      <c r="AV34" s="330"/>
      <c r="AW34" s="329"/>
      <c r="AX34" s="331"/>
      <c r="AY34" s="332"/>
      <c r="AZ34" s="24" t="str">
        <f t="shared" ref="AZ34:AZ43" si="52">IF(D34+J34+P34+V34+AB34+AH34+AN34+AT34=0,"",D34+J34+P34+V34+AB34+AH34+AN34+AT34)</f>
        <v/>
      </c>
      <c r="BA34" s="16" t="str">
        <f t="shared" ref="BA34:BA42" si="53">IF((D34+J34+P34+V34+AB34+AH34+AN34+AT34)*14=0,"",(D34+J34+P34+V34+AB34+AH34+AN34+AT34)*14)</f>
        <v/>
      </c>
      <c r="BB34" s="25">
        <f t="shared" ref="BB34:BB43" si="54">IF(F34+L34+R34+X34+AD34+AJ34+AP34+AV34=0,"",F34+L34+R34+X34+AD34+AJ34+AP34+AV34)</f>
        <v>3</v>
      </c>
      <c r="BC34" s="16">
        <f t="shared" ref="BC34:BC42" si="55">IF((L34+F34+R34+X34+AD34+AJ34+AP34+AV34)*14=0,"",(L34+F34+R34+X34+AD34+AJ34+AP34+AV34)*14)</f>
        <v>42</v>
      </c>
      <c r="BD34" s="25">
        <f t="shared" ref="BD34:BD43" si="56">IF(N34+H34+T34+Z34+AF34+AL34+AR34+AX34=0,"",N34+H34+T34+Z34+AF34+AL34+AR34+AX34)</f>
        <v>1</v>
      </c>
      <c r="BE34" s="26">
        <f t="shared" ref="BE34:BE43" si="57">IF(D34+F34+L34+J34+P34+R34+V34+X34+AB34+AD34+AH34+AJ34+AN34+AP34+AT34+AV34=0,"",D34+F34+L34+J34+P34+R34+V34+X34+AB34+AD34+AH34+AJ34+AN34+AP34+AT34+AV34)</f>
        <v>3</v>
      </c>
      <c r="BF34" s="41" t="s">
        <v>676</v>
      </c>
      <c r="BG34" s="41" t="s">
        <v>806</v>
      </c>
    </row>
    <row r="35" spans="1:59" s="27" customFormat="1" ht="15.75" customHeight="1" x14ac:dyDescent="0.2">
      <c r="A35" s="28" t="s">
        <v>807</v>
      </c>
      <c r="B35" s="710" t="s">
        <v>34</v>
      </c>
      <c r="C35" s="318" t="s">
        <v>522</v>
      </c>
      <c r="D35" s="328"/>
      <c r="E35" s="329"/>
      <c r="F35" s="330"/>
      <c r="G35" s="329"/>
      <c r="H35" s="331"/>
      <c r="I35" s="332"/>
      <c r="J35" s="328"/>
      <c r="K35" s="329"/>
      <c r="L35" s="330"/>
      <c r="M35" s="329"/>
      <c r="N35" s="331"/>
      <c r="O35" s="332"/>
      <c r="P35" s="328"/>
      <c r="Q35" s="329"/>
      <c r="R35" s="330"/>
      <c r="S35" s="329"/>
      <c r="T35" s="331"/>
      <c r="U35" s="332"/>
      <c r="V35" s="328"/>
      <c r="W35" s="329"/>
      <c r="X35" s="330">
        <v>3</v>
      </c>
      <c r="Y35" s="329">
        <v>42</v>
      </c>
      <c r="Z35" s="331">
        <v>2</v>
      </c>
      <c r="AA35" s="332" t="s">
        <v>468</v>
      </c>
      <c r="AB35" s="328"/>
      <c r="AC35" s="329"/>
      <c r="AD35" s="330"/>
      <c r="AE35" s="329"/>
      <c r="AF35" s="331"/>
      <c r="AG35" s="332"/>
      <c r="AH35" s="328"/>
      <c r="AI35" s="329"/>
      <c r="AJ35" s="330"/>
      <c r="AK35" s="329"/>
      <c r="AL35" s="331"/>
      <c r="AM35" s="332"/>
      <c r="AN35" s="328"/>
      <c r="AO35" s="329"/>
      <c r="AP35" s="330"/>
      <c r="AQ35" s="329"/>
      <c r="AR35" s="331"/>
      <c r="AS35" s="332"/>
      <c r="AT35" s="328"/>
      <c r="AU35" s="329"/>
      <c r="AV35" s="330"/>
      <c r="AW35" s="329"/>
      <c r="AX35" s="331"/>
      <c r="AY35" s="332"/>
      <c r="AZ35" s="24" t="str">
        <f t="shared" si="52"/>
        <v/>
      </c>
      <c r="BA35" s="16" t="str">
        <f t="shared" si="53"/>
        <v/>
      </c>
      <c r="BB35" s="25">
        <f t="shared" si="54"/>
        <v>3</v>
      </c>
      <c r="BC35" s="16">
        <f t="shared" si="55"/>
        <v>42</v>
      </c>
      <c r="BD35" s="25">
        <f t="shared" si="56"/>
        <v>2</v>
      </c>
      <c r="BE35" s="26">
        <f t="shared" si="57"/>
        <v>3</v>
      </c>
      <c r="BF35" s="41" t="s">
        <v>676</v>
      </c>
      <c r="BG35" s="41" t="s">
        <v>726</v>
      </c>
    </row>
    <row r="36" spans="1:59" s="27" customFormat="1" ht="15.75" customHeight="1" x14ac:dyDescent="0.2">
      <c r="A36" s="28" t="s">
        <v>374</v>
      </c>
      <c r="B36" s="710" t="s">
        <v>34</v>
      </c>
      <c r="C36" s="318" t="s">
        <v>375</v>
      </c>
      <c r="D36" s="328"/>
      <c r="E36" s="329" t="str">
        <f t="shared" si="36"/>
        <v/>
      </c>
      <c r="F36" s="330"/>
      <c r="G36" s="329" t="str">
        <f t="shared" si="37"/>
        <v/>
      </c>
      <c r="H36" s="331"/>
      <c r="I36" s="332"/>
      <c r="J36" s="328"/>
      <c r="K36" s="329" t="str">
        <f t="shared" si="38"/>
        <v/>
      </c>
      <c r="L36" s="330"/>
      <c r="M36" s="329" t="str">
        <f t="shared" si="39"/>
        <v/>
      </c>
      <c r="N36" s="331"/>
      <c r="O36" s="332"/>
      <c r="P36" s="328"/>
      <c r="Q36" s="329" t="str">
        <f t="shared" si="50"/>
        <v/>
      </c>
      <c r="R36" s="330"/>
      <c r="S36" s="329" t="str">
        <f t="shared" si="51"/>
        <v/>
      </c>
      <c r="T36" s="331"/>
      <c r="U36" s="332"/>
      <c r="V36" s="328"/>
      <c r="W36" s="329" t="str">
        <f t="shared" si="40"/>
        <v/>
      </c>
      <c r="X36" s="330"/>
      <c r="Y36" s="329" t="str">
        <f t="shared" si="41"/>
        <v/>
      </c>
      <c r="Z36" s="331"/>
      <c r="AA36" s="332"/>
      <c r="AB36" s="328"/>
      <c r="AC36" s="329" t="str">
        <f t="shared" si="42"/>
        <v/>
      </c>
      <c r="AD36" s="330"/>
      <c r="AE36" s="329" t="str">
        <f t="shared" si="43"/>
        <v/>
      </c>
      <c r="AF36" s="331"/>
      <c r="AG36" s="332"/>
      <c r="AH36" s="328">
        <v>2</v>
      </c>
      <c r="AI36" s="329">
        <v>28</v>
      </c>
      <c r="AJ36" s="330">
        <v>2</v>
      </c>
      <c r="AK36" s="329">
        <v>28</v>
      </c>
      <c r="AL36" s="331">
        <v>3</v>
      </c>
      <c r="AM36" s="332" t="s">
        <v>104</v>
      </c>
      <c r="AN36" s="328"/>
      <c r="AO36" s="329" t="str">
        <f t="shared" si="46"/>
        <v/>
      </c>
      <c r="AP36" s="330"/>
      <c r="AQ36" s="329" t="str">
        <f t="shared" si="47"/>
        <v/>
      </c>
      <c r="AR36" s="331"/>
      <c r="AS36" s="332"/>
      <c r="AT36" s="328"/>
      <c r="AU36" s="329" t="str">
        <f t="shared" si="48"/>
        <v/>
      </c>
      <c r="AV36" s="330"/>
      <c r="AW36" s="329" t="str">
        <f t="shared" si="49"/>
        <v/>
      </c>
      <c r="AX36" s="331"/>
      <c r="AY36" s="332"/>
      <c r="AZ36" s="24">
        <f t="shared" si="52"/>
        <v>2</v>
      </c>
      <c r="BA36" s="16">
        <f t="shared" si="53"/>
        <v>28</v>
      </c>
      <c r="BB36" s="25">
        <f t="shared" si="54"/>
        <v>2</v>
      </c>
      <c r="BC36" s="16">
        <f t="shared" si="55"/>
        <v>28</v>
      </c>
      <c r="BD36" s="25">
        <f t="shared" si="56"/>
        <v>3</v>
      </c>
      <c r="BE36" s="26">
        <f t="shared" si="57"/>
        <v>4</v>
      </c>
      <c r="BF36" s="41" t="s">
        <v>676</v>
      </c>
      <c r="BG36" s="41" t="s">
        <v>726</v>
      </c>
    </row>
    <row r="37" spans="1:59" s="1" customFormat="1" ht="15.75" customHeight="1" x14ac:dyDescent="0.2">
      <c r="A37" s="28" t="s">
        <v>859</v>
      </c>
      <c r="B37" s="710" t="s">
        <v>34</v>
      </c>
      <c r="C37" s="318" t="s">
        <v>613</v>
      </c>
      <c r="D37" s="328"/>
      <c r="E37" s="329" t="str">
        <f t="shared" si="36"/>
        <v/>
      </c>
      <c r="F37" s="330"/>
      <c r="G37" s="329" t="str">
        <f t="shared" si="37"/>
        <v/>
      </c>
      <c r="H37" s="331"/>
      <c r="I37" s="332"/>
      <c r="J37" s="328"/>
      <c r="K37" s="329" t="str">
        <f t="shared" si="38"/>
        <v/>
      </c>
      <c r="L37" s="330"/>
      <c r="M37" s="329" t="str">
        <f t="shared" si="39"/>
        <v/>
      </c>
      <c r="N37" s="331"/>
      <c r="O37" s="332"/>
      <c r="P37" s="328"/>
      <c r="Q37" s="329" t="str">
        <f t="shared" si="50"/>
        <v/>
      </c>
      <c r="R37" s="330"/>
      <c r="S37" s="329" t="str">
        <f t="shared" si="51"/>
        <v/>
      </c>
      <c r="T37" s="331"/>
      <c r="U37" s="332"/>
      <c r="V37" s="328"/>
      <c r="W37" s="329" t="str">
        <f t="shared" si="40"/>
        <v/>
      </c>
      <c r="X37" s="330"/>
      <c r="Y37" s="329" t="str">
        <f t="shared" si="41"/>
        <v/>
      </c>
      <c r="Z37" s="331"/>
      <c r="AA37" s="332"/>
      <c r="AB37" s="328">
        <v>1</v>
      </c>
      <c r="AC37" s="329">
        <v>28</v>
      </c>
      <c r="AD37" s="330">
        <v>2</v>
      </c>
      <c r="AE37" s="329">
        <v>42</v>
      </c>
      <c r="AF37" s="331">
        <v>4</v>
      </c>
      <c r="AG37" s="332" t="s">
        <v>104</v>
      </c>
      <c r="AH37" s="328"/>
      <c r="AI37" s="329" t="str">
        <f t="shared" si="44"/>
        <v/>
      </c>
      <c r="AJ37" s="330"/>
      <c r="AK37" s="329" t="str">
        <f t="shared" si="45"/>
        <v/>
      </c>
      <c r="AL37" s="331"/>
      <c r="AM37" s="332"/>
      <c r="AN37" s="328"/>
      <c r="AO37" s="329" t="str">
        <f t="shared" si="46"/>
        <v/>
      </c>
      <c r="AP37" s="330"/>
      <c r="AQ37" s="329" t="str">
        <f t="shared" si="47"/>
        <v/>
      </c>
      <c r="AR37" s="331"/>
      <c r="AS37" s="332"/>
      <c r="AT37" s="328"/>
      <c r="AU37" s="329" t="str">
        <f t="shared" si="48"/>
        <v/>
      </c>
      <c r="AV37" s="330"/>
      <c r="AW37" s="329" t="str">
        <f t="shared" si="49"/>
        <v/>
      </c>
      <c r="AX37" s="331"/>
      <c r="AY37" s="332"/>
      <c r="AZ37" s="24">
        <f t="shared" si="52"/>
        <v>1</v>
      </c>
      <c r="BA37" s="16">
        <f t="shared" si="53"/>
        <v>14</v>
      </c>
      <c r="BB37" s="25">
        <f t="shared" si="54"/>
        <v>2</v>
      </c>
      <c r="BC37" s="16">
        <f t="shared" si="55"/>
        <v>28</v>
      </c>
      <c r="BD37" s="25">
        <f t="shared" si="56"/>
        <v>4</v>
      </c>
      <c r="BE37" s="26">
        <f t="shared" si="57"/>
        <v>3</v>
      </c>
      <c r="BF37" s="41" t="s">
        <v>676</v>
      </c>
      <c r="BG37" s="41" t="s">
        <v>808</v>
      </c>
    </row>
    <row r="38" spans="1:59" s="1" customFormat="1" ht="15.75" customHeight="1" x14ac:dyDescent="0.2">
      <c r="A38" s="28" t="s">
        <v>809</v>
      </c>
      <c r="B38" s="710" t="s">
        <v>34</v>
      </c>
      <c r="C38" s="318" t="s">
        <v>521</v>
      </c>
      <c r="D38" s="328"/>
      <c r="E38" s="329"/>
      <c r="F38" s="330"/>
      <c r="G38" s="329"/>
      <c r="H38" s="331"/>
      <c r="I38" s="332"/>
      <c r="J38" s="328"/>
      <c r="K38" s="329"/>
      <c r="L38" s="330"/>
      <c r="M38" s="329"/>
      <c r="N38" s="331"/>
      <c r="O38" s="332"/>
      <c r="P38" s="328"/>
      <c r="Q38" s="329"/>
      <c r="R38" s="330"/>
      <c r="S38" s="329"/>
      <c r="T38" s="331"/>
      <c r="U38" s="332"/>
      <c r="V38" s="328"/>
      <c r="W38" s="329"/>
      <c r="X38" s="330"/>
      <c r="Y38" s="329"/>
      <c r="Z38" s="331"/>
      <c r="AA38" s="332"/>
      <c r="AB38" s="328"/>
      <c r="AC38" s="329"/>
      <c r="AD38" s="330"/>
      <c r="AE38" s="329">
        <v>14</v>
      </c>
      <c r="AF38" s="331">
        <v>1</v>
      </c>
      <c r="AG38" s="332" t="s">
        <v>469</v>
      </c>
      <c r="AH38" s="328"/>
      <c r="AI38" s="329"/>
      <c r="AJ38" s="330"/>
      <c r="AK38" s="329"/>
      <c r="AL38" s="331"/>
      <c r="AM38" s="332"/>
      <c r="AN38" s="328"/>
      <c r="AO38" s="329"/>
      <c r="AP38" s="330"/>
      <c r="AQ38" s="329"/>
      <c r="AR38" s="331"/>
      <c r="AS38" s="332"/>
      <c r="AT38" s="328"/>
      <c r="AU38" s="329"/>
      <c r="AV38" s="330"/>
      <c r="AW38" s="329"/>
      <c r="AX38" s="331"/>
      <c r="AY38" s="332"/>
      <c r="AZ38" s="24" t="str">
        <f t="shared" si="52"/>
        <v/>
      </c>
      <c r="BA38" s="16" t="str">
        <f t="shared" si="53"/>
        <v/>
      </c>
      <c r="BB38" s="25" t="str">
        <f t="shared" si="54"/>
        <v/>
      </c>
      <c r="BC38" s="16" t="str">
        <f t="shared" si="55"/>
        <v/>
      </c>
      <c r="BD38" s="25">
        <f t="shared" si="56"/>
        <v>1</v>
      </c>
      <c r="BE38" s="26" t="str">
        <f t="shared" si="57"/>
        <v/>
      </c>
      <c r="BF38" s="41" t="s">
        <v>676</v>
      </c>
      <c r="BG38" s="41" t="s">
        <v>808</v>
      </c>
    </row>
    <row r="39" spans="1:59" s="1" customFormat="1" ht="15.75" customHeight="1" x14ac:dyDescent="0.2">
      <c r="A39" s="28" t="s">
        <v>376</v>
      </c>
      <c r="B39" s="710" t="s">
        <v>34</v>
      </c>
      <c r="C39" s="318" t="s">
        <v>377</v>
      </c>
      <c r="D39" s="328"/>
      <c r="E39" s="329" t="str">
        <f t="shared" si="36"/>
        <v/>
      </c>
      <c r="F39" s="330"/>
      <c r="G39" s="329" t="str">
        <f t="shared" si="37"/>
        <v/>
      </c>
      <c r="H39" s="331"/>
      <c r="I39" s="332"/>
      <c r="J39" s="328"/>
      <c r="K39" s="329" t="str">
        <f t="shared" si="38"/>
        <v/>
      </c>
      <c r="L39" s="330"/>
      <c r="M39" s="329" t="str">
        <f t="shared" si="39"/>
        <v/>
      </c>
      <c r="N39" s="331"/>
      <c r="O39" s="332"/>
      <c r="P39" s="328"/>
      <c r="Q39" s="329" t="str">
        <f t="shared" si="50"/>
        <v/>
      </c>
      <c r="R39" s="330"/>
      <c r="S39" s="329" t="str">
        <f t="shared" si="51"/>
        <v/>
      </c>
      <c r="T39" s="331"/>
      <c r="U39" s="332"/>
      <c r="V39" s="328"/>
      <c r="W39" s="329" t="str">
        <f t="shared" si="40"/>
        <v/>
      </c>
      <c r="X39" s="330"/>
      <c r="Y39" s="329" t="str">
        <f t="shared" si="41"/>
        <v/>
      </c>
      <c r="Z39" s="331"/>
      <c r="AA39" s="332"/>
      <c r="AB39" s="328"/>
      <c r="AC39" s="329" t="str">
        <f t="shared" si="42"/>
        <v/>
      </c>
      <c r="AD39" s="330"/>
      <c r="AE39" s="329" t="str">
        <f t="shared" si="43"/>
        <v/>
      </c>
      <c r="AF39" s="331"/>
      <c r="AG39" s="332"/>
      <c r="AH39" s="328"/>
      <c r="AI39" s="329" t="str">
        <f t="shared" si="44"/>
        <v/>
      </c>
      <c r="AJ39" s="330"/>
      <c r="AK39" s="329" t="str">
        <f t="shared" si="45"/>
        <v/>
      </c>
      <c r="AL39" s="331"/>
      <c r="AM39" s="332"/>
      <c r="AN39" s="328">
        <v>1</v>
      </c>
      <c r="AO39" s="329">
        <v>14</v>
      </c>
      <c r="AP39" s="330">
        <v>1</v>
      </c>
      <c r="AQ39" s="329">
        <v>14</v>
      </c>
      <c r="AR39" s="331">
        <v>2</v>
      </c>
      <c r="AS39" s="332" t="s">
        <v>104</v>
      </c>
      <c r="AT39" s="328"/>
      <c r="AU39" s="329" t="str">
        <f t="shared" si="48"/>
        <v/>
      </c>
      <c r="AV39" s="330"/>
      <c r="AW39" s="329" t="str">
        <f t="shared" si="49"/>
        <v/>
      </c>
      <c r="AX39" s="331"/>
      <c r="AY39" s="332"/>
      <c r="AZ39" s="24">
        <f t="shared" si="52"/>
        <v>1</v>
      </c>
      <c r="BA39" s="16">
        <f t="shared" si="53"/>
        <v>14</v>
      </c>
      <c r="BB39" s="25">
        <f t="shared" si="54"/>
        <v>1</v>
      </c>
      <c r="BC39" s="16">
        <f t="shared" si="55"/>
        <v>14</v>
      </c>
      <c r="BD39" s="25">
        <f t="shared" si="56"/>
        <v>2</v>
      </c>
      <c r="BE39" s="26">
        <f t="shared" si="57"/>
        <v>2</v>
      </c>
      <c r="BF39" s="41" t="s">
        <v>676</v>
      </c>
      <c r="BG39" s="41" t="s">
        <v>678</v>
      </c>
    </row>
    <row r="40" spans="1:59" s="1" customFormat="1" ht="15.75" customHeight="1" x14ac:dyDescent="0.2">
      <c r="A40" s="28" t="s">
        <v>378</v>
      </c>
      <c r="B40" s="710" t="s">
        <v>34</v>
      </c>
      <c r="C40" s="318" t="s">
        <v>379</v>
      </c>
      <c r="D40" s="328"/>
      <c r="E40" s="329" t="str">
        <f t="shared" si="36"/>
        <v/>
      </c>
      <c r="F40" s="330"/>
      <c r="G40" s="329" t="str">
        <f t="shared" si="37"/>
        <v/>
      </c>
      <c r="H40" s="331"/>
      <c r="I40" s="332"/>
      <c r="J40" s="328"/>
      <c r="K40" s="329" t="str">
        <f t="shared" si="38"/>
        <v/>
      </c>
      <c r="L40" s="330"/>
      <c r="M40" s="329" t="str">
        <f t="shared" si="39"/>
        <v/>
      </c>
      <c r="N40" s="331"/>
      <c r="O40" s="332"/>
      <c r="P40" s="328"/>
      <c r="Q40" s="329" t="str">
        <f t="shared" si="50"/>
        <v/>
      </c>
      <c r="R40" s="330"/>
      <c r="S40" s="329" t="str">
        <f t="shared" si="51"/>
        <v/>
      </c>
      <c r="T40" s="331"/>
      <c r="U40" s="332"/>
      <c r="V40" s="328"/>
      <c r="W40" s="329" t="str">
        <f t="shared" si="40"/>
        <v/>
      </c>
      <c r="X40" s="330"/>
      <c r="Y40" s="329" t="str">
        <f t="shared" si="41"/>
        <v/>
      </c>
      <c r="Z40" s="331"/>
      <c r="AA40" s="332"/>
      <c r="AB40" s="328"/>
      <c r="AC40" s="329" t="str">
        <f t="shared" si="42"/>
        <v/>
      </c>
      <c r="AD40" s="330"/>
      <c r="AE40" s="329" t="str">
        <f t="shared" si="43"/>
        <v/>
      </c>
      <c r="AF40" s="331"/>
      <c r="AG40" s="332"/>
      <c r="AH40" s="328"/>
      <c r="AI40" s="329" t="str">
        <f t="shared" si="44"/>
        <v/>
      </c>
      <c r="AJ40" s="330"/>
      <c r="AK40" s="329" t="str">
        <f t="shared" si="45"/>
        <v/>
      </c>
      <c r="AL40" s="331"/>
      <c r="AM40" s="332"/>
      <c r="AN40" s="328"/>
      <c r="AO40" s="329" t="str">
        <f t="shared" si="46"/>
        <v/>
      </c>
      <c r="AP40" s="330"/>
      <c r="AQ40" s="329" t="str">
        <f t="shared" si="47"/>
        <v/>
      </c>
      <c r="AR40" s="331"/>
      <c r="AS40" s="332"/>
      <c r="AT40" s="328">
        <v>1</v>
      </c>
      <c r="AU40" s="329">
        <v>10</v>
      </c>
      <c r="AV40" s="330">
        <v>2</v>
      </c>
      <c r="AW40" s="329">
        <v>20</v>
      </c>
      <c r="AX40" s="331">
        <v>3</v>
      </c>
      <c r="AY40" s="332" t="s">
        <v>104</v>
      </c>
      <c r="AZ40" s="24">
        <f t="shared" si="52"/>
        <v>1</v>
      </c>
      <c r="BA40" s="16">
        <v>10</v>
      </c>
      <c r="BB40" s="25">
        <f t="shared" si="54"/>
        <v>2</v>
      </c>
      <c r="BC40" s="16">
        <v>20</v>
      </c>
      <c r="BD40" s="25">
        <f t="shared" si="56"/>
        <v>3</v>
      </c>
      <c r="BE40" s="26">
        <f t="shared" si="57"/>
        <v>3</v>
      </c>
      <c r="BF40" s="41" t="s">
        <v>676</v>
      </c>
      <c r="BG40" s="41" t="s">
        <v>726</v>
      </c>
    </row>
    <row r="41" spans="1:59" s="1" customFormat="1" ht="15.75" customHeight="1" x14ac:dyDescent="0.2">
      <c r="A41" s="28" t="s">
        <v>380</v>
      </c>
      <c r="B41" s="710" t="s">
        <v>34</v>
      </c>
      <c r="C41" s="318" t="s">
        <v>381</v>
      </c>
      <c r="D41" s="328"/>
      <c r="E41" s="329" t="str">
        <f t="shared" si="36"/>
        <v/>
      </c>
      <c r="F41" s="330"/>
      <c r="G41" s="329" t="str">
        <f t="shared" si="37"/>
        <v/>
      </c>
      <c r="H41" s="331"/>
      <c r="I41" s="332"/>
      <c r="J41" s="328"/>
      <c r="K41" s="329" t="str">
        <f t="shared" si="38"/>
        <v/>
      </c>
      <c r="L41" s="330"/>
      <c r="M41" s="329" t="str">
        <f t="shared" si="39"/>
        <v/>
      </c>
      <c r="N41" s="331"/>
      <c r="O41" s="332"/>
      <c r="P41" s="328"/>
      <c r="Q41" s="329" t="str">
        <f t="shared" si="50"/>
        <v/>
      </c>
      <c r="R41" s="330"/>
      <c r="S41" s="329" t="str">
        <f t="shared" si="51"/>
        <v/>
      </c>
      <c r="T41" s="331"/>
      <c r="U41" s="332"/>
      <c r="V41" s="328"/>
      <c r="W41" s="329" t="str">
        <f t="shared" si="40"/>
        <v/>
      </c>
      <c r="X41" s="330"/>
      <c r="Y41" s="329" t="str">
        <f t="shared" si="41"/>
        <v/>
      </c>
      <c r="Z41" s="331"/>
      <c r="AA41" s="332"/>
      <c r="AB41" s="328"/>
      <c r="AC41" s="329" t="str">
        <f t="shared" si="42"/>
        <v/>
      </c>
      <c r="AD41" s="330"/>
      <c r="AE41" s="329" t="str">
        <f t="shared" si="43"/>
        <v/>
      </c>
      <c r="AF41" s="331"/>
      <c r="AG41" s="332"/>
      <c r="AH41" s="328">
        <v>1</v>
      </c>
      <c r="AI41" s="329">
        <v>14</v>
      </c>
      <c r="AJ41" s="330"/>
      <c r="AK41" s="329" t="str">
        <f t="shared" si="45"/>
        <v/>
      </c>
      <c r="AL41" s="331">
        <v>1</v>
      </c>
      <c r="AM41" s="332" t="s">
        <v>468</v>
      </c>
      <c r="AN41" s="328"/>
      <c r="AO41" s="329" t="str">
        <f t="shared" si="46"/>
        <v/>
      </c>
      <c r="AP41" s="330"/>
      <c r="AQ41" s="329" t="str">
        <f t="shared" si="47"/>
        <v/>
      </c>
      <c r="AR41" s="331"/>
      <c r="AS41" s="332"/>
      <c r="AT41" s="328"/>
      <c r="AU41" s="329"/>
      <c r="AV41" s="330"/>
      <c r="AW41" s="329" t="str">
        <f t="shared" si="49"/>
        <v/>
      </c>
      <c r="AX41" s="331"/>
      <c r="AY41" s="332"/>
      <c r="AZ41" s="24">
        <f t="shared" si="52"/>
        <v>1</v>
      </c>
      <c r="BA41" s="16">
        <f t="shared" si="53"/>
        <v>14</v>
      </c>
      <c r="BB41" s="25" t="str">
        <f t="shared" si="54"/>
        <v/>
      </c>
      <c r="BC41" s="16" t="str">
        <f t="shared" si="55"/>
        <v/>
      </c>
      <c r="BD41" s="25">
        <f t="shared" si="56"/>
        <v>1</v>
      </c>
      <c r="BE41" s="26">
        <f t="shared" si="57"/>
        <v>1</v>
      </c>
      <c r="BF41" s="41" t="s">
        <v>676</v>
      </c>
      <c r="BG41" s="41" t="s">
        <v>678</v>
      </c>
    </row>
    <row r="42" spans="1:59" s="1" customFormat="1" ht="15.75" customHeight="1" x14ac:dyDescent="0.2">
      <c r="A42" s="28" t="s">
        <v>412</v>
      </c>
      <c r="B42" s="710" t="s">
        <v>34</v>
      </c>
      <c r="C42" s="318" t="s">
        <v>382</v>
      </c>
      <c r="D42" s="328"/>
      <c r="E42" s="329" t="str">
        <f t="shared" si="36"/>
        <v/>
      </c>
      <c r="F42" s="330"/>
      <c r="G42" s="329" t="str">
        <f t="shared" si="37"/>
        <v/>
      </c>
      <c r="H42" s="331"/>
      <c r="I42" s="332"/>
      <c r="J42" s="328"/>
      <c r="K42" s="329" t="str">
        <f t="shared" si="38"/>
        <v/>
      </c>
      <c r="L42" s="330"/>
      <c r="M42" s="329" t="str">
        <f t="shared" si="39"/>
        <v/>
      </c>
      <c r="N42" s="331"/>
      <c r="O42" s="332"/>
      <c r="P42" s="328"/>
      <c r="Q42" s="329" t="str">
        <f t="shared" si="50"/>
        <v/>
      </c>
      <c r="R42" s="330"/>
      <c r="S42" s="329" t="str">
        <f t="shared" si="51"/>
        <v/>
      </c>
      <c r="T42" s="331"/>
      <c r="U42" s="332"/>
      <c r="V42" s="328"/>
      <c r="W42" s="329" t="str">
        <f t="shared" si="40"/>
        <v/>
      </c>
      <c r="X42" s="330"/>
      <c r="Y42" s="329" t="str">
        <f t="shared" si="41"/>
        <v/>
      </c>
      <c r="Z42" s="331"/>
      <c r="AA42" s="332"/>
      <c r="AB42" s="328"/>
      <c r="AC42" s="329" t="str">
        <f t="shared" si="42"/>
        <v/>
      </c>
      <c r="AD42" s="330"/>
      <c r="AE42" s="329" t="str">
        <f t="shared" si="43"/>
        <v/>
      </c>
      <c r="AF42" s="331"/>
      <c r="AG42" s="332"/>
      <c r="AH42" s="328"/>
      <c r="AI42" s="329" t="str">
        <f t="shared" si="44"/>
        <v/>
      </c>
      <c r="AJ42" s="330"/>
      <c r="AK42" s="329" t="str">
        <f t="shared" si="45"/>
        <v/>
      </c>
      <c r="AL42" s="331"/>
      <c r="AM42" s="332"/>
      <c r="AN42" s="328">
        <v>1</v>
      </c>
      <c r="AO42" s="329">
        <v>14</v>
      </c>
      <c r="AP42" s="330">
        <v>1</v>
      </c>
      <c r="AQ42" s="329">
        <v>14</v>
      </c>
      <c r="AR42" s="331">
        <v>1</v>
      </c>
      <c r="AS42" s="332" t="s">
        <v>363</v>
      </c>
      <c r="AT42" s="328"/>
      <c r="AU42" s="329" t="str">
        <f t="shared" si="48"/>
        <v/>
      </c>
      <c r="AV42" s="330"/>
      <c r="AW42" s="329" t="str">
        <f t="shared" si="49"/>
        <v/>
      </c>
      <c r="AX42" s="331"/>
      <c r="AY42" s="332"/>
      <c r="AZ42" s="24">
        <f t="shared" si="52"/>
        <v>1</v>
      </c>
      <c r="BA42" s="16">
        <f t="shared" si="53"/>
        <v>14</v>
      </c>
      <c r="BB42" s="25">
        <f t="shared" si="54"/>
        <v>1</v>
      </c>
      <c r="BC42" s="16">
        <f t="shared" si="55"/>
        <v>14</v>
      </c>
      <c r="BD42" s="25">
        <f t="shared" si="56"/>
        <v>1</v>
      </c>
      <c r="BE42" s="26">
        <f t="shared" si="57"/>
        <v>2</v>
      </c>
      <c r="BF42" s="41" t="s">
        <v>676</v>
      </c>
      <c r="BG42" s="381" t="s">
        <v>716</v>
      </c>
    </row>
    <row r="43" spans="1:59" s="1" customFormat="1" ht="15.75" customHeight="1" x14ac:dyDescent="0.2">
      <c r="A43" s="28" t="s">
        <v>383</v>
      </c>
      <c r="B43" s="710" t="s">
        <v>34</v>
      </c>
      <c r="C43" s="318" t="s">
        <v>384</v>
      </c>
      <c r="D43" s="328"/>
      <c r="E43" s="329" t="str">
        <f t="shared" si="36"/>
        <v/>
      </c>
      <c r="F43" s="330"/>
      <c r="G43" s="329" t="str">
        <f t="shared" si="37"/>
        <v/>
      </c>
      <c r="H43" s="331"/>
      <c r="I43" s="332"/>
      <c r="J43" s="328"/>
      <c r="K43" s="329" t="str">
        <f t="shared" si="38"/>
        <v/>
      </c>
      <c r="L43" s="330"/>
      <c r="M43" s="329" t="str">
        <f t="shared" si="39"/>
        <v/>
      </c>
      <c r="N43" s="331"/>
      <c r="O43" s="332"/>
      <c r="P43" s="328"/>
      <c r="Q43" s="329" t="str">
        <f t="shared" si="50"/>
        <v/>
      </c>
      <c r="R43" s="330"/>
      <c r="S43" s="329" t="str">
        <f t="shared" si="51"/>
        <v/>
      </c>
      <c r="T43" s="331"/>
      <c r="U43" s="332"/>
      <c r="V43" s="328"/>
      <c r="W43" s="329" t="str">
        <f t="shared" si="40"/>
        <v/>
      </c>
      <c r="X43" s="330"/>
      <c r="Y43" s="329" t="str">
        <f t="shared" si="41"/>
        <v/>
      </c>
      <c r="Z43" s="331"/>
      <c r="AA43" s="332"/>
      <c r="AB43" s="328"/>
      <c r="AC43" s="329" t="str">
        <f t="shared" si="42"/>
        <v/>
      </c>
      <c r="AD43" s="330"/>
      <c r="AE43" s="329" t="str">
        <f t="shared" si="43"/>
        <v/>
      </c>
      <c r="AF43" s="331"/>
      <c r="AG43" s="332"/>
      <c r="AH43" s="328"/>
      <c r="AI43" s="329" t="str">
        <f t="shared" si="44"/>
        <v/>
      </c>
      <c r="AJ43" s="330"/>
      <c r="AK43" s="329" t="str">
        <f t="shared" si="45"/>
        <v/>
      </c>
      <c r="AL43" s="331"/>
      <c r="AM43" s="332"/>
      <c r="AN43" s="328"/>
      <c r="AO43" s="329" t="str">
        <f t="shared" si="46"/>
        <v/>
      </c>
      <c r="AP43" s="330"/>
      <c r="AQ43" s="329" t="str">
        <f t="shared" si="47"/>
        <v/>
      </c>
      <c r="AR43" s="331"/>
      <c r="AS43" s="332"/>
      <c r="AT43" s="328">
        <v>1</v>
      </c>
      <c r="AU43" s="329">
        <v>10</v>
      </c>
      <c r="AV43" s="330">
        <v>1</v>
      </c>
      <c r="AW43" s="329">
        <v>10</v>
      </c>
      <c r="AX43" s="331">
        <v>2</v>
      </c>
      <c r="AY43" s="332" t="s">
        <v>104</v>
      </c>
      <c r="AZ43" s="24">
        <f t="shared" si="52"/>
        <v>1</v>
      </c>
      <c r="BA43" s="16">
        <v>10</v>
      </c>
      <c r="BB43" s="25">
        <f t="shared" si="54"/>
        <v>1</v>
      </c>
      <c r="BC43" s="16">
        <v>10</v>
      </c>
      <c r="BD43" s="25">
        <f t="shared" si="56"/>
        <v>2</v>
      </c>
      <c r="BE43" s="26">
        <f t="shared" si="57"/>
        <v>2</v>
      </c>
      <c r="BF43" s="41" t="s">
        <v>676</v>
      </c>
      <c r="BG43" s="41" t="s">
        <v>716</v>
      </c>
    </row>
    <row r="44" spans="1:59" s="1" customFormat="1" ht="15.75" customHeight="1" x14ac:dyDescent="0.2">
      <c r="A44" s="28" t="s">
        <v>385</v>
      </c>
      <c r="B44" s="710" t="s">
        <v>34</v>
      </c>
      <c r="C44" s="318" t="s">
        <v>614</v>
      </c>
      <c r="D44" s="328"/>
      <c r="E44" s="329" t="str">
        <f t="shared" si="36"/>
        <v/>
      </c>
      <c r="F44" s="330"/>
      <c r="G44" s="329" t="str">
        <f t="shared" si="37"/>
        <v/>
      </c>
      <c r="H44" s="331"/>
      <c r="I44" s="332"/>
      <c r="J44" s="328"/>
      <c r="K44" s="329" t="str">
        <f t="shared" si="38"/>
        <v/>
      </c>
      <c r="L44" s="330"/>
      <c r="M44" s="329" t="str">
        <f t="shared" si="39"/>
        <v/>
      </c>
      <c r="N44" s="331"/>
      <c r="O44" s="332"/>
      <c r="P44" s="328"/>
      <c r="Q44" s="329" t="str">
        <f t="shared" si="50"/>
        <v/>
      </c>
      <c r="R44" s="330"/>
      <c r="S44" s="329" t="str">
        <f t="shared" si="51"/>
        <v/>
      </c>
      <c r="T44" s="331"/>
      <c r="U44" s="332"/>
      <c r="V44" s="328"/>
      <c r="W44" s="329" t="str">
        <f t="shared" si="40"/>
        <v/>
      </c>
      <c r="X44" s="330"/>
      <c r="Y44" s="329" t="str">
        <f t="shared" si="41"/>
        <v/>
      </c>
      <c r="Z44" s="331"/>
      <c r="AA44" s="332"/>
      <c r="AB44" s="328"/>
      <c r="AC44" s="329" t="str">
        <f t="shared" si="42"/>
        <v/>
      </c>
      <c r="AD44" s="330"/>
      <c r="AE44" s="329" t="str">
        <f t="shared" si="43"/>
        <v/>
      </c>
      <c r="AF44" s="331"/>
      <c r="AG44" s="332"/>
      <c r="AH44" s="328"/>
      <c r="AI44" s="329" t="str">
        <f t="shared" si="44"/>
        <v/>
      </c>
      <c r="AJ44" s="330"/>
      <c r="AK44" s="329" t="str">
        <f t="shared" si="45"/>
        <v/>
      </c>
      <c r="AL44" s="331"/>
      <c r="AM44" s="332"/>
      <c r="AN44" s="328">
        <v>1</v>
      </c>
      <c r="AO44" s="329">
        <v>14</v>
      </c>
      <c r="AP44" s="330">
        <v>1</v>
      </c>
      <c r="AQ44" s="329">
        <v>28</v>
      </c>
      <c r="AR44" s="331">
        <v>2</v>
      </c>
      <c r="AS44" s="332" t="s">
        <v>104</v>
      </c>
      <c r="AT44" s="328"/>
      <c r="AU44" s="329" t="str">
        <f t="shared" si="48"/>
        <v/>
      </c>
      <c r="AV44" s="330"/>
      <c r="AW44" s="329" t="str">
        <f t="shared" si="49"/>
        <v/>
      </c>
      <c r="AX44" s="331"/>
      <c r="AY44" s="332"/>
      <c r="AZ44" s="24">
        <f t="shared" si="28"/>
        <v>1</v>
      </c>
      <c r="BA44" s="16">
        <f t="shared" si="29"/>
        <v>14</v>
      </c>
      <c r="BB44" s="25">
        <f t="shared" si="30"/>
        <v>1</v>
      </c>
      <c r="BC44" s="16">
        <f t="shared" si="31"/>
        <v>14</v>
      </c>
      <c r="BD44" s="25">
        <f t="shared" si="32"/>
        <v>2</v>
      </c>
      <c r="BE44" s="26">
        <f t="shared" si="33"/>
        <v>2</v>
      </c>
      <c r="BF44" s="41" t="s">
        <v>676</v>
      </c>
      <c r="BG44" s="41" t="s">
        <v>713</v>
      </c>
    </row>
    <row r="45" spans="1:59" s="1" customFormat="1" ht="15.75" customHeight="1" x14ac:dyDescent="0.2">
      <c r="A45" s="28" t="s">
        <v>386</v>
      </c>
      <c r="B45" s="710" t="s">
        <v>34</v>
      </c>
      <c r="C45" s="318" t="s">
        <v>387</v>
      </c>
      <c r="D45" s="328"/>
      <c r="E45" s="329" t="str">
        <f t="shared" si="36"/>
        <v/>
      </c>
      <c r="F45" s="330"/>
      <c r="G45" s="329" t="str">
        <f t="shared" si="37"/>
        <v/>
      </c>
      <c r="H45" s="331"/>
      <c r="I45" s="332"/>
      <c r="J45" s="328"/>
      <c r="K45" s="329" t="str">
        <f t="shared" si="38"/>
        <v/>
      </c>
      <c r="L45" s="330"/>
      <c r="M45" s="329" t="str">
        <f t="shared" si="39"/>
        <v/>
      </c>
      <c r="N45" s="331"/>
      <c r="O45" s="332"/>
      <c r="P45" s="328"/>
      <c r="Q45" s="329" t="str">
        <f t="shared" si="50"/>
        <v/>
      </c>
      <c r="R45" s="330"/>
      <c r="S45" s="329" t="str">
        <f t="shared" si="51"/>
        <v/>
      </c>
      <c r="T45" s="331"/>
      <c r="U45" s="332"/>
      <c r="V45" s="328"/>
      <c r="W45" s="329" t="str">
        <f t="shared" si="40"/>
        <v/>
      </c>
      <c r="X45" s="330"/>
      <c r="Y45" s="329" t="str">
        <f t="shared" si="41"/>
        <v/>
      </c>
      <c r="Z45" s="331"/>
      <c r="AA45" s="332"/>
      <c r="AB45" s="328"/>
      <c r="AC45" s="329" t="str">
        <f t="shared" si="42"/>
        <v/>
      </c>
      <c r="AD45" s="330"/>
      <c r="AE45" s="329" t="str">
        <f t="shared" si="43"/>
        <v/>
      </c>
      <c r="AF45" s="331"/>
      <c r="AG45" s="332"/>
      <c r="AH45" s="328"/>
      <c r="AI45" s="329" t="str">
        <f t="shared" si="44"/>
        <v/>
      </c>
      <c r="AJ45" s="330"/>
      <c r="AK45" s="329" t="str">
        <f t="shared" si="45"/>
        <v/>
      </c>
      <c r="AL45" s="331"/>
      <c r="AM45" s="332"/>
      <c r="AN45" s="328"/>
      <c r="AO45" s="329" t="str">
        <f t="shared" si="46"/>
        <v/>
      </c>
      <c r="AP45" s="330"/>
      <c r="AQ45" s="329" t="str">
        <f t="shared" si="47"/>
        <v/>
      </c>
      <c r="AR45" s="331"/>
      <c r="AS45" s="332"/>
      <c r="AT45" s="328">
        <v>1</v>
      </c>
      <c r="AU45" s="329">
        <v>10</v>
      </c>
      <c r="AV45" s="330">
        <v>1</v>
      </c>
      <c r="AW45" s="329">
        <v>10</v>
      </c>
      <c r="AX45" s="331">
        <v>1</v>
      </c>
      <c r="AY45" s="332" t="s">
        <v>104</v>
      </c>
      <c r="AZ45" s="24">
        <f t="shared" si="28"/>
        <v>1</v>
      </c>
      <c r="BA45" s="16">
        <v>10</v>
      </c>
      <c r="BB45" s="25">
        <f t="shared" si="30"/>
        <v>1</v>
      </c>
      <c r="BC45" s="16">
        <v>10</v>
      </c>
      <c r="BD45" s="25">
        <f t="shared" si="32"/>
        <v>1</v>
      </c>
      <c r="BE45" s="26">
        <f t="shared" si="33"/>
        <v>2</v>
      </c>
      <c r="BF45" s="41" t="s">
        <v>676</v>
      </c>
      <c r="BG45" s="41" t="s">
        <v>713</v>
      </c>
    </row>
    <row r="46" spans="1:59" s="1" customFormat="1" ht="15.75" customHeight="1" x14ac:dyDescent="0.2">
      <c r="A46" s="28" t="s">
        <v>388</v>
      </c>
      <c r="B46" s="710" t="s">
        <v>34</v>
      </c>
      <c r="C46" s="326" t="s">
        <v>389</v>
      </c>
      <c r="D46" s="328"/>
      <c r="E46" s="329" t="str">
        <f t="shared" si="36"/>
        <v/>
      </c>
      <c r="F46" s="330"/>
      <c r="G46" s="329" t="str">
        <f t="shared" si="37"/>
        <v/>
      </c>
      <c r="H46" s="331"/>
      <c r="I46" s="332"/>
      <c r="J46" s="328"/>
      <c r="K46" s="329" t="str">
        <f t="shared" si="38"/>
        <v/>
      </c>
      <c r="L46" s="330"/>
      <c r="M46" s="329" t="str">
        <f t="shared" si="39"/>
        <v/>
      </c>
      <c r="N46" s="331"/>
      <c r="O46" s="332"/>
      <c r="P46" s="328"/>
      <c r="Q46" s="329" t="str">
        <f t="shared" si="50"/>
        <v/>
      </c>
      <c r="R46" s="330"/>
      <c r="S46" s="329" t="str">
        <f t="shared" si="51"/>
        <v/>
      </c>
      <c r="T46" s="331"/>
      <c r="U46" s="332"/>
      <c r="V46" s="328"/>
      <c r="W46" s="329" t="str">
        <f t="shared" si="40"/>
        <v/>
      </c>
      <c r="X46" s="330"/>
      <c r="Y46" s="329" t="str">
        <f t="shared" si="41"/>
        <v/>
      </c>
      <c r="Z46" s="331"/>
      <c r="AA46" s="332"/>
      <c r="AB46" s="328"/>
      <c r="AC46" s="329" t="str">
        <f t="shared" si="42"/>
        <v/>
      </c>
      <c r="AD46" s="330"/>
      <c r="AE46" s="329" t="str">
        <f t="shared" si="43"/>
        <v/>
      </c>
      <c r="AF46" s="331"/>
      <c r="AG46" s="332"/>
      <c r="AH46" s="328"/>
      <c r="AI46" s="329" t="str">
        <f t="shared" si="44"/>
        <v/>
      </c>
      <c r="AJ46" s="330"/>
      <c r="AK46" s="329" t="str">
        <f t="shared" si="45"/>
        <v/>
      </c>
      <c r="AL46" s="331"/>
      <c r="AM46" s="332"/>
      <c r="AN46" s="328"/>
      <c r="AO46" s="329" t="str">
        <f t="shared" si="46"/>
        <v/>
      </c>
      <c r="AP46" s="330"/>
      <c r="AQ46" s="329" t="str">
        <f t="shared" si="47"/>
        <v/>
      </c>
      <c r="AR46" s="331"/>
      <c r="AS46" s="332"/>
      <c r="AT46" s="328">
        <v>1</v>
      </c>
      <c r="AU46" s="329">
        <v>10</v>
      </c>
      <c r="AV46" s="330"/>
      <c r="AW46" s="329" t="str">
        <f t="shared" si="49"/>
        <v/>
      </c>
      <c r="AX46" s="331">
        <v>1</v>
      </c>
      <c r="AY46" s="332" t="s">
        <v>88</v>
      </c>
      <c r="AZ46" s="24">
        <f t="shared" si="28"/>
        <v>1</v>
      </c>
      <c r="BA46" s="16">
        <v>10</v>
      </c>
      <c r="BB46" s="25" t="str">
        <f t="shared" si="30"/>
        <v/>
      </c>
      <c r="BC46" s="16" t="str">
        <f t="shared" si="31"/>
        <v/>
      </c>
      <c r="BD46" s="25">
        <f t="shared" si="32"/>
        <v>1</v>
      </c>
      <c r="BE46" s="26">
        <f t="shared" si="33"/>
        <v>1</v>
      </c>
      <c r="BF46" s="41" t="s">
        <v>1141</v>
      </c>
      <c r="BG46" s="41" t="s">
        <v>725</v>
      </c>
    </row>
    <row r="47" spans="1:59" s="1" customFormat="1" ht="15.75" customHeight="1" x14ac:dyDescent="0.2">
      <c r="A47" s="28" t="s">
        <v>790</v>
      </c>
      <c r="B47" s="710" t="s">
        <v>34</v>
      </c>
      <c r="C47" s="716" t="s">
        <v>895</v>
      </c>
      <c r="D47" s="328"/>
      <c r="E47" s="329"/>
      <c r="F47" s="330"/>
      <c r="G47" s="329"/>
      <c r="H47" s="331"/>
      <c r="I47" s="332"/>
      <c r="J47" s="328"/>
      <c r="K47" s="329"/>
      <c r="L47" s="330"/>
      <c r="M47" s="329"/>
      <c r="N47" s="331"/>
      <c r="O47" s="332"/>
      <c r="P47" s="328"/>
      <c r="Q47" s="329"/>
      <c r="R47" s="330"/>
      <c r="S47" s="329"/>
      <c r="T47" s="331"/>
      <c r="U47" s="332"/>
      <c r="V47" s="328"/>
      <c r="W47" s="329"/>
      <c r="X47" s="330"/>
      <c r="Y47" s="329"/>
      <c r="Z47" s="331"/>
      <c r="AA47" s="332"/>
      <c r="AB47" s="328">
        <v>1</v>
      </c>
      <c r="AC47" s="329">
        <v>14</v>
      </c>
      <c r="AD47" s="330"/>
      <c r="AE47" s="329"/>
      <c r="AF47" s="331">
        <v>1</v>
      </c>
      <c r="AG47" s="332" t="s">
        <v>88</v>
      </c>
      <c r="AH47" s="328"/>
      <c r="AI47" s="329"/>
      <c r="AJ47" s="330"/>
      <c r="AK47" s="329"/>
      <c r="AL47" s="331"/>
      <c r="AM47" s="332"/>
      <c r="AN47" s="328"/>
      <c r="AO47" s="329"/>
      <c r="AP47" s="330"/>
      <c r="AQ47" s="329"/>
      <c r="AR47" s="477"/>
      <c r="AS47" s="478"/>
      <c r="AT47" s="328"/>
      <c r="AU47" s="329"/>
      <c r="AV47" s="330"/>
      <c r="AW47" s="329"/>
      <c r="AX47" s="477"/>
      <c r="AY47" s="332"/>
      <c r="AZ47" s="24">
        <f t="shared" si="28"/>
        <v>1</v>
      </c>
      <c r="BA47" s="16">
        <f t="shared" si="29"/>
        <v>14</v>
      </c>
      <c r="BB47" s="25" t="str">
        <f t="shared" si="30"/>
        <v/>
      </c>
      <c r="BC47" s="16">
        <v>20</v>
      </c>
      <c r="BD47" s="25">
        <f t="shared" si="32"/>
        <v>1</v>
      </c>
      <c r="BE47" s="26">
        <f t="shared" si="33"/>
        <v>1</v>
      </c>
      <c r="BF47" s="41" t="s">
        <v>1141</v>
      </c>
      <c r="BG47" s="41" t="s">
        <v>791</v>
      </c>
    </row>
    <row r="48" spans="1:59" s="1" customFormat="1" ht="15.75" customHeight="1" x14ac:dyDescent="0.2">
      <c r="A48" s="12" t="s">
        <v>390</v>
      </c>
      <c r="B48" s="710" t="s">
        <v>34</v>
      </c>
      <c r="C48" s="71" t="s">
        <v>391</v>
      </c>
      <c r="D48" s="328"/>
      <c r="E48" s="329" t="str">
        <f t="shared" si="36"/>
        <v/>
      </c>
      <c r="F48" s="330"/>
      <c r="G48" s="329" t="str">
        <f t="shared" si="37"/>
        <v/>
      </c>
      <c r="H48" s="331"/>
      <c r="I48" s="332"/>
      <c r="J48" s="328"/>
      <c r="K48" s="329" t="str">
        <f t="shared" si="38"/>
        <v/>
      </c>
      <c r="L48" s="330"/>
      <c r="M48" s="329" t="str">
        <f t="shared" si="39"/>
        <v/>
      </c>
      <c r="N48" s="331"/>
      <c r="O48" s="332"/>
      <c r="P48" s="328"/>
      <c r="Q48" s="329" t="str">
        <f t="shared" si="50"/>
        <v/>
      </c>
      <c r="R48" s="330"/>
      <c r="S48" s="329" t="str">
        <f t="shared" si="51"/>
        <v/>
      </c>
      <c r="T48" s="331"/>
      <c r="U48" s="332"/>
      <c r="V48" s="328"/>
      <c r="W48" s="329" t="str">
        <f t="shared" si="40"/>
        <v/>
      </c>
      <c r="X48" s="330"/>
      <c r="Y48" s="329" t="str">
        <f t="shared" si="41"/>
        <v/>
      </c>
      <c r="Z48" s="331"/>
      <c r="AA48" s="332"/>
      <c r="AB48" s="328"/>
      <c r="AC48" s="329" t="str">
        <f t="shared" si="42"/>
        <v/>
      </c>
      <c r="AD48" s="330">
        <v>2</v>
      </c>
      <c r="AE48" s="329">
        <v>28</v>
      </c>
      <c r="AF48" s="331">
        <v>3</v>
      </c>
      <c r="AG48" s="332" t="s">
        <v>468</v>
      </c>
      <c r="AH48" s="328"/>
      <c r="AI48" s="329" t="str">
        <f t="shared" si="44"/>
        <v/>
      </c>
      <c r="AJ48" s="330"/>
      <c r="AK48" s="329" t="str">
        <f t="shared" si="45"/>
        <v/>
      </c>
      <c r="AL48" s="331"/>
      <c r="AM48" s="332"/>
      <c r="AN48" s="328"/>
      <c r="AO48" s="329" t="str">
        <f t="shared" si="46"/>
        <v/>
      </c>
      <c r="AP48" s="330"/>
      <c r="AQ48" s="329" t="str">
        <f t="shared" si="47"/>
        <v/>
      </c>
      <c r="AR48" s="331"/>
      <c r="AS48" s="332"/>
      <c r="AT48" s="328"/>
      <c r="AU48" s="329" t="str">
        <f t="shared" si="48"/>
        <v/>
      </c>
      <c r="AV48" s="330"/>
      <c r="AW48" s="329" t="str">
        <f t="shared" si="49"/>
        <v/>
      </c>
      <c r="AX48" s="331"/>
      <c r="AY48" s="332"/>
      <c r="AZ48" s="24" t="str">
        <f t="shared" si="28"/>
        <v/>
      </c>
      <c r="BA48" s="16" t="str">
        <f t="shared" si="29"/>
        <v/>
      </c>
      <c r="BB48" s="25">
        <f t="shared" si="30"/>
        <v>2</v>
      </c>
      <c r="BC48" s="16">
        <f t="shared" si="31"/>
        <v>28</v>
      </c>
      <c r="BD48" s="25">
        <f t="shared" si="32"/>
        <v>3</v>
      </c>
      <c r="BE48" s="26">
        <f t="shared" si="33"/>
        <v>2</v>
      </c>
      <c r="BF48" s="41" t="s">
        <v>676</v>
      </c>
      <c r="BG48" s="41" t="s">
        <v>808</v>
      </c>
    </row>
    <row r="49" spans="1:59" s="1" customFormat="1" ht="15.75" customHeight="1" x14ac:dyDescent="0.2">
      <c r="A49" s="12" t="s">
        <v>810</v>
      </c>
      <c r="B49" s="710" t="s">
        <v>34</v>
      </c>
      <c r="C49" s="71" t="s">
        <v>617</v>
      </c>
      <c r="D49" s="328"/>
      <c r="E49" s="329" t="str">
        <f t="shared" si="36"/>
        <v/>
      </c>
      <c r="F49" s="330"/>
      <c r="G49" s="329" t="str">
        <f t="shared" si="37"/>
        <v/>
      </c>
      <c r="H49" s="331"/>
      <c r="I49" s="332"/>
      <c r="J49" s="328"/>
      <c r="K49" s="329" t="str">
        <f t="shared" si="38"/>
        <v/>
      </c>
      <c r="L49" s="330"/>
      <c r="M49" s="329" t="str">
        <f t="shared" si="39"/>
        <v/>
      </c>
      <c r="N49" s="331"/>
      <c r="O49" s="332"/>
      <c r="P49" s="328"/>
      <c r="Q49" s="329" t="str">
        <f t="shared" si="50"/>
        <v/>
      </c>
      <c r="R49" s="330"/>
      <c r="S49" s="329" t="str">
        <f t="shared" si="51"/>
        <v/>
      </c>
      <c r="T49" s="331"/>
      <c r="U49" s="332"/>
      <c r="V49" s="328"/>
      <c r="W49" s="329" t="str">
        <f t="shared" si="40"/>
        <v/>
      </c>
      <c r="X49" s="330"/>
      <c r="Y49" s="329"/>
      <c r="Z49" s="331"/>
      <c r="AA49" s="332"/>
      <c r="AB49" s="328"/>
      <c r="AC49" s="329" t="str">
        <f t="shared" si="42"/>
        <v/>
      </c>
      <c r="AD49" s="330"/>
      <c r="AE49" s="329" t="str">
        <f t="shared" si="43"/>
        <v/>
      </c>
      <c r="AF49" s="331"/>
      <c r="AG49" s="332"/>
      <c r="AH49" s="328"/>
      <c r="AI49" s="329" t="str">
        <f t="shared" si="44"/>
        <v/>
      </c>
      <c r="AJ49" s="330"/>
      <c r="AK49" s="329" t="str">
        <f t="shared" si="45"/>
        <v/>
      </c>
      <c r="AL49" s="331"/>
      <c r="AM49" s="332"/>
      <c r="AN49" s="328"/>
      <c r="AO49" s="329" t="str">
        <f t="shared" si="46"/>
        <v/>
      </c>
      <c r="AP49" s="330"/>
      <c r="AQ49" s="329" t="str">
        <f t="shared" si="47"/>
        <v/>
      </c>
      <c r="AR49" s="331"/>
      <c r="AS49" s="332"/>
      <c r="AT49" s="328"/>
      <c r="AU49" s="329" t="str">
        <f t="shared" si="48"/>
        <v/>
      </c>
      <c r="AV49" s="330">
        <v>2</v>
      </c>
      <c r="AW49" s="329">
        <v>20</v>
      </c>
      <c r="AX49" s="331">
        <v>1</v>
      </c>
      <c r="AY49" s="332" t="s">
        <v>468</v>
      </c>
      <c r="AZ49" s="24" t="str">
        <f t="shared" si="28"/>
        <v/>
      </c>
      <c r="BA49" s="16" t="str">
        <f t="shared" si="29"/>
        <v/>
      </c>
      <c r="BB49" s="25">
        <f t="shared" si="30"/>
        <v>2</v>
      </c>
      <c r="BC49" s="16">
        <v>20</v>
      </c>
      <c r="BD49" s="25">
        <f t="shared" si="32"/>
        <v>1</v>
      </c>
      <c r="BE49" s="26">
        <f t="shared" si="33"/>
        <v>2</v>
      </c>
      <c r="BF49" s="41" t="s">
        <v>676</v>
      </c>
      <c r="BG49" s="41" t="s">
        <v>727</v>
      </c>
    </row>
    <row r="50" spans="1:59" s="1" customFormat="1" ht="15.75" customHeight="1" x14ac:dyDescent="0.2">
      <c r="A50" s="12" t="s">
        <v>811</v>
      </c>
      <c r="B50" s="710" t="s">
        <v>34</v>
      </c>
      <c r="C50" s="71" t="s">
        <v>616</v>
      </c>
      <c r="D50" s="328"/>
      <c r="E50" s="329" t="str">
        <f t="shared" si="36"/>
        <v/>
      </c>
      <c r="F50" s="330"/>
      <c r="G50" s="329" t="str">
        <f t="shared" si="37"/>
        <v/>
      </c>
      <c r="H50" s="331"/>
      <c r="I50" s="332"/>
      <c r="J50" s="328"/>
      <c r="K50" s="329" t="str">
        <f t="shared" si="38"/>
        <v/>
      </c>
      <c r="L50" s="330"/>
      <c r="M50" s="329" t="str">
        <f t="shared" si="39"/>
        <v/>
      </c>
      <c r="N50" s="331"/>
      <c r="O50" s="332"/>
      <c r="P50" s="328"/>
      <c r="Q50" s="329" t="str">
        <f t="shared" si="50"/>
        <v/>
      </c>
      <c r="R50" s="330"/>
      <c r="S50" s="329" t="str">
        <f t="shared" si="51"/>
        <v/>
      </c>
      <c r="T50" s="331"/>
      <c r="U50" s="332"/>
      <c r="V50" s="328"/>
      <c r="W50" s="329" t="str">
        <f t="shared" si="40"/>
        <v/>
      </c>
      <c r="X50" s="330"/>
      <c r="Y50" s="329" t="str">
        <f t="shared" si="41"/>
        <v/>
      </c>
      <c r="Z50" s="331"/>
      <c r="AA50" s="332"/>
      <c r="AB50" s="328"/>
      <c r="AC50" s="329" t="str">
        <f t="shared" si="42"/>
        <v/>
      </c>
      <c r="AD50" s="330"/>
      <c r="AE50" s="329" t="str">
        <f t="shared" si="43"/>
        <v/>
      </c>
      <c r="AF50" s="331"/>
      <c r="AG50" s="332"/>
      <c r="AH50" s="328"/>
      <c r="AI50" s="329" t="str">
        <f t="shared" si="44"/>
        <v/>
      </c>
      <c r="AJ50" s="330"/>
      <c r="AK50" s="329" t="str">
        <f t="shared" si="45"/>
        <v/>
      </c>
      <c r="AL50" s="331"/>
      <c r="AM50" s="332"/>
      <c r="AN50" s="328"/>
      <c r="AO50" s="329" t="str">
        <f t="shared" si="46"/>
        <v/>
      </c>
      <c r="AP50" s="330"/>
      <c r="AQ50" s="329" t="str">
        <f t="shared" si="47"/>
        <v/>
      </c>
      <c r="AR50" s="331"/>
      <c r="AS50" s="332"/>
      <c r="AT50" s="328"/>
      <c r="AU50" s="329" t="str">
        <f t="shared" si="48"/>
        <v/>
      </c>
      <c r="AV50" s="330">
        <v>2</v>
      </c>
      <c r="AW50" s="329">
        <v>20</v>
      </c>
      <c r="AX50" s="331">
        <v>1</v>
      </c>
      <c r="AY50" s="332" t="s">
        <v>468</v>
      </c>
      <c r="AZ50" s="24" t="str">
        <f t="shared" si="28"/>
        <v/>
      </c>
      <c r="BA50" s="16" t="str">
        <f t="shared" si="29"/>
        <v/>
      </c>
      <c r="BB50" s="25">
        <f t="shared" si="30"/>
        <v>2</v>
      </c>
      <c r="BC50" s="16">
        <v>20</v>
      </c>
      <c r="BD50" s="25">
        <f t="shared" si="32"/>
        <v>1</v>
      </c>
      <c r="BE50" s="26">
        <f t="shared" si="33"/>
        <v>2</v>
      </c>
      <c r="BF50" s="41" t="s">
        <v>676</v>
      </c>
      <c r="BG50" s="381" t="s">
        <v>716</v>
      </c>
    </row>
    <row r="51" spans="1:59" s="1" customFormat="1" ht="15.75" customHeight="1" x14ac:dyDescent="0.25">
      <c r="A51" s="12" t="s">
        <v>759</v>
      </c>
      <c r="B51" s="710" t="s">
        <v>15</v>
      </c>
      <c r="C51" s="71" t="s">
        <v>618</v>
      </c>
      <c r="D51" s="479"/>
      <c r="E51" s="339"/>
      <c r="F51" s="340"/>
      <c r="G51" s="339"/>
      <c r="H51" s="341"/>
      <c r="I51" s="337"/>
      <c r="J51" s="479"/>
      <c r="K51" s="339"/>
      <c r="L51" s="340"/>
      <c r="M51" s="339"/>
      <c r="N51" s="341"/>
      <c r="O51" s="337"/>
      <c r="P51" s="479"/>
      <c r="Q51" s="339"/>
      <c r="R51" s="340"/>
      <c r="S51" s="339"/>
      <c r="T51" s="341"/>
      <c r="U51" s="337"/>
      <c r="V51" s="328">
        <v>1</v>
      </c>
      <c r="W51" s="329">
        <v>14</v>
      </c>
      <c r="X51" s="330">
        <v>1</v>
      </c>
      <c r="Y51" s="329">
        <v>14</v>
      </c>
      <c r="Z51" s="331">
        <v>2</v>
      </c>
      <c r="AA51" s="332" t="s">
        <v>15</v>
      </c>
      <c r="AB51" s="465"/>
      <c r="AC51" s="466"/>
      <c r="AD51" s="467"/>
      <c r="AE51" s="466"/>
      <c r="AF51" s="468"/>
      <c r="AG51" s="469"/>
      <c r="AH51" s="479"/>
      <c r="AI51" s="339"/>
      <c r="AJ51" s="340"/>
      <c r="AK51" s="339"/>
      <c r="AL51" s="341"/>
      <c r="AM51" s="337"/>
      <c r="AN51" s="465"/>
      <c r="AO51" s="466"/>
      <c r="AP51" s="467"/>
      <c r="AQ51" s="466"/>
      <c r="AR51" s="468"/>
      <c r="AS51" s="469"/>
      <c r="AT51" s="479"/>
      <c r="AU51" s="339"/>
      <c r="AV51" s="340"/>
      <c r="AW51" s="339"/>
      <c r="AX51" s="341"/>
      <c r="AY51" s="337"/>
      <c r="AZ51" s="24">
        <f t="shared" ref="AZ51" si="58">IF(D51+J51+P51+V51+AB51+AH51+AN51+AT51=0,"",D51+J51+P51+V51+AB51+AH51+AN51+AT51)</f>
        <v>1</v>
      </c>
      <c r="BA51" s="16">
        <f t="shared" ref="BA51" si="59">IF((D51+J51+P51+V51+AB51+AH51+AN51+AT51)*14=0,"",(D51+J51+P51+V51+AB51+AH51+AN51+AT51)*14)</f>
        <v>14</v>
      </c>
      <c r="BB51" s="25">
        <f t="shared" ref="BB51" si="60">IF(F51+L51+R51+X51+AD51+AJ51+AP51+AV51=0,"",F51+L51+R51+X51+AD51+AJ51+AP51+AV51)</f>
        <v>1</v>
      </c>
      <c r="BC51" s="16">
        <f t="shared" ref="BC51" si="61">IF((L51+F51+R51+X51+AD51+AJ51+AP51+AV51)*14=0,"",(L51+F51+R51+X51+AD51+AJ51+AP51+AV51)*14)</f>
        <v>14</v>
      </c>
      <c r="BD51" s="25">
        <f t="shared" ref="BD51" si="62">IF(N51+H51+T51+Z51+AF51+AL51+AR51+AX51=0,"",N51+H51+T51+Z51+AF51+AL51+AR51+AX51)</f>
        <v>2</v>
      </c>
      <c r="BE51" s="26">
        <f t="shared" ref="BE51" si="63">IF(D51+F51+L51+J51+P51+R51+V51+X51+AB51+AD51+AH51+AJ51+AN51+AP51+AT51+AV51=0,"",D51+F51+L51+J51+P51+R51+V51+X51+AB51+AD51+AH51+AJ51+AN51+AP51+AT51+AV51)</f>
        <v>2</v>
      </c>
      <c r="BF51" s="41" t="s">
        <v>673</v>
      </c>
      <c r="BG51" s="41" t="s">
        <v>721</v>
      </c>
    </row>
    <row r="52" spans="1:59" s="300" customFormat="1" ht="15.75" customHeight="1" thickBot="1" x14ac:dyDescent="0.3">
      <c r="A52" s="364"/>
      <c r="B52" s="87"/>
      <c r="C52" s="365" t="s">
        <v>55</v>
      </c>
      <c r="D52" s="366">
        <f>SUM(D12:D51)</f>
        <v>5</v>
      </c>
      <c r="E52" s="366">
        <f>SUM(E12:E51)</f>
        <v>74</v>
      </c>
      <c r="F52" s="366">
        <f>SUM(F12:F51)</f>
        <v>2</v>
      </c>
      <c r="G52" s="366">
        <f>SUM(G12:G51)</f>
        <v>26</v>
      </c>
      <c r="H52" s="366">
        <f>SUM(H12:H51)</f>
        <v>6</v>
      </c>
      <c r="I52" s="367" t="s">
        <v>17</v>
      </c>
      <c r="J52" s="366">
        <f>SUM(J12:J51)</f>
        <v>3</v>
      </c>
      <c r="K52" s="366">
        <f>SUM(K12:K51)</f>
        <v>46</v>
      </c>
      <c r="L52" s="366">
        <f>SUM(L12:L51)</f>
        <v>5</v>
      </c>
      <c r="M52" s="366">
        <f>SUM(M12:M51)</f>
        <v>66</v>
      </c>
      <c r="N52" s="366">
        <f>SUM(N12:N51)</f>
        <v>9</v>
      </c>
      <c r="O52" s="367" t="s">
        <v>17</v>
      </c>
      <c r="P52" s="366">
        <f>SUM(P12:P51)</f>
        <v>2</v>
      </c>
      <c r="Q52" s="366">
        <f>SUM(Q12:Q51)</f>
        <v>28</v>
      </c>
      <c r="R52" s="366">
        <f>SUM(R12:R51)</f>
        <v>2</v>
      </c>
      <c r="S52" s="366">
        <f>SUM(S12:S51)</f>
        <v>28</v>
      </c>
      <c r="T52" s="366">
        <f>SUM(T12:T51)</f>
        <v>1</v>
      </c>
      <c r="U52" s="367" t="s">
        <v>17</v>
      </c>
      <c r="V52" s="366">
        <f>SUM(V12:V51)</f>
        <v>2</v>
      </c>
      <c r="W52" s="366">
        <f>SUM(W12:W51)</f>
        <v>28</v>
      </c>
      <c r="X52" s="366">
        <f>SUM(X12:X51)</f>
        <v>12</v>
      </c>
      <c r="Y52" s="366">
        <f>SUM(Y12:Y51)</f>
        <v>168</v>
      </c>
      <c r="Z52" s="366">
        <f>SUM(Z12:Z51)</f>
        <v>11</v>
      </c>
      <c r="AA52" s="367" t="s">
        <v>17</v>
      </c>
      <c r="AB52" s="366">
        <f>SUM(AB12:AB51)</f>
        <v>3</v>
      </c>
      <c r="AC52" s="366">
        <f>SUM(AC12:AC51)</f>
        <v>56</v>
      </c>
      <c r="AD52" s="366">
        <f>SUM(AD12:AD51)</f>
        <v>8</v>
      </c>
      <c r="AE52" s="366">
        <f>SUM(AE12:AE51)</f>
        <v>140</v>
      </c>
      <c r="AF52" s="368">
        <f>SUM(AF12:AF51)</f>
        <v>16</v>
      </c>
      <c r="AG52" s="367" t="s">
        <v>17</v>
      </c>
      <c r="AH52" s="366">
        <f>SUM(AH12:AH51)</f>
        <v>6</v>
      </c>
      <c r="AI52" s="366">
        <f>SUM(AI12:AI51)</f>
        <v>84</v>
      </c>
      <c r="AJ52" s="366">
        <f>SUM(AJ12:AJ51)</f>
        <v>6</v>
      </c>
      <c r="AK52" s="366">
        <f>SUM(AK12:AK51)</f>
        <v>84</v>
      </c>
      <c r="AL52" s="366">
        <f>SUM(AL12:AL51)</f>
        <v>13</v>
      </c>
      <c r="AM52" s="367" t="s">
        <v>17</v>
      </c>
      <c r="AN52" s="366">
        <f>SUM(AN12:AN51)</f>
        <v>7</v>
      </c>
      <c r="AO52" s="366">
        <f>SUM(AO12:AO51)</f>
        <v>98</v>
      </c>
      <c r="AP52" s="366">
        <f>SUM(AP12:AP51)</f>
        <v>8</v>
      </c>
      <c r="AQ52" s="366">
        <f>SUM(AQ12:AQ51)</f>
        <v>126</v>
      </c>
      <c r="AR52" s="368">
        <f>SUM(AR12:AR51)</f>
        <v>14</v>
      </c>
      <c r="AS52" s="367" t="s">
        <v>17</v>
      </c>
      <c r="AT52" s="366">
        <f>SUM(AT12:AT51)</f>
        <v>5</v>
      </c>
      <c r="AU52" s="366">
        <f>SUM(AU12:AU51)</f>
        <v>50</v>
      </c>
      <c r="AV52" s="366">
        <f>SUM(AV12:AV51)</f>
        <v>12</v>
      </c>
      <c r="AW52" s="366">
        <f>SUM(AW12:AW51)</f>
        <v>120</v>
      </c>
      <c r="AX52" s="368">
        <f>SUM(AX12:AX51)</f>
        <v>14</v>
      </c>
      <c r="AY52" s="367" t="s">
        <v>17</v>
      </c>
      <c r="AZ52" s="366">
        <f t="shared" ref="AZ52:BE52" si="64">SUM(AZ12:AZ51)</f>
        <v>33</v>
      </c>
      <c r="BA52" s="366">
        <f t="shared" si="64"/>
        <v>450</v>
      </c>
      <c r="BB52" s="366">
        <f t="shared" si="64"/>
        <v>55</v>
      </c>
      <c r="BC52" s="366">
        <f t="shared" si="64"/>
        <v>736</v>
      </c>
      <c r="BD52" s="368">
        <f t="shared" si="64"/>
        <v>84</v>
      </c>
      <c r="BE52" s="366">
        <f t="shared" si="64"/>
        <v>88</v>
      </c>
    </row>
    <row r="53" spans="1:59" s="300" customFormat="1" ht="15.75" customHeight="1" thickBot="1" x14ac:dyDescent="0.3">
      <c r="A53" s="369"/>
      <c r="B53" s="370"/>
      <c r="C53" s="297" t="s">
        <v>44</v>
      </c>
      <c r="D53" s="298">
        <f>D10+D52</f>
        <v>14</v>
      </c>
      <c r="E53" s="298">
        <f>E10+E52</f>
        <v>186</v>
      </c>
      <c r="F53" s="298">
        <f>F10+F52</f>
        <v>27</v>
      </c>
      <c r="G53" s="298">
        <f>G10+G52</f>
        <v>310</v>
      </c>
      <c r="H53" s="298">
        <f>H10+H52</f>
        <v>28</v>
      </c>
      <c r="I53" s="371" t="s">
        <v>17</v>
      </c>
      <c r="J53" s="298">
        <f>J10+J52</f>
        <v>12</v>
      </c>
      <c r="K53" s="298">
        <f>K10+K52</f>
        <v>184</v>
      </c>
      <c r="L53" s="298">
        <f>L10+L52</f>
        <v>18</v>
      </c>
      <c r="M53" s="298">
        <f>M10+M52</f>
        <v>250</v>
      </c>
      <c r="N53" s="298">
        <f>N10+N52</f>
        <v>29</v>
      </c>
      <c r="O53" s="371" t="s">
        <v>17</v>
      </c>
      <c r="P53" s="298">
        <f>P10+P52</f>
        <v>14</v>
      </c>
      <c r="Q53" s="298">
        <f>Q10+Q52</f>
        <v>200</v>
      </c>
      <c r="R53" s="298">
        <f>R10+R52</f>
        <v>15</v>
      </c>
      <c r="S53" s="298">
        <f>S10+S52</f>
        <v>206</v>
      </c>
      <c r="T53" s="298">
        <f>T10+T52</f>
        <v>26</v>
      </c>
      <c r="U53" s="371" t="s">
        <v>17</v>
      </c>
      <c r="V53" s="298">
        <f>V10+V52</f>
        <v>5</v>
      </c>
      <c r="W53" s="298">
        <f>W10+W52</f>
        <v>74</v>
      </c>
      <c r="X53" s="298">
        <f>X10+X52</f>
        <v>26</v>
      </c>
      <c r="Y53" s="298">
        <f>Y10+Y52</f>
        <v>362</v>
      </c>
      <c r="Z53" s="298">
        <f>Z10+Z52</f>
        <v>28</v>
      </c>
      <c r="AA53" s="371" t="s">
        <v>17</v>
      </c>
      <c r="AB53" s="298">
        <f>AB10+AB52</f>
        <v>9</v>
      </c>
      <c r="AC53" s="298">
        <f>AC10+AC52</f>
        <v>136</v>
      </c>
      <c r="AD53" s="298">
        <f>AD10+AD52</f>
        <v>20</v>
      </c>
      <c r="AE53" s="372">
        <f>AE10+AE52</f>
        <v>312</v>
      </c>
      <c r="AF53" s="373">
        <f>AF10+AF52</f>
        <v>33</v>
      </c>
      <c r="AG53" s="297" t="s">
        <v>17</v>
      </c>
      <c r="AH53" s="298">
        <f>AH10+AH52</f>
        <v>12</v>
      </c>
      <c r="AI53" s="298">
        <f>AI10+AI52</f>
        <v>172</v>
      </c>
      <c r="AJ53" s="298">
        <f>AJ10+AJ52</f>
        <v>19</v>
      </c>
      <c r="AK53" s="298">
        <f>AK10+AK52</f>
        <v>270</v>
      </c>
      <c r="AL53" s="298">
        <f>AL10+AL52</f>
        <v>32</v>
      </c>
      <c r="AM53" s="371" t="s">
        <v>17</v>
      </c>
      <c r="AN53" s="298">
        <f>AN10+AN52</f>
        <v>12</v>
      </c>
      <c r="AO53" s="298">
        <f>AO10+AO52</f>
        <v>168</v>
      </c>
      <c r="AP53" s="298">
        <f>AP10+AP52</f>
        <v>15</v>
      </c>
      <c r="AQ53" s="372">
        <f>AQ10+AQ52</f>
        <v>224</v>
      </c>
      <c r="AR53" s="373">
        <f>AR10+AR52</f>
        <v>31</v>
      </c>
      <c r="AS53" s="297" t="s">
        <v>17</v>
      </c>
      <c r="AT53" s="298">
        <f>AT10+AT52</f>
        <v>9</v>
      </c>
      <c r="AU53" s="298">
        <f>AU10+AU52</f>
        <v>90</v>
      </c>
      <c r="AV53" s="298">
        <f>AV10+AV52</f>
        <v>22</v>
      </c>
      <c r="AW53" s="372">
        <f>AW10+AW52</f>
        <v>218</v>
      </c>
      <c r="AX53" s="373">
        <f>AX10+AX52</f>
        <v>33</v>
      </c>
      <c r="AY53" s="297" t="s">
        <v>17</v>
      </c>
      <c r="AZ53" s="374">
        <f t="shared" ref="AZ53:BE53" si="65">AZ10+AZ52</f>
        <v>87</v>
      </c>
      <c r="BA53" s="374">
        <f t="shared" si="65"/>
        <v>1188</v>
      </c>
      <c r="BB53" s="374">
        <f t="shared" si="65"/>
        <v>162</v>
      </c>
      <c r="BC53" s="375">
        <f t="shared" si="65"/>
        <v>2126</v>
      </c>
      <c r="BD53" s="373">
        <f t="shared" si="65"/>
        <v>240</v>
      </c>
      <c r="BE53" s="376">
        <f t="shared" si="65"/>
        <v>249</v>
      </c>
    </row>
    <row r="54" spans="1:59" ht="18.75" customHeight="1" x14ac:dyDescent="0.25">
      <c r="A54" s="377"/>
      <c r="B54" s="378"/>
      <c r="C54" s="379" t="s">
        <v>16</v>
      </c>
      <c r="D54" s="773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  <c r="R54" s="774"/>
      <c r="S54" s="774"/>
      <c r="T54" s="774"/>
      <c r="U54" s="774"/>
      <c r="V54" s="774"/>
      <c r="W54" s="774"/>
      <c r="X54" s="774"/>
      <c r="Y54" s="774"/>
      <c r="Z54" s="774"/>
      <c r="AA54" s="774"/>
      <c r="AB54" s="773"/>
      <c r="AC54" s="774"/>
      <c r="AD54" s="774"/>
      <c r="AE54" s="774"/>
      <c r="AF54" s="774"/>
      <c r="AG54" s="774"/>
      <c r="AH54" s="774"/>
      <c r="AI54" s="774"/>
      <c r="AJ54" s="774"/>
      <c r="AK54" s="774"/>
      <c r="AL54" s="774"/>
      <c r="AM54" s="774"/>
      <c r="AN54" s="774"/>
      <c r="AO54" s="774"/>
      <c r="AP54" s="774"/>
      <c r="AQ54" s="774"/>
      <c r="AR54" s="774"/>
      <c r="AS54" s="774"/>
      <c r="AT54" s="774"/>
      <c r="AU54" s="774"/>
      <c r="AV54" s="774"/>
      <c r="AW54" s="774"/>
      <c r="AX54" s="774"/>
      <c r="AY54" s="774"/>
      <c r="AZ54" s="775"/>
      <c r="BA54" s="776"/>
      <c r="BB54" s="776"/>
      <c r="BC54" s="776"/>
      <c r="BD54" s="787"/>
      <c r="BE54" s="776"/>
      <c r="BF54" s="380"/>
      <c r="BG54" s="380"/>
    </row>
    <row r="55" spans="1:59" s="1" customFormat="1" ht="15.75" customHeight="1" x14ac:dyDescent="0.2">
      <c r="A55" s="480" t="s">
        <v>601</v>
      </c>
      <c r="B55" s="481" t="s">
        <v>48</v>
      </c>
      <c r="C55" s="482" t="s">
        <v>393</v>
      </c>
      <c r="D55" s="483"/>
      <c r="E55" s="484"/>
      <c r="F55" s="485"/>
      <c r="G55" s="484"/>
      <c r="H55" s="486"/>
      <c r="I55" s="487"/>
      <c r="J55" s="483"/>
      <c r="K55" s="484"/>
      <c r="L55" s="485"/>
      <c r="M55" s="484"/>
      <c r="N55" s="486"/>
      <c r="O55" s="487"/>
      <c r="P55" s="483"/>
      <c r="Q55" s="484"/>
      <c r="R55" s="485"/>
      <c r="S55" s="484"/>
      <c r="T55" s="486"/>
      <c r="U55" s="487"/>
      <c r="V55" s="483"/>
      <c r="W55" s="484"/>
      <c r="X55" s="485"/>
      <c r="Y55" s="484"/>
      <c r="Z55" s="486"/>
      <c r="AA55" s="487"/>
      <c r="AB55" s="483"/>
      <c r="AC55" s="484"/>
      <c r="AD55" s="485"/>
      <c r="AE55" s="484"/>
      <c r="AF55" s="486"/>
      <c r="AG55" s="487"/>
      <c r="AH55" s="483"/>
      <c r="AI55" s="484"/>
      <c r="AJ55" s="485"/>
      <c r="AK55" s="484"/>
      <c r="AL55" s="486"/>
      <c r="AM55" s="487"/>
      <c r="AN55" s="483"/>
      <c r="AO55" s="484"/>
      <c r="AP55" s="485"/>
      <c r="AQ55" s="484"/>
      <c r="AR55" s="486"/>
      <c r="AS55" s="487"/>
      <c r="AT55" s="483">
        <v>1</v>
      </c>
      <c r="AU55" s="484">
        <v>10</v>
      </c>
      <c r="AV55" s="485"/>
      <c r="AW55" s="484"/>
      <c r="AX55" s="486" t="s">
        <v>17</v>
      </c>
      <c r="AY55" s="487" t="s">
        <v>183</v>
      </c>
      <c r="AZ55" s="24">
        <f t="shared" ref="AZ55" si="66">IF(D55+J55+P55+V55+AB55+AH55+AN55+AT55=0,"",D55+J55+P55+V55+AB55+AH55+AN55+AT55)</f>
        <v>1</v>
      </c>
      <c r="BA55" s="16">
        <v>10</v>
      </c>
      <c r="BB55" s="25" t="str">
        <f t="shared" ref="BB55" si="67">IF(F55+L55+R55+X55+AD55+AJ55+AP55+AV55=0,"",F55+L55+R55+X55+AD55+AJ55+AP55+AV55)</f>
        <v/>
      </c>
      <c r="BC55" s="16" t="str">
        <f>IF((L55+F55+R55+X55+AD55+AJ55+AP55+AV55)*14=0,"",(L55+F55+R55+X55+AD55+AJ55+AP55+AV55)*14)</f>
        <v/>
      </c>
      <c r="BD55" s="25" t="s">
        <v>17</v>
      </c>
      <c r="BE55" s="26">
        <f t="shared" ref="BE55" si="68">IF(D55+F55+L55+J55+P55+R55+V55+X55+AB55+AD55+AH55+AJ55+AN55+AP55+AT55+AV55=0,"",D55+F55+L55+J55+P55+R55+V55+X55+AB55+AD55+AH55+AJ55+AN55+AP55+AT55+AV55)</f>
        <v>1</v>
      </c>
      <c r="BF55" s="40" t="s">
        <v>710</v>
      </c>
      <c r="BG55" s="41" t="s">
        <v>1146</v>
      </c>
    </row>
    <row r="56" spans="1:59" s="1" customFormat="1" ht="15" customHeight="1" x14ac:dyDescent="0.2">
      <c r="A56" s="12" t="s">
        <v>346</v>
      </c>
      <c r="B56" s="29" t="s">
        <v>15</v>
      </c>
      <c r="C56" s="14" t="s">
        <v>347</v>
      </c>
      <c r="D56" s="99"/>
      <c r="E56" s="16" t="str">
        <f t="shared" ref="E56" si="69">IF(D56*15=0,"",D56*15)</f>
        <v/>
      </c>
      <c r="F56" s="100"/>
      <c r="G56" s="16" t="str">
        <f t="shared" ref="G56" si="70">IF(F56*15=0,"",F56*15)</f>
        <v/>
      </c>
      <c r="H56" s="101" t="s">
        <v>17</v>
      </c>
      <c r="I56" s="102"/>
      <c r="J56" s="99"/>
      <c r="K56" s="16" t="str">
        <f t="shared" ref="K56" si="71">IF(J56*15=0,"",J56*15)</f>
        <v/>
      </c>
      <c r="L56" s="100"/>
      <c r="M56" s="16" t="str">
        <f t="shared" ref="M56" si="72">IF(L56*15=0,"",L56*15)</f>
        <v/>
      </c>
      <c r="N56" s="101" t="s">
        <v>17</v>
      </c>
      <c r="O56" s="102"/>
      <c r="P56" s="99"/>
      <c r="Q56" s="16" t="str">
        <f t="shared" ref="Q56" si="73">IF(P56*15=0,"",P56*15)</f>
        <v/>
      </c>
      <c r="R56" s="100"/>
      <c r="S56" s="16" t="str">
        <f t="shared" ref="S56" si="74">IF(R56*15=0,"",R56*15)</f>
        <v/>
      </c>
      <c r="T56" s="101" t="s">
        <v>17</v>
      </c>
      <c r="U56" s="102"/>
      <c r="V56" s="99"/>
      <c r="W56" s="16" t="str">
        <f t="shared" ref="W56" si="75">IF(V56*15=0,"",V56*15)</f>
        <v/>
      </c>
      <c r="X56" s="100"/>
      <c r="Y56" s="16" t="str">
        <f t="shared" ref="Y56" si="76">IF(X56*15=0,"",X56*15)</f>
        <v/>
      </c>
      <c r="Z56" s="101" t="s">
        <v>17</v>
      </c>
      <c r="AA56" s="102"/>
      <c r="AB56" s="99"/>
      <c r="AC56" s="16" t="str">
        <f t="shared" ref="AC56" si="77">IF(AB56*15=0,"",AB56*15)</f>
        <v/>
      </c>
      <c r="AD56" s="100"/>
      <c r="AE56" s="16" t="str">
        <f t="shared" ref="AE56" si="78">IF(AD56*15=0,"",AD56*15)</f>
        <v/>
      </c>
      <c r="AF56" s="101" t="s">
        <v>17</v>
      </c>
      <c r="AG56" s="102"/>
      <c r="AH56" s="99"/>
      <c r="AI56" s="16" t="str">
        <f t="shared" ref="AI56" si="79">IF(AH56*15=0,"",AH56*15)</f>
        <v/>
      </c>
      <c r="AJ56" s="100"/>
      <c r="AK56" s="16" t="str">
        <f t="shared" ref="AK56" si="80">IF(AJ56*15=0,"",AJ56*15)</f>
        <v/>
      </c>
      <c r="AL56" s="101" t="s">
        <v>17</v>
      </c>
      <c r="AM56" s="102"/>
      <c r="AN56" s="99"/>
      <c r="AO56" s="16" t="str">
        <f t="shared" ref="AO56" si="81">IF(AN56*15=0,"",AN56*15)</f>
        <v/>
      </c>
      <c r="AP56" s="100"/>
      <c r="AQ56" s="16" t="str">
        <f t="shared" ref="AQ56" si="82">IF(AP56*15=0,"",AP56*15)</f>
        <v/>
      </c>
      <c r="AR56" s="101" t="s">
        <v>17</v>
      </c>
      <c r="AS56" s="102"/>
      <c r="AT56" s="99"/>
      <c r="AU56" s="16" t="str">
        <f t="shared" ref="AU56" si="83">IF(AT56*15=0,"",AT56*15)</f>
        <v/>
      </c>
      <c r="AV56" s="100"/>
      <c r="AW56" s="16" t="str">
        <f t="shared" ref="AW56" si="84">IF(AV56*15=0,"",AV56*15)</f>
        <v/>
      </c>
      <c r="AX56" s="101" t="s">
        <v>17</v>
      </c>
      <c r="AY56" s="19" t="s">
        <v>472</v>
      </c>
      <c r="AZ56" s="24" t="str">
        <f t="shared" ref="AZ56" si="85">IF(D56+J56+P56+V56+AB56+AH56+AN56+AT56=0,"",D56+J56+P56+V56+AB56+AH56+AN56+AT56)</f>
        <v/>
      </c>
      <c r="BA56" s="106" t="str">
        <f>IF((P56+V56+AB56+AH56+AN56+AT56)*14=0,"",(P56+V56+AB56+AH56+AN56+AT56)*14)</f>
        <v/>
      </c>
      <c r="BB56" s="25" t="str">
        <f t="shared" ref="BB56" si="86">IF(F56+L56+R56+X56+AD56+AJ56+AP56+AV56=0,"",F56+L56+R56+X56+AD56+AJ56+AP56+AV56)</f>
        <v/>
      </c>
      <c r="BC56" s="16" t="str">
        <f>IF((L56+F56+R56+X56+AD56+AJ56+AP56+AV56)*14=0,"",(L56+F56+R56+X56+AD56+AJ56+AP56+AV56)*14)</f>
        <v/>
      </c>
      <c r="BD56" s="101" t="s">
        <v>17</v>
      </c>
      <c r="BE56" s="121" t="str">
        <f t="shared" ref="BE56" si="87">IF(D56+F56+L56+J56+P56+R56+V56+X56+AB56+AD56+AH56+AJ56+AN56+AP56+AT56+AV56=0,"",D56+F56+L56+J56+P56+R56+V56+X56+AB56+AD56+AH56+AJ56+AN56+AP56+AT56+AV56)</f>
        <v/>
      </c>
      <c r="BF56" s="381"/>
      <c r="BG56" s="381"/>
    </row>
    <row r="57" spans="1:59" s="1" customFormat="1" ht="15.75" customHeight="1" x14ac:dyDescent="0.2">
      <c r="A57" s="28" t="s">
        <v>348</v>
      </c>
      <c r="B57" s="29" t="s">
        <v>15</v>
      </c>
      <c r="C57" s="318" t="s">
        <v>349</v>
      </c>
      <c r="D57" s="99"/>
      <c r="E57" s="16" t="str">
        <f t="shared" ref="E57:E58" si="88">IF(D57*15=0,"",D57*15)</f>
        <v/>
      </c>
      <c r="F57" s="100"/>
      <c r="G57" s="16" t="str">
        <f t="shared" ref="G57:G58" si="89">IF(F57*15=0,"",F57*15)</f>
        <v/>
      </c>
      <c r="H57" s="101" t="s">
        <v>17</v>
      </c>
      <c r="I57" s="102"/>
      <c r="J57" s="99"/>
      <c r="K57" s="16" t="str">
        <f t="shared" ref="K57:K58" si="90">IF(J57*15=0,"",J57*15)</f>
        <v/>
      </c>
      <c r="L57" s="100"/>
      <c r="M57" s="16" t="str">
        <f t="shared" ref="M57:M58" si="91">IF(L57*15=0,"",L57*15)</f>
        <v/>
      </c>
      <c r="N57" s="101" t="s">
        <v>17</v>
      </c>
      <c r="O57" s="102"/>
      <c r="P57" s="99"/>
      <c r="Q57" s="16" t="str">
        <f t="shared" ref="Q57:Q58" si="92">IF(P57*15=0,"",P57*15)</f>
        <v/>
      </c>
      <c r="R57" s="100"/>
      <c r="S57" s="16" t="str">
        <f t="shared" ref="S57:S58" si="93">IF(R57*15=0,"",R57*15)</f>
        <v/>
      </c>
      <c r="T57" s="101" t="s">
        <v>17</v>
      </c>
      <c r="U57" s="102"/>
      <c r="V57" s="99"/>
      <c r="W57" s="16" t="str">
        <f t="shared" ref="W57:W58" si="94">IF(V57*15=0,"",V57*15)</f>
        <v/>
      </c>
      <c r="X57" s="100"/>
      <c r="Y57" s="16" t="str">
        <f t="shared" ref="Y57:Y58" si="95">IF(X57*15=0,"",X57*15)</f>
        <v/>
      </c>
      <c r="Z57" s="101" t="s">
        <v>17</v>
      </c>
      <c r="AA57" s="102"/>
      <c r="AB57" s="99"/>
      <c r="AC57" s="16" t="str">
        <f t="shared" ref="AC57:AC58" si="96">IF(AB57*15=0,"",AB57*15)</f>
        <v/>
      </c>
      <c r="AD57" s="100"/>
      <c r="AE57" s="16" t="str">
        <f t="shared" ref="AE57:AE58" si="97">IF(AD57*15=0,"",AD57*15)</f>
        <v/>
      </c>
      <c r="AF57" s="101" t="s">
        <v>17</v>
      </c>
      <c r="AG57" s="102"/>
      <c r="AH57" s="99"/>
      <c r="AI57" s="16" t="str">
        <f t="shared" ref="AI57:AI58" si="98">IF(AH57*15=0,"",AH57*15)</f>
        <v/>
      </c>
      <c r="AJ57" s="100"/>
      <c r="AK57" s="16" t="str">
        <f t="shared" ref="AK57:AK58" si="99">IF(AJ57*15=0,"",AJ57*15)</f>
        <v/>
      </c>
      <c r="AL57" s="101" t="s">
        <v>17</v>
      </c>
      <c r="AM57" s="102"/>
      <c r="AN57" s="99"/>
      <c r="AO57" s="16" t="str">
        <f t="shared" ref="AO57:AO58" si="100">IF(AN57*15=0,"",AN57*15)</f>
        <v/>
      </c>
      <c r="AP57" s="100"/>
      <c r="AQ57" s="16" t="str">
        <f t="shared" ref="AQ57:AQ58" si="101">IF(AP57*15=0,"",AP57*15)</f>
        <v/>
      </c>
      <c r="AR57" s="101" t="s">
        <v>17</v>
      </c>
      <c r="AS57" s="102"/>
      <c r="AT57" s="99"/>
      <c r="AU57" s="16" t="str">
        <f t="shared" ref="AU57:AU58" si="102">IF(AT57*15=0,"",AT57*15)</f>
        <v/>
      </c>
      <c r="AV57" s="100"/>
      <c r="AW57" s="16" t="str">
        <f t="shared" ref="AW57:AW58" si="103">IF(AV57*15=0,"",AV57*15)</f>
        <v/>
      </c>
      <c r="AX57" s="101" t="s">
        <v>17</v>
      </c>
      <c r="AY57" s="19" t="s">
        <v>472</v>
      </c>
      <c r="AZ57" s="24" t="str">
        <f t="shared" ref="AZ57:AZ58" si="104">IF(D57+J57+P57+V57+AB57+AH57+AN57+AT57=0,"",D57+J57+P57+V57+AB57+AH57+AN57+AT57)</f>
        <v/>
      </c>
      <c r="BA57" s="106" t="str">
        <f>IF((P57+V57+AB57+AH57+AN57+AT57)*14=0,"",(P57+V57+AB57+AH57+AN57+AT57)*14)</f>
        <v/>
      </c>
      <c r="BB57" s="25" t="str">
        <f t="shared" ref="BB57:BB58" si="105">IF(F57+L57+R57+X57+AD57+AJ57+AP57+AV57=0,"",F57+L57+R57+X57+AD57+AJ57+AP57+AV57)</f>
        <v/>
      </c>
      <c r="BC57" s="106" t="str">
        <f>IF((L57+F57+R57+X57+AD57+AJ57+AP57+AV57)*14=0,"",(L57+F57+R57+X57+AD57+AJ57+AP57+AV57)*14)</f>
        <v/>
      </c>
      <c r="BD57" s="101" t="s">
        <v>17</v>
      </c>
      <c r="BE57" s="121" t="str">
        <f t="shared" ref="BE57:BE58" si="106">IF(D57+F57+L57+J57+P57+R57+V57+X57+AB57+AD57+AH57+AJ57+AN57+AP57+AT57+AV57=0,"",D57+F57+L57+J57+P57+R57+V57+X57+AB57+AD57+AH57+AJ57+AN57+AP57+AT57+AV57)</f>
        <v/>
      </c>
      <c r="BF57" s="381"/>
      <c r="BG57" s="381"/>
    </row>
    <row r="58" spans="1:59" s="1" customFormat="1" ht="15.75" customHeight="1" thickBot="1" x14ac:dyDescent="0.25">
      <c r="A58" s="472" t="s">
        <v>394</v>
      </c>
      <c r="B58" s="29" t="s">
        <v>15</v>
      </c>
      <c r="C58" s="459" t="s">
        <v>395</v>
      </c>
      <c r="D58" s="99"/>
      <c r="E58" s="16" t="str">
        <f t="shared" si="88"/>
        <v/>
      </c>
      <c r="F58" s="100"/>
      <c r="G58" s="16" t="str">
        <f t="shared" si="89"/>
        <v/>
      </c>
      <c r="H58" s="101" t="s">
        <v>17</v>
      </c>
      <c r="I58" s="102"/>
      <c r="J58" s="99"/>
      <c r="K58" s="16" t="str">
        <f t="shared" si="90"/>
        <v/>
      </c>
      <c r="L58" s="100"/>
      <c r="M58" s="16" t="str">
        <f t="shared" si="91"/>
        <v/>
      </c>
      <c r="N58" s="101" t="s">
        <v>17</v>
      </c>
      <c r="O58" s="102"/>
      <c r="P58" s="99"/>
      <c r="Q58" s="16" t="str">
        <f t="shared" si="92"/>
        <v/>
      </c>
      <c r="R58" s="100"/>
      <c r="S58" s="16" t="str">
        <f t="shared" si="93"/>
        <v/>
      </c>
      <c r="T58" s="101" t="s">
        <v>17</v>
      </c>
      <c r="U58" s="102"/>
      <c r="V58" s="99"/>
      <c r="W58" s="16" t="str">
        <f t="shared" si="94"/>
        <v/>
      </c>
      <c r="X58" s="100"/>
      <c r="Y58" s="16" t="str">
        <f t="shared" si="95"/>
        <v/>
      </c>
      <c r="Z58" s="101" t="s">
        <v>17</v>
      </c>
      <c r="AA58" s="102"/>
      <c r="AB58" s="99"/>
      <c r="AC58" s="16" t="str">
        <f t="shared" si="96"/>
        <v/>
      </c>
      <c r="AD58" s="100"/>
      <c r="AE58" s="16" t="str">
        <f t="shared" si="97"/>
        <v/>
      </c>
      <c r="AF58" s="101" t="s">
        <v>17</v>
      </c>
      <c r="AG58" s="102"/>
      <c r="AH58" s="99"/>
      <c r="AI58" s="16" t="str">
        <f t="shared" si="98"/>
        <v/>
      </c>
      <c r="AJ58" s="100"/>
      <c r="AK58" s="16" t="str">
        <f t="shared" si="99"/>
        <v/>
      </c>
      <c r="AL58" s="101" t="s">
        <v>17</v>
      </c>
      <c r="AM58" s="102"/>
      <c r="AN58" s="99"/>
      <c r="AO58" s="16" t="str">
        <f t="shared" si="100"/>
        <v/>
      </c>
      <c r="AP58" s="100"/>
      <c r="AQ58" s="16" t="str">
        <f t="shared" si="101"/>
        <v/>
      </c>
      <c r="AR58" s="101" t="s">
        <v>17</v>
      </c>
      <c r="AS58" s="102"/>
      <c r="AT58" s="99"/>
      <c r="AU58" s="16" t="str">
        <f t="shared" si="102"/>
        <v/>
      </c>
      <c r="AV58" s="100"/>
      <c r="AW58" s="16" t="str">
        <f t="shared" si="103"/>
        <v/>
      </c>
      <c r="AX58" s="101" t="s">
        <v>17</v>
      </c>
      <c r="AY58" s="19" t="s">
        <v>472</v>
      </c>
      <c r="AZ58" s="24" t="str">
        <f t="shared" si="104"/>
        <v/>
      </c>
      <c r="BA58" s="106" t="str">
        <f>IF((P58+V58+AB58+AH58+AN58+AT58)*14=0,"",(P58+V58+AB58+AH58+AN58+AT58)*14)</f>
        <v/>
      </c>
      <c r="BB58" s="25" t="str">
        <f t="shared" si="105"/>
        <v/>
      </c>
      <c r="BC58" s="16" t="str">
        <f>IF((L58+F58+R58+X58+AD58+AJ58+AP58+AV58)*14=0,"",(L58+F58+R58+X58+AD58+AJ58+AP58+AV58)*14)</f>
        <v/>
      </c>
      <c r="BD58" s="101" t="s">
        <v>17</v>
      </c>
      <c r="BE58" s="121" t="str">
        <f t="shared" si="106"/>
        <v/>
      </c>
      <c r="BF58" s="381"/>
      <c r="BG58" s="381"/>
    </row>
    <row r="59" spans="1:59" ht="15.75" customHeight="1" thickBot="1" x14ac:dyDescent="0.3">
      <c r="A59" s="382"/>
      <c r="B59" s="383"/>
      <c r="C59" s="384" t="s">
        <v>18</v>
      </c>
      <c r="D59" s="385">
        <f>SUM(D55:D58)</f>
        <v>0</v>
      </c>
      <c r="E59" s="386">
        <f t="shared" ref="E59:G59" si="107">SUM(E55:E58)</f>
        <v>0</v>
      </c>
      <c r="F59" s="387">
        <f t="shared" si="107"/>
        <v>0</v>
      </c>
      <c r="G59" s="386">
        <f t="shared" si="107"/>
        <v>0</v>
      </c>
      <c r="H59" s="388" t="s">
        <v>17</v>
      </c>
      <c r="I59" s="389" t="s">
        <v>17</v>
      </c>
      <c r="J59" s="390">
        <f t="shared" ref="J59:M59" si="108">SUM(J55:J58)</f>
        <v>0</v>
      </c>
      <c r="K59" s="386">
        <f t="shared" si="108"/>
        <v>0</v>
      </c>
      <c r="L59" s="387">
        <f t="shared" si="108"/>
        <v>0</v>
      </c>
      <c r="M59" s="386">
        <f t="shared" si="108"/>
        <v>0</v>
      </c>
      <c r="N59" s="388" t="s">
        <v>17</v>
      </c>
      <c r="O59" s="389" t="s">
        <v>17</v>
      </c>
      <c r="P59" s="385">
        <f t="shared" ref="P59:S59" si="109">SUM(P55:P58)</f>
        <v>0</v>
      </c>
      <c r="Q59" s="386">
        <f t="shared" si="109"/>
        <v>0</v>
      </c>
      <c r="R59" s="387">
        <f t="shared" si="109"/>
        <v>0</v>
      </c>
      <c r="S59" s="386">
        <f t="shared" si="109"/>
        <v>0</v>
      </c>
      <c r="T59" s="391" t="s">
        <v>17</v>
      </c>
      <c r="U59" s="389" t="s">
        <v>17</v>
      </c>
      <c r="V59" s="390">
        <f t="shared" ref="V59:Y59" si="110">SUM(V55:V58)</f>
        <v>0</v>
      </c>
      <c r="W59" s="386">
        <f t="shared" si="110"/>
        <v>0</v>
      </c>
      <c r="X59" s="387">
        <f t="shared" si="110"/>
        <v>0</v>
      </c>
      <c r="Y59" s="386">
        <f t="shared" si="110"/>
        <v>0</v>
      </c>
      <c r="Z59" s="388" t="s">
        <v>17</v>
      </c>
      <c r="AA59" s="389" t="s">
        <v>17</v>
      </c>
      <c r="AB59" s="385">
        <f t="shared" ref="AB59:AE59" si="111">SUM(AB55:AB58)</f>
        <v>0</v>
      </c>
      <c r="AC59" s="386">
        <f t="shared" si="111"/>
        <v>0</v>
      </c>
      <c r="AD59" s="387">
        <f t="shared" si="111"/>
        <v>0</v>
      </c>
      <c r="AE59" s="386">
        <f t="shared" si="111"/>
        <v>0</v>
      </c>
      <c r="AF59" s="388" t="s">
        <v>17</v>
      </c>
      <c r="AG59" s="389" t="s">
        <v>17</v>
      </c>
      <c r="AH59" s="390">
        <f t="shared" ref="AH59:AK59" si="112">SUM(AH55:AH58)</f>
        <v>0</v>
      </c>
      <c r="AI59" s="386">
        <f t="shared" si="112"/>
        <v>0</v>
      </c>
      <c r="AJ59" s="387">
        <f t="shared" si="112"/>
        <v>0</v>
      </c>
      <c r="AK59" s="386">
        <f t="shared" si="112"/>
        <v>0</v>
      </c>
      <c r="AL59" s="388" t="s">
        <v>17</v>
      </c>
      <c r="AM59" s="389" t="s">
        <v>17</v>
      </c>
      <c r="AN59" s="385">
        <f t="shared" ref="AN59:AQ59" si="113">SUM(AN55:AN58)</f>
        <v>0</v>
      </c>
      <c r="AO59" s="386">
        <f t="shared" si="113"/>
        <v>0</v>
      </c>
      <c r="AP59" s="387">
        <f t="shared" si="113"/>
        <v>0</v>
      </c>
      <c r="AQ59" s="386">
        <f t="shared" si="113"/>
        <v>0</v>
      </c>
      <c r="AR59" s="391" t="s">
        <v>17</v>
      </c>
      <c r="AS59" s="389" t="s">
        <v>17</v>
      </c>
      <c r="AT59" s="390">
        <f t="shared" ref="AT59:AW59" si="114">SUM(AT55:AT58)</f>
        <v>1</v>
      </c>
      <c r="AU59" s="386">
        <f t="shared" si="114"/>
        <v>10</v>
      </c>
      <c r="AV59" s="387">
        <f t="shared" si="114"/>
        <v>0</v>
      </c>
      <c r="AW59" s="386">
        <f t="shared" si="114"/>
        <v>0</v>
      </c>
      <c r="AX59" s="388" t="s">
        <v>17</v>
      </c>
      <c r="AY59" s="389" t="s">
        <v>17</v>
      </c>
      <c r="AZ59" s="392" t="str">
        <f>IF(D59+J59+P59+V59=0,"",D59+J59+P59+V59)</f>
        <v/>
      </c>
      <c r="BA59" s="393">
        <v>10</v>
      </c>
      <c r="BB59" s="394" t="str">
        <f>IF(F59+L59+R59+X59=0,"",F59+L59+R59+X59)</f>
        <v/>
      </c>
      <c r="BC59" s="393" t="str">
        <f>IF((L59+F59+R59+X59+AD59+AJ59+AP59+AV59)*14=0,"",(L59+F59+R59+X59+AD59+AJ59+AP59+AV59)*14)</f>
        <v/>
      </c>
      <c r="BD59" s="388" t="s">
        <v>17</v>
      </c>
      <c r="BE59" s="395" t="s">
        <v>43</v>
      </c>
    </row>
    <row r="60" spans="1:59" ht="15.75" customHeight="1" thickBot="1" x14ac:dyDescent="0.3">
      <c r="A60" s="396"/>
      <c r="B60" s="397"/>
      <c r="C60" s="398" t="s">
        <v>45</v>
      </c>
      <c r="D60" s="399">
        <f>D53+D59</f>
        <v>14</v>
      </c>
      <c r="E60" s="400">
        <f>E53+E59</f>
        <v>186</v>
      </c>
      <c r="F60" s="401">
        <f>F53+F59</f>
        <v>27</v>
      </c>
      <c r="G60" s="400">
        <f>G53+G59</f>
        <v>310</v>
      </c>
      <c r="H60" s="402" t="s">
        <v>17</v>
      </c>
      <c r="I60" s="403" t="s">
        <v>17</v>
      </c>
      <c r="J60" s="404">
        <f>J53+J59</f>
        <v>12</v>
      </c>
      <c r="K60" s="400">
        <f>K53+K59</f>
        <v>184</v>
      </c>
      <c r="L60" s="401">
        <f>L53+L59</f>
        <v>18</v>
      </c>
      <c r="M60" s="400">
        <f>M53+M59</f>
        <v>250</v>
      </c>
      <c r="N60" s="402" t="s">
        <v>17</v>
      </c>
      <c r="O60" s="403" t="s">
        <v>17</v>
      </c>
      <c r="P60" s="399">
        <f>P53+P59</f>
        <v>14</v>
      </c>
      <c r="Q60" s="400">
        <f>Q53+Q59</f>
        <v>200</v>
      </c>
      <c r="R60" s="401">
        <f>R53+R59</f>
        <v>15</v>
      </c>
      <c r="S60" s="400">
        <f>S53+S59</f>
        <v>206</v>
      </c>
      <c r="T60" s="405" t="s">
        <v>17</v>
      </c>
      <c r="U60" s="403" t="s">
        <v>17</v>
      </c>
      <c r="V60" s="404">
        <f>V53+V59</f>
        <v>5</v>
      </c>
      <c r="W60" s="400">
        <f>W53+W59</f>
        <v>74</v>
      </c>
      <c r="X60" s="401">
        <f>X53+X59</f>
        <v>26</v>
      </c>
      <c r="Y60" s="400">
        <f>Y53+Y59</f>
        <v>362</v>
      </c>
      <c r="Z60" s="402" t="s">
        <v>17</v>
      </c>
      <c r="AA60" s="403" t="s">
        <v>17</v>
      </c>
      <c r="AB60" s="399">
        <f>AB53+AB59</f>
        <v>9</v>
      </c>
      <c r="AC60" s="400">
        <f>AC53+AC59</f>
        <v>136</v>
      </c>
      <c r="AD60" s="401">
        <f>AD53+AD59</f>
        <v>20</v>
      </c>
      <c r="AE60" s="400">
        <f>AE53+AE59</f>
        <v>312</v>
      </c>
      <c r="AF60" s="402" t="s">
        <v>17</v>
      </c>
      <c r="AG60" s="403" t="s">
        <v>17</v>
      </c>
      <c r="AH60" s="404">
        <f>AH53+AH59</f>
        <v>12</v>
      </c>
      <c r="AI60" s="400">
        <f>AI53+AI59</f>
        <v>172</v>
      </c>
      <c r="AJ60" s="401">
        <f>AJ53+AJ59</f>
        <v>19</v>
      </c>
      <c r="AK60" s="400">
        <f>AK53+AK59</f>
        <v>270</v>
      </c>
      <c r="AL60" s="402" t="s">
        <v>17</v>
      </c>
      <c r="AM60" s="403" t="s">
        <v>17</v>
      </c>
      <c r="AN60" s="399">
        <f>AN53+AN59</f>
        <v>12</v>
      </c>
      <c r="AO60" s="400">
        <f>AO53+AO59</f>
        <v>168</v>
      </c>
      <c r="AP60" s="401">
        <f>AP53+AP59</f>
        <v>15</v>
      </c>
      <c r="AQ60" s="400">
        <f>AQ53+AQ59</f>
        <v>224</v>
      </c>
      <c r="AR60" s="405" t="s">
        <v>17</v>
      </c>
      <c r="AS60" s="403" t="s">
        <v>17</v>
      </c>
      <c r="AT60" s="404">
        <f>AT53+AT59</f>
        <v>10</v>
      </c>
      <c r="AU60" s="400">
        <f>AU53+AU59</f>
        <v>100</v>
      </c>
      <c r="AV60" s="401">
        <f>AV53+AV59</f>
        <v>22</v>
      </c>
      <c r="AW60" s="400">
        <f>AW53+AW59</f>
        <v>218</v>
      </c>
      <c r="AX60" s="402" t="s">
        <v>17</v>
      </c>
      <c r="AY60" s="403" t="s">
        <v>17</v>
      </c>
      <c r="AZ60" s="406">
        <f>IF(D60+J60+P60+V60+AB60+AN60+AT60+AH60=0,"",D60+J60+P60+V60+AB60+AN60+AT60+AH60)</f>
        <v>88</v>
      </c>
      <c r="BA60" s="406">
        <v>1282</v>
      </c>
      <c r="BB60" s="406">
        <f>IF(F60+L60+R60+X60+AD60+AP60+AV60+AJ60=0,"",F60+L60+R60+X60+AD60+AP60+AV60+AJ60)</f>
        <v>162</v>
      </c>
      <c r="BC60" s="406">
        <v>2036</v>
      </c>
      <c r="BD60" s="402" t="s">
        <v>17</v>
      </c>
      <c r="BE60" s="407" t="s">
        <v>43</v>
      </c>
    </row>
    <row r="61" spans="1:59" ht="15.75" customHeight="1" thickTop="1" x14ac:dyDescent="0.25">
      <c r="A61" s="408"/>
      <c r="B61" s="409"/>
      <c r="C61" s="410"/>
      <c r="D61" s="773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774"/>
      <c r="Y61" s="774"/>
      <c r="Z61" s="774"/>
      <c r="AA61" s="774"/>
      <c r="AB61" s="773"/>
      <c r="AC61" s="774"/>
      <c r="AD61" s="774"/>
      <c r="AE61" s="774"/>
      <c r="AF61" s="774"/>
      <c r="AG61" s="774"/>
      <c r="AH61" s="774"/>
      <c r="AI61" s="774"/>
      <c r="AJ61" s="774"/>
      <c r="AK61" s="774"/>
      <c r="AL61" s="774"/>
      <c r="AM61" s="774"/>
      <c r="AN61" s="774"/>
      <c r="AO61" s="774"/>
      <c r="AP61" s="774"/>
      <c r="AQ61" s="774"/>
      <c r="AR61" s="774"/>
      <c r="AS61" s="774"/>
      <c r="AT61" s="774"/>
      <c r="AU61" s="774"/>
      <c r="AV61" s="774"/>
      <c r="AW61" s="774"/>
      <c r="AX61" s="774"/>
      <c r="AY61" s="774"/>
      <c r="AZ61" s="775"/>
      <c r="BA61" s="776"/>
      <c r="BB61" s="776"/>
      <c r="BC61" s="776"/>
      <c r="BD61" s="776"/>
      <c r="BE61" s="776"/>
      <c r="BF61" s="380"/>
      <c r="BG61" s="380"/>
    </row>
    <row r="62" spans="1:59" s="422" customFormat="1" ht="15.75" customHeight="1" x14ac:dyDescent="0.2">
      <c r="A62" s="411" t="s">
        <v>352</v>
      </c>
      <c r="B62" s="240" t="s">
        <v>15</v>
      </c>
      <c r="C62" s="412" t="s">
        <v>20</v>
      </c>
      <c r="D62" s="413"/>
      <c r="E62" s="183"/>
      <c r="F62" s="183"/>
      <c r="G62" s="183"/>
      <c r="H62" s="414"/>
      <c r="I62" s="415"/>
      <c r="J62" s="416"/>
      <c r="K62" s="183"/>
      <c r="L62" s="183"/>
      <c r="M62" s="183">
        <v>160</v>
      </c>
      <c r="N62" s="414">
        <v>0</v>
      </c>
      <c r="O62" s="415" t="s">
        <v>183</v>
      </c>
      <c r="P62" s="185"/>
      <c r="Q62" s="183"/>
      <c r="R62" s="183"/>
      <c r="S62" s="183"/>
      <c r="T62" s="414"/>
      <c r="U62" s="414"/>
      <c r="V62" s="414"/>
      <c r="W62" s="183"/>
      <c r="X62" s="183"/>
      <c r="Y62" s="183"/>
      <c r="Z62" s="414"/>
      <c r="AA62" s="415"/>
      <c r="AB62" s="416"/>
      <c r="AC62" s="183"/>
      <c r="AD62" s="183"/>
      <c r="AE62" s="183"/>
      <c r="AF62" s="414"/>
      <c r="AG62" s="414"/>
      <c r="AH62" s="414"/>
      <c r="AI62" s="183"/>
      <c r="AJ62" s="183"/>
      <c r="AK62" s="243"/>
      <c r="AL62" s="244"/>
      <c r="AM62" s="417"/>
      <c r="AN62" s="416"/>
      <c r="AO62" s="183"/>
      <c r="AP62" s="183"/>
      <c r="AQ62" s="183"/>
      <c r="AR62" s="414"/>
      <c r="AS62" s="415"/>
      <c r="AT62" s="416"/>
      <c r="AU62" s="183"/>
      <c r="AV62" s="183"/>
      <c r="AW62" s="100"/>
      <c r="AX62" s="36"/>
      <c r="AY62" s="418"/>
      <c r="AZ62" s="419"/>
      <c r="BA62" s="420"/>
      <c r="BB62" s="420"/>
      <c r="BC62" s="420"/>
      <c r="BD62" s="420"/>
      <c r="BE62" s="420"/>
      <c r="BF62" s="421"/>
      <c r="BG62" s="421"/>
    </row>
    <row r="63" spans="1:59" s="422" customFormat="1" ht="15.75" customHeight="1" x14ac:dyDescent="0.2">
      <c r="A63" s="423" t="s">
        <v>455</v>
      </c>
      <c r="B63" s="424" t="s">
        <v>15</v>
      </c>
      <c r="C63" s="425" t="s">
        <v>21</v>
      </c>
      <c r="D63" s="426"/>
      <c r="E63" s="183"/>
      <c r="F63" s="183"/>
      <c r="G63" s="183"/>
      <c r="H63" s="414"/>
      <c r="I63" s="427"/>
      <c r="J63" s="416"/>
      <c r="K63" s="183"/>
      <c r="L63" s="183"/>
      <c r="M63" s="183"/>
      <c r="N63" s="414"/>
      <c r="O63" s="427"/>
      <c r="P63" s="185"/>
      <c r="Q63" s="183"/>
      <c r="R63" s="183"/>
      <c r="S63" s="183"/>
      <c r="T63" s="414"/>
      <c r="U63" s="414"/>
      <c r="V63" s="414"/>
      <c r="W63" s="183"/>
      <c r="X63" s="183"/>
      <c r="Y63" s="183">
        <v>160</v>
      </c>
      <c r="Z63" s="414">
        <v>0</v>
      </c>
      <c r="AA63" s="427" t="s">
        <v>183</v>
      </c>
      <c r="AB63" s="416"/>
      <c r="AC63" s="183"/>
      <c r="AD63" s="183"/>
      <c r="AE63" s="183"/>
      <c r="AF63" s="414"/>
      <c r="AG63" s="414"/>
      <c r="AH63" s="414"/>
      <c r="AI63" s="183"/>
      <c r="AJ63" s="183"/>
      <c r="AK63" s="243"/>
      <c r="AL63" s="244"/>
      <c r="AM63" s="428"/>
      <c r="AN63" s="416"/>
      <c r="AO63" s="183"/>
      <c r="AP63" s="183"/>
      <c r="AQ63" s="183"/>
      <c r="AR63" s="414"/>
      <c r="AS63" s="427"/>
      <c r="AT63" s="416"/>
      <c r="AU63" s="183"/>
      <c r="AV63" s="183"/>
      <c r="AW63" s="100"/>
      <c r="AX63" s="36"/>
      <c r="AY63" s="418"/>
      <c r="AZ63" s="419"/>
      <c r="BA63" s="420"/>
      <c r="BB63" s="420"/>
      <c r="BC63" s="420"/>
      <c r="BD63" s="420"/>
      <c r="BE63" s="420"/>
      <c r="BF63" s="421"/>
      <c r="BG63" s="421"/>
    </row>
    <row r="64" spans="1:59" s="422" customFormat="1" ht="15.75" customHeight="1" x14ac:dyDescent="0.2">
      <c r="A64" s="423" t="s">
        <v>456</v>
      </c>
      <c r="B64" s="424" t="s">
        <v>15</v>
      </c>
      <c r="C64" s="425" t="s">
        <v>33</v>
      </c>
      <c r="D64" s="426"/>
      <c r="E64" s="183"/>
      <c r="F64" s="183"/>
      <c r="G64" s="183"/>
      <c r="H64" s="414"/>
      <c r="I64" s="427"/>
      <c r="J64" s="416"/>
      <c r="K64" s="183"/>
      <c r="L64" s="183"/>
      <c r="M64" s="183"/>
      <c r="N64" s="414"/>
      <c r="O64" s="427"/>
      <c r="P64" s="185"/>
      <c r="Q64" s="183"/>
      <c r="R64" s="183"/>
      <c r="S64" s="183"/>
      <c r="T64" s="414"/>
      <c r="U64" s="414"/>
      <c r="V64" s="414"/>
      <c r="W64" s="183"/>
      <c r="X64" s="183"/>
      <c r="Y64" s="183"/>
      <c r="Z64" s="414"/>
      <c r="AA64" s="427"/>
      <c r="AB64" s="416"/>
      <c r="AC64" s="183"/>
      <c r="AD64" s="183"/>
      <c r="AE64" s="183"/>
      <c r="AF64" s="414"/>
      <c r="AG64" s="414"/>
      <c r="AH64" s="414"/>
      <c r="AI64" s="183"/>
      <c r="AJ64" s="183"/>
      <c r="AK64" s="243">
        <v>160</v>
      </c>
      <c r="AL64" s="244">
        <v>0</v>
      </c>
      <c r="AM64" s="428" t="s">
        <v>183</v>
      </c>
      <c r="AN64" s="416"/>
      <c r="AO64" s="183"/>
      <c r="AP64" s="183"/>
      <c r="AQ64" s="183"/>
      <c r="AR64" s="414"/>
      <c r="AS64" s="427"/>
      <c r="AT64" s="416"/>
      <c r="AU64" s="183"/>
      <c r="AV64" s="183"/>
      <c r="AW64" s="100"/>
      <c r="AX64" s="36"/>
      <c r="AY64" s="418"/>
      <c r="AZ64" s="419"/>
      <c r="BA64" s="420"/>
      <c r="BB64" s="420"/>
      <c r="BC64" s="420"/>
      <c r="BD64" s="420"/>
      <c r="BE64" s="420"/>
      <c r="BF64" s="421"/>
      <c r="BG64" s="421"/>
    </row>
    <row r="65" spans="1:59" s="422" customFormat="1" ht="15.75" customHeight="1" thickBot="1" x14ac:dyDescent="0.25">
      <c r="A65" s="462" t="s">
        <v>457</v>
      </c>
      <c r="B65" s="463" t="s">
        <v>15</v>
      </c>
      <c r="C65" s="429" t="s">
        <v>356</v>
      </c>
      <c r="D65" s="430"/>
      <c r="E65" s="431"/>
      <c r="F65" s="431"/>
      <c r="G65" s="431"/>
      <c r="H65" s="432"/>
      <c r="I65" s="433"/>
      <c r="J65" s="434"/>
      <c r="K65" s="431"/>
      <c r="L65" s="431"/>
      <c r="M65" s="431"/>
      <c r="N65" s="432"/>
      <c r="O65" s="433"/>
      <c r="P65" s="435"/>
      <c r="Q65" s="431"/>
      <c r="R65" s="431"/>
      <c r="S65" s="431"/>
      <c r="T65" s="432"/>
      <c r="U65" s="432"/>
      <c r="V65" s="432"/>
      <c r="W65" s="431"/>
      <c r="X65" s="431"/>
      <c r="Y65" s="431"/>
      <c r="Z65" s="432"/>
      <c r="AA65" s="433"/>
      <c r="AB65" s="434"/>
      <c r="AC65" s="431"/>
      <c r="AD65" s="431"/>
      <c r="AE65" s="431"/>
      <c r="AF65" s="432"/>
      <c r="AG65" s="432"/>
      <c r="AH65" s="432"/>
      <c r="AI65" s="431"/>
      <c r="AJ65" s="431"/>
      <c r="AK65" s="431"/>
      <c r="AL65" s="432"/>
      <c r="AM65" s="436"/>
      <c r="AN65" s="434"/>
      <c r="AO65" s="431"/>
      <c r="AP65" s="431"/>
      <c r="AQ65" s="431"/>
      <c r="AR65" s="432"/>
      <c r="AS65" s="433"/>
      <c r="AT65" s="434"/>
      <c r="AU65" s="431"/>
      <c r="AV65" s="431"/>
      <c r="AW65" s="437">
        <v>80</v>
      </c>
      <c r="AX65" s="438">
        <v>0</v>
      </c>
      <c r="AY65" s="439" t="s">
        <v>183</v>
      </c>
      <c r="AZ65" s="419"/>
      <c r="BA65" s="420"/>
      <c r="BB65" s="420"/>
      <c r="BC65" s="420"/>
      <c r="BD65" s="420"/>
      <c r="BE65" s="420"/>
      <c r="BF65" s="421"/>
      <c r="BG65" s="421"/>
    </row>
    <row r="66" spans="1:59" s="422" customFormat="1" ht="9.9499999999999993" customHeight="1" thickTop="1" x14ac:dyDescent="0.2">
      <c r="A66" s="836"/>
      <c r="B66" s="837"/>
      <c r="C66" s="837"/>
      <c r="D66" s="837"/>
      <c r="E66" s="837"/>
      <c r="F66" s="837"/>
      <c r="G66" s="837"/>
      <c r="H66" s="837"/>
      <c r="I66" s="837"/>
      <c r="J66" s="837"/>
      <c r="K66" s="837"/>
      <c r="L66" s="837"/>
      <c r="M66" s="837"/>
      <c r="N66" s="837"/>
      <c r="O66" s="837"/>
      <c r="P66" s="837"/>
      <c r="Q66" s="837"/>
      <c r="R66" s="837"/>
      <c r="S66" s="837"/>
      <c r="T66" s="837"/>
      <c r="U66" s="837"/>
      <c r="V66" s="837"/>
      <c r="W66" s="837"/>
      <c r="X66" s="837"/>
      <c r="Y66" s="837"/>
      <c r="Z66" s="837"/>
      <c r="AA66" s="838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441"/>
      <c r="AX66" s="441"/>
      <c r="AY66" s="441"/>
      <c r="AZ66" s="442"/>
      <c r="BA66" s="443"/>
      <c r="BB66" s="443"/>
      <c r="BC66" s="443"/>
      <c r="BD66" s="443"/>
      <c r="BE66" s="444"/>
    </row>
    <row r="67" spans="1:59" s="422" customFormat="1" ht="15.75" customHeight="1" x14ac:dyDescent="0.2">
      <c r="A67" s="779" t="s">
        <v>22</v>
      </c>
      <c r="B67" s="780"/>
      <c r="C67" s="780"/>
      <c r="D67" s="780"/>
      <c r="E67" s="780"/>
      <c r="F67" s="780"/>
      <c r="G67" s="780"/>
      <c r="H67" s="780"/>
      <c r="I67" s="780"/>
      <c r="J67" s="780"/>
      <c r="K67" s="780"/>
      <c r="L67" s="780"/>
      <c r="M67" s="780"/>
      <c r="N67" s="780"/>
      <c r="O67" s="780"/>
      <c r="P67" s="780"/>
      <c r="Q67" s="780"/>
      <c r="R67" s="780"/>
      <c r="S67" s="780"/>
      <c r="T67" s="780"/>
      <c r="U67" s="780"/>
      <c r="V67" s="780"/>
      <c r="W67" s="780"/>
      <c r="X67" s="780"/>
      <c r="Y67" s="780"/>
      <c r="Z67" s="780"/>
      <c r="AA67" s="780"/>
      <c r="AB67" s="445"/>
      <c r="AC67" s="445"/>
      <c r="AD67" s="445"/>
      <c r="AE67" s="445"/>
      <c r="AF67" s="445"/>
      <c r="AG67" s="445"/>
      <c r="AH67" s="445"/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2"/>
      <c r="BA67" s="443"/>
      <c r="BB67" s="443"/>
      <c r="BC67" s="443"/>
      <c r="BD67" s="443"/>
      <c r="BE67" s="444"/>
    </row>
    <row r="68" spans="1:59" s="422" customFormat="1" ht="15.75" customHeight="1" x14ac:dyDescent="0.25">
      <c r="A68" s="446"/>
      <c r="B68" s="171"/>
      <c r="C68" s="447" t="s">
        <v>23</v>
      </c>
      <c r="D68" s="256"/>
      <c r="E68" s="257"/>
      <c r="F68" s="257"/>
      <c r="G68" s="257"/>
      <c r="H68" s="25"/>
      <c r="I68" s="258" t="str">
        <f>IF(COUNTIF(I12:I65,"A")=0,"",COUNTIF(I12:I65,"A"))</f>
        <v/>
      </c>
      <c r="J68" s="256"/>
      <c r="K68" s="257"/>
      <c r="L68" s="257"/>
      <c r="M68" s="257"/>
      <c r="N68" s="25"/>
      <c r="O68" s="258">
        <f>IF(COUNTIF(O12:O65,"A")=0,"",COUNTIF(O12:O65,"A"))</f>
        <v>1</v>
      </c>
      <c r="P68" s="256"/>
      <c r="Q68" s="257"/>
      <c r="R68" s="257"/>
      <c r="S68" s="257"/>
      <c r="T68" s="25"/>
      <c r="U68" s="258" t="str">
        <f>IF(COUNTIF(U12:U65,"A")=0,"",COUNTIF(U12:U65,"A"))</f>
        <v/>
      </c>
      <c r="V68" s="256"/>
      <c r="W68" s="257"/>
      <c r="X68" s="257"/>
      <c r="Y68" s="257"/>
      <c r="Z68" s="25"/>
      <c r="AA68" s="258">
        <f>IF(COUNTIF(AA12:AA65,"A")=0,"",COUNTIF(AA12:AA65,"A"))</f>
        <v>1</v>
      </c>
      <c r="AB68" s="256"/>
      <c r="AC68" s="257"/>
      <c r="AD68" s="257"/>
      <c r="AE68" s="257"/>
      <c r="AF68" s="25"/>
      <c r="AG68" s="258" t="str">
        <f>IF(COUNTIF(AG12:AG65,"A")=0,"",COUNTIF(AG12:AG65,"A"))</f>
        <v/>
      </c>
      <c r="AH68" s="256"/>
      <c r="AI68" s="257"/>
      <c r="AJ68" s="257"/>
      <c r="AK68" s="257"/>
      <c r="AL68" s="25"/>
      <c r="AM68" s="258">
        <f>IF(COUNTIF(AM12:AM65,"A")=0,"",COUNTIF(AM12:AM65,"A"))</f>
        <v>1</v>
      </c>
      <c r="AN68" s="256"/>
      <c r="AO68" s="257"/>
      <c r="AP68" s="257"/>
      <c r="AQ68" s="257"/>
      <c r="AR68" s="25"/>
      <c r="AS68" s="258" t="str">
        <f>IF(COUNTIF(AS12:AS65,"A")=0,"",COUNTIF(AS12:AS65,"A"))</f>
        <v/>
      </c>
      <c r="AT68" s="256"/>
      <c r="AU68" s="257"/>
      <c r="AV68" s="257"/>
      <c r="AW68" s="257"/>
      <c r="AX68" s="25"/>
      <c r="AY68" s="258">
        <f>IF(COUNTIF(AY12:AY65,"A")=0,"",COUNTIF(AY12:AY65,"A"))</f>
        <v>2</v>
      </c>
      <c r="AZ68" s="259"/>
      <c r="BA68" s="257"/>
      <c r="BB68" s="257"/>
      <c r="BC68" s="257"/>
      <c r="BD68" s="25"/>
      <c r="BE68" s="288">
        <f t="shared" ref="BE68:BE80" si="115">IF(SUM(I68:AY68)=0,"",SUM(I68:AY68))</f>
        <v>5</v>
      </c>
    </row>
    <row r="69" spans="1:59" s="422" customFormat="1" ht="15.75" customHeight="1" x14ac:dyDescent="0.25">
      <c r="A69" s="446"/>
      <c r="B69" s="171"/>
      <c r="C69" s="447" t="s">
        <v>24</v>
      </c>
      <c r="D69" s="256"/>
      <c r="E69" s="257"/>
      <c r="F69" s="257"/>
      <c r="G69" s="257"/>
      <c r="H69" s="25"/>
      <c r="I69" s="258" t="str">
        <f>IF(COUNTIF(I12:I65,"B")=0,"",COUNTIF(I12:I65,"B"))</f>
        <v/>
      </c>
      <c r="J69" s="256"/>
      <c r="K69" s="257"/>
      <c r="L69" s="257"/>
      <c r="M69" s="257"/>
      <c r="N69" s="25"/>
      <c r="O69" s="258" t="str">
        <f>IF(COUNTIF(O12:O65,"B")=0,"",COUNTIF(O12:O65,"B"))</f>
        <v/>
      </c>
      <c r="P69" s="256"/>
      <c r="Q69" s="257"/>
      <c r="R69" s="257"/>
      <c r="S69" s="257"/>
      <c r="T69" s="25"/>
      <c r="U69" s="258" t="str">
        <f>IF(COUNTIF(U12:U65,"B")=0,"",COUNTIF(U12:U65,"B"))</f>
        <v/>
      </c>
      <c r="V69" s="256"/>
      <c r="W69" s="257"/>
      <c r="X69" s="257"/>
      <c r="Y69" s="257"/>
      <c r="Z69" s="25"/>
      <c r="AA69" s="258" t="str">
        <f>IF(COUNTIF(AA12:AA65,"B")=0,"",COUNTIF(AA12:AA65,"B"))</f>
        <v/>
      </c>
      <c r="AB69" s="256"/>
      <c r="AC69" s="257"/>
      <c r="AD69" s="257"/>
      <c r="AE69" s="257"/>
      <c r="AF69" s="25"/>
      <c r="AG69" s="258">
        <f>IF(COUNTIF(AG12:AG65,"B")=0,"",COUNTIF(AG12:AG65,"B"))</f>
        <v>1</v>
      </c>
      <c r="AH69" s="256"/>
      <c r="AI69" s="257"/>
      <c r="AJ69" s="257"/>
      <c r="AK69" s="257"/>
      <c r="AL69" s="25"/>
      <c r="AM69" s="258" t="str">
        <f>IF(COUNTIF(AM12:AM65,"B")=0,"",COUNTIF(AM12:AM65,"B"))</f>
        <v/>
      </c>
      <c r="AN69" s="256"/>
      <c r="AO69" s="257"/>
      <c r="AP69" s="257"/>
      <c r="AQ69" s="257"/>
      <c r="AR69" s="25"/>
      <c r="AS69" s="258">
        <v>2</v>
      </c>
      <c r="AT69" s="256"/>
      <c r="AU69" s="257"/>
      <c r="AV69" s="257"/>
      <c r="AW69" s="257"/>
      <c r="AX69" s="25"/>
      <c r="AY69" s="258">
        <f>IF(COUNTIF(AY12:AY65,"B")=0,"",COUNTIF(AY12:AY65,"B"))</f>
        <v>1</v>
      </c>
      <c r="AZ69" s="259"/>
      <c r="BA69" s="257"/>
      <c r="BB69" s="257"/>
      <c r="BC69" s="257"/>
      <c r="BD69" s="25"/>
      <c r="BE69" s="288">
        <f t="shared" si="115"/>
        <v>4</v>
      </c>
    </row>
    <row r="70" spans="1:59" s="422" customFormat="1" ht="15.75" customHeight="1" x14ac:dyDescent="0.25">
      <c r="A70" s="446"/>
      <c r="B70" s="171"/>
      <c r="C70" s="447" t="s">
        <v>61</v>
      </c>
      <c r="D70" s="256"/>
      <c r="E70" s="257"/>
      <c r="F70" s="257"/>
      <c r="G70" s="257"/>
      <c r="H70" s="25"/>
      <c r="I70" s="258">
        <f>IF(COUNTIF(I12:I65,"ÉÉ")=0,"",COUNTIF(I12:I65,"ÉÉ"))</f>
        <v>2</v>
      </c>
      <c r="J70" s="256"/>
      <c r="K70" s="257"/>
      <c r="L70" s="257"/>
      <c r="M70" s="257"/>
      <c r="N70" s="25"/>
      <c r="O70" s="258">
        <f>IF(COUNTIF(O12:O65,"ÉÉ")=0,"",COUNTIF(O12:O65,"ÉÉ"))</f>
        <v>2</v>
      </c>
      <c r="P70" s="256"/>
      <c r="Q70" s="257"/>
      <c r="R70" s="257"/>
      <c r="S70" s="257"/>
      <c r="T70" s="25"/>
      <c r="U70" s="258" t="str">
        <f>IF(COUNTIF(U12:U65,"ÉÉ")=0,"",COUNTIF(U12:U65,"ÉÉ"))</f>
        <v/>
      </c>
      <c r="V70" s="256"/>
      <c r="W70" s="257"/>
      <c r="X70" s="257"/>
      <c r="Y70" s="257"/>
      <c r="Z70" s="25"/>
      <c r="AA70" s="258">
        <f>IF(COUNTIF(AA12:AA65,"ÉÉ")=0,"",COUNTIF(AA12:AA65,"ÉÉ"))</f>
        <v>1</v>
      </c>
      <c r="AB70" s="256"/>
      <c r="AC70" s="257"/>
      <c r="AD70" s="257"/>
      <c r="AE70" s="257"/>
      <c r="AF70" s="25"/>
      <c r="AG70" s="258">
        <f>IF(COUNTIF(AG12:AG65,"ÉÉ")=0,"",COUNTIF(AG12:AG65,"ÉÉ"))</f>
        <v>1</v>
      </c>
      <c r="AH70" s="256"/>
      <c r="AI70" s="257"/>
      <c r="AJ70" s="257"/>
      <c r="AK70" s="257"/>
      <c r="AL70" s="25"/>
      <c r="AM70" s="258">
        <f>IF(COUNTIF(AM12:AM65,"ÉÉ")=0,"",COUNTIF(AM12:AM65,"ÉÉ"))</f>
        <v>1</v>
      </c>
      <c r="AN70" s="256"/>
      <c r="AO70" s="257"/>
      <c r="AP70" s="257"/>
      <c r="AQ70" s="257"/>
      <c r="AR70" s="25"/>
      <c r="AS70" s="258" t="str">
        <f>IF(COUNTIF(AS12:AS65,"ÉÉ")=0,"",COUNTIF(AS12:AS65,"ÉÉ"))</f>
        <v/>
      </c>
      <c r="AT70" s="256"/>
      <c r="AU70" s="257"/>
      <c r="AV70" s="257"/>
      <c r="AW70" s="257"/>
      <c r="AX70" s="25"/>
      <c r="AY70" s="258">
        <f>IF(COUNTIF(AY12:AY65,"ÉÉ")=0,"",COUNTIF(AY12:AY65,"ÉÉ"))</f>
        <v>2</v>
      </c>
      <c r="AZ70" s="259"/>
      <c r="BA70" s="257"/>
      <c r="BB70" s="257"/>
      <c r="BC70" s="257"/>
      <c r="BD70" s="25"/>
      <c r="BE70" s="288">
        <f t="shared" si="115"/>
        <v>9</v>
      </c>
    </row>
    <row r="71" spans="1:59" s="422" customFormat="1" ht="15.75" customHeight="1" x14ac:dyDescent="0.25">
      <c r="A71" s="446"/>
      <c r="B71" s="171"/>
      <c r="C71" s="447" t="s">
        <v>62</v>
      </c>
      <c r="D71" s="262"/>
      <c r="E71" s="263"/>
      <c r="F71" s="263"/>
      <c r="G71" s="263"/>
      <c r="H71" s="264"/>
      <c r="I71" s="258" t="str">
        <f>IF(COUNTIF(I12:I65,"ÉÉ(Z)")=0,"",COUNTIF(I12:I65,"ÉÉ(Z)"))</f>
        <v/>
      </c>
      <c r="J71" s="262"/>
      <c r="K71" s="263"/>
      <c r="L71" s="263"/>
      <c r="M71" s="263"/>
      <c r="N71" s="264"/>
      <c r="O71" s="258" t="str">
        <f>IF(COUNTIF(O12:O65,"ÉÉ(Z)")=0,"",COUNTIF(O12:O65,"ÉÉ(Z)"))</f>
        <v/>
      </c>
      <c r="P71" s="262"/>
      <c r="Q71" s="263"/>
      <c r="R71" s="263"/>
      <c r="S71" s="263"/>
      <c r="T71" s="264"/>
      <c r="U71" s="258" t="str">
        <f>IF(COUNTIF(U12:U65,"ÉÉ(Z)")=0,"",COUNTIF(U12:U65,"ÉÉ(Z)"))</f>
        <v/>
      </c>
      <c r="V71" s="262"/>
      <c r="W71" s="263"/>
      <c r="X71" s="263"/>
      <c r="Y71" s="263"/>
      <c r="Z71" s="264"/>
      <c r="AA71" s="258" t="str">
        <f>IF(COUNTIF(AA12:AA65,"ÉÉ(Z)")=0,"",COUNTIF(AA12:AA65,"ÉÉ(Z)"))</f>
        <v/>
      </c>
      <c r="AB71" s="262"/>
      <c r="AC71" s="263"/>
      <c r="AD71" s="263"/>
      <c r="AE71" s="263"/>
      <c r="AF71" s="264"/>
      <c r="AG71" s="258" t="str">
        <f>IF(COUNTIF(AG12:AG65,"ÉÉ(Z)")=0,"",COUNTIF(AG12:AG65,"ÉÉ(Z)"))</f>
        <v/>
      </c>
      <c r="AH71" s="262"/>
      <c r="AI71" s="263"/>
      <c r="AJ71" s="263"/>
      <c r="AK71" s="263"/>
      <c r="AL71" s="264"/>
      <c r="AM71" s="258" t="str">
        <f>IF(COUNTIF(AM12:AM65,"ÉÉ(Z)")=0,"",COUNTIF(AM12:AM65,"ÉÉ(Z)"))</f>
        <v/>
      </c>
      <c r="AN71" s="262"/>
      <c r="AO71" s="263"/>
      <c r="AP71" s="263"/>
      <c r="AQ71" s="263"/>
      <c r="AR71" s="264"/>
      <c r="AS71" s="258" t="str">
        <f>IF(COUNTIF(AS12:AS65,"ÉÉ(Z)")=0,"",COUNTIF(AS12:AS65,"ÉÉ(Z)"))</f>
        <v/>
      </c>
      <c r="AT71" s="262"/>
      <c r="AU71" s="263"/>
      <c r="AV71" s="263"/>
      <c r="AW71" s="263"/>
      <c r="AX71" s="264"/>
      <c r="AY71" s="258" t="str">
        <f>IF(COUNTIF(AY12:AY65,"ÉÉ(Z)")=0,"",COUNTIF(AY12:AY65,"ÉÉ(Z)"))</f>
        <v/>
      </c>
      <c r="AZ71" s="265"/>
      <c r="BA71" s="263"/>
      <c r="BB71" s="263"/>
      <c r="BC71" s="263"/>
      <c r="BD71" s="264"/>
      <c r="BE71" s="288" t="str">
        <f t="shared" si="115"/>
        <v/>
      </c>
    </row>
    <row r="72" spans="1:59" s="422" customFormat="1" ht="15.75" customHeight="1" x14ac:dyDescent="0.25">
      <c r="A72" s="446"/>
      <c r="B72" s="171"/>
      <c r="C72" s="447" t="s">
        <v>63</v>
      </c>
      <c r="D72" s="256"/>
      <c r="E72" s="257"/>
      <c r="F72" s="257"/>
      <c r="G72" s="257"/>
      <c r="H72" s="25"/>
      <c r="I72" s="258" t="str">
        <f>IF(COUNTIF(I12:I65,"GYJ")=0,"",COUNTIF(I12:I65,"GYJ"))</f>
        <v/>
      </c>
      <c r="J72" s="256"/>
      <c r="K72" s="257"/>
      <c r="L72" s="257"/>
      <c r="M72" s="257"/>
      <c r="N72" s="25"/>
      <c r="O72" s="258">
        <f>IF(COUNTIF(O12:O65,"GYJ")=0,"",COUNTIF(O12:O65,"GYJ"))</f>
        <v>1</v>
      </c>
      <c r="P72" s="256"/>
      <c r="Q72" s="257"/>
      <c r="R72" s="257"/>
      <c r="S72" s="257"/>
      <c r="T72" s="25"/>
      <c r="U72" s="258" t="str">
        <f>IF(COUNTIF(U12:U65,"GYJ")=0,"",COUNTIF(U12:U65,"GYJ"))</f>
        <v/>
      </c>
      <c r="V72" s="256"/>
      <c r="W72" s="257"/>
      <c r="X72" s="257"/>
      <c r="Y72" s="257"/>
      <c r="Z72" s="25"/>
      <c r="AA72" s="258">
        <f>IF(COUNTIF(AA12:AA65,"GYJ")=0,"",COUNTIF(AA12:AA65,"GYJ"))</f>
        <v>4</v>
      </c>
      <c r="AB72" s="256"/>
      <c r="AC72" s="257"/>
      <c r="AD72" s="257"/>
      <c r="AE72" s="257"/>
      <c r="AF72" s="25"/>
      <c r="AG72" s="258">
        <f>IF(COUNTIF(AG12:AG65,"GYJ")=0,"",COUNTIF(AG12:AG65,"GYJ"))</f>
        <v>2</v>
      </c>
      <c r="AH72" s="256"/>
      <c r="AI72" s="257"/>
      <c r="AJ72" s="257"/>
      <c r="AK72" s="257"/>
      <c r="AL72" s="25"/>
      <c r="AM72" s="258">
        <f>IF(COUNTIF(AM12:AM65,"GYJ")=0,"",COUNTIF(AM12:AM65,"GYJ"))</f>
        <v>1</v>
      </c>
      <c r="AN72" s="256"/>
      <c r="AO72" s="257"/>
      <c r="AP72" s="257"/>
      <c r="AQ72" s="257"/>
      <c r="AR72" s="25"/>
      <c r="AS72" s="258">
        <f>IF(COUNTIF(AS12:AS65,"GYJ")=0,"",COUNTIF(AS12:AS65,"GYJ"))</f>
        <v>1</v>
      </c>
      <c r="AT72" s="256"/>
      <c r="AU72" s="257"/>
      <c r="AV72" s="257"/>
      <c r="AW72" s="257"/>
      <c r="AX72" s="25"/>
      <c r="AY72" s="258">
        <f>IF(COUNTIF(AY12:AY65,"GYJ")=0,"",COUNTIF(AY12:AY65,"GYJ"))</f>
        <v>1</v>
      </c>
      <c r="AZ72" s="259"/>
      <c r="BA72" s="257"/>
      <c r="BB72" s="257"/>
      <c r="BC72" s="257"/>
      <c r="BD72" s="25"/>
      <c r="BE72" s="288">
        <f t="shared" si="115"/>
        <v>10</v>
      </c>
    </row>
    <row r="73" spans="1:59" s="422" customFormat="1" ht="15.75" customHeight="1" x14ac:dyDescent="0.25">
      <c r="A73" s="446"/>
      <c r="B73" s="448"/>
      <c r="C73" s="447" t="s">
        <v>64</v>
      </c>
      <c r="D73" s="256"/>
      <c r="E73" s="257"/>
      <c r="F73" s="257"/>
      <c r="G73" s="257"/>
      <c r="H73" s="25"/>
      <c r="I73" s="258" t="str">
        <f>IF(COUNTIF(I12:I65,"GYJ(Z)")=0,"",COUNTIF(I12:I65,"GYJ(Z)"))</f>
        <v/>
      </c>
      <c r="J73" s="256"/>
      <c r="K73" s="257"/>
      <c r="L73" s="257"/>
      <c r="M73" s="257"/>
      <c r="N73" s="25"/>
      <c r="O73" s="258" t="str">
        <f>IF(COUNTIF(O12:O65,"GYJ(Z)")=0,"",COUNTIF(O12:O65,"GYJ(Z)"))</f>
        <v/>
      </c>
      <c r="P73" s="256"/>
      <c r="Q73" s="257"/>
      <c r="R73" s="257"/>
      <c r="S73" s="257"/>
      <c r="T73" s="25"/>
      <c r="U73" s="258" t="str">
        <f>IF(COUNTIF(U12:U65,"GYJ(Z)")=0,"",COUNTIF(U12:U65,"GYJ(Z)"))</f>
        <v/>
      </c>
      <c r="V73" s="256"/>
      <c r="W73" s="257"/>
      <c r="X73" s="257"/>
      <c r="Y73" s="257"/>
      <c r="Z73" s="25"/>
      <c r="AA73" s="258">
        <f>IF(COUNTIF(AA12:AA65,"GYJ(Z)")=0,"",COUNTIF(AA12:AA65,"GYJ(Z)"))</f>
        <v>1</v>
      </c>
      <c r="AB73" s="256"/>
      <c r="AC73" s="257"/>
      <c r="AD73" s="257"/>
      <c r="AE73" s="257"/>
      <c r="AF73" s="25"/>
      <c r="AG73" s="258" t="str">
        <f>IF(COUNTIF(AG12:AG65,"GYJ(Z)")=0,"",COUNTIF(AG12:AG65,"GYJ(Z)"))</f>
        <v/>
      </c>
      <c r="AH73" s="256"/>
      <c r="AI73" s="257"/>
      <c r="AJ73" s="257"/>
      <c r="AK73" s="257"/>
      <c r="AL73" s="25"/>
      <c r="AM73" s="258" t="str">
        <f>IF(COUNTIF(AM12:AM65,"GYJ(Z)")=0,"",COUNTIF(AM12:AM65,"GYJ(Z)"))</f>
        <v/>
      </c>
      <c r="AN73" s="256"/>
      <c r="AO73" s="257"/>
      <c r="AP73" s="257"/>
      <c r="AQ73" s="257"/>
      <c r="AR73" s="25"/>
      <c r="AS73" s="258" t="str">
        <f>IF(COUNTIF(AS12:AS65,"GYJ(Z)")=0,"",COUNTIF(AS12:AS65,"GYJ(Z)"))</f>
        <v/>
      </c>
      <c r="AT73" s="256"/>
      <c r="AU73" s="257"/>
      <c r="AV73" s="257"/>
      <c r="AW73" s="257"/>
      <c r="AX73" s="25"/>
      <c r="AY73" s="258" t="str">
        <f>IF(COUNTIF(AY12:AY65,"GYJ(Z)")=0,"",COUNTIF(AY12:AY65,"GYJ(Z)"))</f>
        <v/>
      </c>
      <c r="AZ73" s="259"/>
      <c r="BA73" s="257"/>
      <c r="BB73" s="257"/>
      <c r="BC73" s="257"/>
      <c r="BD73" s="25"/>
      <c r="BE73" s="288">
        <f t="shared" si="115"/>
        <v>1</v>
      </c>
    </row>
    <row r="74" spans="1:59" s="422" customFormat="1" ht="15.75" customHeight="1" x14ac:dyDescent="0.25">
      <c r="A74" s="446"/>
      <c r="B74" s="171"/>
      <c r="C74" s="255" t="s">
        <v>35</v>
      </c>
      <c r="D74" s="256"/>
      <c r="E74" s="257"/>
      <c r="F74" s="257"/>
      <c r="G74" s="257"/>
      <c r="H74" s="25"/>
      <c r="I74" s="258" t="str">
        <f>IF(COUNTIF(I12:I65,"K")=0,"",COUNTIF(I12:I65,"K"))</f>
        <v/>
      </c>
      <c r="J74" s="256"/>
      <c r="K74" s="257"/>
      <c r="L74" s="257"/>
      <c r="M74" s="257"/>
      <c r="N74" s="25"/>
      <c r="O74" s="258" t="str">
        <f>IF(COUNTIF(O12:O65,"K")=0,"",COUNTIF(O12:O65,"K"))</f>
        <v/>
      </c>
      <c r="P74" s="256"/>
      <c r="Q74" s="257"/>
      <c r="R74" s="257"/>
      <c r="S74" s="257"/>
      <c r="T74" s="25"/>
      <c r="U74" s="258" t="str">
        <f>IF(COUNTIF(U12:U65,"K")=0,"",COUNTIF(U12:U65,"K"))</f>
        <v/>
      </c>
      <c r="V74" s="256"/>
      <c r="W74" s="257"/>
      <c r="X74" s="257"/>
      <c r="Y74" s="257"/>
      <c r="Z74" s="25"/>
      <c r="AA74" s="258">
        <f>IF(COUNTIF(AA12:AA65,"K")=0,"",COUNTIF(AA12:AA65,"K"))</f>
        <v>1</v>
      </c>
      <c r="AB74" s="256"/>
      <c r="AC74" s="257"/>
      <c r="AD74" s="257"/>
      <c r="AE74" s="257"/>
      <c r="AF74" s="25"/>
      <c r="AG74" s="258" t="str">
        <f>IF(COUNTIF(AG12:AG65,"K")=0,"",COUNTIF(AG12:AG65,"K"))</f>
        <v/>
      </c>
      <c r="AH74" s="256"/>
      <c r="AI74" s="257"/>
      <c r="AJ74" s="257"/>
      <c r="AK74" s="257"/>
      <c r="AL74" s="25"/>
      <c r="AM74" s="258" t="str">
        <f>IF(COUNTIF(AM12:AM65,"K")=0,"",COUNTIF(AM12:AM65,"K"))</f>
        <v/>
      </c>
      <c r="AN74" s="256"/>
      <c r="AO74" s="257"/>
      <c r="AP74" s="257"/>
      <c r="AQ74" s="257"/>
      <c r="AR74" s="25"/>
      <c r="AS74" s="258" t="str">
        <f>IF(COUNTIF(AS12:AS65,"K")=0,"",COUNTIF(AS12:AS65,"K"))</f>
        <v/>
      </c>
      <c r="AT74" s="256"/>
      <c r="AU74" s="257"/>
      <c r="AV74" s="257"/>
      <c r="AW74" s="257"/>
      <c r="AX74" s="25"/>
      <c r="AY74" s="258" t="str">
        <f>IF(COUNTIF(AY12:AY65,"K")=0,"",COUNTIF(AY12:AY65,"K"))</f>
        <v/>
      </c>
      <c r="AZ74" s="259"/>
      <c r="BA74" s="257"/>
      <c r="BB74" s="257"/>
      <c r="BC74" s="257"/>
      <c r="BD74" s="25"/>
      <c r="BE74" s="288">
        <f t="shared" si="115"/>
        <v>1</v>
      </c>
    </row>
    <row r="75" spans="1:59" s="422" customFormat="1" ht="15.75" customHeight="1" x14ac:dyDescent="0.25">
      <c r="A75" s="446"/>
      <c r="B75" s="171"/>
      <c r="C75" s="255" t="s">
        <v>36</v>
      </c>
      <c r="D75" s="256"/>
      <c r="E75" s="257"/>
      <c r="F75" s="257"/>
      <c r="G75" s="257"/>
      <c r="H75" s="25"/>
      <c r="I75" s="258" t="str">
        <f>IF(COUNTIF(I12:I65,"K(Z)")=0,"",COUNTIF(I12:I65,"K(Z)"))</f>
        <v/>
      </c>
      <c r="J75" s="256"/>
      <c r="K75" s="257"/>
      <c r="L75" s="257"/>
      <c r="M75" s="257"/>
      <c r="N75" s="25"/>
      <c r="O75" s="258">
        <f>IF(COUNTIF(O12:O65,"K(Z)")=0,"",COUNTIF(O12:O65,"K(Z)"))</f>
        <v>1</v>
      </c>
      <c r="P75" s="256"/>
      <c r="Q75" s="257"/>
      <c r="R75" s="257"/>
      <c r="S75" s="257"/>
      <c r="T75" s="25"/>
      <c r="U75" s="258">
        <f>IF(COUNTIF(U12:U65,"K(Z)")=0,"",COUNTIF(U12:U65,"K(Z)"))</f>
        <v>1</v>
      </c>
      <c r="V75" s="256"/>
      <c r="W75" s="257"/>
      <c r="X75" s="257"/>
      <c r="Y75" s="257"/>
      <c r="Z75" s="25"/>
      <c r="AA75" s="258" t="str">
        <f>IF(COUNTIF(AA12:AA65,"K(Z)")=0,"",COUNTIF(AA12:AA65,"K(Z)"))</f>
        <v/>
      </c>
      <c r="AB75" s="256"/>
      <c r="AC75" s="257"/>
      <c r="AD75" s="257"/>
      <c r="AE75" s="257"/>
      <c r="AF75" s="25"/>
      <c r="AG75" s="258">
        <f>IF(COUNTIF(AG12:AG65,"K(Z)")=0,"",COUNTIF(AG12:AG65,"K(Z)"))</f>
        <v>2</v>
      </c>
      <c r="AH75" s="256"/>
      <c r="AI75" s="257"/>
      <c r="AJ75" s="257"/>
      <c r="AK75" s="257"/>
      <c r="AL75" s="25"/>
      <c r="AM75" s="258">
        <f>IF(COUNTIF(AM12:AM65,"K(Z)")=0,"",COUNTIF(AM12:AM65,"K(Z)"))</f>
        <v>3</v>
      </c>
      <c r="AN75" s="256"/>
      <c r="AO75" s="257"/>
      <c r="AP75" s="257"/>
      <c r="AQ75" s="257"/>
      <c r="AR75" s="25"/>
      <c r="AS75" s="258">
        <f>IF(COUNTIF(AS12:AS65,"K(Z)")=0,"",COUNTIF(AS12:AS65,"K(Z)"))</f>
        <v>4</v>
      </c>
      <c r="AT75" s="256"/>
      <c r="AU75" s="257"/>
      <c r="AV75" s="257"/>
      <c r="AW75" s="257"/>
      <c r="AX75" s="25"/>
      <c r="AY75" s="258">
        <f>IF(COUNTIF(AY12:AY65,"K(Z)")=0,"",COUNTIF(AY12:AY65,"K(Z)"))</f>
        <v>4</v>
      </c>
      <c r="AZ75" s="259"/>
      <c r="BA75" s="257"/>
      <c r="BB75" s="257"/>
      <c r="BC75" s="257"/>
      <c r="BD75" s="25"/>
      <c r="BE75" s="288">
        <f t="shared" si="115"/>
        <v>15</v>
      </c>
    </row>
    <row r="76" spans="1:59" s="422" customFormat="1" ht="15.75" customHeight="1" x14ac:dyDescent="0.25">
      <c r="A76" s="446"/>
      <c r="B76" s="171"/>
      <c r="C76" s="447" t="s">
        <v>25</v>
      </c>
      <c r="D76" s="256"/>
      <c r="E76" s="257"/>
      <c r="F76" s="257"/>
      <c r="G76" s="257"/>
      <c r="H76" s="25"/>
      <c r="I76" s="258" t="str">
        <f>IF(COUNTIF(I12:I65,"AV")=0,"",COUNTIF(I12:I65,"AV"))</f>
        <v/>
      </c>
      <c r="J76" s="256"/>
      <c r="K76" s="257"/>
      <c r="L76" s="257"/>
      <c r="M76" s="257"/>
      <c r="N76" s="25"/>
      <c r="O76" s="258" t="str">
        <f>IF(COUNTIF(O12:O65,"AV")=0,"",COUNTIF(O12:O65,"AV"))</f>
        <v/>
      </c>
      <c r="P76" s="256"/>
      <c r="Q76" s="257"/>
      <c r="R76" s="257"/>
      <c r="S76" s="257"/>
      <c r="T76" s="25"/>
      <c r="U76" s="258" t="str">
        <f>IF(COUNTIF(U12:U65,"AV")=0,"",COUNTIF(U12:U65,"AV"))</f>
        <v/>
      </c>
      <c r="V76" s="256"/>
      <c r="W76" s="257"/>
      <c r="X76" s="257"/>
      <c r="Y76" s="257"/>
      <c r="Z76" s="25"/>
      <c r="AA76" s="258" t="str">
        <f>IF(COUNTIF(AA12:AA65,"AV")=0,"",COUNTIF(AA12:AA65,"AV"))</f>
        <v/>
      </c>
      <c r="AB76" s="256"/>
      <c r="AC76" s="257"/>
      <c r="AD76" s="257"/>
      <c r="AE76" s="257"/>
      <c r="AF76" s="25"/>
      <c r="AG76" s="258" t="str">
        <f>IF(COUNTIF(AG12:AG65,"AV")=0,"",COUNTIF(AG12:AG65,"AV"))</f>
        <v/>
      </c>
      <c r="AH76" s="256"/>
      <c r="AI76" s="257"/>
      <c r="AJ76" s="257"/>
      <c r="AK76" s="257"/>
      <c r="AL76" s="25"/>
      <c r="AM76" s="258" t="str">
        <f>IF(COUNTIF(AM12:AM65,"AV")=0,"",COUNTIF(AM12:AM65,"AV"))</f>
        <v/>
      </c>
      <c r="AN76" s="256"/>
      <c r="AO76" s="257"/>
      <c r="AP76" s="257"/>
      <c r="AQ76" s="257"/>
      <c r="AR76" s="25"/>
      <c r="AS76" s="258" t="str">
        <f>IF(COUNTIF(AS12:AS65,"AV")=0,"",COUNTIF(AS12:AS65,"AV"))</f>
        <v/>
      </c>
      <c r="AT76" s="256"/>
      <c r="AU76" s="257"/>
      <c r="AV76" s="257"/>
      <c r="AW76" s="257"/>
      <c r="AX76" s="25"/>
      <c r="AY76" s="258" t="str">
        <f>IF(COUNTIF(AY12:AY65,"AV")=0,"",COUNTIF(AY12:AY65,"AV"))</f>
        <v/>
      </c>
      <c r="AZ76" s="259"/>
      <c r="BA76" s="257"/>
      <c r="BB76" s="257"/>
      <c r="BC76" s="257"/>
      <c r="BD76" s="25"/>
      <c r="BE76" s="288" t="str">
        <f t="shared" si="115"/>
        <v/>
      </c>
    </row>
    <row r="77" spans="1:59" s="422" customFormat="1" ht="15.75" customHeight="1" x14ac:dyDescent="0.25">
      <c r="A77" s="446"/>
      <c r="B77" s="171"/>
      <c r="C77" s="447" t="s">
        <v>65</v>
      </c>
      <c r="D77" s="256"/>
      <c r="E77" s="257"/>
      <c r="F77" s="257"/>
      <c r="G77" s="257"/>
      <c r="H77" s="25"/>
      <c r="I77" s="258" t="str">
        <f>IF(COUNTIF(I12:I65,"KV")=0,"",COUNTIF(I12:I65,"KV"))</f>
        <v/>
      </c>
      <c r="J77" s="256"/>
      <c r="K77" s="257"/>
      <c r="L77" s="257"/>
      <c r="M77" s="257"/>
      <c r="N77" s="25"/>
      <c r="O77" s="258" t="str">
        <f>IF(COUNTIF(O12:O65,"KV")=0,"",COUNTIF(O12:O65,"KV"))</f>
        <v/>
      </c>
      <c r="P77" s="256"/>
      <c r="Q77" s="257"/>
      <c r="R77" s="257"/>
      <c r="S77" s="257"/>
      <c r="T77" s="25"/>
      <c r="U77" s="258" t="str">
        <f>IF(COUNTIF(U12:U65,"KV")=0,"",COUNTIF(U12:U65,"KV"))</f>
        <v/>
      </c>
      <c r="V77" s="256"/>
      <c r="W77" s="257"/>
      <c r="X77" s="257"/>
      <c r="Y77" s="257"/>
      <c r="Z77" s="25"/>
      <c r="AA77" s="258" t="str">
        <f>IF(COUNTIF(AA12:AA65,"KV")=0,"",COUNTIF(AA12:AA65,"KV"))</f>
        <v/>
      </c>
      <c r="AB77" s="256"/>
      <c r="AC77" s="257"/>
      <c r="AD77" s="257"/>
      <c r="AE77" s="257"/>
      <c r="AF77" s="25"/>
      <c r="AG77" s="258" t="str">
        <f>IF(COUNTIF(AG12:AG65,"KV")=0,"",COUNTIF(AG12:AG65,"KV"))</f>
        <v/>
      </c>
      <c r="AH77" s="256"/>
      <c r="AI77" s="257"/>
      <c r="AJ77" s="257"/>
      <c r="AK77" s="257"/>
      <c r="AL77" s="25"/>
      <c r="AM77" s="258" t="str">
        <f>IF(COUNTIF(AM12:AM65,"KV")=0,"",COUNTIF(AM12:AM65,"KV"))</f>
        <v/>
      </c>
      <c r="AN77" s="256"/>
      <c r="AO77" s="257"/>
      <c r="AP77" s="257"/>
      <c r="AQ77" s="257"/>
      <c r="AR77" s="25"/>
      <c r="AS77" s="258" t="str">
        <f>IF(COUNTIF(AS12:AS65,"KV")=0,"",COUNTIF(AS12:AS65,"KV"))</f>
        <v/>
      </c>
      <c r="AT77" s="256"/>
      <c r="AU77" s="257"/>
      <c r="AV77" s="257"/>
      <c r="AW77" s="257"/>
      <c r="AX77" s="25"/>
      <c r="AY77" s="258" t="str">
        <f>IF(COUNTIF(AY12:AY65,"KV")=0,"",COUNTIF(AY12:AY65,"KV"))</f>
        <v/>
      </c>
      <c r="AZ77" s="259"/>
      <c r="BA77" s="257"/>
      <c r="BB77" s="257"/>
      <c r="BC77" s="257"/>
      <c r="BD77" s="25"/>
      <c r="BE77" s="288" t="str">
        <f t="shared" si="115"/>
        <v/>
      </c>
    </row>
    <row r="78" spans="1:59" s="422" customFormat="1" ht="15.75" customHeight="1" x14ac:dyDescent="0.25">
      <c r="A78" s="446"/>
      <c r="B78" s="171"/>
      <c r="C78" s="447" t="s">
        <v>66</v>
      </c>
      <c r="D78" s="269"/>
      <c r="E78" s="270"/>
      <c r="F78" s="270"/>
      <c r="G78" s="270"/>
      <c r="H78" s="271"/>
      <c r="I78" s="258" t="str">
        <f>IF(COUNTIF(I12:I65,"SZG")=0,"",COUNTIF(I12:I65,"SZG"))</f>
        <v/>
      </c>
      <c r="J78" s="269"/>
      <c r="K78" s="270"/>
      <c r="L78" s="270"/>
      <c r="M78" s="270"/>
      <c r="N78" s="271"/>
      <c r="O78" s="258" t="str">
        <f>IF(COUNTIF(O12:O65,"SZG")=0,"",COUNTIF(O12:O65,"SZG"))</f>
        <v/>
      </c>
      <c r="P78" s="269"/>
      <c r="Q78" s="270"/>
      <c r="R78" s="270"/>
      <c r="S78" s="270"/>
      <c r="T78" s="271"/>
      <c r="U78" s="258" t="str">
        <f>IF(COUNTIF(U12:U65,"SZG")=0,"",COUNTIF(U12:U65,"SZG"))</f>
        <v/>
      </c>
      <c r="V78" s="269"/>
      <c r="W78" s="270"/>
      <c r="X78" s="270"/>
      <c r="Y78" s="270"/>
      <c r="Z78" s="271"/>
      <c r="AA78" s="258" t="str">
        <f>IF(COUNTIF(AA12:AA65,"SZG")=0,"",COUNTIF(AA12:AA65,"SZG"))</f>
        <v/>
      </c>
      <c r="AB78" s="269"/>
      <c r="AC78" s="270"/>
      <c r="AD78" s="270"/>
      <c r="AE78" s="270"/>
      <c r="AF78" s="271"/>
      <c r="AG78" s="258" t="str">
        <f>IF(COUNTIF(AG12:AG65,"SZG")=0,"",COUNTIF(AG12:AG65,"SZG"))</f>
        <v/>
      </c>
      <c r="AH78" s="269"/>
      <c r="AI78" s="270"/>
      <c r="AJ78" s="270"/>
      <c r="AK78" s="270"/>
      <c r="AL78" s="271"/>
      <c r="AM78" s="258" t="str">
        <f>IF(COUNTIF(AM12:AM65,"SZG")=0,"",COUNTIF(AM12:AM65,"SZG"))</f>
        <v/>
      </c>
      <c r="AN78" s="269"/>
      <c r="AO78" s="270"/>
      <c r="AP78" s="270"/>
      <c r="AQ78" s="270"/>
      <c r="AR78" s="271"/>
      <c r="AS78" s="258" t="str">
        <f>IF(COUNTIF(AS12:AS65,"SZG")=0,"",COUNTIF(AS12:AS65,"SZG"))</f>
        <v/>
      </c>
      <c r="AT78" s="269"/>
      <c r="AU78" s="270"/>
      <c r="AV78" s="270"/>
      <c r="AW78" s="270"/>
      <c r="AX78" s="271"/>
      <c r="AY78" s="258" t="str">
        <f>IF(COUNTIF(AY12:AY65,"SZG")=0,"",COUNTIF(AY12:AY65,"SZG"))</f>
        <v/>
      </c>
      <c r="AZ78" s="259"/>
      <c r="BA78" s="257"/>
      <c r="BB78" s="257"/>
      <c r="BC78" s="257"/>
      <c r="BD78" s="25"/>
      <c r="BE78" s="288" t="str">
        <f t="shared" si="115"/>
        <v/>
      </c>
    </row>
    <row r="79" spans="1:59" s="422" customFormat="1" ht="15.75" customHeight="1" x14ac:dyDescent="0.25">
      <c r="A79" s="446"/>
      <c r="B79" s="171"/>
      <c r="C79" s="447" t="s">
        <v>67</v>
      </c>
      <c r="D79" s="269"/>
      <c r="E79" s="270"/>
      <c r="F79" s="270"/>
      <c r="G79" s="270"/>
      <c r="H79" s="271"/>
      <c r="I79" s="258" t="str">
        <f>IF(COUNTIF(I12:I65,"ZV")=0,"",COUNTIF(I12:I65,"ZV"))</f>
        <v/>
      </c>
      <c r="J79" s="269"/>
      <c r="K79" s="270"/>
      <c r="L79" s="270"/>
      <c r="M79" s="270"/>
      <c r="N79" s="271"/>
      <c r="O79" s="258" t="str">
        <f>IF(COUNTIF(O12:O65,"ZV")=0,"",COUNTIF(O12:O65,"ZV"))</f>
        <v/>
      </c>
      <c r="P79" s="269"/>
      <c r="Q79" s="270"/>
      <c r="R79" s="270"/>
      <c r="S79" s="270"/>
      <c r="T79" s="271"/>
      <c r="U79" s="258" t="str">
        <f>IF(COUNTIF(U12:U65,"ZV")=0,"",COUNTIF(U12:U65,"ZV"))</f>
        <v/>
      </c>
      <c r="V79" s="269"/>
      <c r="W79" s="270"/>
      <c r="X79" s="270"/>
      <c r="Y79" s="270"/>
      <c r="Z79" s="271"/>
      <c r="AA79" s="258" t="str">
        <f>IF(COUNTIF(AA12:AA65,"ZV")=0,"",COUNTIF(AA12:AA65,"ZV"))</f>
        <v/>
      </c>
      <c r="AB79" s="269"/>
      <c r="AC79" s="270"/>
      <c r="AD79" s="270"/>
      <c r="AE79" s="270"/>
      <c r="AF79" s="271"/>
      <c r="AG79" s="258" t="str">
        <f>IF(COUNTIF(AG12:AG65,"ZV")=0,"",COUNTIF(AG12:AG65,"ZV"))</f>
        <v/>
      </c>
      <c r="AH79" s="269"/>
      <c r="AI79" s="270"/>
      <c r="AJ79" s="270"/>
      <c r="AK79" s="270"/>
      <c r="AL79" s="271"/>
      <c r="AM79" s="258" t="str">
        <f>IF(COUNTIF(AM12:AM65,"ZV")=0,"",COUNTIF(AM12:AM65,"ZV"))</f>
        <v/>
      </c>
      <c r="AN79" s="269"/>
      <c r="AO79" s="270"/>
      <c r="AP79" s="270"/>
      <c r="AQ79" s="270"/>
      <c r="AR79" s="271"/>
      <c r="AS79" s="258" t="str">
        <f>IF(COUNTIF(AS12:AS65,"ZV")=0,"",COUNTIF(AS12:AS65,"ZV"))</f>
        <v/>
      </c>
      <c r="AT79" s="269"/>
      <c r="AU79" s="270"/>
      <c r="AV79" s="270"/>
      <c r="AW79" s="270"/>
      <c r="AX79" s="271"/>
      <c r="AY79" s="258">
        <f>IF(COUNTIF(AY12:AY65,"ZV")=0,"",COUNTIF(AY12:AY65,"ZV"))</f>
        <v>3</v>
      </c>
      <c r="AZ79" s="259"/>
      <c r="BA79" s="257"/>
      <c r="BB79" s="257"/>
      <c r="BC79" s="257"/>
      <c r="BD79" s="25"/>
      <c r="BE79" s="288">
        <f t="shared" si="115"/>
        <v>3</v>
      </c>
    </row>
    <row r="80" spans="1:59" s="422" customFormat="1" ht="15.75" customHeight="1" thickBot="1" x14ac:dyDescent="0.3">
      <c r="A80" s="272"/>
      <c r="B80" s="273"/>
      <c r="C80" s="274" t="s">
        <v>26</v>
      </c>
      <c r="D80" s="275"/>
      <c r="E80" s="276"/>
      <c r="F80" s="276"/>
      <c r="G80" s="276"/>
      <c r="H80" s="277"/>
      <c r="I80" s="278">
        <f>IF(SUM(I68:I79)=0,"",SUM(I68:I79))</f>
        <v>2</v>
      </c>
      <c r="J80" s="275"/>
      <c r="K80" s="276"/>
      <c r="L80" s="276"/>
      <c r="M80" s="276"/>
      <c r="N80" s="277"/>
      <c r="O80" s="278">
        <f>IF(SUM(O68:O79)=0,"",SUM(O68:O79))</f>
        <v>5</v>
      </c>
      <c r="P80" s="275"/>
      <c r="Q80" s="276"/>
      <c r="R80" s="276"/>
      <c r="S80" s="276"/>
      <c r="T80" s="277"/>
      <c r="U80" s="278">
        <f>IF(SUM(U68:U79)=0,"",SUM(U68:U79))</f>
        <v>1</v>
      </c>
      <c r="V80" s="275"/>
      <c r="W80" s="276"/>
      <c r="X80" s="276"/>
      <c r="Y80" s="276"/>
      <c r="Z80" s="277"/>
      <c r="AA80" s="278">
        <f>IF(SUM(AA68:AA79)=0,"",SUM(AA68:AA79))</f>
        <v>8</v>
      </c>
      <c r="AB80" s="275"/>
      <c r="AC80" s="276"/>
      <c r="AD80" s="276"/>
      <c r="AE80" s="276"/>
      <c r="AF80" s="277"/>
      <c r="AG80" s="278">
        <f>IF(SUM(AG68:AG79)=0,"",SUM(AG68:AG79))</f>
        <v>6</v>
      </c>
      <c r="AH80" s="275"/>
      <c r="AI80" s="276"/>
      <c r="AJ80" s="276"/>
      <c r="AK80" s="276"/>
      <c r="AL80" s="277"/>
      <c r="AM80" s="278">
        <f>IF(SUM(AM68:AM79)=0,"",SUM(AM68:AM79))</f>
        <v>6</v>
      </c>
      <c r="AN80" s="275"/>
      <c r="AO80" s="276"/>
      <c r="AP80" s="276"/>
      <c r="AQ80" s="276"/>
      <c r="AR80" s="277"/>
      <c r="AS80" s="278">
        <f>IF(SUM(AS68:AS79)=0,"",SUM(AS68:AS79))</f>
        <v>7</v>
      </c>
      <c r="AT80" s="275"/>
      <c r="AU80" s="276"/>
      <c r="AV80" s="276"/>
      <c r="AW80" s="276"/>
      <c r="AX80" s="277"/>
      <c r="AY80" s="278">
        <f>IF(SUM(AY68:AY79)=0,"",SUM(AY68:AY79))</f>
        <v>13</v>
      </c>
      <c r="AZ80" s="279"/>
      <c r="BA80" s="276"/>
      <c r="BB80" s="276"/>
      <c r="BC80" s="276"/>
      <c r="BD80" s="277"/>
      <c r="BE80" s="288">
        <f t="shared" si="115"/>
        <v>48</v>
      </c>
    </row>
    <row r="81" spans="1:28" s="422" customFormat="1" ht="15.75" customHeight="1" thickTop="1" x14ac:dyDescent="0.2">
      <c r="A81" s="449"/>
      <c r="B81" s="450"/>
      <c r="C81" s="450"/>
    </row>
    <row r="82" spans="1:28" s="422" customFormat="1" ht="15.75" customHeight="1" x14ac:dyDescent="0.2">
      <c r="A82" s="449"/>
      <c r="B82" s="450"/>
      <c r="C82" s="450"/>
      <c r="E82" s="451"/>
      <c r="K82" s="451"/>
      <c r="W82" s="451"/>
      <c r="X82" s="474"/>
      <c r="Y82" s="474"/>
      <c r="Z82" s="474"/>
      <c r="AA82" s="474"/>
      <c r="AB82" s="474"/>
    </row>
    <row r="83" spans="1:28" s="422" customFormat="1" ht="15.75" customHeight="1" x14ac:dyDescent="0.2">
      <c r="A83" s="449"/>
      <c r="B83" s="450"/>
      <c r="C83" s="450"/>
    </row>
    <row r="84" spans="1:28" s="422" customFormat="1" ht="15.75" customHeight="1" x14ac:dyDescent="0.2">
      <c r="A84" s="449"/>
      <c r="B84" s="450"/>
      <c r="C84" s="450"/>
    </row>
    <row r="85" spans="1:28" s="422" customFormat="1" ht="15.75" customHeight="1" x14ac:dyDescent="0.2">
      <c r="A85" s="449"/>
      <c r="B85" s="450"/>
      <c r="C85" s="450"/>
    </row>
    <row r="86" spans="1:28" s="422" customFormat="1" ht="15.75" customHeight="1" x14ac:dyDescent="0.2">
      <c r="A86" s="449"/>
      <c r="B86" s="450"/>
      <c r="C86" s="450"/>
    </row>
    <row r="87" spans="1:28" s="422" customFormat="1" ht="15.75" customHeight="1" x14ac:dyDescent="0.2">
      <c r="A87" s="449"/>
      <c r="B87" s="450"/>
      <c r="C87" s="450"/>
    </row>
    <row r="88" spans="1:28" s="422" customFormat="1" ht="15.75" customHeight="1" x14ac:dyDescent="0.2">
      <c r="A88" s="449"/>
      <c r="B88" s="450"/>
      <c r="C88" s="450"/>
    </row>
    <row r="89" spans="1:28" s="422" customFormat="1" ht="15.75" customHeight="1" x14ac:dyDescent="0.2">
      <c r="A89" s="449"/>
      <c r="B89" s="450"/>
      <c r="C89" s="450"/>
    </row>
    <row r="90" spans="1:28" s="422" customFormat="1" ht="15.75" customHeight="1" x14ac:dyDescent="0.2">
      <c r="A90" s="449"/>
      <c r="B90" s="450"/>
      <c r="C90" s="450"/>
    </row>
    <row r="91" spans="1:28" s="422" customFormat="1" ht="15.75" customHeight="1" x14ac:dyDescent="0.2">
      <c r="A91" s="449"/>
      <c r="B91" s="450"/>
      <c r="C91" s="450"/>
    </row>
    <row r="92" spans="1:28" s="422" customFormat="1" ht="15.75" customHeight="1" x14ac:dyDescent="0.2">
      <c r="A92" s="449"/>
      <c r="B92" s="450"/>
      <c r="C92" s="450"/>
    </row>
    <row r="93" spans="1:28" s="422" customFormat="1" ht="15.75" customHeight="1" x14ac:dyDescent="0.2">
      <c r="A93" s="449"/>
      <c r="B93" s="450"/>
      <c r="C93" s="450"/>
    </row>
    <row r="94" spans="1:28" s="422" customFormat="1" ht="15.75" customHeight="1" x14ac:dyDescent="0.2">
      <c r="A94" s="449"/>
      <c r="B94" s="450"/>
      <c r="C94" s="450"/>
    </row>
    <row r="95" spans="1:28" s="422" customFormat="1" ht="15.75" customHeight="1" x14ac:dyDescent="0.2">
      <c r="A95" s="449"/>
      <c r="B95" s="450"/>
      <c r="C95" s="450"/>
    </row>
    <row r="96" spans="1:28" s="422" customFormat="1" ht="15.75" customHeight="1" x14ac:dyDescent="0.2">
      <c r="A96" s="449"/>
      <c r="B96" s="450"/>
      <c r="C96" s="450"/>
    </row>
    <row r="97" spans="1:3" s="422" customFormat="1" ht="15.75" customHeight="1" x14ac:dyDescent="0.2">
      <c r="A97" s="449"/>
      <c r="B97" s="450"/>
      <c r="C97" s="450"/>
    </row>
    <row r="98" spans="1:3" s="422" customFormat="1" ht="15.75" customHeight="1" x14ac:dyDescent="0.2">
      <c r="A98" s="449"/>
      <c r="B98" s="450"/>
      <c r="C98" s="450"/>
    </row>
    <row r="99" spans="1:3" s="422" customFormat="1" ht="15.75" customHeight="1" x14ac:dyDescent="0.2">
      <c r="A99" s="449"/>
      <c r="B99" s="450"/>
      <c r="C99" s="450"/>
    </row>
    <row r="100" spans="1:3" s="422" customFormat="1" ht="15.75" customHeight="1" x14ac:dyDescent="0.2">
      <c r="A100" s="449"/>
      <c r="B100" s="450"/>
      <c r="C100" s="450"/>
    </row>
    <row r="101" spans="1:3" s="422" customFormat="1" ht="15.75" customHeight="1" x14ac:dyDescent="0.2">
      <c r="A101" s="449"/>
      <c r="B101" s="450"/>
      <c r="C101" s="450"/>
    </row>
    <row r="102" spans="1:3" s="422" customFormat="1" ht="15.75" customHeight="1" x14ac:dyDescent="0.2">
      <c r="A102" s="449"/>
      <c r="B102" s="450"/>
      <c r="C102" s="450"/>
    </row>
    <row r="103" spans="1:3" s="422" customFormat="1" ht="15.75" customHeight="1" x14ac:dyDescent="0.2">
      <c r="A103" s="449"/>
      <c r="B103" s="450"/>
      <c r="C103" s="450"/>
    </row>
    <row r="104" spans="1:3" s="422" customFormat="1" ht="15.75" customHeight="1" x14ac:dyDescent="0.2">
      <c r="A104" s="449"/>
      <c r="B104" s="450"/>
      <c r="C104" s="450"/>
    </row>
    <row r="105" spans="1:3" s="422" customFormat="1" ht="15.75" customHeight="1" x14ac:dyDescent="0.2">
      <c r="A105" s="449"/>
      <c r="B105" s="450"/>
      <c r="C105" s="450"/>
    </row>
    <row r="106" spans="1:3" s="422" customFormat="1" ht="15.75" customHeight="1" x14ac:dyDescent="0.2">
      <c r="A106" s="449"/>
      <c r="B106" s="450"/>
      <c r="C106" s="450"/>
    </row>
    <row r="107" spans="1:3" s="422" customFormat="1" ht="15.75" customHeight="1" x14ac:dyDescent="0.2">
      <c r="A107" s="449"/>
      <c r="B107" s="450"/>
      <c r="C107" s="450"/>
    </row>
    <row r="108" spans="1:3" s="422" customFormat="1" ht="15.75" customHeight="1" x14ac:dyDescent="0.2">
      <c r="A108" s="449"/>
      <c r="B108" s="450"/>
      <c r="C108" s="450"/>
    </row>
    <row r="109" spans="1:3" s="422" customFormat="1" ht="15.75" customHeight="1" x14ac:dyDescent="0.2">
      <c r="A109" s="449"/>
      <c r="B109" s="450"/>
      <c r="C109" s="450"/>
    </row>
    <row r="110" spans="1:3" s="422" customFormat="1" ht="15.75" customHeight="1" x14ac:dyDescent="0.2">
      <c r="A110" s="449"/>
      <c r="B110" s="450"/>
      <c r="C110" s="450"/>
    </row>
    <row r="111" spans="1:3" s="422" customFormat="1" ht="15.75" customHeight="1" x14ac:dyDescent="0.2">
      <c r="A111" s="449"/>
      <c r="B111" s="450"/>
      <c r="C111" s="450"/>
    </row>
    <row r="112" spans="1:3" s="422" customFormat="1" ht="15.75" customHeight="1" x14ac:dyDescent="0.2">
      <c r="A112" s="449"/>
      <c r="B112" s="450"/>
      <c r="C112" s="450"/>
    </row>
    <row r="113" spans="1:3" s="422" customFormat="1" ht="15.75" customHeight="1" x14ac:dyDescent="0.2">
      <c r="A113" s="449"/>
      <c r="B113" s="450"/>
      <c r="C113" s="450"/>
    </row>
    <row r="114" spans="1:3" s="422" customFormat="1" ht="15.75" customHeight="1" x14ac:dyDescent="0.2">
      <c r="A114" s="449"/>
      <c r="B114" s="450"/>
      <c r="C114" s="450"/>
    </row>
    <row r="115" spans="1:3" s="422" customFormat="1" ht="15.75" customHeight="1" x14ac:dyDescent="0.2">
      <c r="A115" s="449"/>
      <c r="B115" s="450"/>
      <c r="C115" s="450"/>
    </row>
    <row r="116" spans="1:3" s="422" customFormat="1" ht="15.75" customHeight="1" x14ac:dyDescent="0.2">
      <c r="A116" s="449"/>
      <c r="B116" s="450"/>
      <c r="C116" s="450"/>
    </row>
    <row r="117" spans="1:3" s="422" customFormat="1" ht="15.75" customHeight="1" x14ac:dyDescent="0.2">
      <c r="A117" s="449"/>
      <c r="B117" s="450"/>
      <c r="C117" s="450"/>
    </row>
    <row r="118" spans="1:3" s="422" customFormat="1" ht="15.75" customHeight="1" x14ac:dyDescent="0.2">
      <c r="A118" s="449"/>
      <c r="B118" s="450"/>
      <c r="C118" s="450"/>
    </row>
    <row r="119" spans="1:3" s="422" customFormat="1" ht="15.75" customHeight="1" x14ac:dyDescent="0.2">
      <c r="A119" s="449"/>
      <c r="B119" s="450"/>
      <c r="C119" s="450"/>
    </row>
    <row r="120" spans="1:3" s="422" customFormat="1" ht="15.75" customHeight="1" x14ac:dyDescent="0.2">
      <c r="A120" s="449"/>
      <c r="B120" s="450"/>
      <c r="C120" s="450"/>
    </row>
    <row r="121" spans="1:3" s="422" customFormat="1" ht="15.75" customHeight="1" x14ac:dyDescent="0.2">
      <c r="A121" s="449"/>
      <c r="B121" s="450"/>
      <c r="C121" s="450"/>
    </row>
    <row r="122" spans="1:3" s="422" customFormat="1" ht="15.75" customHeight="1" x14ac:dyDescent="0.2">
      <c r="A122" s="449"/>
      <c r="B122" s="450"/>
      <c r="C122" s="450"/>
    </row>
    <row r="123" spans="1:3" s="422" customFormat="1" ht="15.75" customHeight="1" x14ac:dyDescent="0.2">
      <c r="A123" s="449"/>
      <c r="B123" s="450"/>
      <c r="C123" s="450"/>
    </row>
    <row r="124" spans="1:3" s="422" customFormat="1" ht="15.75" customHeight="1" x14ac:dyDescent="0.2">
      <c r="A124" s="449"/>
      <c r="B124" s="450"/>
      <c r="C124" s="450"/>
    </row>
    <row r="125" spans="1:3" s="422" customFormat="1" ht="15.75" customHeight="1" x14ac:dyDescent="0.2">
      <c r="A125" s="449"/>
      <c r="B125" s="450"/>
      <c r="C125" s="450"/>
    </row>
    <row r="126" spans="1:3" s="422" customFormat="1" ht="15.75" customHeight="1" x14ac:dyDescent="0.2">
      <c r="A126" s="449"/>
      <c r="B126" s="450"/>
      <c r="C126" s="450"/>
    </row>
    <row r="127" spans="1:3" s="422" customFormat="1" ht="15.75" customHeight="1" x14ac:dyDescent="0.2">
      <c r="A127" s="449"/>
      <c r="B127" s="450"/>
      <c r="C127" s="450"/>
    </row>
    <row r="128" spans="1:3" s="422" customFormat="1" ht="15.75" customHeight="1" x14ac:dyDescent="0.2">
      <c r="A128" s="449"/>
      <c r="B128" s="450"/>
      <c r="C128" s="450"/>
    </row>
    <row r="129" spans="1:3" s="422" customFormat="1" ht="15.75" customHeight="1" x14ac:dyDescent="0.2">
      <c r="A129" s="449"/>
      <c r="B129" s="450"/>
      <c r="C129" s="450"/>
    </row>
    <row r="130" spans="1:3" s="422" customFormat="1" ht="15.75" customHeight="1" x14ac:dyDescent="0.2">
      <c r="A130" s="449"/>
      <c r="B130" s="450"/>
      <c r="C130" s="450"/>
    </row>
    <row r="131" spans="1:3" s="422" customFormat="1" ht="15.75" customHeight="1" x14ac:dyDescent="0.2">
      <c r="A131" s="449"/>
      <c r="B131" s="450"/>
      <c r="C131" s="450"/>
    </row>
    <row r="132" spans="1:3" s="422" customFormat="1" ht="15.75" customHeight="1" x14ac:dyDescent="0.2">
      <c r="A132" s="449"/>
      <c r="B132" s="450"/>
      <c r="C132" s="450"/>
    </row>
    <row r="133" spans="1:3" s="422" customFormat="1" ht="15.75" customHeight="1" x14ac:dyDescent="0.2">
      <c r="A133" s="449"/>
      <c r="B133" s="450"/>
      <c r="C133" s="450"/>
    </row>
    <row r="134" spans="1:3" s="422" customFormat="1" ht="15.75" customHeight="1" x14ac:dyDescent="0.2">
      <c r="A134" s="449"/>
      <c r="B134" s="450"/>
      <c r="C134" s="450"/>
    </row>
    <row r="135" spans="1:3" s="422" customFormat="1" ht="15.75" customHeight="1" x14ac:dyDescent="0.2">
      <c r="A135" s="449"/>
      <c r="B135" s="450"/>
      <c r="C135" s="450"/>
    </row>
    <row r="136" spans="1:3" s="422" customFormat="1" ht="15.75" customHeight="1" x14ac:dyDescent="0.2">
      <c r="A136" s="449"/>
      <c r="B136" s="450"/>
      <c r="C136" s="450"/>
    </row>
    <row r="137" spans="1:3" s="422" customFormat="1" ht="15.75" customHeight="1" x14ac:dyDescent="0.2">
      <c r="A137" s="449"/>
      <c r="B137" s="450"/>
      <c r="C137" s="450"/>
    </row>
    <row r="138" spans="1:3" s="422" customFormat="1" ht="15.75" customHeight="1" x14ac:dyDescent="0.2">
      <c r="A138" s="449"/>
      <c r="B138" s="450"/>
      <c r="C138" s="450"/>
    </row>
    <row r="139" spans="1:3" s="422" customFormat="1" ht="15.75" customHeight="1" x14ac:dyDescent="0.2">
      <c r="A139" s="449"/>
      <c r="B139" s="450"/>
      <c r="C139" s="450"/>
    </row>
    <row r="140" spans="1:3" s="422" customFormat="1" ht="15.75" customHeight="1" x14ac:dyDescent="0.2">
      <c r="A140" s="449"/>
      <c r="B140" s="450"/>
      <c r="C140" s="450"/>
    </row>
    <row r="141" spans="1:3" s="422" customFormat="1" ht="15.75" customHeight="1" x14ac:dyDescent="0.2">
      <c r="A141" s="449"/>
      <c r="B141" s="450"/>
      <c r="C141" s="450"/>
    </row>
    <row r="142" spans="1:3" s="422" customFormat="1" ht="15.75" customHeight="1" x14ac:dyDescent="0.2">
      <c r="A142" s="449"/>
      <c r="B142" s="450"/>
      <c r="C142" s="450"/>
    </row>
    <row r="143" spans="1:3" s="422" customFormat="1" ht="15.75" customHeight="1" x14ac:dyDescent="0.2">
      <c r="A143" s="449"/>
      <c r="B143" s="450"/>
      <c r="C143" s="450"/>
    </row>
    <row r="144" spans="1:3" s="422" customFormat="1" ht="15.75" customHeight="1" x14ac:dyDescent="0.2">
      <c r="A144" s="449"/>
      <c r="B144" s="450"/>
      <c r="C144" s="450"/>
    </row>
    <row r="145" spans="1:57" s="422" customFormat="1" ht="15.75" customHeight="1" x14ac:dyDescent="0.2">
      <c r="A145" s="449"/>
      <c r="B145" s="450"/>
      <c r="C145" s="450"/>
    </row>
    <row r="146" spans="1:57" s="422" customFormat="1" ht="15.75" customHeight="1" x14ac:dyDescent="0.2">
      <c r="A146" s="449"/>
      <c r="B146" s="452"/>
      <c r="C146" s="452"/>
    </row>
    <row r="147" spans="1:57" s="422" customFormat="1" ht="15.75" customHeight="1" x14ac:dyDescent="0.2">
      <c r="A147" s="449"/>
      <c r="B147" s="452"/>
      <c r="C147" s="452"/>
    </row>
    <row r="148" spans="1:57" s="422" customFormat="1" ht="15.75" customHeight="1" x14ac:dyDescent="0.2">
      <c r="A148" s="449"/>
      <c r="B148" s="452"/>
      <c r="C148" s="452"/>
    </row>
    <row r="149" spans="1:57" s="422" customFormat="1" ht="15.75" customHeight="1" x14ac:dyDescent="0.2">
      <c r="A149" s="449"/>
      <c r="B149" s="452"/>
      <c r="C149" s="452"/>
    </row>
    <row r="150" spans="1:57" s="422" customFormat="1" ht="15.75" customHeight="1" x14ac:dyDescent="0.2">
      <c r="A150" s="449"/>
      <c r="B150" s="452"/>
      <c r="C150" s="452"/>
    </row>
    <row r="151" spans="1:57" s="422" customFormat="1" ht="15.75" customHeight="1" x14ac:dyDescent="0.2">
      <c r="A151" s="449"/>
      <c r="B151" s="452"/>
      <c r="C151" s="452"/>
    </row>
    <row r="152" spans="1:57" s="422" customFormat="1" ht="15.75" customHeight="1" x14ac:dyDescent="0.2">
      <c r="A152" s="449"/>
      <c r="B152" s="452"/>
      <c r="C152" s="452"/>
    </row>
    <row r="153" spans="1:57" ht="15.75" customHeight="1" x14ac:dyDescent="0.2">
      <c r="A153" s="449"/>
      <c r="B153" s="452"/>
      <c r="C153" s="452"/>
      <c r="D153" s="422"/>
      <c r="E153" s="422"/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2"/>
      <c r="AH153" s="422"/>
      <c r="AI153" s="422"/>
      <c r="AJ153" s="422"/>
      <c r="AK153" s="422"/>
      <c r="AL153" s="422"/>
      <c r="AM153" s="422"/>
      <c r="AN153" s="422"/>
      <c r="AO153" s="422"/>
      <c r="AP153" s="422"/>
      <c r="AQ153" s="422"/>
      <c r="AR153" s="422"/>
      <c r="AS153" s="422"/>
      <c r="AT153" s="422"/>
      <c r="AU153" s="422"/>
      <c r="AV153" s="422"/>
      <c r="AW153" s="422"/>
      <c r="AX153" s="422"/>
      <c r="AY153" s="422"/>
      <c r="AZ153" s="422"/>
      <c r="BA153" s="422"/>
      <c r="BB153" s="422"/>
      <c r="BC153" s="422"/>
      <c r="BD153" s="422"/>
      <c r="BE153" s="422"/>
    </row>
    <row r="154" spans="1:57" ht="15.75" customHeight="1" x14ac:dyDescent="0.2">
      <c r="A154" s="449"/>
      <c r="B154" s="452"/>
      <c r="C154" s="452"/>
      <c r="D154" s="422"/>
      <c r="E154" s="422"/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  <c r="U154" s="422"/>
      <c r="V154" s="422"/>
      <c r="W154" s="422"/>
      <c r="X154" s="422"/>
      <c r="Y154" s="422"/>
      <c r="Z154" s="422"/>
      <c r="AA154" s="422"/>
      <c r="AB154" s="422"/>
      <c r="AC154" s="422"/>
      <c r="AD154" s="422"/>
      <c r="AE154" s="422"/>
      <c r="AF154" s="422"/>
      <c r="AG154" s="422"/>
      <c r="AH154" s="422"/>
      <c r="AI154" s="422"/>
      <c r="AJ154" s="422"/>
      <c r="AK154" s="422"/>
      <c r="AL154" s="422"/>
      <c r="AM154" s="422"/>
      <c r="AN154" s="422"/>
      <c r="AO154" s="422"/>
      <c r="AP154" s="422"/>
      <c r="AQ154" s="422"/>
      <c r="AR154" s="422"/>
      <c r="AS154" s="422"/>
      <c r="AT154" s="422"/>
      <c r="AU154" s="422"/>
      <c r="AV154" s="422"/>
      <c r="AW154" s="422"/>
      <c r="AX154" s="422"/>
      <c r="AY154" s="422"/>
      <c r="AZ154" s="422"/>
      <c r="BA154" s="422"/>
      <c r="BB154" s="422"/>
      <c r="BC154" s="422"/>
      <c r="BD154" s="422"/>
      <c r="BE154" s="422"/>
    </row>
    <row r="155" spans="1:57" ht="15.75" customHeight="1" x14ac:dyDescent="0.2">
      <c r="A155" s="453"/>
      <c r="B155" s="454"/>
      <c r="C155" s="454"/>
    </row>
    <row r="156" spans="1:57" ht="15.75" customHeight="1" x14ac:dyDescent="0.2">
      <c r="A156" s="453"/>
      <c r="B156" s="454"/>
      <c r="C156" s="454"/>
    </row>
    <row r="157" spans="1:57" ht="15.75" customHeight="1" x14ac:dyDescent="0.2">
      <c r="A157" s="453"/>
      <c r="B157" s="454"/>
      <c r="C157" s="454"/>
    </row>
    <row r="158" spans="1:57" ht="15.75" customHeight="1" x14ac:dyDescent="0.2">
      <c r="A158" s="453"/>
      <c r="B158" s="454"/>
      <c r="C158" s="454"/>
    </row>
    <row r="159" spans="1:57" ht="15.75" customHeight="1" x14ac:dyDescent="0.2">
      <c r="A159" s="453"/>
      <c r="B159" s="454"/>
      <c r="C159" s="454"/>
    </row>
    <row r="160" spans="1:57" ht="15.75" customHeight="1" x14ac:dyDescent="0.2">
      <c r="A160" s="453"/>
      <c r="B160" s="454"/>
      <c r="C160" s="454"/>
    </row>
    <row r="161" spans="1:3" ht="15.75" customHeight="1" x14ac:dyDescent="0.2">
      <c r="A161" s="453"/>
      <c r="B161" s="454"/>
      <c r="C161" s="454"/>
    </row>
    <row r="162" spans="1:3" ht="15.75" customHeight="1" x14ac:dyDescent="0.2">
      <c r="A162" s="453"/>
      <c r="B162" s="454"/>
      <c r="C162" s="454"/>
    </row>
    <row r="163" spans="1:3" ht="15.75" customHeight="1" x14ac:dyDescent="0.2">
      <c r="A163" s="453"/>
      <c r="B163" s="454"/>
      <c r="C163" s="454"/>
    </row>
    <row r="164" spans="1:3" ht="15.75" customHeight="1" x14ac:dyDescent="0.2">
      <c r="A164" s="453"/>
      <c r="B164" s="454"/>
      <c r="C164" s="454"/>
    </row>
    <row r="165" spans="1:3" ht="15.75" customHeight="1" x14ac:dyDescent="0.2">
      <c r="A165" s="453"/>
      <c r="B165" s="454"/>
      <c r="C165" s="454"/>
    </row>
    <row r="166" spans="1:3" ht="15.75" customHeight="1" x14ac:dyDescent="0.2">
      <c r="A166" s="453"/>
      <c r="B166" s="454"/>
      <c r="C166" s="454"/>
    </row>
    <row r="167" spans="1:3" ht="15.75" customHeight="1" x14ac:dyDescent="0.2">
      <c r="A167" s="453"/>
      <c r="B167" s="454"/>
      <c r="C167" s="454"/>
    </row>
    <row r="168" spans="1:3" ht="15.75" customHeight="1" x14ac:dyDescent="0.2">
      <c r="A168" s="453"/>
      <c r="B168" s="454"/>
      <c r="C168" s="454"/>
    </row>
    <row r="169" spans="1:3" ht="15.75" customHeight="1" x14ac:dyDescent="0.2">
      <c r="A169" s="453"/>
      <c r="B169" s="454"/>
      <c r="C169" s="454"/>
    </row>
    <row r="170" spans="1:3" ht="15.75" customHeight="1" x14ac:dyDescent="0.2">
      <c r="A170" s="453"/>
      <c r="B170" s="454"/>
      <c r="C170" s="454"/>
    </row>
    <row r="171" spans="1:3" ht="15.75" customHeight="1" x14ac:dyDescent="0.2">
      <c r="A171" s="453"/>
      <c r="B171" s="454"/>
      <c r="C171" s="454"/>
    </row>
    <row r="172" spans="1:3" ht="15.75" customHeight="1" x14ac:dyDescent="0.2">
      <c r="A172" s="453"/>
      <c r="B172" s="454"/>
      <c r="C172" s="454"/>
    </row>
    <row r="173" spans="1:3" ht="15.75" customHeight="1" x14ac:dyDescent="0.2">
      <c r="A173" s="453"/>
      <c r="B173" s="454"/>
      <c r="C173" s="454"/>
    </row>
    <row r="174" spans="1:3" ht="15.75" customHeight="1" x14ac:dyDescent="0.2">
      <c r="A174" s="453"/>
      <c r="B174" s="454"/>
      <c r="C174" s="454"/>
    </row>
    <row r="175" spans="1:3" ht="15.75" customHeight="1" x14ac:dyDescent="0.2">
      <c r="A175" s="453"/>
      <c r="B175" s="454"/>
      <c r="C175" s="454"/>
    </row>
    <row r="176" spans="1:3" ht="15.75" customHeight="1" x14ac:dyDescent="0.2">
      <c r="A176" s="453"/>
      <c r="B176" s="454"/>
      <c r="C176" s="454"/>
    </row>
    <row r="177" spans="1:3" ht="15.75" customHeight="1" x14ac:dyDescent="0.2">
      <c r="A177" s="453"/>
      <c r="B177" s="454"/>
      <c r="C177" s="454"/>
    </row>
    <row r="178" spans="1:3" ht="15.75" customHeight="1" x14ac:dyDescent="0.2">
      <c r="A178" s="453"/>
      <c r="B178" s="454"/>
      <c r="C178" s="454"/>
    </row>
    <row r="179" spans="1:3" ht="15.75" customHeight="1" x14ac:dyDescent="0.2">
      <c r="A179" s="453"/>
      <c r="B179" s="454"/>
      <c r="C179" s="454"/>
    </row>
    <row r="180" spans="1:3" ht="15.75" customHeight="1" x14ac:dyDescent="0.2">
      <c r="A180" s="453"/>
      <c r="B180" s="454"/>
      <c r="C180" s="454"/>
    </row>
    <row r="181" spans="1:3" ht="15.75" customHeight="1" x14ac:dyDescent="0.2">
      <c r="A181" s="453"/>
      <c r="B181" s="454"/>
      <c r="C181" s="454"/>
    </row>
    <row r="182" spans="1:3" ht="15.75" customHeight="1" x14ac:dyDescent="0.2">
      <c r="A182" s="453"/>
      <c r="B182" s="454"/>
      <c r="C182" s="454"/>
    </row>
    <row r="183" spans="1:3" ht="15.75" customHeight="1" x14ac:dyDescent="0.2">
      <c r="A183" s="453"/>
      <c r="B183" s="454"/>
      <c r="C183" s="454"/>
    </row>
    <row r="184" spans="1:3" ht="15.75" customHeight="1" x14ac:dyDescent="0.2">
      <c r="A184" s="453"/>
      <c r="B184" s="454"/>
      <c r="C184" s="454"/>
    </row>
    <row r="185" spans="1:3" ht="15.75" customHeight="1" x14ac:dyDescent="0.2">
      <c r="A185" s="453"/>
      <c r="B185" s="454"/>
      <c r="C185" s="454"/>
    </row>
    <row r="186" spans="1:3" ht="15.75" customHeight="1" x14ac:dyDescent="0.2">
      <c r="A186" s="453"/>
      <c r="B186" s="454"/>
      <c r="C186" s="454"/>
    </row>
    <row r="187" spans="1:3" x14ac:dyDescent="0.2">
      <c r="A187" s="453"/>
      <c r="B187" s="454"/>
      <c r="C187" s="454"/>
    </row>
    <row r="188" spans="1:3" x14ac:dyDescent="0.2">
      <c r="A188" s="453"/>
      <c r="B188" s="454"/>
      <c r="C188" s="454"/>
    </row>
    <row r="189" spans="1:3" x14ac:dyDescent="0.2">
      <c r="A189" s="453"/>
      <c r="B189" s="454"/>
      <c r="C189" s="454"/>
    </row>
    <row r="190" spans="1:3" x14ac:dyDescent="0.2">
      <c r="A190" s="453"/>
      <c r="B190" s="454"/>
      <c r="C190" s="454"/>
    </row>
    <row r="191" spans="1:3" x14ac:dyDescent="0.2">
      <c r="A191" s="453"/>
      <c r="B191" s="454"/>
      <c r="C191" s="454"/>
    </row>
    <row r="192" spans="1:3" x14ac:dyDescent="0.2">
      <c r="A192" s="453"/>
      <c r="B192" s="454"/>
      <c r="C192" s="454"/>
    </row>
    <row r="193" spans="1:3" x14ac:dyDescent="0.2">
      <c r="A193" s="453"/>
      <c r="B193" s="454"/>
      <c r="C193" s="454"/>
    </row>
    <row r="194" spans="1:3" x14ac:dyDescent="0.2">
      <c r="A194" s="453"/>
      <c r="B194" s="454"/>
      <c r="C194" s="454"/>
    </row>
    <row r="195" spans="1:3" x14ac:dyDescent="0.2">
      <c r="A195" s="453"/>
      <c r="B195" s="454"/>
      <c r="C195" s="454"/>
    </row>
    <row r="196" spans="1:3" x14ac:dyDescent="0.2">
      <c r="A196" s="453"/>
      <c r="B196" s="454"/>
      <c r="C196" s="454"/>
    </row>
    <row r="197" spans="1:3" x14ac:dyDescent="0.2">
      <c r="A197" s="453"/>
      <c r="B197" s="454"/>
      <c r="C197" s="454"/>
    </row>
    <row r="198" spans="1:3" x14ac:dyDescent="0.2">
      <c r="A198" s="453"/>
      <c r="B198" s="454"/>
      <c r="C198" s="454"/>
    </row>
    <row r="199" spans="1:3" x14ac:dyDescent="0.2">
      <c r="A199" s="453"/>
      <c r="B199" s="454"/>
      <c r="C199" s="454"/>
    </row>
    <row r="200" spans="1:3" x14ac:dyDescent="0.2">
      <c r="A200" s="453"/>
      <c r="B200" s="454"/>
      <c r="C200" s="454"/>
    </row>
    <row r="201" spans="1:3" x14ac:dyDescent="0.2">
      <c r="A201" s="453"/>
      <c r="B201" s="454"/>
      <c r="C201" s="454"/>
    </row>
    <row r="202" spans="1:3" x14ac:dyDescent="0.2">
      <c r="A202" s="453"/>
      <c r="B202" s="454"/>
      <c r="C202" s="454"/>
    </row>
    <row r="203" spans="1:3" x14ac:dyDescent="0.2">
      <c r="A203" s="453"/>
      <c r="B203" s="454"/>
      <c r="C203" s="454"/>
    </row>
    <row r="204" spans="1:3" x14ac:dyDescent="0.2">
      <c r="A204" s="453"/>
      <c r="B204" s="454"/>
      <c r="C204" s="454"/>
    </row>
    <row r="205" spans="1:3" x14ac:dyDescent="0.2">
      <c r="A205" s="453"/>
      <c r="B205" s="454"/>
      <c r="C205" s="454"/>
    </row>
    <row r="206" spans="1:3" x14ac:dyDescent="0.2">
      <c r="A206" s="453"/>
      <c r="B206" s="454"/>
      <c r="C206" s="454"/>
    </row>
    <row r="207" spans="1:3" x14ac:dyDescent="0.2">
      <c r="A207" s="453"/>
      <c r="B207" s="454"/>
      <c r="C207" s="454"/>
    </row>
    <row r="208" spans="1:3" x14ac:dyDescent="0.2">
      <c r="A208" s="453"/>
      <c r="B208" s="454"/>
      <c r="C208" s="454"/>
    </row>
    <row r="209" spans="1:3" x14ac:dyDescent="0.2">
      <c r="A209" s="453"/>
      <c r="B209" s="454"/>
      <c r="C209" s="454"/>
    </row>
    <row r="210" spans="1:3" x14ac:dyDescent="0.2">
      <c r="A210" s="453"/>
      <c r="B210" s="454"/>
      <c r="C210" s="454"/>
    </row>
    <row r="211" spans="1:3" x14ac:dyDescent="0.2">
      <c r="A211" s="453"/>
      <c r="B211" s="454"/>
      <c r="C211" s="454"/>
    </row>
    <row r="212" spans="1:3" x14ac:dyDescent="0.2">
      <c r="A212" s="453"/>
      <c r="B212" s="454"/>
      <c r="C212" s="454"/>
    </row>
    <row r="213" spans="1:3" x14ac:dyDescent="0.2">
      <c r="A213" s="453"/>
      <c r="B213" s="454"/>
      <c r="C213" s="454"/>
    </row>
    <row r="214" spans="1:3" x14ac:dyDescent="0.2">
      <c r="A214" s="453"/>
      <c r="B214" s="454"/>
      <c r="C214" s="454"/>
    </row>
    <row r="215" spans="1:3" x14ac:dyDescent="0.2">
      <c r="A215" s="453"/>
      <c r="B215" s="454"/>
      <c r="C215" s="454"/>
    </row>
    <row r="216" spans="1:3" x14ac:dyDescent="0.2">
      <c r="A216" s="453"/>
      <c r="B216" s="454"/>
      <c r="C216" s="454"/>
    </row>
    <row r="217" spans="1:3" x14ac:dyDescent="0.2">
      <c r="A217" s="453"/>
      <c r="B217" s="454"/>
      <c r="C217" s="454"/>
    </row>
    <row r="218" spans="1:3" x14ac:dyDescent="0.2">
      <c r="A218" s="453"/>
      <c r="B218" s="454"/>
      <c r="C218" s="454"/>
    </row>
    <row r="219" spans="1:3" x14ac:dyDescent="0.2">
      <c r="A219" s="453"/>
      <c r="B219" s="454"/>
      <c r="C219" s="454"/>
    </row>
    <row r="220" spans="1:3" x14ac:dyDescent="0.2">
      <c r="A220" s="453"/>
      <c r="B220" s="454"/>
      <c r="C220" s="454"/>
    </row>
    <row r="221" spans="1:3" x14ac:dyDescent="0.2">
      <c r="A221" s="453"/>
      <c r="B221" s="454"/>
      <c r="C221" s="454"/>
    </row>
    <row r="222" spans="1:3" x14ac:dyDescent="0.2">
      <c r="A222" s="453"/>
      <c r="B222" s="454"/>
      <c r="C222" s="454"/>
    </row>
    <row r="223" spans="1:3" x14ac:dyDescent="0.2">
      <c r="A223" s="453"/>
      <c r="B223" s="454"/>
      <c r="C223" s="454"/>
    </row>
    <row r="224" spans="1:3" x14ac:dyDescent="0.2">
      <c r="A224" s="453"/>
      <c r="B224" s="454"/>
      <c r="C224" s="454"/>
    </row>
    <row r="225" spans="1:3" x14ac:dyDescent="0.2">
      <c r="A225" s="453"/>
      <c r="B225" s="454"/>
      <c r="C225" s="454"/>
    </row>
    <row r="226" spans="1:3" x14ac:dyDescent="0.2">
      <c r="A226" s="453"/>
      <c r="B226" s="454"/>
      <c r="C226" s="454"/>
    </row>
    <row r="227" spans="1:3" x14ac:dyDescent="0.2">
      <c r="A227" s="453"/>
      <c r="B227" s="454"/>
      <c r="C227" s="454"/>
    </row>
    <row r="228" spans="1:3" x14ac:dyDescent="0.2">
      <c r="A228" s="453"/>
      <c r="B228" s="454"/>
      <c r="C228" s="454"/>
    </row>
    <row r="229" spans="1:3" x14ac:dyDescent="0.2">
      <c r="A229" s="453"/>
      <c r="B229" s="454"/>
      <c r="C229" s="454"/>
    </row>
    <row r="230" spans="1:3" x14ac:dyDescent="0.2">
      <c r="A230" s="453"/>
      <c r="B230" s="454"/>
      <c r="C230" s="454"/>
    </row>
    <row r="231" spans="1:3" x14ac:dyDescent="0.2">
      <c r="A231" s="453"/>
      <c r="B231" s="454"/>
      <c r="C231" s="454"/>
    </row>
    <row r="232" spans="1:3" x14ac:dyDescent="0.2">
      <c r="A232" s="453"/>
      <c r="B232" s="454"/>
      <c r="C232" s="454"/>
    </row>
    <row r="233" spans="1:3" x14ac:dyDescent="0.2">
      <c r="A233" s="453"/>
      <c r="B233" s="454"/>
      <c r="C233" s="454"/>
    </row>
    <row r="234" spans="1:3" x14ac:dyDescent="0.2">
      <c r="A234" s="453"/>
      <c r="B234" s="454"/>
      <c r="C234" s="454"/>
    </row>
    <row r="235" spans="1:3" x14ac:dyDescent="0.2">
      <c r="A235" s="453"/>
      <c r="B235" s="454"/>
      <c r="C235" s="454"/>
    </row>
    <row r="236" spans="1:3" x14ac:dyDescent="0.2">
      <c r="A236" s="453"/>
      <c r="B236" s="454"/>
      <c r="C236" s="454"/>
    </row>
    <row r="237" spans="1:3" x14ac:dyDescent="0.2">
      <c r="A237" s="453"/>
      <c r="B237" s="454"/>
      <c r="C237" s="454"/>
    </row>
    <row r="238" spans="1:3" x14ac:dyDescent="0.2">
      <c r="A238" s="453"/>
      <c r="B238" s="454"/>
      <c r="C238" s="454"/>
    </row>
    <row r="239" spans="1:3" x14ac:dyDescent="0.2">
      <c r="A239" s="453"/>
      <c r="B239" s="454"/>
      <c r="C239" s="454"/>
    </row>
    <row r="240" spans="1:3" x14ac:dyDescent="0.2">
      <c r="A240" s="453"/>
      <c r="B240" s="454"/>
      <c r="C240" s="454"/>
    </row>
    <row r="241" spans="1:3" x14ac:dyDescent="0.2">
      <c r="A241" s="453"/>
      <c r="B241" s="454"/>
      <c r="C241" s="454"/>
    </row>
    <row r="242" spans="1:3" x14ac:dyDescent="0.2">
      <c r="A242" s="453"/>
      <c r="B242" s="454"/>
      <c r="C242" s="454"/>
    </row>
    <row r="243" spans="1:3" x14ac:dyDescent="0.2">
      <c r="A243" s="453"/>
      <c r="B243" s="454"/>
      <c r="C243" s="454"/>
    </row>
    <row r="244" spans="1:3" x14ac:dyDescent="0.2">
      <c r="A244" s="453"/>
      <c r="B244" s="454"/>
      <c r="C244" s="454"/>
    </row>
    <row r="245" spans="1:3" x14ac:dyDescent="0.2">
      <c r="A245" s="453"/>
      <c r="B245" s="454"/>
      <c r="C245" s="454"/>
    </row>
    <row r="246" spans="1:3" x14ac:dyDescent="0.2">
      <c r="A246" s="453"/>
      <c r="B246" s="454"/>
      <c r="C246" s="454"/>
    </row>
    <row r="247" spans="1:3" x14ac:dyDescent="0.2">
      <c r="A247" s="453"/>
      <c r="B247" s="454"/>
      <c r="C247" s="454"/>
    </row>
    <row r="248" spans="1:3" x14ac:dyDescent="0.2">
      <c r="A248" s="453"/>
      <c r="B248" s="454"/>
      <c r="C248" s="454"/>
    </row>
    <row r="249" spans="1:3" x14ac:dyDescent="0.2">
      <c r="A249" s="453"/>
      <c r="B249" s="454"/>
      <c r="C249" s="454"/>
    </row>
    <row r="250" spans="1:3" x14ac:dyDescent="0.2">
      <c r="A250" s="453"/>
      <c r="B250" s="454"/>
      <c r="C250" s="454"/>
    </row>
    <row r="251" spans="1:3" x14ac:dyDescent="0.2">
      <c r="A251" s="453"/>
      <c r="B251" s="454"/>
      <c r="C251" s="454"/>
    </row>
  </sheetData>
  <sheetProtection selectLockedCells="1"/>
  <protectedRanges>
    <protectedRange sqref="C67" name="Tartomány4"/>
    <protectedRange sqref="C79:C80" name="Tartomány4_1"/>
    <protectedRange sqref="C32:C46" name="Tartomány1_2_1_1"/>
    <protectedRange sqref="C30" name="Tartomány1_2_1_3"/>
    <protectedRange sqref="C15:C20" name="Tartomány1_2_1_2_1_1_1_1"/>
    <protectedRange sqref="C22" name="Tartomány1_2_1_1_2_1_1_1"/>
    <protectedRange sqref="C31 C29" name="Tartomány1_2_1_1_2_1"/>
    <protectedRange sqref="C57" name="Tartomány1_2_1_2_1_1"/>
    <protectedRange sqref="C14" name="Tartomány1_2_1_4_1"/>
    <protectedRange sqref="C47" name="Tartomány1_2_1_1_1"/>
  </protectedRanges>
  <mergeCells count="65">
    <mergeCell ref="D61:AA61"/>
    <mergeCell ref="AB61:AY61"/>
    <mergeCell ref="AZ61:BE61"/>
    <mergeCell ref="A66:AA66"/>
    <mergeCell ref="A67:AA67"/>
    <mergeCell ref="BB8:BC8"/>
    <mergeCell ref="BD8:BD9"/>
    <mergeCell ref="BE8:BE9"/>
    <mergeCell ref="D54:AA54"/>
    <mergeCell ref="AB54:AY54"/>
    <mergeCell ref="AZ54:BE54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19685039370078741" right="0.19685039370078741" top="0.19685039370078741" bottom="0.19685039370078741" header="0.11811023622047245" footer="0.11811023622047245"/>
  <pageSetup paperSize="8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49"/>
  <sheetViews>
    <sheetView topLeftCell="M13" zoomScale="86" zoomScaleNormal="86" workbookViewId="0">
      <selection activeCell="BF35" sqref="BF35"/>
    </sheetView>
  </sheetViews>
  <sheetFormatPr defaultColWidth="10.6640625" defaultRowHeight="15" x14ac:dyDescent="0.2"/>
  <cols>
    <col min="1" max="1" width="17.1640625" style="455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5.6640625" style="72" bestFit="1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47.33203125" style="72" customWidth="1"/>
    <col min="59" max="59" width="39" style="72" customWidth="1"/>
    <col min="60" max="16384" width="10.6640625" style="72"/>
  </cols>
  <sheetData>
    <row r="1" spans="1:59" ht="21.95" customHeight="1" x14ac:dyDescent="0.2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  <c r="BC1" s="808"/>
      <c r="BD1" s="808"/>
      <c r="BE1" s="808"/>
    </row>
    <row r="2" spans="1:59" ht="21.95" customHeight="1" x14ac:dyDescent="0.2">
      <c r="A2" s="763" t="s">
        <v>276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</row>
    <row r="3" spans="1:59" ht="23.25" x14ac:dyDescent="0.2">
      <c r="A3" s="809" t="s">
        <v>466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  <c r="BC3" s="809"/>
      <c r="BD3" s="809"/>
      <c r="BE3" s="809"/>
    </row>
    <row r="4" spans="1:59" s="290" customFormat="1" ht="23.25" x14ac:dyDescent="0.2">
      <c r="A4" s="763" t="s">
        <v>1155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</row>
    <row r="5" spans="1:59" ht="24" customHeight="1" thickBot="1" x14ac:dyDescent="0.25">
      <c r="A5" s="762" t="s">
        <v>462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</row>
    <row r="6" spans="1:59" ht="15.75" customHeight="1" thickTop="1" thickBot="1" x14ac:dyDescent="0.25">
      <c r="A6" s="810" t="s">
        <v>1</v>
      </c>
      <c r="B6" s="813" t="s">
        <v>2</v>
      </c>
      <c r="C6" s="816" t="s">
        <v>3</v>
      </c>
      <c r="D6" s="819" t="s">
        <v>4</v>
      </c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19" t="s">
        <v>4</v>
      </c>
      <c r="AC6" s="820"/>
      <c r="AD6" s="820"/>
      <c r="AE6" s="820"/>
      <c r="AF6" s="820"/>
      <c r="AG6" s="820"/>
      <c r="AH6" s="820"/>
      <c r="AI6" s="820"/>
      <c r="AJ6" s="820"/>
      <c r="AK6" s="820"/>
      <c r="AL6" s="820"/>
      <c r="AM6" s="820"/>
      <c r="AN6" s="820"/>
      <c r="AO6" s="820"/>
      <c r="AP6" s="820"/>
      <c r="AQ6" s="820"/>
      <c r="AR6" s="820"/>
      <c r="AS6" s="820"/>
      <c r="AT6" s="820"/>
      <c r="AU6" s="820"/>
      <c r="AV6" s="820"/>
      <c r="AW6" s="820"/>
      <c r="AX6" s="820"/>
      <c r="AY6" s="820"/>
      <c r="AZ6" s="796" t="s">
        <v>5</v>
      </c>
      <c r="BA6" s="797"/>
      <c r="BB6" s="797"/>
      <c r="BC6" s="797"/>
      <c r="BD6" s="797"/>
      <c r="BE6" s="798"/>
      <c r="BF6" s="722" t="s">
        <v>51</v>
      </c>
      <c r="BG6" s="722" t="s">
        <v>52</v>
      </c>
    </row>
    <row r="7" spans="1:59" ht="15.75" customHeight="1" x14ac:dyDescent="0.2">
      <c r="A7" s="811"/>
      <c r="B7" s="814"/>
      <c r="C7" s="817"/>
      <c r="D7" s="803" t="s">
        <v>6</v>
      </c>
      <c r="E7" s="804"/>
      <c r="F7" s="804"/>
      <c r="G7" s="804"/>
      <c r="H7" s="804"/>
      <c r="I7" s="805"/>
      <c r="J7" s="806" t="s">
        <v>7</v>
      </c>
      <c r="K7" s="804"/>
      <c r="L7" s="804"/>
      <c r="M7" s="804"/>
      <c r="N7" s="804"/>
      <c r="O7" s="807"/>
      <c r="P7" s="803" t="s">
        <v>8</v>
      </c>
      <c r="Q7" s="804"/>
      <c r="R7" s="804"/>
      <c r="S7" s="804"/>
      <c r="T7" s="804"/>
      <c r="U7" s="805"/>
      <c r="V7" s="806" t="s">
        <v>9</v>
      </c>
      <c r="W7" s="804"/>
      <c r="X7" s="804"/>
      <c r="Y7" s="804"/>
      <c r="Z7" s="804"/>
      <c r="AA7" s="805"/>
      <c r="AB7" s="803" t="s">
        <v>10</v>
      </c>
      <c r="AC7" s="804"/>
      <c r="AD7" s="804"/>
      <c r="AE7" s="804"/>
      <c r="AF7" s="804"/>
      <c r="AG7" s="805"/>
      <c r="AH7" s="806" t="s">
        <v>11</v>
      </c>
      <c r="AI7" s="804"/>
      <c r="AJ7" s="804"/>
      <c r="AK7" s="804"/>
      <c r="AL7" s="804"/>
      <c r="AM7" s="807"/>
      <c r="AN7" s="803" t="s">
        <v>37</v>
      </c>
      <c r="AO7" s="804"/>
      <c r="AP7" s="804"/>
      <c r="AQ7" s="804"/>
      <c r="AR7" s="804"/>
      <c r="AS7" s="805"/>
      <c r="AT7" s="806" t="s">
        <v>38</v>
      </c>
      <c r="AU7" s="804"/>
      <c r="AV7" s="804"/>
      <c r="AW7" s="804"/>
      <c r="AX7" s="804"/>
      <c r="AY7" s="805"/>
      <c r="AZ7" s="799"/>
      <c r="BA7" s="800"/>
      <c r="BB7" s="800"/>
      <c r="BC7" s="800"/>
      <c r="BD7" s="800"/>
      <c r="BE7" s="801"/>
      <c r="BF7" s="802"/>
      <c r="BG7" s="723"/>
    </row>
    <row r="8" spans="1:59" ht="15.75" customHeight="1" x14ac:dyDescent="0.2">
      <c r="A8" s="811"/>
      <c r="B8" s="814"/>
      <c r="C8" s="817"/>
      <c r="D8" s="795" t="s">
        <v>12</v>
      </c>
      <c r="E8" s="782"/>
      <c r="F8" s="781" t="s">
        <v>13</v>
      </c>
      <c r="G8" s="782"/>
      <c r="H8" s="783" t="s">
        <v>14</v>
      </c>
      <c r="I8" s="788" t="s">
        <v>39</v>
      </c>
      <c r="J8" s="790" t="s">
        <v>12</v>
      </c>
      <c r="K8" s="782"/>
      <c r="L8" s="781" t="s">
        <v>13</v>
      </c>
      <c r="M8" s="782"/>
      <c r="N8" s="783" t="s">
        <v>14</v>
      </c>
      <c r="O8" s="793" t="s">
        <v>39</v>
      </c>
      <c r="P8" s="795" t="s">
        <v>12</v>
      </c>
      <c r="Q8" s="782"/>
      <c r="R8" s="781" t="s">
        <v>13</v>
      </c>
      <c r="S8" s="782"/>
      <c r="T8" s="783" t="s">
        <v>14</v>
      </c>
      <c r="U8" s="788" t="s">
        <v>39</v>
      </c>
      <c r="V8" s="790" t="s">
        <v>12</v>
      </c>
      <c r="W8" s="782"/>
      <c r="X8" s="781" t="s">
        <v>13</v>
      </c>
      <c r="Y8" s="782"/>
      <c r="Z8" s="783" t="s">
        <v>14</v>
      </c>
      <c r="AA8" s="791" t="s">
        <v>39</v>
      </c>
      <c r="AB8" s="795" t="s">
        <v>12</v>
      </c>
      <c r="AC8" s="782"/>
      <c r="AD8" s="781" t="s">
        <v>13</v>
      </c>
      <c r="AE8" s="782"/>
      <c r="AF8" s="783" t="s">
        <v>14</v>
      </c>
      <c r="AG8" s="788" t="s">
        <v>39</v>
      </c>
      <c r="AH8" s="790" t="s">
        <v>12</v>
      </c>
      <c r="AI8" s="782"/>
      <c r="AJ8" s="781" t="s">
        <v>13</v>
      </c>
      <c r="AK8" s="782"/>
      <c r="AL8" s="783" t="s">
        <v>14</v>
      </c>
      <c r="AM8" s="793" t="s">
        <v>39</v>
      </c>
      <c r="AN8" s="795" t="s">
        <v>12</v>
      </c>
      <c r="AO8" s="782"/>
      <c r="AP8" s="781" t="s">
        <v>13</v>
      </c>
      <c r="AQ8" s="782"/>
      <c r="AR8" s="783" t="s">
        <v>14</v>
      </c>
      <c r="AS8" s="788" t="s">
        <v>39</v>
      </c>
      <c r="AT8" s="790" t="s">
        <v>12</v>
      </c>
      <c r="AU8" s="782"/>
      <c r="AV8" s="781" t="s">
        <v>13</v>
      </c>
      <c r="AW8" s="782"/>
      <c r="AX8" s="783" t="s">
        <v>14</v>
      </c>
      <c r="AY8" s="791" t="s">
        <v>39</v>
      </c>
      <c r="AZ8" s="790" t="s">
        <v>12</v>
      </c>
      <c r="BA8" s="782"/>
      <c r="BB8" s="781" t="s">
        <v>13</v>
      </c>
      <c r="BC8" s="782"/>
      <c r="BD8" s="783" t="s">
        <v>14</v>
      </c>
      <c r="BE8" s="785" t="s">
        <v>47</v>
      </c>
      <c r="BF8" s="802"/>
      <c r="BG8" s="723"/>
    </row>
    <row r="9" spans="1:59" ht="80.099999999999994" customHeight="1" thickBot="1" x14ac:dyDescent="0.25">
      <c r="A9" s="812"/>
      <c r="B9" s="815"/>
      <c r="C9" s="818"/>
      <c r="D9" s="291" t="s">
        <v>40</v>
      </c>
      <c r="E9" s="292" t="s">
        <v>41</v>
      </c>
      <c r="F9" s="293" t="s">
        <v>40</v>
      </c>
      <c r="G9" s="292" t="s">
        <v>41</v>
      </c>
      <c r="H9" s="784"/>
      <c r="I9" s="789"/>
      <c r="J9" s="294" t="s">
        <v>40</v>
      </c>
      <c r="K9" s="292" t="s">
        <v>41</v>
      </c>
      <c r="L9" s="293" t="s">
        <v>40</v>
      </c>
      <c r="M9" s="292" t="s">
        <v>41</v>
      </c>
      <c r="N9" s="784"/>
      <c r="O9" s="794"/>
      <c r="P9" s="291" t="s">
        <v>40</v>
      </c>
      <c r="Q9" s="292" t="s">
        <v>41</v>
      </c>
      <c r="R9" s="293" t="s">
        <v>40</v>
      </c>
      <c r="S9" s="292" t="s">
        <v>41</v>
      </c>
      <c r="T9" s="784"/>
      <c r="U9" s="789"/>
      <c r="V9" s="294" t="s">
        <v>40</v>
      </c>
      <c r="W9" s="292" t="s">
        <v>41</v>
      </c>
      <c r="X9" s="293" t="s">
        <v>40</v>
      </c>
      <c r="Y9" s="292" t="s">
        <v>41</v>
      </c>
      <c r="Z9" s="784"/>
      <c r="AA9" s="792"/>
      <c r="AB9" s="291" t="s">
        <v>40</v>
      </c>
      <c r="AC9" s="292" t="s">
        <v>41</v>
      </c>
      <c r="AD9" s="293" t="s">
        <v>40</v>
      </c>
      <c r="AE9" s="292" t="s">
        <v>41</v>
      </c>
      <c r="AF9" s="784"/>
      <c r="AG9" s="789"/>
      <c r="AH9" s="294" t="s">
        <v>40</v>
      </c>
      <c r="AI9" s="292" t="s">
        <v>41</v>
      </c>
      <c r="AJ9" s="293" t="s">
        <v>40</v>
      </c>
      <c r="AK9" s="292" t="s">
        <v>41</v>
      </c>
      <c r="AL9" s="784"/>
      <c r="AM9" s="794"/>
      <c r="AN9" s="291" t="s">
        <v>40</v>
      </c>
      <c r="AO9" s="292" t="s">
        <v>41</v>
      </c>
      <c r="AP9" s="293" t="s">
        <v>40</v>
      </c>
      <c r="AQ9" s="292" t="s">
        <v>41</v>
      </c>
      <c r="AR9" s="784"/>
      <c r="AS9" s="789"/>
      <c r="AT9" s="294" t="s">
        <v>40</v>
      </c>
      <c r="AU9" s="292" t="s">
        <v>41</v>
      </c>
      <c r="AV9" s="293" t="s">
        <v>40</v>
      </c>
      <c r="AW9" s="292" t="s">
        <v>41</v>
      </c>
      <c r="AX9" s="784"/>
      <c r="AY9" s="792"/>
      <c r="AZ9" s="294" t="s">
        <v>40</v>
      </c>
      <c r="BA9" s="292" t="s">
        <v>42</v>
      </c>
      <c r="BB9" s="293" t="s">
        <v>40</v>
      </c>
      <c r="BC9" s="292" t="s">
        <v>42</v>
      </c>
      <c r="BD9" s="784"/>
      <c r="BE9" s="786"/>
      <c r="BF9" s="802"/>
      <c r="BG9" s="723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12" t="s">
        <v>277</v>
      </c>
      <c r="B12" s="13" t="s">
        <v>15</v>
      </c>
      <c r="C12" s="14" t="s">
        <v>278</v>
      </c>
      <c r="D12" s="15">
        <v>2</v>
      </c>
      <c r="E12" s="16">
        <v>24</v>
      </c>
      <c r="F12" s="15"/>
      <c r="G12" s="16">
        <v>6</v>
      </c>
      <c r="H12" s="15">
        <v>2</v>
      </c>
      <c r="I12" s="17" t="s">
        <v>468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311"/>
      <c r="Q12" s="312" t="str">
        <f t="shared" ref="Q12:Q29" si="2">IF(P12*15=0,"",P12*15)</f>
        <v/>
      </c>
      <c r="R12" s="313"/>
      <c r="S12" s="312" t="str">
        <f t="shared" ref="S12:S29" si="3">IF(R12*15=0,"",R12*15)</f>
        <v/>
      </c>
      <c r="T12" s="314"/>
      <c r="U12" s="315"/>
      <c r="V12" s="311"/>
      <c r="W12" s="312" t="str">
        <f t="shared" ref="W12:W50" si="4">IF(V12*15=0,"",V12*15)</f>
        <v/>
      </c>
      <c r="X12" s="313"/>
      <c r="Y12" s="312" t="str">
        <f t="shared" ref="Y12:Y50" si="5">IF(X12*15=0,"",X12*15)</f>
        <v/>
      </c>
      <c r="Z12" s="314"/>
      <c r="AA12" s="315"/>
      <c r="AB12" s="311"/>
      <c r="AC12" s="312" t="str">
        <f t="shared" ref="AC12:AC50" si="6">IF(AB12*15=0,"",AB12*15)</f>
        <v/>
      </c>
      <c r="AD12" s="313"/>
      <c r="AE12" s="312" t="str">
        <f t="shared" ref="AE12:AE29" si="7">IF(AD12*15=0,"",AD12*15)</f>
        <v/>
      </c>
      <c r="AF12" s="314"/>
      <c r="AG12" s="315"/>
      <c r="AH12" s="311"/>
      <c r="AI12" s="312" t="str">
        <f t="shared" ref="AI12:AI29" si="8">IF(AH12*15=0,"",AH12*15)</f>
        <v/>
      </c>
      <c r="AJ12" s="313"/>
      <c r="AK12" s="312" t="str">
        <f t="shared" ref="AK12:AK29" si="9">IF(AJ12*15=0,"",AJ12*15)</f>
        <v/>
      </c>
      <c r="AL12" s="314"/>
      <c r="AM12" s="315"/>
      <c r="AN12" s="311"/>
      <c r="AO12" s="312" t="str">
        <f t="shared" ref="AO12:AO29" si="10">IF(AN12*15=0,"",AN12*15)</f>
        <v/>
      </c>
      <c r="AP12" s="313"/>
      <c r="AQ12" s="312" t="str">
        <f t="shared" ref="AQ12:AQ50" si="11">IF(AP12*15=0,"",AP12*15)</f>
        <v/>
      </c>
      <c r="AR12" s="314"/>
      <c r="AS12" s="315"/>
      <c r="AT12" s="311"/>
      <c r="AU12" s="312" t="str">
        <f t="shared" ref="AU12:AU50" si="12">IF(AT12*15=0,"",AT12*15)</f>
        <v/>
      </c>
      <c r="AV12" s="313"/>
      <c r="AW12" s="312" t="str">
        <f t="shared" ref="AW12:AW49" si="13">IF(AV12*15=0,"",AV12*15)</f>
        <v/>
      </c>
      <c r="AX12" s="314"/>
      <c r="AY12" s="315"/>
      <c r="AZ12" s="24">
        <f t="shared" ref="AZ12:AZ46" si="14">IF(D12+J12+P12+V12+AB12+AH12+AN12+AT12=0,"",D12+J12+P12+V12+AB12+AH12+AN12+AT12)</f>
        <v>2</v>
      </c>
      <c r="BA12" s="16">
        <v>24</v>
      </c>
      <c r="BB12" s="25" t="str">
        <f t="shared" ref="BB12:BB46" si="15">IF(F12+L12+R12+X12+AD12+AJ12+AP12+AV12=0,"",F12+L12+R12+X12+AD12+AJ12+AP12+AV12)</f>
        <v/>
      </c>
      <c r="BC12" s="16">
        <v>6</v>
      </c>
      <c r="BD12" s="25">
        <f t="shared" ref="BD12:BD46" si="16">IF(N12+H12+T12+Z12+AF12+AL12+AR12+AX12=0,"",N12+H12+T12+Z12+AF12+AL12+AR12+AX12)</f>
        <v>2</v>
      </c>
      <c r="BE12" s="26">
        <f t="shared" ref="BE12:BE46" si="17">IF(D12+F12+L12+J12+P12+R12+V12+X12+AB12+AD12+AH12+AJ12+AN12+AP12+AT12+AV12=0,"",D12+F12+L12+J12+P12+R12+V12+X12+AB12+AD12+AH12+AJ12+AN12+AP12+AT12+AV12)</f>
        <v>2</v>
      </c>
      <c r="BF12" s="41" t="s">
        <v>676</v>
      </c>
      <c r="BG12" s="41" t="s">
        <v>713</v>
      </c>
    </row>
    <row r="13" spans="1:59" ht="15.75" customHeight="1" x14ac:dyDescent="0.2">
      <c r="A13" s="12" t="s">
        <v>279</v>
      </c>
      <c r="B13" s="13" t="s">
        <v>15</v>
      </c>
      <c r="C13" s="14" t="s">
        <v>280</v>
      </c>
      <c r="D13" s="15">
        <v>3</v>
      </c>
      <c r="E13" s="16">
        <v>50</v>
      </c>
      <c r="F13" s="15">
        <v>2</v>
      </c>
      <c r="G13" s="16">
        <v>20</v>
      </c>
      <c r="H13" s="15">
        <v>4</v>
      </c>
      <c r="I13" s="17" t="s">
        <v>468</v>
      </c>
      <c r="J13" s="18"/>
      <c r="K13" s="16"/>
      <c r="L13" s="19"/>
      <c r="M13" s="16"/>
      <c r="N13" s="19"/>
      <c r="O13" s="20"/>
      <c r="P13" s="311"/>
      <c r="Q13" s="312" t="str">
        <f t="shared" si="2"/>
        <v/>
      </c>
      <c r="R13" s="313"/>
      <c r="S13" s="312" t="str">
        <f t="shared" si="3"/>
        <v/>
      </c>
      <c r="T13" s="314"/>
      <c r="U13" s="315"/>
      <c r="V13" s="311"/>
      <c r="W13" s="312" t="str">
        <f t="shared" si="4"/>
        <v/>
      </c>
      <c r="X13" s="313"/>
      <c r="Y13" s="312" t="str">
        <f t="shared" si="5"/>
        <v/>
      </c>
      <c r="Z13" s="314"/>
      <c r="AA13" s="315"/>
      <c r="AB13" s="311"/>
      <c r="AC13" s="312" t="str">
        <f t="shared" si="6"/>
        <v/>
      </c>
      <c r="AD13" s="313"/>
      <c r="AE13" s="312" t="str">
        <f t="shared" si="7"/>
        <v/>
      </c>
      <c r="AF13" s="314"/>
      <c r="AG13" s="315"/>
      <c r="AH13" s="311"/>
      <c r="AI13" s="312" t="str">
        <f t="shared" si="8"/>
        <v/>
      </c>
      <c r="AJ13" s="313"/>
      <c r="AK13" s="312" t="str">
        <f t="shared" si="9"/>
        <v/>
      </c>
      <c r="AL13" s="314"/>
      <c r="AM13" s="315"/>
      <c r="AN13" s="311"/>
      <c r="AO13" s="312" t="str">
        <f t="shared" si="10"/>
        <v/>
      </c>
      <c r="AP13" s="313"/>
      <c r="AQ13" s="312" t="str">
        <f t="shared" si="11"/>
        <v/>
      </c>
      <c r="AR13" s="314"/>
      <c r="AS13" s="315"/>
      <c r="AT13" s="311"/>
      <c r="AU13" s="312" t="str">
        <f t="shared" si="12"/>
        <v/>
      </c>
      <c r="AV13" s="313"/>
      <c r="AW13" s="312" t="str">
        <f t="shared" si="13"/>
        <v/>
      </c>
      <c r="AX13" s="314"/>
      <c r="AY13" s="315"/>
      <c r="AZ13" s="24">
        <f t="shared" si="14"/>
        <v>3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5</v>
      </c>
      <c r="BF13" s="41" t="s">
        <v>676</v>
      </c>
      <c r="BG13" s="41" t="s">
        <v>713</v>
      </c>
    </row>
    <row r="14" spans="1:59" ht="15.75" customHeight="1" x14ac:dyDescent="0.2">
      <c r="A14" s="104" t="s">
        <v>281</v>
      </c>
      <c r="B14" s="29" t="s">
        <v>15</v>
      </c>
      <c r="C14" s="316" t="s">
        <v>712</v>
      </c>
      <c r="D14" s="311"/>
      <c r="E14" s="312" t="str">
        <f t="shared" ref="E14:E50" si="18">IF(D14*15=0,"",D14*15)</f>
        <v/>
      </c>
      <c r="F14" s="313"/>
      <c r="G14" s="312" t="str">
        <f t="shared" ref="G14:G29" si="19">IF(F14*15=0,"",F14*15)</f>
        <v/>
      </c>
      <c r="H14" s="314"/>
      <c r="I14" s="315"/>
      <c r="J14" s="311">
        <v>1</v>
      </c>
      <c r="K14" s="312">
        <v>14</v>
      </c>
      <c r="L14" s="313"/>
      <c r="M14" s="312" t="str">
        <f t="shared" ref="M14:M28" si="20">IF(L14*15=0,"",L14*15)</f>
        <v/>
      </c>
      <c r="N14" s="314">
        <v>2</v>
      </c>
      <c r="O14" s="315" t="s">
        <v>468</v>
      </c>
      <c r="P14" s="311"/>
      <c r="Q14" s="312" t="str">
        <f t="shared" si="2"/>
        <v/>
      </c>
      <c r="R14" s="313"/>
      <c r="S14" s="312" t="str">
        <f t="shared" si="3"/>
        <v/>
      </c>
      <c r="T14" s="314"/>
      <c r="U14" s="315"/>
      <c r="V14" s="311"/>
      <c r="W14" s="312" t="str">
        <f t="shared" si="4"/>
        <v/>
      </c>
      <c r="X14" s="313"/>
      <c r="Y14" s="312" t="str">
        <f t="shared" si="5"/>
        <v/>
      </c>
      <c r="Z14" s="314"/>
      <c r="AA14" s="315"/>
      <c r="AB14" s="311"/>
      <c r="AC14" s="312" t="str">
        <f t="shared" si="6"/>
        <v/>
      </c>
      <c r="AD14" s="313"/>
      <c r="AE14" s="312" t="str">
        <f t="shared" si="7"/>
        <v/>
      </c>
      <c r="AF14" s="314"/>
      <c r="AG14" s="315"/>
      <c r="AH14" s="311"/>
      <c r="AI14" s="312" t="str">
        <f t="shared" si="8"/>
        <v/>
      </c>
      <c r="AJ14" s="313"/>
      <c r="AK14" s="312" t="str">
        <f t="shared" si="9"/>
        <v/>
      </c>
      <c r="AL14" s="314"/>
      <c r="AM14" s="315"/>
      <c r="AN14" s="311"/>
      <c r="AO14" s="312" t="str">
        <f t="shared" si="10"/>
        <v/>
      </c>
      <c r="AP14" s="313"/>
      <c r="AQ14" s="312" t="str">
        <f t="shared" si="11"/>
        <v/>
      </c>
      <c r="AR14" s="314"/>
      <c r="AS14" s="315"/>
      <c r="AT14" s="311"/>
      <c r="AU14" s="312" t="str">
        <f t="shared" si="12"/>
        <v/>
      </c>
      <c r="AV14" s="313"/>
      <c r="AW14" s="312" t="str">
        <f t="shared" si="13"/>
        <v/>
      </c>
      <c r="AX14" s="314"/>
      <c r="AY14" s="315"/>
      <c r="AZ14" s="24">
        <f t="shared" si="14"/>
        <v>1</v>
      </c>
      <c r="BA14" s="16">
        <f t="shared" ref="BA14:BA46" si="21">IF((D14+J14+P14+V14+AB14+AH14+AN14+AT14)*14=0,"",(D14+J14+P14+V14+AB14+AH14+AN14+AT14)*14)</f>
        <v>14</v>
      </c>
      <c r="BB14" s="25" t="str">
        <f t="shared" si="15"/>
        <v/>
      </c>
      <c r="BC14" s="16">
        <v>20</v>
      </c>
      <c r="BD14" s="25">
        <f t="shared" si="16"/>
        <v>2</v>
      </c>
      <c r="BE14" s="26">
        <f t="shared" si="17"/>
        <v>1</v>
      </c>
      <c r="BF14" s="41" t="s">
        <v>669</v>
      </c>
      <c r="BG14" s="41" t="s">
        <v>714</v>
      </c>
    </row>
    <row r="15" spans="1:59" ht="15.75" customHeight="1" x14ac:dyDescent="0.2">
      <c r="A15" s="317" t="s">
        <v>609</v>
      </c>
      <c r="B15" s="29" t="s">
        <v>15</v>
      </c>
      <c r="C15" s="318" t="s">
        <v>282</v>
      </c>
      <c r="D15" s="19"/>
      <c r="E15" s="16" t="str">
        <f t="shared" si="18"/>
        <v/>
      </c>
      <c r="F15" s="19"/>
      <c r="G15" s="16" t="str">
        <f t="shared" si="19"/>
        <v/>
      </c>
      <c r="H15" s="19"/>
      <c r="I15" s="23"/>
      <c r="J15" s="19"/>
      <c r="K15" s="16" t="str">
        <f t="shared" ref="K15:K28" si="22">IF(J15*15=0,"",J15*15)</f>
        <v/>
      </c>
      <c r="L15" s="19"/>
      <c r="M15" s="16" t="str">
        <f t="shared" si="20"/>
        <v/>
      </c>
      <c r="N15" s="19"/>
      <c r="O15" s="23"/>
      <c r="P15" s="19"/>
      <c r="Q15" s="16" t="str">
        <f t="shared" si="2"/>
        <v/>
      </c>
      <c r="R15" s="19"/>
      <c r="S15" s="16" t="str">
        <f t="shared" si="3"/>
        <v/>
      </c>
      <c r="T15" s="19"/>
      <c r="U15" s="23"/>
      <c r="V15" s="19"/>
      <c r="W15" s="16" t="str">
        <f t="shared" si="4"/>
        <v/>
      </c>
      <c r="X15" s="19"/>
      <c r="Y15" s="16" t="str">
        <f t="shared" si="5"/>
        <v/>
      </c>
      <c r="Z15" s="19"/>
      <c r="AA15" s="23"/>
      <c r="AB15" s="19">
        <v>1</v>
      </c>
      <c r="AC15" s="16">
        <v>14</v>
      </c>
      <c r="AD15" s="19">
        <v>3</v>
      </c>
      <c r="AE15" s="16">
        <v>42</v>
      </c>
      <c r="AF15" s="19">
        <v>4</v>
      </c>
      <c r="AG15" s="23" t="s">
        <v>104</v>
      </c>
      <c r="AH15" s="19"/>
      <c r="AI15" s="16"/>
      <c r="AJ15" s="19"/>
      <c r="AK15" s="16"/>
      <c r="AL15" s="19"/>
      <c r="AM15" s="23"/>
      <c r="AN15" s="19"/>
      <c r="AO15" s="16" t="str">
        <f t="shared" si="10"/>
        <v/>
      </c>
      <c r="AP15" s="19"/>
      <c r="AQ15" s="16" t="str">
        <f t="shared" si="11"/>
        <v/>
      </c>
      <c r="AR15" s="19"/>
      <c r="AS15" s="23"/>
      <c r="AT15" s="19"/>
      <c r="AU15" s="16" t="str">
        <f t="shared" si="12"/>
        <v/>
      </c>
      <c r="AV15" s="19"/>
      <c r="AW15" s="16" t="str">
        <f t="shared" si="13"/>
        <v/>
      </c>
      <c r="AX15" s="19"/>
      <c r="AY15" s="21"/>
      <c r="AZ15" s="24">
        <f t="shared" si="14"/>
        <v>1</v>
      </c>
      <c r="BA15" s="16">
        <f t="shared" si="21"/>
        <v>14</v>
      </c>
      <c r="BB15" s="25">
        <f t="shared" si="15"/>
        <v>3</v>
      </c>
      <c r="BC15" s="16">
        <v>42</v>
      </c>
      <c r="BD15" s="25">
        <f t="shared" si="16"/>
        <v>4</v>
      </c>
      <c r="BE15" s="26">
        <f t="shared" si="17"/>
        <v>4</v>
      </c>
      <c r="BF15" s="40" t="s">
        <v>710</v>
      </c>
      <c r="BG15" s="41" t="s">
        <v>1146</v>
      </c>
    </row>
    <row r="16" spans="1:59" ht="15.75" customHeight="1" x14ac:dyDescent="0.2">
      <c r="A16" s="317" t="s">
        <v>610</v>
      </c>
      <c r="B16" s="29" t="s">
        <v>15</v>
      </c>
      <c r="C16" s="318" t="s">
        <v>283</v>
      </c>
      <c r="D16" s="19"/>
      <c r="E16" s="16" t="str">
        <f t="shared" si="18"/>
        <v/>
      </c>
      <c r="F16" s="19"/>
      <c r="G16" s="16" t="str">
        <f t="shared" si="19"/>
        <v/>
      </c>
      <c r="H16" s="19"/>
      <c r="I16" s="23"/>
      <c r="J16" s="19"/>
      <c r="K16" s="16" t="str">
        <f t="shared" si="22"/>
        <v/>
      </c>
      <c r="L16" s="19"/>
      <c r="M16" s="16" t="str">
        <f t="shared" si="20"/>
        <v/>
      </c>
      <c r="N16" s="19"/>
      <c r="O16" s="23"/>
      <c r="P16" s="19"/>
      <c r="Q16" s="16" t="str">
        <f t="shared" si="2"/>
        <v/>
      </c>
      <c r="R16" s="19"/>
      <c r="S16" s="16" t="str">
        <f t="shared" si="3"/>
        <v/>
      </c>
      <c r="T16" s="19"/>
      <c r="U16" s="23"/>
      <c r="V16" s="19"/>
      <c r="W16" s="16" t="str">
        <f t="shared" si="4"/>
        <v/>
      </c>
      <c r="X16" s="19"/>
      <c r="Y16" s="16" t="str">
        <f t="shared" si="5"/>
        <v/>
      </c>
      <c r="Z16" s="19"/>
      <c r="AA16" s="23"/>
      <c r="AB16" s="19"/>
      <c r="AC16" s="16" t="str">
        <f t="shared" si="6"/>
        <v/>
      </c>
      <c r="AD16" s="19"/>
      <c r="AE16" s="16" t="str">
        <f t="shared" si="7"/>
        <v/>
      </c>
      <c r="AF16" s="19"/>
      <c r="AG16" s="23"/>
      <c r="AH16" s="19">
        <v>1</v>
      </c>
      <c r="AI16" s="16">
        <v>14</v>
      </c>
      <c r="AJ16" s="19">
        <v>1</v>
      </c>
      <c r="AK16" s="16">
        <v>14</v>
      </c>
      <c r="AL16" s="19">
        <v>4</v>
      </c>
      <c r="AM16" s="23" t="s">
        <v>104</v>
      </c>
      <c r="AN16" s="19"/>
      <c r="AO16" s="16"/>
      <c r="AP16" s="19"/>
      <c r="AQ16" s="16"/>
      <c r="AR16" s="19"/>
      <c r="AS16" s="23"/>
      <c r="AT16" s="19"/>
      <c r="AU16" s="16" t="str">
        <f t="shared" si="12"/>
        <v/>
      </c>
      <c r="AV16" s="19"/>
      <c r="AW16" s="16" t="str">
        <f t="shared" si="13"/>
        <v/>
      </c>
      <c r="AX16" s="19"/>
      <c r="AY16" s="21"/>
      <c r="AZ16" s="24">
        <f t="shared" si="14"/>
        <v>1</v>
      </c>
      <c r="BA16" s="16">
        <f t="shared" si="21"/>
        <v>14</v>
      </c>
      <c r="BB16" s="25">
        <f t="shared" si="15"/>
        <v>1</v>
      </c>
      <c r="BC16" s="16">
        <v>14</v>
      </c>
      <c r="BD16" s="25">
        <f t="shared" si="16"/>
        <v>4</v>
      </c>
      <c r="BE16" s="26">
        <f t="shared" si="17"/>
        <v>2</v>
      </c>
      <c r="BF16" s="40" t="s">
        <v>710</v>
      </c>
      <c r="BG16" s="41" t="s">
        <v>1146</v>
      </c>
    </row>
    <row r="17" spans="1:59" ht="15.75" customHeight="1" x14ac:dyDescent="0.2">
      <c r="A17" s="28" t="s">
        <v>284</v>
      </c>
      <c r="B17" s="29" t="s">
        <v>15</v>
      </c>
      <c r="C17" s="318" t="s">
        <v>285</v>
      </c>
      <c r="D17" s="19"/>
      <c r="E17" s="16" t="str">
        <f t="shared" si="18"/>
        <v/>
      </c>
      <c r="F17" s="19"/>
      <c r="G17" s="16" t="str">
        <f t="shared" si="19"/>
        <v/>
      </c>
      <c r="H17" s="19"/>
      <c r="I17" s="23"/>
      <c r="J17" s="19"/>
      <c r="K17" s="16" t="str">
        <f t="shared" si="22"/>
        <v/>
      </c>
      <c r="L17" s="19"/>
      <c r="M17" s="16" t="str">
        <f t="shared" si="20"/>
        <v/>
      </c>
      <c r="N17" s="19"/>
      <c r="O17" s="23"/>
      <c r="P17" s="19"/>
      <c r="Q17" s="16" t="str">
        <f t="shared" si="2"/>
        <v/>
      </c>
      <c r="R17" s="19"/>
      <c r="S17" s="16" t="str">
        <f t="shared" si="3"/>
        <v/>
      </c>
      <c r="T17" s="19"/>
      <c r="U17" s="23"/>
      <c r="V17" s="19"/>
      <c r="W17" s="16" t="str">
        <f t="shared" si="4"/>
        <v/>
      </c>
      <c r="X17" s="19"/>
      <c r="Y17" s="16" t="str">
        <f t="shared" si="5"/>
        <v/>
      </c>
      <c r="Z17" s="19"/>
      <c r="AA17" s="23"/>
      <c r="AB17" s="19"/>
      <c r="AC17" s="16"/>
      <c r="AD17" s="19"/>
      <c r="AE17" s="16"/>
      <c r="AF17" s="19"/>
      <c r="AG17" s="23"/>
      <c r="AH17" s="19">
        <v>2</v>
      </c>
      <c r="AI17" s="16">
        <v>28</v>
      </c>
      <c r="AJ17" s="19">
        <v>2</v>
      </c>
      <c r="AK17" s="16">
        <v>28</v>
      </c>
      <c r="AL17" s="19">
        <v>3</v>
      </c>
      <c r="AM17" s="23" t="s">
        <v>104</v>
      </c>
      <c r="AN17" s="19"/>
      <c r="AO17" s="16" t="str">
        <f t="shared" si="10"/>
        <v/>
      </c>
      <c r="AP17" s="19"/>
      <c r="AQ17" s="16" t="str">
        <f t="shared" si="11"/>
        <v/>
      </c>
      <c r="AR17" s="19"/>
      <c r="AS17" s="23"/>
      <c r="AT17" s="19"/>
      <c r="AU17" s="16" t="str">
        <f t="shared" si="12"/>
        <v/>
      </c>
      <c r="AV17" s="19"/>
      <c r="AW17" s="16" t="str">
        <f t="shared" si="13"/>
        <v/>
      </c>
      <c r="AX17" s="19"/>
      <c r="AY17" s="21"/>
      <c r="AZ17" s="24">
        <f t="shared" si="14"/>
        <v>2</v>
      </c>
      <c r="BA17" s="16">
        <f t="shared" si="21"/>
        <v>28</v>
      </c>
      <c r="BB17" s="25">
        <f t="shared" si="15"/>
        <v>2</v>
      </c>
      <c r="BC17" s="16">
        <v>28</v>
      </c>
      <c r="BD17" s="25">
        <f t="shared" si="16"/>
        <v>3</v>
      </c>
      <c r="BE17" s="26">
        <f t="shared" si="17"/>
        <v>4</v>
      </c>
      <c r="BF17" s="40" t="s">
        <v>690</v>
      </c>
      <c r="BG17" s="41" t="s">
        <v>821</v>
      </c>
    </row>
    <row r="18" spans="1:59" ht="15.75" customHeight="1" x14ac:dyDescent="0.2">
      <c r="A18" s="28" t="s">
        <v>286</v>
      </c>
      <c r="B18" s="29" t="s">
        <v>15</v>
      </c>
      <c r="C18" s="318" t="s">
        <v>287</v>
      </c>
      <c r="D18" s="19"/>
      <c r="E18" s="16" t="str">
        <f t="shared" si="18"/>
        <v/>
      </c>
      <c r="F18" s="19"/>
      <c r="G18" s="16" t="str">
        <f t="shared" si="19"/>
        <v/>
      </c>
      <c r="H18" s="19"/>
      <c r="I18" s="23"/>
      <c r="J18" s="19"/>
      <c r="K18" s="16" t="str">
        <f t="shared" si="22"/>
        <v/>
      </c>
      <c r="L18" s="19"/>
      <c r="M18" s="16" t="str">
        <f t="shared" si="20"/>
        <v/>
      </c>
      <c r="N18" s="19"/>
      <c r="O18" s="23"/>
      <c r="P18" s="19"/>
      <c r="Q18" s="16" t="str">
        <f t="shared" si="2"/>
        <v/>
      </c>
      <c r="R18" s="19"/>
      <c r="S18" s="16" t="str">
        <f t="shared" si="3"/>
        <v/>
      </c>
      <c r="T18" s="19"/>
      <c r="U18" s="23"/>
      <c r="V18" s="19"/>
      <c r="W18" s="16" t="str">
        <f t="shared" si="4"/>
        <v/>
      </c>
      <c r="X18" s="19"/>
      <c r="Y18" s="16" t="str">
        <f t="shared" si="5"/>
        <v/>
      </c>
      <c r="Z18" s="19"/>
      <c r="AA18" s="23"/>
      <c r="AB18" s="19"/>
      <c r="AC18" s="16" t="str">
        <f t="shared" si="6"/>
        <v/>
      </c>
      <c r="AD18" s="19"/>
      <c r="AE18" s="16" t="str">
        <f t="shared" si="7"/>
        <v/>
      </c>
      <c r="AF18" s="19"/>
      <c r="AG18" s="23"/>
      <c r="AH18" s="19"/>
      <c r="AI18" s="16"/>
      <c r="AJ18" s="19"/>
      <c r="AK18" s="16"/>
      <c r="AL18" s="19"/>
      <c r="AM18" s="23"/>
      <c r="AN18" s="19">
        <v>1</v>
      </c>
      <c r="AO18" s="16">
        <v>14</v>
      </c>
      <c r="AP18" s="19">
        <v>1</v>
      </c>
      <c r="AQ18" s="16">
        <v>14</v>
      </c>
      <c r="AR18" s="19">
        <v>3</v>
      </c>
      <c r="AS18" s="23" t="s">
        <v>104</v>
      </c>
      <c r="AT18" s="19"/>
      <c r="AU18" s="16" t="str">
        <f t="shared" si="12"/>
        <v/>
      </c>
      <c r="AV18" s="19"/>
      <c r="AW18" s="16" t="str">
        <f t="shared" si="13"/>
        <v/>
      </c>
      <c r="AX18" s="19"/>
      <c r="AY18" s="21"/>
      <c r="AZ18" s="24">
        <f t="shared" si="14"/>
        <v>1</v>
      </c>
      <c r="BA18" s="16">
        <f t="shared" si="21"/>
        <v>14</v>
      </c>
      <c r="BB18" s="25">
        <f t="shared" si="15"/>
        <v>1</v>
      </c>
      <c r="BC18" s="16">
        <v>14</v>
      </c>
      <c r="BD18" s="25">
        <f t="shared" si="16"/>
        <v>3</v>
      </c>
      <c r="BE18" s="26">
        <f t="shared" si="17"/>
        <v>2</v>
      </c>
      <c r="BF18" s="40" t="s">
        <v>690</v>
      </c>
      <c r="BG18" s="41" t="s">
        <v>822</v>
      </c>
    </row>
    <row r="19" spans="1:59" s="322" customFormat="1" ht="15.75" customHeight="1" x14ac:dyDescent="0.2">
      <c r="A19" s="355" t="s">
        <v>787</v>
      </c>
      <c r="B19" s="29" t="s">
        <v>15</v>
      </c>
      <c r="C19" s="650" t="s">
        <v>288</v>
      </c>
      <c r="D19" s="19"/>
      <c r="E19" s="16" t="str">
        <f t="shared" si="18"/>
        <v/>
      </c>
      <c r="F19" s="19"/>
      <c r="G19" s="16" t="str">
        <f t="shared" si="19"/>
        <v/>
      </c>
      <c r="H19" s="19"/>
      <c r="I19" s="23"/>
      <c r="J19" s="19"/>
      <c r="K19" s="16" t="str">
        <f t="shared" si="22"/>
        <v/>
      </c>
      <c r="L19" s="19"/>
      <c r="M19" s="16" t="str">
        <f t="shared" si="20"/>
        <v/>
      </c>
      <c r="N19" s="19"/>
      <c r="O19" s="23"/>
      <c r="P19" s="19"/>
      <c r="Q19" s="16" t="str">
        <f t="shared" si="2"/>
        <v/>
      </c>
      <c r="R19" s="19"/>
      <c r="S19" s="16" t="str">
        <f t="shared" si="3"/>
        <v/>
      </c>
      <c r="T19" s="19"/>
      <c r="U19" s="23"/>
      <c r="V19" s="19"/>
      <c r="W19" s="16" t="str">
        <f t="shared" si="4"/>
        <v/>
      </c>
      <c r="X19" s="19"/>
      <c r="Y19" s="16" t="str">
        <f t="shared" si="5"/>
        <v/>
      </c>
      <c r="Z19" s="19"/>
      <c r="AA19" s="23"/>
      <c r="AB19" s="19"/>
      <c r="AC19" s="16" t="str">
        <f t="shared" si="6"/>
        <v/>
      </c>
      <c r="AD19" s="19"/>
      <c r="AE19" s="16" t="str">
        <f t="shared" si="7"/>
        <v/>
      </c>
      <c r="AF19" s="19"/>
      <c r="AG19" s="23"/>
      <c r="AH19" s="19"/>
      <c r="AI19" s="16" t="str">
        <f t="shared" si="8"/>
        <v/>
      </c>
      <c r="AJ19" s="19"/>
      <c r="AK19" s="16" t="str">
        <f t="shared" si="9"/>
        <v/>
      </c>
      <c r="AL19" s="19"/>
      <c r="AM19" s="23"/>
      <c r="AN19" s="19">
        <v>1</v>
      </c>
      <c r="AO19" s="16">
        <v>14</v>
      </c>
      <c r="AP19" s="19">
        <v>3</v>
      </c>
      <c r="AQ19" s="16">
        <v>42</v>
      </c>
      <c r="AR19" s="19">
        <v>4</v>
      </c>
      <c r="AS19" s="23" t="s">
        <v>104</v>
      </c>
      <c r="AT19" s="19"/>
      <c r="AU19" s="16" t="str">
        <f t="shared" si="12"/>
        <v/>
      </c>
      <c r="AV19" s="19"/>
      <c r="AW19" s="16" t="str">
        <f t="shared" si="13"/>
        <v/>
      </c>
      <c r="AX19" s="19"/>
      <c r="AY19" s="21"/>
      <c r="AZ19" s="24">
        <f t="shared" si="14"/>
        <v>1</v>
      </c>
      <c r="BA19" s="16">
        <f t="shared" si="21"/>
        <v>14</v>
      </c>
      <c r="BB19" s="25">
        <f t="shared" si="15"/>
        <v>3</v>
      </c>
      <c r="BC19" s="16">
        <v>42</v>
      </c>
      <c r="BD19" s="25">
        <f t="shared" si="16"/>
        <v>4</v>
      </c>
      <c r="BE19" s="26">
        <f t="shared" si="17"/>
        <v>4</v>
      </c>
      <c r="BF19" s="40" t="s">
        <v>710</v>
      </c>
      <c r="BG19" s="651" t="s">
        <v>1161</v>
      </c>
    </row>
    <row r="20" spans="1:59" ht="15.75" customHeight="1" x14ac:dyDescent="0.2">
      <c r="A20" s="355" t="s">
        <v>788</v>
      </c>
      <c r="B20" s="29" t="s">
        <v>15</v>
      </c>
      <c r="C20" s="650" t="s">
        <v>289</v>
      </c>
      <c r="D20" s="19"/>
      <c r="E20" s="16" t="str">
        <f t="shared" si="18"/>
        <v/>
      </c>
      <c r="F20" s="19"/>
      <c r="G20" s="16" t="str">
        <f t="shared" si="19"/>
        <v/>
      </c>
      <c r="H20" s="19"/>
      <c r="I20" s="23"/>
      <c r="J20" s="19"/>
      <c r="K20" s="16" t="str">
        <f t="shared" si="22"/>
        <v/>
      </c>
      <c r="L20" s="19"/>
      <c r="M20" s="16" t="str">
        <f t="shared" si="20"/>
        <v/>
      </c>
      <c r="N20" s="19"/>
      <c r="O20" s="23"/>
      <c r="P20" s="19"/>
      <c r="Q20" s="16" t="str">
        <f t="shared" si="2"/>
        <v/>
      </c>
      <c r="R20" s="19"/>
      <c r="S20" s="16" t="str">
        <f t="shared" si="3"/>
        <v/>
      </c>
      <c r="T20" s="19"/>
      <c r="U20" s="23"/>
      <c r="V20" s="19"/>
      <c r="W20" s="16" t="str">
        <f t="shared" si="4"/>
        <v/>
      </c>
      <c r="X20" s="19"/>
      <c r="Y20" s="16" t="str">
        <f t="shared" si="5"/>
        <v/>
      </c>
      <c r="Z20" s="19"/>
      <c r="AA20" s="23"/>
      <c r="AB20" s="19"/>
      <c r="AC20" s="16" t="str">
        <f t="shared" si="6"/>
        <v/>
      </c>
      <c r="AD20" s="19"/>
      <c r="AE20" s="16" t="str">
        <f t="shared" si="7"/>
        <v/>
      </c>
      <c r="AF20" s="19"/>
      <c r="AG20" s="23"/>
      <c r="AH20" s="19"/>
      <c r="AI20" s="16" t="str">
        <f t="shared" si="8"/>
        <v/>
      </c>
      <c r="AJ20" s="19"/>
      <c r="AK20" s="16" t="str">
        <f t="shared" si="9"/>
        <v/>
      </c>
      <c r="AL20" s="19"/>
      <c r="AM20" s="23"/>
      <c r="AN20" s="19"/>
      <c r="AO20" s="16" t="str">
        <f t="shared" si="10"/>
        <v/>
      </c>
      <c r="AP20" s="19"/>
      <c r="AQ20" s="16" t="str">
        <f t="shared" si="11"/>
        <v/>
      </c>
      <c r="AR20" s="19"/>
      <c r="AS20" s="23"/>
      <c r="AT20" s="19">
        <v>1</v>
      </c>
      <c r="AU20" s="16">
        <v>10</v>
      </c>
      <c r="AV20" s="19">
        <v>3</v>
      </c>
      <c r="AW20" s="16">
        <v>30</v>
      </c>
      <c r="AX20" s="19">
        <v>3</v>
      </c>
      <c r="AY20" s="21" t="s">
        <v>104</v>
      </c>
      <c r="AZ20" s="24">
        <f t="shared" si="14"/>
        <v>1</v>
      </c>
      <c r="BA20" s="16">
        <v>10</v>
      </c>
      <c r="BB20" s="25">
        <f t="shared" si="15"/>
        <v>3</v>
      </c>
      <c r="BC20" s="16">
        <v>30</v>
      </c>
      <c r="BD20" s="25">
        <f t="shared" si="16"/>
        <v>3</v>
      </c>
      <c r="BE20" s="26">
        <f t="shared" si="17"/>
        <v>4</v>
      </c>
      <c r="BF20" s="40" t="s">
        <v>710</v>
      </c>
      <c r="BG20" s="651" t="s">
        <v>1179</v>
      </c>
    </row>
    <row r="21" spans="1:59" ht="15.75" customHeight="1" x14ac:dyDescent="0.25">
      <c r="A21" s="12" t="s">
        <v>763</v>
      </c>
      <c r="B21" s="29" t="s">
        <v>15</v>
      </c>
      <c r="C21" s="14" t="s">
        <v>519</v>
      </c>
      <c r="D21" s="19"/>
      <c r="E21" s="16" t="str">
        <f t="shared" si="18"/>
        <v/>
      </c>
      <c r="F21" s="19"/>
      <c r="G21" s="16" t="str">
        <f t="shared" si="19"/>
        <v/>
      </c>
      <c r="H21" s="19"/>
      <c r="I21" s="23"/>
      <c r="J21" s="19"/>
      <c r="K21" s="16" t="str">
        <f t="shared" si="22"/>
        <v/>
      </c>
      <c r="L21" s="19"/>
      <c r="M21" s="16" t="str">
        <f t="shared" si="20"/>
        <v/>
      </c>
      <c r="N21" s="19"/>
      <c r="O21" s="23"/>
      <c r="P21" s="19"/>
      <c r="Q21" s="16" t="str">
        <f t="shared" si="2"/>
        <v/>
      </c>
      <c r="R21" s="19"/>
      <c r="S21" s="16" t="str">
        <f t="shared" si="3"/>
        <v/>
      </c>
      <c r="T21" s="19"/>
      <c r="U21" s="23"/>
      <c r="V21" s="83"/>
      <c r="W21" s="84" t="str">
        <f t="shared" si="4"/>
        <v/>
      </c>
      <c r="X21" s="19">
        <v>1</v>
      </c>
      <c r="Y21" s="16">
        <v>14</v>
      </c>
      <c r="Z21" s="19">
        <v>1</v>
      </c>
      <c r="AA21" s="23" t="s">
        <v>469</v>
      </c>
      <c r="AB21" s="19"/>
      <c r="AC21" s="16" t="str">
        <f t="shared" si="6"/>
        <v/>
      </c>
      <c r="AD21" s="19"/>
      <c r="AE21" s="16" t="str">
        <f t="shared" si="7"/>
        <v/>
      </c>
      <c r="AF21" s="19"/>
      <c r="AG21" s="23"/>
      <c r="AH21" s="19"/>
      <c r="AI21" s="16" t="str">
        <f t="shared" si="8"/>
        <v/>
      </c>
      <c r="AJ21" s="19"/>
      <c r="AK21" s="16" t="str">
        <f t="shared" si="9"/>
        <v/>
      </c>
      <c r="AL21" s="19"/>
      <c r="AM21" s="23"/>
      <c r="AN21" s="19"/>
      <c r="AO21" s="16" t="str">
        <f t="shared" si="10"/>
        <v/>
      </c>
      <c r="AP21" s="19"/>
      <c r="AQ21" s="16" t="str">
        <f t="shared" si="11"/>
        <v/>
      </c>
      <c r="AR21" s="19"/>
      <c r="AS21" s="23"/>
      <c r="AT21" s="19"/>
      <c r="AU21" s="16" t="str">
        <f t="shared" ref="AU21" si="23">IF(AT21*15=0,"",AT21*15)</f>
        <v/>
      </c>
      <c r="AV21" s="19"/>
      <c r="AW21" s="16" t="str">
        <f t="shared" ref="AW21" si="24">IF(AV21*15=0,"",AV21*15)</f>
        <v/>
      </c>
      <c r="AX21" s="19"/>
      <c r="AY21" s="21"/>
      <c r="AZ21" s="24" t="str">
        <f t="shared" si="14"/>
        <v/>
      </c>
      <c r="BA21" s="16" t="str">
        <f t="shared" si="21"/>
        <v/>
      </c>
      <c r="BB21" s="25">
        <f t="shared" si="15"/>
        <v>1</v>
      </c>
      <c r="BC21" s="16">
        <f t="shared" ref="BC21" si="25">IF((L21+F21+R21+X21+AD21+AJ21+AP21+AV21)*14=0,"",(L21+F21+R21+X21+AD21+AJ21+AP21+AV21)*14)</f>
        <v>14</v>
      </c>
      <c r="BD21" s="25">
        <f t="shared" si="16"/>
        <v>1</v>
      </c>
      <c r="BE21" s="26">
        <f t="shared" si="17"/>
        <v>1</v>
      </c>
      <c r="BF21" s="40" t="s">
        <v>629</v>
      </c>
      <c r="BG21" s="41" t="s">
        <v>661</v>
      </c>
    </row>
    <row r="22" spans="1:59" ht="15.75" customHeight="1" x14ac:dyDescent="0.2">
      <c r="A22" s="28" t="s">
        <v>290</v>
      </c>
      <c r="B22" s="29" t="s">
        <v>15</v>
      </c>
      <c r="C22" s="30" t="s">
        <v>291</v>
      </c>
      <c r="D22" s="73"/>
      <c r="E22" s="74" t="str">
        <f t="shared" si="18"/>
        <v/>
      </c>
      <c r="F22" s="73"/>
      <c r="G22" s="74" t="str">
        <f t="shared" si="19"/>
        <v/>
      </c>
      <c r="H22" s="73"/>
      <c r="I22" s="75"/>
      <c r="J22" s="73"/>
      <c r="K22" s="74" t="str">
        <f t="shared" si="22"/>
        <v/>
      </c>
      <c r="L22" s="73"/>
      <c r="M22" s="74" t="str">
        <f t="shared" si="20"/>
        <v/>
      </c>
      <c r="N22" s="73"/>
      <c r="O22" s="75"/>
      <c r="P22" s="73"/>
      <c r="Q22" s="74" t="str">
        <f t="shared" si="2"/>
        <v/>
      </c>
      <c r="R22" s="73"/>
      <c r="S22" s="74" t="str">
        <f t="shared" si="3"/>
        <v/>
      </c>
      <c r="T22" s="73"/>
      <c r="U22" s="75"/>
      <c r="V22" s="19"/>
      <c r="W22" s="16" t="str">
        <f t="shared" si="4"/>
        <v/>
      </c>
      <c r="X22" s="19">
        <v>1</v>
      </c>
      <c r="Y22" s="16">
        <v>14</v>
      </c>
      <c r="Z22" s="19">
        <v>1</v>
      </c>
      <c r="AA22" s="23" t="s">
        <v>469</v>
      </c>
      <c r="AB22" s="73"/>
      <c r="AC22" s="74" t="str">
        <f t="shared" si="6"/>
        <v/>
      </c>
      <c r="AD22" s="73"/>
      <c r="AE22" s="74" t="str">
        <f t="shared" si="7"/>
        <v/>
      </c>
      <c r="AF22" s="73"/>
      <c r="AG22" s="75"/>
      <c r="AH22" s="73"/>
      <c r="AI22" s="74" t="str">
        <f t="shared" si="8"/>
        <v/>
      </c>
      <c r="AJ22" s="73"/>
      <c r="AK22" s="74" t="str">
        <f t="shared" si="9"/>
        <v/>
      </c>
      <c r="AL22" s="73"/>
      <c r="AM22" s="75"/>
      <c r="AN22" s="19"/>
      <c r="AO22" s="16" t="str">
        <f t="shared" si="10"/>
        <v/>
      </c>
      <c r="AP22" s="19"/>
      <c r="AQ22" s="16" t="str">
        <f t="shared" si="11"/>
        <v/>
      </c>
      <c r="AR22" s="19"/>
      <c r="AS22" s="23"/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21"/>
      <c r="AZ22" s="24" t="str">
        <f t="shared" si="14"/>
        <v/>
      </c>
      <c r="BA22" s="16" t="str">
        <f t="shared" si="21"/>
        <v/>
      </c>
      <c r="BB22" s="25">
        <f t="shared" si="15"/>
        <v>1</v>
      </c>
      <c r="BC22" s="16">
        <v>14</v>
      </c>
      <c r="BD22" s="25">
        <f t="shared" si="16"/>
        <v>1</v>
      </c>
      <c r="BE22" s="26">
        <f t="shared" si="17"/>
        <v>1</v>
      </c>
      <c r="BF22" s="40" t="s">
        <v>629</v>
      </c>
      <c r="BG22" s="41" t="s">
        <v>661</v>
      </c>
    </row>
    <row r="23" spans="1:59" ht="15.75" x14ac:dyDescent="0.25">
      <c r="A23" s="12" t="s">
        <v>292</v>
      </c>
      <c r="B23" s="29" t="s">
        <v>34</v>
      </c>
      <c r="C23" s="71" t="s">
        <v>293</v>
      </c>
      <c r="D23" s="311"/>
      <c r="E23" s="312" t="str">
        <f t="shared" si="18"/>
        <v/>
      </c>
      <c r="F23" s="313"/>
      <c r="G23" s="312" t="str">
        <f t="shared" si="19"/>
        <v/>
      </c>
      <c r="H23" s="314"/>
      <c r="I23" s="315"/>
      <c r="J23" s="311"/>
      <c r="K23" s="312" t="str">
        <f t="shared" si="22"/>
        <v/>
      </c>
      <c r="L23" s="313"/>
      <c r="M23" s="312" t="str">
        <f t="shared" si="20"/>
        <v/>
      </c>
      <c r="N23" s="314"/>
      <c r="O23" s="315"/>
      <c r="P23" s="323"/>
      <c r="Q23" s="324"/>
      <c r="R23" s="313"/>
      <c r="S23" s="312"/>
      <c r="T23" s="314"/>
      <c r="U23" s="315"/>
      <c r="V23" s="311"/>
      <c r="W23" s="312" t="str">
        <f t="shared" si="4"/>
        <v/>
      </c>
      <c r="X23" s="313"/>
      <c r="Y23" s="312" t="str">
        <f t="shared" si="5"/>
        <v/>
      </c>
      <c r="Z23" s="314"/>
      <c r="AA23" s="315"/>
      <c r="AB23" s="311"/>
      <c r="AC23" s="312" t="str">
        <f t="shared" si="6"/>
        <v/>
      </c>
      <c r="AD23" s="313"/>
      <c r="AE23" s="312" t="str">
        <f t="shared" si="7"/>
        <v/>
      </c>
      <c r="AF23" s="314"/>
      <c r="AG23" s="315"/>
      <c r="AH23" s="311"/>
      <c r="AI23" s="312" t="str">
        <f t="shared" si="8"/>
        <v/>
      </c>
      <c r="AJ23" s="313"/>
      <c r="AK23" s="312" t="str">
        <f t="shared" si="9"/>
        <v/>
      </c>
      <c r="AL23" s="314"/>
      <c r="AM23" s="315"/>
      <c r="AN23" s="323"/>
      <c r="AO23" s="324" t="str">
        <f t="shared" si="10"/>
        <v/>
      </c>
      <c r="AP23" s="313">
        <v>1</v>
      </c>
      <c r="AQ23" s="312">
        <v>14</v>
      </c>
      <c r="AR23" s="314">
        <v>1</v>
      </c>
      <c r="AS23" s="315" t="s">
        <v>469</v>
      </c>
      <c r="AT23" s="311"/>
      <c r="AU23" s="312" t="str">
        <f t="shared" si="12"/>
        <v/>
      </c>
      <c r="AV23" s="313"/>
      <c r="AW23" s="312" t="str">
        <f t="shared" si="13"/>
        <v/>
      </c>
      <c r="AX23" s="314"/>
      <c r="AY23" s="315"/>
      <c r="AZ23" s="457" t="str">
        <f t="shared" si="14"/>
        <v/>
      </c>
      <c r="BA23" s="168" t="str">
        <f t="shared" si="21"/>
        <v/>
      </c>
      <c r="BB23" s="325">
        <f t="shared" si="15"/>
        <v>1</v>
      </c>
      <c r="BC23" s="168">
        <v>14</v>
      </c>
      <c r="BD23" s="325">
        <f t="shared" si="16"/>
        <v>1</v>
      </c>
      <c r="BE23" s="26">
        <f t="shared" si="17"/>
        <v>1</v>
      </c>
      <c r="BF23" s="41" t="s">
        <v>597</v>
      </c>
      <c r="BG23" s="41" t="s">
        <v>666</v>
      </c>
    </row>
    <row r="24" spans="1:59" x14ac:dyDescent="0.2">
      <c r="A24" s="28" t="s">
        <v>294</v>
      </c>
      <c r="B24" s="29" t="s">
        <v>15</v>
      </c>
      <c r="C24" s="118" t="s">
        <v>295</v>
      </c>
      <c r="D24" s="73"/>
      <c r="E24" s="74" t="str">
        <f t="shared" si="18"/>
        <v/>
      </c>
      <c r="F24" s="73"/>
      <c r="G24" s="74" t="str">
        <f t="shared" si="19"/>
        <v/>
      </c>
      <c r="H24" s="73"/>
      <c r="I24" s="75"/>
      <c r="J24" s="73"/>
      <c r="K24" s="16">
        <v>4</v>
      </c>
      <c r="L24" s="19">
        <v>2</v>
      </c>
      <c r="M24" s="16">
        <v>24</v>
      </c>
      <c r="N24" s="19">
        <v>3</v>
      </c>
      <c r="O24" s="23" t="s">
        <v>469</v>
      </c>
      <c r="P24" s="73"/>
      <c r="Q24" s="74" t="str">
        <f t="shared" si="2"/>
        <v/>
      </c>
      <c r="R24" s="73"/>
      <c r="S24" s="74" t="str">
        <f t="shared" si="3"/>
        <v/>
      </c>
      <c r="T24" s="73"/>
      <c r="U24" s="75"/>
      <c r="V24" s="73"/>
      <c r="W24" s="74" t="str">
        <f t="shared" si="4"/>
        <v/>
      </c>
      <c r="X24" s="73"/>
      <c r="Y24" s="74" t="str">
        <f t="shared" si="5"/>
        <v/>
      </c>
      <c r="Z24" s="73"/>
      <c r="AA24" s="75"/>
      <c r="AB24" s="73"/>
      <c r="AC24" s="74" t="str">
        <f t="shared" si="6"/>
        <v/>
      </c>
      <c r="AD24" s="73"/>
      <c r="AE24" s="74" t="str">
        <f t="shared" si="7"/>
        <v/>
      </c>
      <c r="AF24" s="73"/>
      <c r="AG24" s="75"/>
      <c r="AH24" s="73"/>
      <c r="AI24" s="74" t="str">
        <f t="shared" si="8"/>
        <v/>
      </c>
      <c r="AJ24" s="73"/>
      <c r="AK24" s="74" t="str">
        <f t="shared" si="9"/>
        <v/>
      </c>
      <c r="AL24" s="73"/>
      <c r="AM24" s="75"/>
      <c r="AN24" s="19"/>
      <c r="AO24" s="16" t="str">
        <f t="shared" si="10"/>
        <v/>
      </c>
      <c r="AP24" s="19"/>
      <c r="AQ24" s="16" t="str">
        <f t="shared" si="11"/>
        <v/>
      </c>
      <c r="AR24" s="19"/>
      <c r="AS24" s="23"/>
      <c r="AT24" s="19"/>
      <c r="AU24" s="16" t="str">
        <f t="shared" si="12"/>
        <v/>
      </c>
      <c r="AV24" s="19"/>
      <c r="AW24" s="16" t="str">
        <f t="shared" si="13"/>
        <v/>
      </c>
      <c r="AX24" s="19"/>
      <c r="AY24" s="21"/>
      <c r="AZ24" s="457" t="str">
        <f t="shared" si="14"/>
        <v/>
      </c>
      <c r="BA24" s="168">
        <v>4</v>
      </c>
      <c r="BB24" s="325">
        <f t="shared" si="15"/>
        <v>2</v>
      </c>
      <c r="BC24" s="168">
        <v>24</v>
      </c>
      <c r="BD24" s="325">
        <f t="shared" si="16"/>
        <v>3</v>
      </c>
      <c r="BE24" s="26">
        <f t="shared" si="17"/>
        <v>2</v>
      </c>
      <c r="BF24" s="41" t="s">
        <v>597</v>
      </c>
      <c r="BG24" s="41" t="s">
        <v>715</v>
      </c>
    </row>
    <row r="25" spans="1:59" ht="15.75" customHeight="1" x14ac:dyDescent="0.2">
      <c r="A25" s="28" t="s">
        <v>296</v>
      </c>
      <c r="B25" s="29" t="s">
        <v>15</v>
      </c>
      <c r="C25" s="118" t="s">
        <v>297</v>
      </c>
      <c r="D25" s="73"/>
      <c r="E25" s="74" t="str">
        <f t="shared" si="18"/>
        <v/>
      </c>
      <c r="F25" s="73"/>
      <c r="G25" s="74" t="str">
        <f t="shared" si="19"/>
        <v/>
      </c>
      <c r="H25" s="73"/>
      <c r="I25" s="75"/>
      <c r="J25" s="73"/>
      <c r="K25" s="74" t="str">
        <f t="shared" ref="K25" si="26">IF(J25*15=0,"",J25*15)</f>
        <v/>
      </c>
      <c r="L25" s="73"/>
      <c r="M25" s="74" t="str">
        <f t="shared" ref="M25" si="27">IF(L25*15=0,"",L25*15)</f>
        <v/>
      </c>
      <c r="N25" s="73"/>
      <c r="O25" s="75"/>
      <c r="P25" s="73"/>
      <c r="Q25" s="74" t="str">
        <f t="shared" si="2"/>
        <v/>
      </c>
      <c r="R25" s="73"/>
      <c r="S25" s="74" t="str">
        <f t="shared" si="3"/>
        <v/>
      </c>
      <c r="T25" s="73"/>
      <c r="U25" s="75"/>
      <c r="V25" s="73"/>
      <c r="W25" s="74" t="str">
        <f t="shared" si="4"/>
        <v/>
      </c>
      <c r="X25" s="19">
        <v>1</v>
      </c>
      <c r="Y25" s="16">
        <v>14</v>
      </c>
      <c r="Z25" s="19">
        <v>3</v>
      </c>
      <c r="AA25" s="23" t="s">
        <v>469</v>
      </c>
      <c r="AB25" s="19"/>
      <c r="AC25" s="16" t="str">
        <f t="shared" si="6"/>
        <v/>
      </c>
      <c r="AD25" s="19"/>
      <c r="AE25" s="16" t="str">
        <f t="shared" si="7"/>
        <v/>
      </c>
      <c r="AF25" s="19"/>
      <c r="AG25" s="23"/>
      <c r="AH25" s="73"/>
      <c r="AI25" s="74" t="str">
        <f t="shared" si="8"/>
        <v/>
      </c>
      <c r="AJ25" s="73"/>
      <c r="AK25" s="74" t="str">
        <f t="shared" si="9"/>
        <v/>
      </c>
      <c r="AL25" s="73"/>
      <c r="AM25" s="75"/>
      <c r="AN25" s="19"/>
      <c r="AO25" s="16" t="str">
        <f t="shared" si="10"/>
        <v/>
      </c>
      <c r="AP25" s="19"/>
      <c r="AQ25" s="16" t="str">
        <f t="shared" si="11"/>
        <v/>
      </c>
      <c r="AR25" s="19"/>
      <c r="AS25" s="23"/>
      <c r="AT25" s="19"/>
      <c r="AU25" s="16" t="str">
        <f t="shared" si="12"/>
        <v/>
      </c>
      <c r="AV25" s="19"/>
      <c r="AW25" s="16" t="str">
        <f t="shared" si="13"/>
        <v/>
      </c>
      <c r="AX25" s="19"/>
      <c r="AY25" s="21"/>
      <c r="AZ25" s="24" t="str">
        <f t="shared" si="14"/>
        <v/>
      </c>
      <c r="BA25" s="16" t="str">
        <f t="shared" si="21"/>
        <v/>
      </c>
      <c r="BB25" s="25">
        <f t="shared" si="15"/>
        <v>1</v>
      </c>
      <c r="BC25" s="16">
        <v>14</v>
      </c>
      <c r="BD25" s="25">
        <f t="shared" si="16"/>
        <v>3</v>
      </c>
      <c r="BE25" s="26">
        <f t="shared" si="17"/>
        <v>1</v>
      </c>
      <c r="BF25" s="41" t="s">
        <v>597</v>
      </c>
      <c r="BG25" s="41" t="s">
        <v>715</v>
      </c>
    </row>
    <row r="26" spans="1:59" ht="15.75" customHeight="1" x14ac:dyDescent="0.2">
      <c r="A26" s="28" t="s">
        <v>298</v>
      </c>
      <c r="B26" s="29" t="s">
        <v>15</v>
      </c>
      <c r="C26" s="118" t="s">
        <v>299</v>
      </c>
      <c r="D26" s="19"/>
      <c r="E26" s="16" t="str">
        <f t="shared" si="18"/>
        <v/>
      </c>
      <c r="F26" s="19"/>
      <c r="G26" s="16" t="str">
        <f t="shared" si="19"/>
        <v/>
      </c>
      <c r="H26" s="19"/>
      <c r="I26" s="23"/>
      <c r="J26" s="19"/>
      <c r="K26" s="16" t="str">
        <f t="shared" si="22"/>
        <v/>
      </c>
      <c r="L26" s="19"/>
      <c r="M26" s="16" t="str">
        <f t="shared" si="20"/>
        <v/>
      </c>
      <c r="N26" s="19"/>
      <c r="O26" s="23"/>
      <c r="P26" s="19"/>
      <c r="Q26" s="16" t="str">
        <f t="shared" si="2"/>
        <v/>
      </c>
      <c r="R26" s="19"/>
      <c r="S26" s="16" t="str">
        <f t="shared" si="3"/>
        <v/>
      </c>
      <c r="T26" s="19"/>
      <c r="U26" s="23"/>
      <c r="V26" s="19"/>
      <c r="W26" s="16" t="str">
        <f t="shared" si="4"/>
        <v/>
      </c>
      <c r="X26" s="19"/>
      <c r="Y26" s="16" t="str">
        <f t="shared" si="5"/>
        <v/>
      </c>
      <c r="Z26" s="19"/>
      <c r="AA26" s="23"/>
      <c r="AB26" s="19"/>
      <c r="AC26" s="16" t="str">
        <f t="shared" si="6"/>
        <v/>
      </c>
      <c r="AD26" s="19">
        <v>1</v>
      </c>
      <c r="AE26" s="16">
        <v>14</v>
      </c>
      <c r="AF26" s="19">
        <v>3</v>
      </c>
      <c r="AG26" s="23" t="s">
        <v>469</v>
      </c>
      <c r="AH26" s="19"/>
      <c r="AI26" s="16" t="str">
        <f t="shared" si="8"/>
        <v/>
      </c>
      <c r="AJ26" s="19"/>
      <c r="AK26" s="16" t="str">
        <f t="shared" si="9"/>
        <v/>
      </c>
      <c r="AL26" s="19"/>
      <c r="AM26" s="23"/>
      <c r="AN26" s="19"/>
      <c r="AO26" s="16" t="str">
        <f t="shared" si="10"/>
        <v/>
      </c>
      <c r="AP26" s="19"/>
      <c r="AQ26" s="16" t="str">
        <f t="shared" si="11"/>
        <v/>
      </c>
      <c r="AR26" s="19"/>
      <c r="AS26" s="23"/>
      <c r="AT26" s="19"/>
      <c r="AU26" s="16" t="str">
        <f t="shared" si="12"/>
        <v/>
      </c>
      <c r="AV26" s="19"/>
      <c r="AW26" s="16" t="str">
        <f t="shared" si="13"/>
        <v/>
      </c>
      <c r="AX26" s="19"/>
      <c r="AY26" s="21"/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v>14</v>
      </c>
      <c r="BD26" s="25">
        <f t="shared" si="16"/>
        <v>3</v>
      </c>
      <c r="BE26" s="26">
        <f t="shared" si="17"/>
        <v>1</v>
      </c>
      <c r="BF26" s="41" t="s">
        <v>597</v>
      </c>
      <c r="BG26" s="41" t="s">
        <v>715</v>
      </c>
    </row>
    <row r="27" spans="1:59" ht="15.75" customHeight="1" x14ac:dyDescent="0.2">
      <c r="A27" s="28" t="s">
        <v>300</v>
      </c>
      <c r="B27" s="29" t="s">
        <v>15</v>
      </c>
      <c r="C27" s="118" t="s">
        <v>301</v>
      </c>
      <c r="D27" s="19"/>
      <c r="E27" s="16" t="str">
        <f t="shared" si="18"/>
        <v/>
      </c>
      <c r="F27" s="19"/>
      <c r="G27" s="16" t="str">
        <f t="shared" si="19"/>
        <v/>
      </c>
      <c r="H27" s="19"/>
      <c r="I27" s="23"/>
      <c r="J27" s="19"/>
      <c r="K27" s="16" t="str">
        <f t="shared" si="22"/>
        <v/>
      </c>
      <c r="L27" s="19"/>
      <c r="M27" s="16" t="str">
        <f t="shared" si="20"/>
        <v/>
      </c>
      <c r="N27" s="19"/>
      <c r="O27" s="23"/>
      <c r="P27" s="19"/>
      <c r="Q27" s="16" t="str">
        <f t="shared" si="2"/>
        <v/>
      </c>
      <c r="R27" s="19"/>
      <c r="S27" s="16" t="str">
        <f t="shared" si="3"/>
        <v/>
      </c>
      <c r="T27" s="19"/>
      <c r="U27" s="23"/>
      <c r="V27" s="19"/>
      <c r="W27" s="16" t="str">
        <f t="shared" si="4"/>
        <v/>
      </c>
      <c r="X27" s="19"/>
      <c r="Y27" s="16" t="str">
        <f t="shared" si="5"/>
        <v/>
      </c>
      <c r="Z27" s="19"/>
      <c r="AA27" s="23"/>
      <c r="AB27" s="19"/>
      <c r="AC27" s="16" t="str">
        <f t="shared" si="6"/>
        <v/>
      </c>
      <c r="AD27" s="19"/>
      <c r="AE27" s="16" t="str">
        <f t="shared" si="7"/>
        <v/>
      </c>
      <c r="AF27" s="19"/>
      <c r="AG27" s="23"/>
      <c r="AH27" s="19"/>
      <c r="AI27" s="16" t="str">
        <f t="shared" si="8"/>
        <v/>
      </c>
      <c r="AJ27" s="19">
        <v>1</v>
      </c>
      <c r="AK27" s="16">
        <v>14</v>
      </c>
      <c r="AL27" s="19">
        <v>2</v>
      </c>
      <c r="AM27" s="23" t="s">
        <v>469</v>
      </c>
      <c r="AN27" s="19"/>
      <c r="AO27" s="16" t="str">
        <f t="shared" si="10"/>
        <v/>
      </c>
      <c r="AP27" s="19"/>
      <c r="AQ27" s="16" t="str">
        <f t="shared" si="11"/>
        <v/>
      </c>
      <c r="AR27" s="19"/>
      <c r="AS27" s="23"/>
      <c r="AT27" s="19"/>
      <c r="AU27" s="16" t="str">
        <f t="shared" si="12"/>
        <v/>
      </c>
      <c r="AV27" s="19"/>
      <c r="AW27" s="16" t="str">
        <f t="shared" si="13"/>
        <v/>
      </c>
      <c r="AX27" s="19"/>
      <c r="AY27" s="21"/>
      <c r="AZ27" s="24" t="str">
        <f t="shared" si="14"/>
        <v/>
      </c>
      <c r="BA27" s="16" t="str">
        <f t="shared" si="21"/>
        <v/>
      </c>
      <c r="BB27" s="25">
        <f t="shared" si="15"/>
        <v>1</v>
      </c>
      <c r="BC27" s="16">
        <v>14</v>
      </c>
      <c r="BD27" s="25">
        <f t="shared" si="16"/>
        <v>2</v>
      </c>
      <c r="BE27" s="26">
        <f t="shared" si="17"/>
        <v>1</v>
      </c>
      <c r="BF27" s="41" t="s">
        <v>597</v>
      </c>
      <c r="BG27" s="41" t="s">
        <v>715</v>
      </c>
    </row>
    <row r="28" spans="1:59" ht="15.75" customHeight="1" x14ac:dyDescent="0.2">
      <c r="A28" s="28" t="s">
        <v>302</v>
      </c>
      <c r="B28" s="29" t="s">
        <v>15</v>
      </c>
      <c r="C28" s="118" t="s">
        <v>303</v>
      </c>
      <c r="D28" s="19"/>
      <c r="E28" s="16" t="str">
        <f t="shared" si="18"/>
        <v/>
      </c>
      <c r="F28" s="19"/>
      <c r="G28" s="16" t="str">
        <f t="shared" si="19"/>
        <v/>
      </c>
      <c r="H28" s="19"/>
      <c r="I28" s="23"/>
      <c r="J28" s="19"/>
      <c r="K28" s="16" t="str">
        <f t="shared" si="22"/>
        <v/>
      </c>
      <c r="L28" s="19"/>
      <c r="M28" s="16" t="str">
        <f t="shared" si="20"/>
        <v/>
      </c>
      <c r="N28" s="19"/>
      <c r="O28" s="23"/>
      <c r="P28" s="19"/>
      <c r="Q28" s="16" t="str">
        <f t="shared" si="2"/>
        <v/>
      </c>
      <c r="R28" s="19"/>
      <c r="S28" s="16" t="str">
        <f t="shared" si="3"/>
        <v/>
      </c>
      <c r="T28" s="19"/>
      <c r="U28" s="23"/>
      <c r="V28" s="19"/>
      <c r="W28" s="16" t="str">
        <f t="shared" si="4"/>
        <v/>
      </c>
      <c r="X28" s="19"/>
      <c r="Y28" s="16" t="str">
        <f t="shared" si="5"/>
        <v/>
      </c>
      <c r="Z28" s="19"/>
      <c r="AA28" s="23"/>
      <c r="AB28" s="19"/>
      <c r="AC28" s="16" t="str">
        <f t="shared" si="6"/>
        <v/>
      </c>
      <c r="AD28" s="19"/>
      <c r="AE28" s="16" t="str">
        <f t="shared" si="7"/>
        <v/>
      </c>
      <c r="AF28" s="19"/>
      <c r="AG28" s="23"/>
      <c r="AH28" s="19"/>
      <c r="AI28" s="16" t="str">
        <f t="shared" si="8"/>
        <v/>
      </c>
      <c r="AJ28" s="19"/>
      <c r="AK28" s="16" t="str">
        <f t="shared" si="9"/>
        <v/>
      </c>
      <c r="AL28" s="19"/>
      <c r="AM28" s="23"/>
      <c r="AN28" s="19"/>
      <c r="AO28" s="16" t="str">
        <f t="shared" si="10"/>
        <v/>
      </c>
      <c r="AP28" s="19"/>
      <c r="AQ28" s="16" t="str">
        <f t="shared" si="11"/>
        <v/>
      </c>
      <c r="AR28" s="19"/>
      <c r="AS28" s="23"/>
      <c r="AT28" s="19"/>
      <c r="AU28" s="16" t="str">
        <f t="shared" si="12"/>
        <v/>
      </c>
      <c r="AV28" s="19">
        <v>1</v>
      </c>
      <c r="AW28" s="16">
        <v>10</v>
      </c>
      <c r="AX28" s="19">
        <v>2</v>
      </c>
      <c r="AY28" s="21" t="s">
        <v>469</v>
      </c>
      <c r="AZ28" s="24" t="str">
        <f t="shared" si="14"/>
        <v/>
      </c>
      <c r="BA28" s="16" t="str">
        <f t="shared" si="21"/>
        <v/>
      </c>
      <c r="BB28" s="25">
        <f t="shared" si="15"/>
        <v>1</v>
      </c>
      <c r="BC28" s="16">
        <v>10</v>
      </c>
      <c r="BD28" s="25">
        <f t="shared" si="16"/>
        <v>2</v>
      </c>
      <c r="BE28" s="26">
        <f t="shared" si="17"/>
        <v>1</v>
      </c>
      <c r="BF28" s="41" t="s">
        <v>597</v>
      </c>
      <c r="BG28" s="41" t="s">
        <v>715</v>
      </c>
    </row>
    <row r="29" spans="1:59" ht="15.75" customHeight="1" x14ac:dyDescent="0.2">
      <c r="A29" s="104" t="s">
        <v>304</v>
      </c>
      <c r="B29" s="29" t="s">
        <v>34</v>
      </c>
      <c r="C29" s="316" t="s">
        <v>305</v>
      </c>
      <c r="D29" s="311"/>
      <c r="E29" s="312" t="str">
        <f t="shared" si="18"/>
        <v/>
      </c>
      <c r="F29" s="313"/>
      <c r="G29" s="312" t="str">
        <f t="shared" si="19"/>
        <v/>
      </c>
      <c r="H29" s="314"/>
      <c r="I29" s="315"/>
      <c r="J29" s="311">
        <v>1</v>
      </c>
      <c r="K29" s="312">
        <v>14</v>
      </c>
      <c r="L29" s="313">
        <v>1</v>
      </c>
      <c r="M29" s="312">
        <v>14</v>
      </c>
      <c r="N29" s="314">
        <v>1</v>
      </c>
      <c r="O29" s="315" t="s">
        <v>468</v>
      </c>
      <c r="P29" s="311"/>
      <c r="Q29" s="312" t="str">
        <f t="shared" si="2"/>
        <v/>
      </c>
      <c r="R29" s="313"/>
      <c r="S29" s="312" t="str">
        <f t="shared" si="3"/>
        <v/>
      </c>
      <c r="T29" s="314"/>
      <c r="U29" s="315"/>
      <c r="V29" s="311"/>
      <c r="W29" s="312" t="str">
        <f t="shared" si="4"/>
        <v/>
      </c>
      <c r="X29" s="313"/>
      <c r="Y29" s="312" t="str">
        <f t="shared" si="5"/>
        <v/>
      </c>
      <c r="Z29" s="314"/>
      <c r="AA29" s="315"/>
      <c r="AB29" s="311"/>
      <c r="AC29" s="312" t="str">
        <f t="shared" si="6"/>
        <v/>
      </c>
      <c r="AD29" s="313"/>
      <c r="AE29" s="312" t="str">
        <f t="shared" si="7"/>
        <v/>
      </c>
      <c r="AF29" s="314"/>
      <c r="AG29" s="315"/>
      <c r="AH29" s="311"/>
      <c r="AI29" s="312" t="str">
        <f t="shared" si="8"/>
        <v/>
      </c>
      <c r="AJ29" s="313"/>
      <c r="AK29" s="312" t="str">
        <f t="shared" si="9"/>
        <v/>
      </c>
      <c r="AL29" s="314"/>
      <c r="AM29" s="315"/>
      <c r="AN29" s="311"/>
      <c r="AO29" s="312" t="str">
        <f t="shared" si="10"/>
        <v/>
      </c>
      <c r="AP29" s="313"/>
      <c r="AQ29" s="312" t="str">
        <f t="shared" si="11"/>
        <v/>
      </c>
      <c r="AR29" s="314"/>
      <c r="AS29" s="315"/>
      <c r="AT29" s="311"/>
      <c r="AU29" s="312" t="str">
        <f t="shared" si="12"/>
        <v/>
      </c>
      <c r="AV29" s="313"/>
      <c r="AW29" s="312" t="str">
        <f t="shared" si="13"/>
        <v/>
      </c>
      <c r="AX29" s="314"/>
      <c r="AY29" s="315"/>
      <c r="AZ29" s="24">
        <f t="shared" si="14"/>
        <v>1</v>
      </c>
      <c r="BA29" s="16">
        <f t="shared" si="21"/>
        <v>14</v>
      </c>
      <c r="BB29" s="25">
        <f t="shared" si="15"/>
        <v>1</v>
      </c>
      <c r="BC29" s="16">
        <v>14</v>
      </c>
      <c r="BD29" s="25">
        <f t="shared" si="16"/>
        <v>1</v>
      </c>
      <c r="BE29" s="26">
        <f t="shared" si="17"/>
        <v>2</v>
      </c>
      <c r="BF29" s="41" t="s">
        <v>676</v>
      </c>
      <c r="BG29" s="41" t="s">
        <v>716</v>
      </c>
    </row>
    <row r="30" spans="1:59" ht="15.75" customHeight="1" x14ac:dyDescent="0.2">
      <c r="A30" s="28" t="s">
        <v>306</v>
      </c>
      <c r="B30" s="710" t="s">
        <v>34</v>
      </c>
      <c r="C30" s="326" t="s">
        <v>307</v>
      </c>
      <c r="D30" s="311"/>
      <c r="E30" s="312" t="str">
        <f t="shared" si="18"/>
        <v/>
      </c>
      <c r="F30" s="313"/>
      <c r="G30" s="312"/>
      <c r="H30" s="314"/>
      <c r="I30" s="315"/>
      <c r="J30" s="311"/>
      <c r="K30" s="312"/>
      <c r="L30" s="313"/>
      <c r="M30" s="312"/>
      <c r="N30" s="314"/>
      <c r="O30" s="315"/>
      <c r="P30" s="311"/>
      <c r="Q30" s="312"/>
      <c r="R30" s="313"/>
      <c r="S30" s="312"/>
      <c r="T30" s="314"/>
      <c r="U30" s="315"/>
      <c r="V30" s="311"/>
      <c r="W30" s="16" t="str">
        <f t="shared" si="4"/>
        <v/>
      </c>
      <c r="X30" s="313"/>
      <c r="Y30" s="16" t="str">
        <f t="shared" si="5"/>
        <v/>
      </c>
      <c r="Z30" s="314"/>
      <c r="AA30" s="315"/>
      <c r="AB30" s="311"/>
      <c r="AC30" s="312" t="str">
        <f t="shared" si="6"/>
        <v/>
      </c>
      <c r="AD30" s="313"/>
      <c r="AE30" s="312"/>
      <c r="AF30" s="314"/>
      <c r="AG30" s="315"/>
      <c r="AH30" s="311"/>
      <c r="AI30" s="312"/>
      <c r="AJ30" s="313"/>
      <c r="AK30" s="312"/>
      <c r="AL30" s="314"/>
      <c r="AM30" s="315"/>
      <c r="AN30" s="311">
        <v>2</v>
      </c>
      <c r="AO30" s="312">
        <v>28</v>
      </c>
      <c r="AP30" s="313"/>
      <c r="AQ30" s="312" t="str">
        <f t="shared" si="11"/>
        <v/>
      </c>
      <c r="AR30" s="314">
        <v>1</v>
      </c>
      <c r="AS30" s="315" t="s">
        <v>88</v>
      </c>
      <c r="AT30" s="311"/>
      <c r="AU30" s="16" t="str">
        <f t="shared" si="12"/>
        <v/>
      </c>
      <c r="AV30" s="313"/>
      <c r="AW30" s="16" t="str">
        <f t="shared" si="13"/>
        <v/>
      </c>
      <c r="AX30" s="314"/>
      <c r="AY30" s="315"/>
      <c r="AZ30" s="24">
        <f t="shared" si="14"/>
        <v>2</v>
      </c>
      <c r="BA30" s="16">
        <f t="shared" si="21"/>
        <v>28</v>
      </c>
      <c r="BB30" s="25" t="str">
        <f t="shared" si="15"/>
        <v/>
      </c>
      <c r="BC30" s="16"/>
      <c r="BD30" s="25">
        <f t="shared" si="16"/>
        <v>1</v>
      </c>
      <c r="BE30" s="26">
        <f t="shared" si="17"/>
        <v>2</v>
      </c>
      <c r="BF30" s="41" t="s">
        <v>669</v>
      </c>
      <c r="BG30" s="41" t="s">
        <v>789</v>
      </c>
    </row>
    <row r="31" spans="1:59" s="1" customFormat="1" ht="15.75" customHeight="1" x14ac:dyDescent="0.2">
      <c r="A31" s="28" t="s">
        <v>396</v>
      </c>
      <c r="B31" s="710" t="s">
        <v>34</v>
      </c>
      <c r="C31" s="717" t="s">
        <v>397</v>
      </c>
      <c r="D31" s="328"/>
      <c r="E31" s="329" t="str">
        <f t="shared" si="18"/>
        <v/>
      </c>
      <c r="F31" s="330"/>
      <c r="G31" s="329" t="str">
        <f t="shared" ref="G31:G50" si="28">IF(F31*15=0,"",F31*15)</f>
        <v/>
      </c>
      <c r="H31" s="331"/>
      <c r="I31" s="332"/>
      <c r="J31" s="328">
        <v>1</v>
      </c>
      <c r="K31" s="329">
        <v>14</v>
      </c>
      <c r="L31" s="330">
        <v>1</v>
      </c>
      <c r="M31" s="329">
        <v>14</v>
      </c>
      <c r="N31" s="331">
        <v>2</v>
      </c>
      <c r="O31" s="332" t="s">
        <v>104</v>
      </c>
      <c r="P31" s="328"/>
      <c r="Q31" s="329" t="str">
        <f t="shared" ref="Q31:Q50" si="29">IF(P31*15=0,"",P31*15)</f>
        <v/>
      </c>
      <c r="R31" s="330"/>
      <c r="S31" s="329" t="str">
        <f t="shared" ref="S31:S50" si="30">IF(R31*15=0,"",R31*15)</f>
        <v/>
      </c>
      <c r="T31" s="331"/>
      <c r="U31" s="332"/>
      <c r="V31" s="328"/>
      <c r="W31" s="329" t="str">
        <f t="shared" si="4"/>
        <v/>
      </c>
      <c r="X31" s="330"/>
      <c r="Y31" s="329" t="str">
        <f t="shared" si="5"/>
        <v/>
      </c>
      <c r="Z31" s="477"/>
      <c r="AA31" s="478"/>
      <c r="AB31" s="328"/>
      <c r="AC31" s="329" t="str">
        <f t="shared" si="6"/>
        <v/>
      </c>
      <c r="AD31" s="330"/>
      <c r="AE31" s="329" t="str">
        <f t="shared" ref="AE31:AE50" si="31">IF(AD31*15=0,"",AD31*15)</f>
        <v/>
      </c>
      <c r="AF31" s="331"/>
      <c r="AG31" s="332"/>
      <c r="AH31" s="328"/>
      <c r="AI31" s="329" t="str">
        <f t="shared" ref="AI31:AI50" si="32">IF(AH31*15=0,"",AH31*15)</f>
        <v/>
      </c>
      <c r="AJ31" s="330"/>
      <c r="AK31" s="329" t="str">
        <f t="shared" ref="AK31:AK50" si="33">IF(AJ31*15=0,"",AJ31*15)</f>
        <v/>
      </c>
      <c r="AL31" s="331"/>
      <c r="AM31" s="332"/>
      <c r="AN31" s="328"/>
      <c r="AO31" s="329" t="str">
        <f t="shared" ref="AO31:AO50" si="34">IF(AN31*15=0,"",AN31*15)</f>
        <v/>
      </c>
      <c r="AP31" s="330"/>
      <c r="AQ31" s="329" t="str">
        <f t="shared" si="11"/>
        <v/>
      </c>
      <c r="AR31" s="331"/>
      <c r="AS31" s="332"/>
      <c r="AT31" s="328"/>
      <c r="AU31" s="329" t="str">
        <f t="shared" si="12"/>
        <v/>
      </c>
      <c r="AV31" s="330"/>
      <c r="AW31" s="329" t="str">
        <f t="shared" si="13"/>
        <v/>
      </c>
      <c r="AX31" s="331"/>
      <c r="AY31" s="332"/>
      <c r="AZ31" s="24">
        <f t="shared" si="14"/>
        <v>1</v>
      </c>
      <c r="BA31" s="16">
        <f t="shared" si="21"/>
        <v>14</v>
      </c>
      <c r="BB31" s="25">
        <f t="shared" si="15"/>
        <v>1</v>
      </c>
      <c r="BC31" s="16">
        <v>14</v>
      </c>
      <c r="BD31" s="25">
        <f t="shared" si="16"/>
        <v>2</v>
      </c>
      <c r="BE31" s="26">
        <f t="shared" si="17"/>
        <v>2</v>
      </c>
      <c r="BF31" s="41" t="s">
        <v>676</v>
      </c>
      <c r="BG31" s="41" t="s">
        <v>727</v>
      </c>
    </row>
    <row r="32" spans="1:59" s="27" customFormat="1" ht="15.75" customHeight="1" x14ac:dyDescent="0.2">
      <c r="A32" s="28" t="s">
        <v>398</v>
      </c>
      <c r="B32" s="710" t="s">
        <v>34</v>
      </c>
      <c r="C32" s="718" t="s">
        <v>399</v>
      </c>
      <c r="D32" s="328"/>
      <c r="E32" s="329" t="str">
        <f t="shared" si="18"/>
        <v/>
      </c>
      <c r="F32" s="330"/>
      <c r="G32" s="329" t="str">
        <f t="shared" si="28"/>
        <v/>
      </c>
      <c r="H32" s="331"/>
      <c r="I32" s="332"/>
      <c r="J32" s="328"/>
      <c r="K32" s="329" t="str">
        <f t="shared" ref="K32:K50" si="35">IF(J32*15=0,"",J32*15)</f>
        <v/>
      </c>
      <c r="L32" s="330"/>
      <c r="M32" s="329" t="str">
        <f t="shared" ref="M32:M50" si="36">IF(L32*15=0,"",L32*15)</f>
        <v/>
      </c>
      <c r="N32" s="331"/>
      <c r="O32" s="332"/>
      <c r="P32" s="328">
        <v>1</v>
      </c>
      <c r="Q32" s="329">
        <v>14</v>
      </c>
      <c r="R32" s="330">
        <v>1</v>
      </c>
      <c r="S32" s="329">
        <v>14</v>
      </c>
      <c r="T32" s="331">
        <v>2</v>
      </c>
      <c r="U32" s="332" t="s">
        <v>104</v>
      </c>
      <c r="V32" s="328"/>
      <c r="W32" s="329" t="str">
        <f t="shared" si="4"/>
        <v/>
      </c>
      <c r="X32" s="330"/>
      <c r="Y32" s="329" t="str">
        <f t="shared" si="5"/>
        <v/>
      </c>
      <c r="Z32" s="331"/>
      <c r="AA32" s="332"/>
      <c r="AB32" s="328"/>
      <c r="AC32" s="329" t="str">
        <f t="shared" si="6"/>
        <v/>
      </c>
      <c r="AD32" s="330"/>
      <c r="AE32" s="329" t="str">
        <f t="shared" si="31"/>
        <v/>
      </c>
      <c r="AF32" s="477"/>
      <c r="AG32" s="478"/>
      <c r="AH32" s="328"/>
      <c r="AI32" s="329" t="str">
        <f t="shared" si="32"/>
        <v/>
      </c>
      <c r="AJ32" s="330"/>
      <c r="AK32" s="329" t="str">
        <f t="shared" si="33"/>
        <v/>
      </c>
      <c r="AL32" s="331"/>
      <c r="AM32" s="332"/>
      <c r="AN32" s="328"/>
      <c r="AO32" s="329" t="str">
        <f t="shared" si="34"/>
        <v/>
      </c>
      <c r="AP32" s="330"/>
      <c r="AQ32" s="329" t="str">
        <f t="shared" si="11"/>
        <v/>
      </c>
      <c r="AR32" s="331"/>
      <c r="AS32" s="332"/>
      <c r="AT32" s="328"/>
      <c r="AU32" s="329" t="str">
        <f t="shared" si="12"/>
        <v/>
      </c>
      <c r="AV32" s="330"/>
      <c r="AW32" s="329" t="str">
        <f t="shared" si="13"/>
        <v/>
      </c>
      <c r="AX32" s="331"/>
      <c r="AY32" s="332"/>
      <c r="AZ32" s="24">
        <f t="shared" si="14"/>
        <v>1</v>
      </c>
      <c r="BA32" s="16">
        <f t="shared" si="21"/>
        <v>14</v>
      </c>
      <c r="BB32" s="25">
        <f t="shared" si="15"/>
        <v>1</v>
      </c>
      <c r="BC32" s="16">
        <v>14</v>
      </c>
      <c r="BD32" s="25">
        <f t="shared" si="16"/>
        <v>2</v>
      </c>
      <c r="BE32" s="26">
        <f t="shared" si="17"/>
        <v>2</v>
      </c>
      <c r="BF32" s="41" t="s">
        <v>676</v>
      </c>
      <c r="BG32" s="41" t="s">
        <v>727</v>
      </c>
    </row>
    <row r="33" spans="1:59" s="27" customFormat="1" ht="15.75" customHeight="1" x14ac:dyDescent="0.2">
      <c r="A33" s="28" t="s">
        <v>400</v>
      </c>
      <c r="B33" s="710" t="s">
        <v>34</v>
      </c>
      <c r="C33" s="718" t="s">
        <v>401</v>
      </c>
      <c r="D33" s="328"/>
      <c r="E33" s="329" t="str">
        <f t="shared" si="18"/>
        <v/>
      </c>
      <c r="F33" s="330"/>
      <c r="G33" s="329" t="str">
        <f t="shared" si="28"/>
        <v/>
      </c>
      <c r="H33" s="331"/>
      <c r="I33" s="332"/>
      <c r="J33" s="328"/>
      <c r="K33" s="329" t="str">
        <f t="shared" si="35"/>
        <v/>
      </c>
      <c r="L33" s="330"/>
      <c r="M33" s="329" t="str">
        <f t="shared" si="36"/>
        <v/>
      </c>
      <c r="N33" s="331"/>
      <c r="O33" s="332"/>
      <c r="P33" s="328"/>
      <c r="Q33" s="329" t="str">
        <f t="shared" si="29"/>
        <v/>
      </c>
      <c r="R33" s="330"/>
      <c r="S33" s="329" t="str">
        <f t="shared" si="30"/>
        <v/>
      </c>
      <c r="T33" s="331"/>
      <c r="U33" s="332"/>
      <c r="V33" s="328">
        <v>2</v>
      </c>
      <c r="W33" s="329">
        <v>28</v>
      </c>
      <c r="X33" s="330">
        <v>2</v>
      </c>
      <c r="Y33" s="329">
        <v>28</v>
      </c>
      <c r="Z33" s="331">
        <v>3</v>
      </c>
      <c r="AA33" s="332" t="s">
        <v>104</v>
      </c>
      <c r="AB33" s="328"/>
      <c r="AC33" s="329" t="str">
        <f t="shared" si="6"/>
        <v/>
      </c>
      <c r="AD33" s="330"/>
      <c r="AE33" s="329" t="str">
        <f t="shared" si="31"/>
        <v/>
      </c>
      <c r="AF33" s="331"/>
      <c r="AG33" s="332"/>
      <c r="AH33" s="328"/>
      <c r="AI33" s="329" t="str">
        <f t="shared" si="32"/>
        <v/>
      </c>
      <c r="AJ33" s="330"/>
      <c r="AK33" s="329" t="str">
        <f t="shared" si="33"/>
        <v/>
      </c>
      <c r="AL33" s="477"/>
      <c r="AM33" s="478"/>
      <c r="AN33" s="328"/>
      <c r="AO33" s="329" t="str">
        <f t="shared" si="34"/>
        <v/>
      </c>
      <c r="AP33" s="330"/>
      <c r="AQ33" s="329" t="str">
        <f t="shared" si="11"/>
        <v/>
      </c>
      <c r="AR33" s="331"/>
      <c r="AS33" s="332"/>
      <c r="AT33" s="328"/>
      <c r="AU33" s="329" t="str">
        <f t="shared" si="12"/>
        <v/>
      </c>
      <c r="AV33" s="330"/>
      <c r="AW33" s="329" t="str">
        <f t="shared" si="13"/>
        <v/>
      </c>
      <c r="AX33" s="331"/>
      <c r="AY33" s="332"/>
      <c r="AZ33" s="24">
        <f t="shared" si="14"/>
        <v>2</v>
      </c>
      <c r="BA33" s="16">
        <f t="shared" si="21"/>
        <v>28</v>
      </c>
      <c r="BB33" s="25">
        <f t="shared" si="15"/>
        <v>2</v>
      </c>
      <c r="BC33" s="16">
        <v>28</v>
      </c>
      <c r="BD33" s="25">
        <f t="shared" si="16"/>
        <v>3</v>
      </c>
      <c r="BE33" s="26">
        <f t="shared" si="17"/>
        <v>4</v>
      </c>
      <c r="BF33" s="41" t="s">
        <v>676</v>
      </c>
      <c r="BG33" s="41" t="s">
        <v>727</v>
      </c>
    </row>
    <row r="34" spans="1:59" s="27" customFormat="1" ht="15.75" customHeight="1" x14ac:dyDescent="0.2">
      <c r="A34" s="28" t="s">
        <v>812</v>
      </c>
      <c r="B34" s="710" t="s">
        <v>34</v>
      </c>
      <c r="C34" s="718" t="s">
        <v>534</v>
      </c>
      <c r="D34" s="328"/>
      <c r="E34" s="329"/>
      <c r="F34" s="330"/>
      <c r="G34" s="329"/>
      <c r="H34" s="331"/>
      <c r="I34" s="332"/>
      <c r="J34" s="328"/>
      <c r="K34" s="329"/>
      <c r="L34" s="330"/>
      <c r="M34" s="329"/>
      <c r="N34" s="331"/>
      <c r="O34" s="332"/>
      <c r="P34" s="328"/>
      <c r="Q34" s="329"/>
      <c r="R34" s="330"/>
      <c r="S34" s="329"/>
      <c r="T34" s="331"/>
      <c r="U34" s="332"/>
      <c r="V34" s="328"/>
      <c r="W34" s="329"/>
      <c r="X34" s="330">
        <v>4</v>
      </c>
      <c r="Y34" s="329">
        <v>56</v>
      </c>
      <c r="Z34" s="331">
        <v>3</v>
      </c>
      <c r="AA34" s="332" t="s">
        <v>469</v>
      </c>
      <c r="AB34" s="328"/>
      <c r="AC34" s="329"/>
      <c r="AD34" s="330"/>
      <c r="AE34" s="329"/>
      <c r="AF34" s="331"/>
      <c r="AG34" s="332"/>
      <c r="AH34" s="328"/>
      <c r="AI34" s="329"/>
      <c r="AJ34" s="330"/>
      <c r="AK34" s="329"/>
      <c r="AL34" s="477"/>
      <c r="AM34" s="478"/>
      <c r="AN34" s="328"/>
      <c r="AO34" s="329"/>
      <c r="AP34" s="330"/>
      <c r="AQ34" s="329"/>
      <c r="AR34" s="331"/>
      <c r="AS34" s="332"/>
      <c r="AT34" s="328"/>
      <c r="AU34" s="329"/>
      <c r="AV34" s="330"/>
      <c r="AW34" s="329"/>
      <c r="AX34" s="331"/>
      <c r="AY34" s="332"/>
      <c r="AZ34" s="24" t="str">
        <f t="shared" si="14"/>
        <v/>
      </c>
      <c r="BA34" s="16" t="str">
        <f t="shared" si="21"/>
        <v/>
      </c>
      <c r="BB34" s="25">
        <f t="shared" si="15"/>
        <v>4</v>
      </c>
      <c r="BC34" s="16">
        <v>56</v>
      </c>
      <c r="BD34" s="25">
        <f t="shared" si="16"/>
        <v>3</v>
      </c>
      <c r="BE34" s="26">
        <f t="shared" si="17"/>
        <v>4</v>
      </c>
      <c r="BF34" s="41" t="s">
        <v>676</v>
      </c>
      <c r="BG34" s="41" t="s">
        <v>713</v>
      </c>
    </row>
    <row r="35" spans="1:59" s="27" customFormat="1" ht="15.75" customHeight="1" x14ac:dyDescent="0.2">
      <c r="A35" s="28" t="s">
        <v>402</v>
      </c>
      <c r="B35" s="710" t="s">
        <v>34</v>
      </c>
      <c r="C35" s="718" t="s">
        <v>403</v>
      </c>
      <c r="D35" s="328"/>
      <c r="E35" s="329" t="str">
        <f t="shared" si="18"/>
        <v/>
      </c>
      <c r="F35" s="330"/>
      <c r="G35" s="329" t="str">
        <f t="shared" si="28"/>
        <v/>
      </c>
      <c r="H35" s="331"/>
      <c r="I35" s="332"/>
      <c r="J35" s="328"/>
      <c r="K35" s="329" t="str">
        <f t="shared" si="35"/>
        <v/>
      </c>
      <c r="L35" s="330"/>
      <c r="M35" s="329" t="str">
        <f t="shared" si="36"/>
        <v/>
      </c>
      <c r="N35" s="331"/>
      <c r="O35" s="332"/>
      <c r="P35" s="328"/>
      <c r="Q35" s="329" t="str">
        <f t="shared" si="29"/>
        <v/>
      </c>
      <c r="R35" s="330"/>
      <c r="S35" s="329" t="str">
        <f t="shared" si="30"/>
        <v/>
      </c>
      <c r="T35" s="331"/>
      <c r="U35" s="332"/>
      <c r="V35" s="328"/>
      <c r="W35" s="329" t="str">
        <f t="shared" si="4"/>
        <v/>
      </c>
      <c r="X35" s="330"/>
      <c r="Y35" s="329" t="str">
        <f t="shared" si="5"/>
        <v/>
      </c>
      <c r="Z35" s="331"/>
      <c r="AA35" s="332"/>
      <c r="AB35" s="328">
        <v>1</v>
      </c>
      <c r="AC35" s="329">
        <v>14</v>
      </c>
      <c r="AD35" s="330">
        <v>1</v>
      </c>
      <c r="AE35" s="329">
        <v>14</v>
      </c>
      <c r="AF35" s="477">
        <v>3</v>
      </c>
      <c r="AG35" s="478" t="s">
        <v>104</v>
      </c>
      <c r="AH35" s="328"/>
      <c r="AI35" s="329" t="str">
        <f t="shared" si="32"/>
        <v/>
      </c>
      <c r="AJ35" s="330"/>
      <c r="AK35" s="329" t="str">
        <f t="shared" si="33"/>
        <v/>
      </c>
      <c r="AL35" s="331"/>
      <c r="AM35" s="332"/>
      <c r="AN35" s="328"/>
      <c r="AO35" s="329"/>
      <c r="AP35" s="330"/>
      <c r="AQ35" s="329"/>
      <c r="AR35" s="477"/>
      <c r="AS35" s="478"/>
      <c r="AT35" s="328"/>
      <c r="AU35" s="329" t="str">
        <f t="shared" si="12"/>
        <v/>
      </c>
      <c r="AV35" s="330"/>
      <c r="AW35" s="329" t="str">
        <f t="shared" si="13"/>
        <v/>
      </c>
      <c r="AX35" s="331"/>
      <c r="AY35" s="332"/>
      <c r="AZ35" s="24">
        <f t="shared" si="14"/>
        <v>1</v>
      </c>
      <c r="BA35" s="16">
        <f t="shared" si="21"/>
        <v>14</v>
      </c>
      <c r="BB35" s="25">
        <f t="shared" si="15"/>
        <v>1</v>
      </c>
      <c r="BC35" s="16">
        <v>14</v>
      </c>
      <c r="BD35" s="25">
        <f t="shared" si="16"/>
        <v>3</v>
      </c>
      <c r="BE35" s="26">
        <f t="shared" si="17"/>
        <v>2</v>
      </c>
      <c r="BF35" s="41" t="s">
        <v>676</v>
      </c>
      <c r="BG35" s="41" t="s">
        <v>727</v>
      </c>
    </row>
    <row r="36" spans="1:59" s="27" customFormat="1" ht="15.75" customHeight="1" x14ac:dyDescent="0.2">
      <c r="A36" s="28" t="s">
        <v>860</v>
      </c>
      <c r="B36" s="710" t="s">
        <v>34</v>
      </c>
      <c r="C36" s="718" t="s">
        <v>536</v>
      </c>
      <c r="D36" s="328"/>
      <c r="E36" s="329"/>
      <c r="F36" s="330"/>
      <c r="G36" s="329"/>
      <c r="H36" s="331"/>
      <c r="I36" s="332"/>
      <c r="J36" s="328"/>
      <c r="K36" s="329"/>
      <c r="L36" s="330"/>
      <c r="M36" s="329"/>
      <c r="N36" s="331"/>
      <c r="O36" s="332"/>
      <c r="P36" s="328"/>
      <c r="Q36" s="329"/>
      <c r="R36" s="330"/>
      <c r="S36" s="329"/>
      <c r="T36" s="331"/>
      <c r="U36" s="332"/>
      <c r="V36" s="328"/>
      <c r="W36" s="329"/>
      <c r="X36" s="330"/>
      <c r="Y36" s="329"/>
      <c r="Z36" s="331"/>
      <c r="AA36" s="332"/>
      <c r="AB36" s="328"/>
      <c r="AC36" s="329"/>
      <c r="AD36" s="330">
        <v>1</v>
      </c>
      <c r="AE36" s="329">
        <v>14</v>
      </c>
      <c r="AF36" s="331">
        <v>1</v>
      </c>
      <c r="AG36" s="332" t="s">
        <v>469</v>
      </c>
      <c r="AH36" s="328"/>
      <c r="AI36" s="329"/>
      <c r="AJ36" s="330"/>
      <c r="AK36" s="329"/>
      <c r="AL36" s="331"/>
      <c r="AM36" s="332"/>
      <c r="AN36" s="328"/>
      <c r="AO36" s="329"/>
      <c r="AP36" s="330"/>
      <c r="AQ36" s="329"/>
      <c r="AR36" s="477"/>
      <c r="AS36" s="478"/>
      <c r="AT36" s="328"/>
      <c r="AU36" s="329"/>
      <c r="AV36" s="330"/>
      <c r="AW36" s="329"/>
      <c r="AX36" s="331"/>
      <c r="AY36" s="332"/>
      <c r="AZ36" s="24" t="str">
        <f t="shared" si="14"/>
        <v/>
      </c>
      <c r="BA36" s="16" t="str">
        <f t="shared" si="21"/>
        <v/>
      </c>
      <c r="BB36" s="25">
        <f t="shared" si="15"/>
        <v>1</v>
      </c>
      <c r="BC36" s="16">
        <v>14</v>
      </c>
      <c r="BD36" s="25">
        <f t="shared" si="16"/>
        <v>1</v>
      </c>
      <c r="BE36" s="26">
        <f t="shared" si="17"/>
        <v>1</v>
      </c>
      <c r="BF36" s="41" t="s">
        <v>676</v>
      </c>
      <c r="BG36" s="41" t="s">
        <v>713</v>
      </c>
    </row>
    <row r="37" spans="1:59" s="27" customFormat="1" ht="15.75" customHeight="1" x14ac:dyDescent="0.2">
      <c r="A37" s="28" t="s">
        <v>813</v>
      </c>
      <c r="B37" s="710" t="s">
        <v>34</v>
      </c>
      <c r="C37" s="718" t="s">
        <v>535</v>
      </c>
      <c r="D37" s="328"/>
      <c r="E37" s="329"/>
      <c r="F37" s="330"/>
      <c r="G37" s="329"/>
      <c r="H37" s="331"/>
      <c r="I37" s="332"/>
      <c r="J37" s="328"/>
      <c r="K37" s="329"/>
      <c r="L37" s="330"/>
      <c r="M37" s="329"/>
      <c r="N37" s="331"/>
      <c r="O37" s="332"/>
      <c r="P37" s="328"/>
      <c r="Q37" s="329"/>
      <c r="R37" s="330"/>
      <c r="S37" s="329"/>
      <c r="T37" s="331"/>
      <c r="U37" s="332"/>
      <c r="V37" s="328"/>
      <c r="W37" s="329"/>
      <c r="X37" s="330"/>
      <c r="Y37" s="329"/>
      <c r="Z37" s="331"/>
      <c r="AA37" s="332"/>
      <c r="AB37" s="328"/>
      <c r="AC37" s="329"/>
      <c r="AD37" s="330"/>
      <c r="AE37" s="329"/>
      <c r="AF37" s="331"/>
      <c r="AG37" s="332"/>
      <c r="AH37" s="328"/>
      <c r="AI37" s="329"/>
      <c r="AJ37" s="330"/>
      <c r="AK37" s="329"/>
      <c r="AL37" s="331"/>
      <c r="AM37" s="332"/>
      <c r="AN37" s="328"/>
      <c r="AO37" s="329"/>
      <c r="AP37" s="330"/>
      <c r="AQ37" s="329"/>
      <c r="AR37" s="477"/>
      <c r="AS37" s="478"/>
      <c r="AT37" s="328"/>
      <c r="AU37" s="329"/>
      <c r="AV37" s="330">
        <v>2</v>
      </c>
      <c r="AW37" s="329">
        <v>20</v>
      </c>
      <c r="AX37" s="477">
        <v>1</v>
      </c>
      <c r="AY37" s="478" t="s">
        <v>469</v>
      </c>
      <c r="AZ37" s="24" t="str">
        <f t="shared" si="14"/>
        <v/>
      </c>
      <c r="BA37" s="16" t="str">
        <f t="shared" si="21"/>
        <v/>
      </c>
      <c r="BB37" s="25">
        <f t="shared" si="15"/>
        <v>2</v>
      </c>
      <c r="BC37" s="16">
        <v>20</v>
      </c>
      <c r="BD37" s="25">
        <f t="shared" si="16"/>
        <v>1</v>
      </c>
      <c r="BE37" s="26">
        <f t="shared" si="17"/>
        <v>2</v>
      </c>
      <c r="BF37" s="41" t="s">
        <v>676</v>
      </c>
      <c r="BG37" s="41" t="s">
        <v>713</v>
      </c>
    </row>
    <row r="38" spans="1:59" s="1" customFormat="1" ht="15.75" customHeight="1" x14ac:dyDescent="0.2">
      <c r="A38" s="28" t="s">
        <v>404</v>
      </c>
      <c r="B38" s="710" t="s">
        <v>34</v>
      </c>
      <c r="C38" s="718" t="s">
        <v>405</v>
      </c>
      <c r="D38" s="328"/>
      <c r="E38" s="329" t="str">
        <f t="shared" si="18"/>
        <v/>
      </c>
      <c r="F38" s="330"/>
      <c r="G38" s="329" t="str">
        <f t="shared" si="28"/>
        <v/>
      </c>
      <c r="H38" s="331"/>
      <c r="I38" s="332"/>
      <c r="J38" s="328"/>
      <c r="K38" s="329" t="str">
        <f t="shared" si="35"/>
        <v/>
      </c>
      <c r="L38" s="330"/>
      <c r="M38" s="329" t="str">
        <f t="shared" si="36"/>
        <v/>
      </c>
      <c r="N38" s="331"/>
      <c r="O38" s="332"/>
      <c r="P38" s="328"/>
      <c r="Q38" s="329" t="str">
        <f t="shared" si="29"/>
        <v/>
      </c>
      <c r="R38" s="330"/>
      <c r="S38" s="329" t="str">
        <f t="shared" si="30"/>
        <v/>
      </c>
      <c r="T38" s="331"/>
      <c r="U38" s="332"/>
      <c r="V38" s="328"/>
      <c r="W38" s="329" t="str">
        <f t="shared" si="4"/>
        <v/>
      </c>
      <c r="X38" s="330"/>
      <c r="Y38" s="329" t="str">
        <f t="shared" si="5"/>
        <v/>
      </c>
      <c r="Z38" s="331"/>
      <c r="AA38" s="332"/>
      <c r="AB38" s="328"/>
      <c r="AC38" s="329" t="str">
        <f t="shared" si="6"/>
        <v/>
      </c>
      <c r="AD38" s="330"/>
      <c r="AE38" s="329" t="str">
        <f t="shared" si="31"/>
        <v/>
      </c>
      <c r="AF38" s="331"/>
      <c r="AG38" s="332"/>
      <c r="AH38" s="328"/>
      <c r="AI38" s="329" t="str">
        <f t="shared" si="32"/>
        <v/>
      </c>
      <c r="AJ38" s="330"/>
      <c r="AK38" s="329" t="str">
        <f t="shared" si="33"/>
        <v/>
      </c>
      <c r="AL38" s="331"/>
      <c r="AM38" s="332"/>
      <c r="AN38" s="328"/>
      <c r="AO38" s="329" t="str">
        <f t="shared" si="34"/>
        <v/>
      </c>
      <c r="AP38" s="330"/>
      <c r="AQ38" s="329" t="str">
        <f t="shared" si="11"/>
        <v/>
      </c>
      <c r="AR38" s="477"/>
      <c r="AS38" s="478"/>
      <c r="AT38" s="328">
        <v>1</v>
      </c>
      <c r="AU38" s="329">
        <v>10</v>
      </c>
      <c r="AV38" s="330">
        <v>2</v>
      </c>
      <c r="AW38" s="329">
        <v>20</v>
      </c>
      <c r="AX38" s="477">
        <v>3</v>
      </c>
      <c r="AY38" s="332" t="s">
        <v>104</v>
      </c>
      <c r="AZ38" s="24">
        <f t="shared" si="14"/>
        <v>1</v>
      </c>
      <c r="BA38" s="16">
        <v>10</v>
      </c>
      <c r="BB38" s="25">
        <f t="shared" si="15"/>
        <v>2</v>
      </c>
      <c r="BC38" s="16">
        <v>20</v>
      </c>
      <c r="BD38" s="25">
        <f t="shared" si="16"/>
        <v>3</v>
      </c>
      <c r="BE38" s="26">
        <f t="shared" si="17"/>
        <v>3</v>
      </c>
      <c r="BF38" s="41" t="s">
        <v>676</v>
      </c>
      <c r="BG38" s="41" t="s">
        <v>727</v>
      </c>
    </row>
    <row r="39" spans="1:59" s="1" customFormat="1" ht="15.75" customHeight="1" x14ac:dyDescent="0.2">
      <c r="A39" s="28" t="s">
        <v>406</v>
      </c>
      <c r="B39" s="710" t="s">
        <v>34</v>
      </c>
      <c r="C39" s="718" t="s">
        <v>407</v>
      </c>
      <c r="D39" s="328"/>
      <c r="E39" s="329" t="str">
        <f t="shared" si="18"/>
        <v/>
      </c>
      <c r="F39" s="330"/>
      <c r="G39" s="329" t="str">
        <f t="shared" si="28"/>
        <v/>
      </c>
      <c r="H39" s="331"/>
      <c r="I39" s="332"/>
      <c r="J39" s="328"/>
      <c r="K39" s="329" t="str">
        <f t="shared" si="35"/>
        <v/>
      </c>
      <c r="L39" s="330"/>
      <c r="M39" s="329" t="str">
        <f t="shared" si="36"/>
        <v/>
      </c>
      <c r="N39" s="331"/>
      <c r="O39" s="332"/>
      <c r="P39" s="328"/>
      <c r="Q39" s="329" t="str">
        <f t="shared" si="29"/>
        <v/>
      </c>
      <c r="R39" s="330"/>
      <c r="S39" s="329" t="str">
        <f t="shared" si="30"/>
        <v/>
      </c>
      <c r="T39" s="331"/>
      <c r="U39" s="332"/>
      <c r="V39" s="328"/>
      <c r="W39" s="329" t="str">
        <f t="shared" si="4"/>
        <v/>
      </c>
      <c r="X39" s="330"/>
      <c r="Y39" s="329" t="str">
        <f t="shared" si="5"/>
        <v/>
      </c>
      <c r="Z39" s="331"/>
      <c r="AA39" s="332"/>
      <c r="AB39" s="328">
        <v>1</v>
      </c>
      <c r="AC39" s="329">
        <v>14</v>
      </c>
      <c r="AD39" s="330">
        <v>1</v>
      </c>
      <c r="AE39" s="329">
        <v>14</v>
      </c>
      <c r="AF39" s="477">
        <v>2</v>
      </c>
      <c r="AG39" s="478" t="s">
        <v>104</v>
      </c>
      <c r="AH39" s="328"/>
      <c r="AI39" s="329" t="str">
        <f t="shared" si="32"/>
        <v/>
      </c>
      <c r="AJ39" s="330"/>
      <c r="AK39" s="329" t="str">
        <f t="shared" si="33"/>
        <v/>
      </c>
      <c r="AL39" s="477"/>
      <c r="AM39" s="332"/>
      <c r="AN39" s="328"/>
      <c r="AO39" s="329"/>
      <c r="AP39" s="330"/>
      <c r="AQ39" s="329"/>
      <c r="AR39" s="477"/>
      <c r="AS39" s="478"/>
      <c r="AT39" s="328"/>
      <c r="AU39" s="329"/>
      <c r="AV39" s="330"/>
      <c r="AW39" s="329"/>
      <c r="AX39" s="477"/>
      <c r="AY39" s="332"/>
      <c r="AZ39" s="24">
        <f t="shared" si="14"/>
        <v>1</v>
      </c>
      <c r="BA39" s="16">
        <f t="shared" si="21"/>
        <v>14</v>
      </c>
      <c r="BB39" s="25">
        <f t="shared" si="15"/>
        <v>1</v>
      </c>
      <c r="BC39" s="16">
        <v>14</v>
      </c>
      <c r="BD39" s="25">
        <f t="shared" si="16"/>
        <v>2</v>
      </c>
      <c r="BE39" s="26">
        <f t="shared" si="17"/>
        <v>2</v>
      </c>
      <c r="BF39" s="41" t="s">
        <v>676</v>
      </c>
      <c r="BG39" s="41" t="s">
        <v>806</v>
      </c>
    </row>
    <row r="40" spans="1:59" s="1" customFormat="1" ht="15.75" customHeight="1" x14ac:dyDescent="0.2">
      <c r="A40" s="28" t="s">
        <v>408</v>
      </c>
      <c r="B40" s="710" t="s">
        <v>34</v>
      </c>
      <c r="C40" s="718" t="s">
        <v>409</v>
      </c>
      <c r="D40" s="328"/>
      <c r="E40" s="329" t="str">
        <f t="shared" si="18"/>
        <v/>
      </c>
      <c r="F40" s="330"/>
      <c r="G40" s="329" t="str">
        <f t="shared" si="28"/>
        <v/>
      </c>
      <c r="H40" s="331"/>
      <c r="I40" s="332"/>
      <c r="J40" s="328"/>
      <c r="K40" s="329" t="str">
        <f t="shared" si="35"/>
        <v/>
      </c>
      <c r="L40" s="330"/>
      <c r="M40" s="329" t="str">
        <f t="shared" si="36"/>
        <v/>
      </c>
      <c r="N40" s="331"/>
      <c r="O40" s="332"/>
      <c r="P40" s="328"/>
      <c r="Q40" s="329" t="str">
        <f t="shared" si="29"/>
        <v/>
      </c>
      <c r="R40" s="330"/>
      <c r="S40" s="329" t="str">
        <f t="shared" si="30"/>
        <v/>
      </c>
      <c r="T40" s="331"/>
      <c r="U40" s="332"/>
      <c r="V40" s="328"/>
      <c r="W40" s="329" t="str">
        <f t="shared" si="4"/>
        <v/>
      </c>
      <c r="X40" s="330"/>
      <c r="Y40" s="329" t="str">
        <f t="shared" si="5"/>
        <v/>
      </c>
      <c r="Z40" s="331"/>
      <c r="AA40" s="332"/>
      <c r="AB40" s="328"/>
      <c r="AC40" s="329" t="str">
        <f t="shared" ref="AC40" si="37">IF(AB40*15=0,"",AB40*15)</f>
        <v/>
      </c>
      <c r="AD40" s="330"/>
      <c r="AE40" s="329" t="str">
        <f t="shared" ref="AE40" si="38">IF(AD40*15=0,"",AD40*15)</f>
        <v/>
      </c>
      <c r="AF40" s="477"/>
      <c r="AG40" s="478"/>
      <c r="AH40" s="328">
        <v>1</v>
      </c>
      <c r="AI40" s="329">
        <v>14</v>
      </c>
      <c r="AJ40" s="330">
        <v>1</v>
      </c>
      <c r="AK40" s="329">
        <v>14</v>
      </c>
      <c r="AL40" s="477">
        <v>2</v>
      </c>
      <c r="AM40" s="332" t="s">
        <v>104</v>
      </c>
      <c r="AN40" s="328"/>
      <c r="AO40" s="329"/>
      <c r="AP40" s="330"/>
      <c r="AQ40" s="329"/>
      <c r="AR40" s="477"/>
      <c r="AS40" s="478"/>
      <c r="AT40" s="328"/>
      <c r="AU40" s="329"/>
      <c r="AV40" s="330"/>
      <c r="AW40" s="329"/>
      <c r="AX40" s="477"/>
      <c r="AY40" s="332"/>
      <c r="AZ40" s="24">
        <f t="shared" si="14"/>
        <v>1</v>
      </c>
      <c r="BA40" s="16">
        <f t="shared" si="21"/>
        <v>14</v>
      </c>
      <c r="BB40" s="25">
        <f t="shared" si="15"/>
        <v>1</v>
      </c>
      <c r="BC40" s="16">
        <v>14</v>
      </c>
      <c r="BD40" s="25">
        <f t="shared" si="16"/>
        <v>2</v>
      </c>
      <c r="BE40" s="26">
        <f t="shared" si="17"/>
        <v>2</v>
      </c>
      <c r="BF40" s="41" t="s">
        <v>676</v>
      </c>
      <c r="BG40" s="41" t="s">
        <v>806</v>
      </c>
    </row>
    <row r="41" spans="1:59" s="1" customFormat="1" ht="15.75" customHeight="1" x14ac:dyDescent="0.2">
      <c r="A41" s="28" t="s">
        <v>410</v>
      </c>
      <c r="B41" s="710" t="s">
        <v>34</v>
      </c>
      <c r="C41" s="718" t="s">
        <v>411</v>
      </c>
      <c r="D41" s="328"/>
      <c r="E41" s="329" t="str">
        <f t="shared" si="18"/>
        <v/>
      </c>
      <c r="F41" s="330"/>
      <c r="G41" s="329" t="str">
        <f t="shared" si="28"/>
        <v/>
      </c>
      <c r="H41" s="331"/>
      <c r="I41" s="332"/>
      <c r="J41" s="328"/>
      <c r="K41" s="329" t="str">
        <f t="shared" si="35"/>
        <v/>
      </c>
      <c r="L41" s="330"/>
      <c r="M41" s="329" t="str">
        <f t="shared" si="36"/>
        <v/>
      </c>
      <c r="N41" s="331"/>
      <c r="O41" s="332"/>
      <c r="P41" s="328"/>
      <c r="Q41" s="329" t="str">
        <f t="shared" si="29"/>
        <v/>
      </c>
      <c r="R41" s="330"/>
      <c r="S41" s="329" t="str">
        <f t="shared" si="30"/>
        <v/>
      </c>
      <c r="T41" s="331"/>
      <c r="U41" s="332"/>
      <c r="V41" s="328"/>
      <c r="W41" s="329" t="str">
        <f t="shared" si="4"/>
        <v/>
      </c>
      <c r="X41" s="330"/>
      <c r="Y41" s="329" t="str">
        <f t="shared" si="5"/>
        <v/>
      </c>
      <c r="Z41" s="331"/>
      <c r="AA41" s="332"/>
      <c r="AB41" s="328"/>
      <c r="AC41" s="329" t="str">
        <f t="shared" si="6"/>
        <v/>
      </c>
      <c r="AD41" s="330"/>
      <c r="AE41" s="329" t="str">
        <f t="shared" si="31"/>
        <v/>
      </c>
      <c r="AF41" s="331"/>
      <c r="AG41" s="332"/>
      <c r="AH41" s="328">
        <v>1</v>
      </c>
      <c r="AI41" s="329">
        <v>14</v>
      </c>
      <c r="AJ41" s="330">
        <v>1</v>
      </c>
      <c r="AK41" s="329">
        <v>14</v>
      </c>
      <c r="AL41" s="331">
        <v>1</v>
      </c>
      <c r="AM41" s="332" t="s">
        <v>471</v>
      </c>
      <c r="AN41" s="328"/>
      <c r="AO41" s="329"/>
      <c r="AP41" s="330"/>
      <c r="AQ41" s="329"/>
      <c r="AR41" s="477"/>
      <c r="AS41" s="478"/>
      <c r="AT41" s="328"/>
      <c r="AU41" s="329" t="str">
        <f t="shared" si="12"/>
        <v/>
      </c>
      <c r="AV41" s="330"/>
      <c r="AW41" s="329" t="str">
        <f t="shared" si="13"/>
        <v/>
      </c>
      <c r="AX41" s="477"/>
      <c r="AY41" s="332"/>
      <c r="AZ41" s="24">
        <f t="shared" si="14"/>
        <v>1</v>
      </c>
      <c r="BA41" s="16">
        <f t="shared" si="21"/>
        <v>14</v>
      </c>
      <c r="BB41" s="25">
        <f t="shared" si="15"/>
        <v>1</v>
      </c>
      <c r="BC41" s="16">
        <v>14</v>
      </c>
      <c r="BD41" s="25">
        <f t="shared" si="16"/>
        <v>1</v>
      </c>
      <c r="BE41" s="26">
        <f t="shared" si="17"/>
        <v>2</v>
      </c>
      <c r="BF41" s="41" t="s">
        <v>676</v>
      </c>
      <c r="BG41" s="41" t="s">
        <v>716</v>
      </c>
    </row>
    <row r="42" spans="1:59" s="1" customFormat="1" ht="15.75" customHeight="1" x14ac:dyDescent="0.2">
      <c r="A42" s="28" t="s">
        <v>412</v>
      </c>
      <c r="B42" s="710" t="s">
        <v>34</v>
      </c>
      <c r="C42" s="718" t="s">
        <v>382</v>
      </c>
      <c r="D42" s="328"/>
      <c r="E42" s="329" t="str">
        <f t="shared" si="18"/>
        <v/>
      </c>
      <c r="F42" s="330"/>
      <c r="G42" s="329" t="str">
        <f t="shared" si="28"/>
        <v/>
      </c>
      <c r="H42" s="331"/>
      <c r="I42" s="332"/>
      <c r="J42" s="328"/>
      <c r="K42" s="329" t="str">
        <f t="shared" si="35"/>
        <v/>
      </c>
      <c r="L42" s="330"/>
      <c r="M42" s="329" t="str">
        <f t="shared" si="36"/>
        <v/>
      </c>
      <c r="N42" s="331"/>
      <c r="O42" s="332"/>
      <c r="P42" s="328"/>
      <c r="Q42" s="329" t="str">
        <f t="shared" si="29"/>
        <v/>
      </c>
      <c r="R42" s="330"/>
      <c r="S42" s="329" t="str">
        <f t="shared" si="30"/>
        <v/>
      </c>
      <c r="T42" s="331"/>
      <c r="U42" s="332"/>
      <c r="V42" s="328"/>
      <c r="W42" s="329" t="str">
        <f t="shared" si="4"/>
        <v/>
      </c>
      <c r="X42" s="330"/>
      <c r="Y42" s="329" t="str">
        <f t="shared" si="5"/>
        <v/>
      </c>
      <c r="Z42" s="331"/>
      <c r="AA42" s="332"/>
      <c r="AB42" s="328"/>
      <c r="AC42" s="329"/>
      <c r="AD42" s="330"/>
      <c r="AE42" s="329"/>
      <c r="AF42" s="331"/>
      <c r="AG42" s="332"/>
      <c r="AH42" s="328"/>
      <c r="AI42" s="329" t="str">
        <f t="shared" si="32"/>
        <v/>
      </c>
      <c r="AJ42" s="330"/>
      <c r="AK42" s="329" t="str">
        <f t="shared" si="33"/>
        <v/>
      </c>
      <c r="AL42" s="331"/>
      <c r="AM42" s="332"/>
      <c r="AN42" s="328">
        <v>1</v>
      </c>
      <c r="AO42" s="329">
        <v>14</v>
      </c>
      <c r="AP42" s="330">
        <v>1</v>
      </c>
      <c r="AQ42" s="329">
        <v>14</v>
      </c>
      <c r="AR42" s="477">
        <v>2</v>
      </c>
      <c r="AS42" s="478" t="s">
        <v>363</v>
      </c>
      <c r="AT42" s="328"/>
      <c r="AU42" s="329" t="str">
        <f t="shared" si="12"/>
        <v/>
      </c>
      <c r="AV42" s="330"/>
      <c r="AW42" s="329" t="str">
        <f t="shared" si="13"/>
        <v/>
      </c>
      <c r="AX42" s="477"/>
      <c r="AY42" s="332"/>
      <c r="AZ42" s="24">
        <f t="shared" si="14"/>
        <v>1</v>
      </c>
      <c r="BA42" s="16">
        <f t="shared" si="21"/>
        <v>14</v>
      </c>
      <c r="BB42" s="25">
        <f t="shared" si="15"/>
        <v>1</v>
      </c>
      <c r="BC42" s="16">
        <v>14</v>
      </c>
      <c r="BD42" s="25">
        <f t="shared" si="16"/>
        <v>2</v>
      </c>
      <c r="BE42" s="26">
        <f t="shared" si="17"/>
        <v>2</v>
      </c>
      <c r="BF42" s="41" t="s">
        <v>676</v>
      </c>
      <c r="BG42" s="381" t="s">
        <v>716</v>
      </c>
    </row>
    <row r="43" spans="1:59" s="1" customFormat="1" ht="15.75" customHeight="1" x14ac:dyDescent="0.2">
      <c r="A43" s="28" t="s">
        <v>383</v>
      </c>
      <c r="B43" s="710" t="s">
        <v>34</v>
      </c>
      <c r="C43" s="718" t="s">
        <v>384</v>
      </c>
      <c r="D43" s="328"/>
      <c r="E43" s="329" t="str">
        <f t="shared" si="18"/>
        <v/>
      </c>
      <c r="F43" s="330"/>
      <c r="G43" s="329" t="str">
        <f t="shared" si="28"/>
        <v/>
      </c>
      <c r="H43" s="331"/>
      <c r="I43" s="332"/>
      <c r="J43" s="328"/>
      <c r="K43" s="329" t="str">
        <f t="shared" si="35"/>
        <v/>
      </c>
      <c r="L43" s="330"/>
      <c r="M43" s="329" t="str">
        <f t="shared" si="36"/>
        <v/>
      </c>
      <c r="N43" s="331"/>
      <c r="O43" s="332"/>
      <c r="P43" s="328"/>
      <c r="Q43" s="329" t="str">
        <f t="shared" si="29"/>
        <v/>
      </c>
      <c r="R43" s="330"/>
      <c r="S43" s="329" t="str">
        <f t="shared" si="30"/>
        <v/>
      </c>
      <c r="T43" s="331"/>
      <c r="U43" s="332"/>
      <c r="V43" s="328"/>
      <c r="W43" s="329" t="str">
        <f t="shared" si="4"/>
        <v/>
      </c>
      <c r="X43" s="330"/>
      <c r="Y43" s="329" t="str">
        <f t="shared" si="5"/>
        <v/>
      </c>
      <c r="Z43" s="331"/>
      <c r="AA43" s="332"/>
      <c r="AB43" s="328"/>
      <c r="AC43" s="329" t="str">
        <f t="shared" si="6"/>
        <v/>
      </c>
      <c r="AD43" s="330"/>
      <c r="AE43" s="329" t="str">
        <f t="shared" si="31"/>
        <v/>
      </c>
      <c r="AF43" s="331"/>
      <c r="AG43" s="332"/>
      <c r="AH43" s="328"/>
      <c r="AI43" s="329"/>
      <c r="AJ43" s="330"/>
      <c r="AK43" s="329"/>
      <c r="AL43" s="331"/>
      <c r="AM43" s="332"/>
      <c r="AN43" s="328"/>
      <c r="AO43" s="329" t="str">
        <f t="shared" si="34"/>
        <v/>
      </c>
      <c r="AP43" s="330"/>
      <c r="AQ43" s="329" t="str">
        <f t="shared" si="11"/>
        <v/>
      </c>
      <c r="AR43" s="477"/>
      <c r="AS43" s="478"/>
      <c r="AT43" s="328">
        <v>1</v>
      </c>
      <c r="AU43" s="329">
        <v>10</v>
      </c>
      <c r="AV43" s="330">
        <v>1</v>
      </c>
      <c r="AW43" s="329">
        <v>10</v>
      </c>
      <c r="AX43" s="477">
        <v>2</v>
      </c>
      <c r="AY43" s="332" t="s">
        <v>104</v>
      </c>
      <c r="AZ43" s="24">
        <f t="shared" si="14"/>
        <v>1</v>
      </c>
      <c r="BA43" s="16">
        <v>10</v>
      </c>
      <c r="BB43" s="25">
        <f t="shared" si="15"/>
        <v>1</v>
      </c>
      <c r="BC43" s="16">
        <v>10</v>
      </c>
      <c r="BD43" s="25">
        <f t="shared" si="16"/>
        <v>2</v>
      </c>
      <c r="BE43" s="26">
        <f t="shared" si="17"/>
        <v>2</v>
      </c>
      <c r="BF43" s="41" t="s">
        <v>676</v>
      </c>
      <c r="BG43" s="381" t="s">
        <v>716</v>
      </c>
    </row>
    <row r="44" spans="1:59" s="1" customFormat="1" ht="15.75" customHeight="1" x14ac:dyDescent="0.2">
      <c r="A44" s="28" t="s">
        <v>388</v>
      </c>
      <c r="B44" s="710" t="s">
        <v>34</v>
      </c>
      <c r="C44" s="718" t="s">
        <v>389</v>
      </c>
      <c r="D44" s="328"/>
      <c r="E44" s="329" t="str">
        <f t="shared" si="18"/>
        <v/>
      </c>
      <c r="F44" s="330"/>
      <c r="G44" s="329" t="str">
        <f t="shared" si="28"/>
        <v/>
      </c>
      <c r="H44" s="331"/>
      <c r="I44" s="332"/>
      <c r="J44" s="328"/>
      <c r="K44" s="329" t="str">
        <f t="shared" si="35"/>
        <v/>
      </c>
      <c r="L44" s="330"/>
      <c r="M44" s="329" t="str">
        <f t="shared" si="36"/>
        <v/>
      </c>
      <c r="N44" s="331"/>
      <c r="O44" s="332"/>
      <c r="P44" s="328"/>
      <c r="Q44" s="329" t="str">
        <f t="shared" si="29"/>
        <v/>
      </c>
      <c r="R44" s="330"/>
      <c r="S44" s="329" t="str">
        <f t="shared" si="30"/>
        <v/>
      </c>
      <c r="T44" s="331"/>
      <c r="U44" s="332"/>
      <c r="V44" s="328"/>
      <c r="W44" s="329" t="str">
        <f t="shared" si="4"/>
        <v/>
      </c>
      <c r="X44" s="330"/>
      <c r="Y44" s="329" t="str">
        <f t="shared" si="5"/>
        <v/>
      </c>
      <c r="Z44" s="331"/>
      <c r="AA44" s="332"/>
      <c r="AB44" s="328"/>
      <c r="AC44" s="329" t="str">
        <f t="shared" si="6"/>
        <v/>
      </c>
      <c r="AD44" s="330"/>
      <c r="AE44" s="329" t="str">
        <f t="shared" si="31"/>
        <v/>
      </c>
      <c r="AF44" s="331"/>
      <c r="AG44" s="332"/>
      <c r="AH44" s="328"/>
      <c r="AI44" s="329" t="str">
        <f t="shared" si="32"/>
        <v/>
      </c>
      <c r="AJ44" s="330"/>
      <c r="AK44" s="329" t="str">
        <f t="shared" si="33"/>
        <v/>
      </c>
      <c r="AL44" s="331"/>
      <c r="AM44" s="332"/>
      <c r="AN44" s="328"/>
      <c r="AO44" s="329" t="str">
        <f t="shared" si="34"/>
        <v/>
      </c>
      <c r="AP44" s="330"/>
      <c r="AQ44" s="329" t="str">
        <f t="shared" si="11"/>
        <v/>
      </c>
      <c r="AR44" s="477"/>
      <c r="AS44" s="478"/>
      <c r="AT44" s="328">
        <v>1</v>
      </c>
      <c r="AU44" s="329">
        <v>10</v>
      </c>
      <c r="AV44" s="330"/>
      <c r="AW44" s="329" t="str">
        <f t="shared" si="13"/>
        <v/>
      </c>
      <c r="AX44" s="477">
        <v>1</v>
      </c>
      <c r="AY44" s="332" t="s">
        <v>88</v>
      </c>
      <c r="AZ44" s="24">
        <f t="shared" si="14"/>
        <v>1</v>
      </c>
      <c r="BA44" s="16">
        <v>10</v>
      </c>
      <c r="BB44" s="25" t="str">
        <f t="shared" si="15"/>
        <v/>
      </c>
      <c r="BC44" s="16">
        <v>20</v>
      </c>
      <c r="BD44" s="25">
        <f t="shared" si="16"/>
        <v>1</v>
      </c>
      <c r="BE44" s="26">
        <f t="shared" si="17"/>
        <v>1</v>
      </c>
      <c r="BF44" s="41" t="s">
        <v>1141</v>
      </c>
      <c r="BG44" s="381" t="s">
        <v>725</v>
      </c>
    </row>
    <row r="45" spans="1:59" s="1" customFormat="1" ht="15.75" customHeight="1" x14ac:dyDescent="0.2">
      <c r="A45" s="28" t="s">
        <v>814</v>
      </c>
      <c r="B45" s="710" t="s">
        <v>34</v>
      </c>
      <c r="C45" s="718" t="s">
        <v>413</v>
      </c>
      <c r="D45" s="328"/>
      <c r="E45" s="329" t="str">
        <f t="shared" si="18"/>
        <v/>
      </c>
      <c r="F45" s="330"/>
      <c r="G45" s="329" t="str">
        <f t="shared" si="28"/>
        <v/>
      </c>
      <c r="H45" s="331"/>
      <c r="I45" s="332"/>
      <c r="J45" s="328"/>
      <c r="K45" s="329" t="str">
        <f t="shared" si="35"/>
        <v/>
      </c>
      <c r="L45" s="330"/>
      <c r="M45" s="329" t="str">
        <f t="shared" si="36"/>
        <v/>
      </c>
      <c r="N45" s="331"/>
      <c r="O45" s="332"/>
      <c r="P45" s="328"/>
      <c r="Q45" s="329" t="str">
        <f t="shared" si="29"/>
        <v/>
      </c>
      <c r="R45" s="330"/>
      <c r="S45" s="329" t="str">
        <f t="shared" si="30"/>
        <v/>
      </c>
      <c r="T45" s="331"/>
      <c r="U45" s="332"/>
      <c r="V45" s="328"/>
      <c r="W45" s="329" t="str">
        <f t="shared" si="4"/>
        <v/>
      </c>
      <c r="X45" s="330"/>
      <c r="Y45" s="329" t="str">
        <f t="shared" si="5"/>
        <v/>
      </c>
      <c r="Z45" s="331"/>
      <c r="AA45" s="332"/>
      <c r="AB45" s="328"/>
      <c r="AC45" s="329" t="str">
        <f t="shared" si="6"/>
        <v/>
      </c>
      <c r="AD45" s="330">
        <v>2</v>
      </c>
      <c r="AE45" s="329">
        <v>28</v>
      </c>
      <c r="AF45" s="331">
        <v>3</v>
      </c>
      <c r="AG45" s="332" t="s">
        <v>470</v>
      </c>
      <c r="AH45" s="328"/>
      <c r="AI45" s="329" t="str">
        <f t="shared" si="32"/>
        <v/>
      </c>
      <c r="AJ45" s="330"/>
      <c r="AK45" s="329" t="str">
        <f t="shared" si="33"/>
        <v/>
      </c>
      <c r="AL45" s="331"/>
      <c r="AM45" s="332"/>
      <c r="AN45" s="328"/>
      <c r="AO45" s="329" t="str">
        <f t="shared" si="34"/>
        <v/>
      </c>
      <c r="AP45" s="330"/>
      <c r="AQ45" s="329" t="str">
        <f t="shared" si="11"/>
        <v/>
      </c>
      <c r="AR45" s="477"/>
      <c r="AS45" s="478"/>
      <c r="AT45" s="328"/>
      <c r="AU45" s="329" t="str">
        <f t="shared" si="12"/>
        <v/>
      </c>
      <c r="AV45" s="330"/>
      <c r="AW45" s="329" t="str">
        <f t="shared" si="13"/>
        <v/>
      </c>
      <c r="AX45" s="477"/>
      <c r="AY45" s="332"/>
      <c r="AZ45" s="24" t="str">
        <f t="shared" si="14"/>
        <v/>
      </c>
      <c r="BA45" s="16" t="str">
        <f t="shared" si="21"/>
        <v/>
      </c>
      <c r="BB45" s="25">
        <v>2</v>
      </c>
      <c r="BC45" s="16">
        <v>28</v>
      </c>
      <c r="BD45" s="25">
        <f t="shared" si="16"/>
        <v>3</v>
      </c>
      <c r="BE45" s="26">
        <f t="shared" si="17"/>
        <v>2</v>
      </c>
      <c r="BF45" s="41" t="s">
        <v>676</v>
      </c>
      <c r="BG45" s="381" t="s">
        <v>713</v>
      </c>
    </row>
    <row r="46" spans="1:59" s="1" customFormat="1" ht="15.75" customHeight="1" x14ac:dyDescent="0.2">
      <c r="A46" s="28" t="s">
        <v>790</v>
      </c>
      <c r="B46" s="710" t="s">
        <v>34</v>
      </c>
      <c r="C46" s="716" t="s">
        <v>620</v>
      </c>
      <c r="D46" s="328"/>
      <c r="E46" s="329"/>
      <c r="F46" s="330"/>
      <c r="G46" s="329"/>
      <c r="H46" s="331"/>
      <c r="I46" s="332"/>
      <c r="J46" s="328"/>
      <c r="K46" s="329"/>
      <c r="L46" s="330"/>
      <c r="M46" s="329"/>
      <c r="N46" s="331"/>
      <c r="O46" s="332"/>
      <c r="P46" s="328"/>
      <c r="Q46" s="329"/>
      <c r="R46" s="330"/>
      <c r="S46" s="329"/>
      <c r="T46" s="331"/>
      <c r="U46" s="332"/>
      <c r="V46" s="328"/>
      <c r="W46" s="329"/>
      <c r="X46" s="330"/>
      <c r="Y46" s="329"/>
      <c r="Z46" s="331"/>
      <c r="AA46" s="332"/>
      <c r="AB46" s="328">
        <v>1</v>
      </c>
      <c r="AC46" s="329">
        <v>14</v>
      </c>
      <c r="AD46" s="330"/>
      <c r="AE46" s="329"/>
      <c r="AF46" s="331">
        <v>1</v>
      </c>
      <c r="AG46" s="332" t="s">
        <v>88</v>
      </c>
      <c r="AH46" s="328"/>
      <c r="AI46" s="329"/>
      <c r="AJ46" s="330"/>
      <c r="AK46" s="329"/>
      <c r="AL46" s="331"/>
      <c r="AM46" s="332"/>
      <c r="AN46" s="328"/>
      <c r="AO46" s="329"/>
      <c r="AP46" s="330"/>
      <c r="AQ46" s="329"/>
      <c r="AR46" s="477"/>
      <c r="AS46" s="478"/>
      <c r="AT46" s="328"/>
      <c r="AU46" s="329"/>
      <c r="AV46" s="330"/>
      <c r="AW46" s="329"/>
      <c r="AX46" s="477"/>
      <c r="AY46" s="332"/>
      <c r="AZ46" s="24">
        <f t="shared" si="14"/>
        <v>1</v>
      </c>
      <c r="BA46" s="16">
        <f t="shared" si="21"/>
        <v>14</v>
      </c>
      <c r="BB46" s="25" t="str">
        <f t="shared" si="15"/>
        <v/>
      </c>
      <c r="BC46" s="16"/>
      <c r="BD46" s="25">
        <f t="shared" si="16"/>
        <v>1</v>
      </c>
      <c r="BE46" s="26">
        <f t="shared" si="17"/>
        <v>1</v>
      </c>
      <c r="BF46" s="41" t="s">
        <v>1141</v>
      </c>
      <c r="BG46" s="381" t="s">
        <v>791</v>
      </c>
    </row>
    <row r="47" spans="1:59" s="1" customFormat="1" ht="15.75" customHeight="1" x14ac:dyDescent="0.2">
      <c r="A47" s="28" t="s">
        <v>759</v>
      </c>
      <c r="B47" s="710" t="s">
        <v>15</v>
      </c>
      <c r="C47" s="71" t="s">
        <v>618</v>
      </c>
      <c r="D47" s="328"/>
      <c r="E47" s="329"/>
      <c r="F47" s="330"/>
      <c r="G47" s="329"/>
      <c r="H47" s="331"/>
      <c r="I47" s="332"/>
      <c r="J47" s="328"/>
      <c r="K47" s="329"/>
      <c r="L47" s="330"/>
      <c r="M47" s="329"/>
      <c r="N47" s="331"/>
      <c r="O47" s="332"/>
      <c r="P47" s="328"/>
      <c r="Q47" s="329"/>
      <c r="R47" s="330"/>
      <c r="S47" s="329"/>
      <c r="T47" s="331"/>
      <c r="U47" s="332"/>
      <c r="V47" s="328"/>
      <c r="W47" s="329"/>
      <c r="X47" s="330"/>
      <c r="Y47" s="329"/>
      <c r="Z47" s="331"/>
      <c r="AA47" s="332"/>
      <c r="AB47" s="328"/>
      <c r="AC47" s="329"/>
      <c r="AD47" s="330"/>
      <c r="AE47" s="329"/>
      <c r="AF47" s="331"/>
      <c r="AG47" s="332"/>
      <c r="AH47" s="328">
        <v>1</v>
      </c>
      <c r="AI47" s="329">
        <v>14</v>
      </c>
      <c r="AJ47" s="330">
        <v>1</v>
      </c>
      <c r="AK47" s="329">
        <v>14</v>
      </c>
      <c r="AL47" s="331">
        <v>2</v>
      </c>
      <c r="AM47" s="332" t="s">
        <v>15</v>
      </c>
      <c r="AN47" s="328"/>
      <c r="AO47" s="329"/>
      <c r="AP47" s="330"/>
      <c r="AQ47" s="329"/>
      <c r="AR47" s="477"/>
      <c r="AS47" s="478"/>
      <c r="AT47" s="328"/>
      <c r="AU47" s="329"/>
      <c r="AV47" s="330"/>
      <c r="AW47" s="329"/>
      <c r="AX47" s="477"/>
      <c r="AY47" s="332"/>
      <c r="AZ47" s="24">
        <f t="shared" ref="AZ47" si="39">IF(D47+J47+P47+V47+AB47+AH47+AN47+AT47=0,"",D47+J47+P47+V47+AB47+AH47+AN47+AT47)</f>
        <v>1</v>
      </c>
      <c r="BA47" s="16">
        <f t="shared" ref="BA47" si="40">IF((D47+J47+P47+V47+AB47+AH47+AN47+AT47)*14=0,"",(D47+J47+P47+V47+AB47+AH47+AN47+AT47)*14)</f>
        <v>14</v>
      </c>
      <c r="BB47" s="25">
        <f t="shared" ref="BB47" si="41">IF(F47+L47+R47+X47+AD47+AJ47+AP47+AV47=0,"",F47+L47+R47+X47+AD47+AJ47+AP47+AV47)</f>
        <v>1</v>
      </c>
      <c r="BC47" s="16">
        <v>14</v>
      </c>
      <c r="BD47" s="25">
        <f t="shared" ref="BD47" si="42">IF(N47+H47+T47+Z47+AF47+AL47+AR47+AX47=0,"",N47+H47+T47+Z47+AF47+AL47+AR47+AX47)</f>
        <v>2</v>
      </c>
      <c r="BE47" s="26">
        <f t="shared" ref="BE47" si="43">IF(D47+F47+L47+J47+P47+R47+V47+X47+AB47+AD47+AH47+AJ47+AN47+AP47+AT47+AV47=0,"",D47+F47+L47+J47+P47+R47+V47+X47+AB47+AD47+AH47+AJ47+AN47+AP47+AT47+AV47)</f>
        <v>2</v>
      </c>
      <c r="BF47" s="41" t="s">
        <v>673</v>
      </c>
      <c r="BG47" s="381" t="s">
        <v>721</v>
      </c>
    </row>
    <row r="48" spans="1:59" s="1" customFormat="1" ht="15.75" customHeight="1" x14ac:dyDescent="0.2">
      <c r="A48" s="28" t="s">
        <v>815</v>
      </c>
      <c r="B48" s="710" t="s">
        <v>34</v>
      </c>
      <c r="C48" s="71" t="s">
        <v>615</v>
      </c>
      <c r="D48" s="328"/>
      <c r="E48" s="329" t="str">
        <f t="shared" si="18"/>
        <v/>
      </c>
      <c r="F48" s="330"/>
      <c r="G48" s="329" t="str">
        <f t="shared" si="28"/>
        <v/>
      </c>
      <c r="H48" s="331"/>
      <c r="I48" s="332"/>
      <c r="J48" s="328"/>
      <c r="K48" s="329" t="str">
        <f t="shared" si="35"/>
        <v/>
      </c>
      <c r="L48" s="330"/>
      <c r="M48" s="329" t="str">
        <f t="shared" si="36"/>
        <v/>
      </c>
      <c r="N48" s="331"/>
      <c r="O48" s="332"/>
      <c r="P48" s="328"/>
      <c r="Q48" s="329" t="str">
        <f t="shared" si="29"/>
        <v/>
      </c>
      <c r="R48" s="330"/>
      <c r="S48" s="329" t="str">
        <f t="shared" si="30"/>
        <v/>
      </c>
      <c r="T48" s="331"/>
      <c r="U48" s="332"/>
      <c r="V48" s="328"/>
      <c r="W48" s="329" t="str">
        <f t="shared" si="4"/>
        <v/>
      </c>
      <c r="X48" s="330"/>
      <c r="Y48" s="329" t="str">
        <f t="shared" si="5"/>
        <v/>
      </c>
      <c r="Z48" s="331"/>
      <c r="AA48" s="332"/>
      <c r="AB48" s="328"/>
      <c r="AC48" s="329" t="str">
        <f t="shared" si="6"/>
        <v/>
      </c>
      <c r="AD48" s="330"/>
      <c r="AE48" s="329"/>
      <c r="AF48" s="331"/>
      <c r="AG48" s="332"/>
      <c r="AH48" s="328"/>
      <c r="AI48" s="329" t="str">
        <f t="shared" si="32"/>
        <v/>
      </c>
      <c r="AJ48" s="330"/>
      <c r="AK48" s="329"/>
      <c r="AL48" s="331"/>
      <c r="AM48" s="332"/>
      <c r="AN48" s="328"/>
      <c r="AO48" s="329" t="str">
        <f t="shared" si="34"/>
        <v/>
      </c>
      <c r="AP48" s="330"/>
      <c r="AQ48" s="329" t="str">
        <f t="shared" si="11"/>
        <v/>
      </c>
      <c r="AR48" s="331"/>
      <c r="AS48" s="332"/>
      <c r="AT48" s="328"/>
      <c r="AU48" s="329" t="str">
        <f t="shared" si="12"/>
        <v/>
      </c>
      <c r="AV48" s="330">
        <v>2</v>
      </c>
      <c r="AW48" s="329">
        <v>20</v>
      </c>
      <c r="AX48" s="477">
        <v>1</v>
      </c>
      <c r="AY48" s="332" t="s">
        <v>468</v>
      </c>
      <c r="AZ48" s="24" t="str">
        <f>IF(D48+J48+P48+V48+AB48+AH48+AN48+AT48=0,"",D48+J48+P48+V48+AB48+AH48+AN48+AT48)</f>
        <v/>
      </c>
      <c r="BA48" s="16" t="str">
        <f>IF((D48+J48+P48+V48+AB48+AH48+AN48+AT48)*14=0,"",(D48+J48+P48+V48+AB48+AH48+AN48+AT48)*14)</f>
        <v/>
      </c>
      <c r="BB48" s="25">
        <f>IF(F48+L48+R48+X48+AD48+AJ48+AP48+AV48=0,"",F48+L48+R48+X48+AD48+AJ48+AP48+AV48)</f>
        <v>2</v>
      </c>
      <c r="BC48" s="16">
        <v>20</v>
      </c>
      <c r="BD48" s="25">
        <f>IF(N48+H48+T48+Z48+AF48+AL48+AR48+AX48=0,"",N48+H48+T48+Z48+AF48+AL48+AR48+AX48)</f>
        <v>1</v>
      </c>
      <c r="BE48" s="26">
        <f>IF(D48+F48+L48+J48+P48+R48+V48+X48+AB48+AD48+AH48+AJ48+AN48+AP48+AT48+AV48=0,"",D48+F48+L48+J48+P48+R48+V48+X48+AB48+AD48+AH48+AJ48+AN48+AP48+AT48+AV48)</f>
        <v>2</v>
      </c>
      <c r="BF48" s="41" t="s">
        <v>676</v>
      </c>
      <c r="BG48" s="381" t="s">
        <v>806</v>
      </c>
    </row>
    <row r="49" spans="1:59" s="1" customFormat="1" ht="15.75" customHeight="1" x14ac:dyDescent="0.2">
      <c r="A49" s="28" t="s">
        <v>810</v>
      </c>
      <c r="B49" s="710" t="s">
        <v>34</v>
      </c>
      <c r="C49" s="71" t="s">
        <v>617</v>
      </c>
      <c r="D49" s="328"/>
      <c r="E49" s="329" t="str">
        <f t="shared" si="18"/>
        <v/>
      </c>
      <c r="F49" s="330"/>
      <c r="G49" s="329" t="str">
        <f t="shared" si="28"/>
        <v/>
      </c>
      <c r="H49" s="331"/>
      <c r="I49" s="332"/>
      <c r="J49" s="328"/>
      <c r="K49" s="329" t="str">
        <f t="shared" si="35"/>
        <v/>
      </c>
      <c r="L49" s="330"/>
      <c r="M49" s="329" t="str">
        <f t="shared" si="36"/>
        <v/>
      </c>
      <c r="N49" s="331"/>
      <c r="O49" s="332"/>
      <c r="P49" s="328"/>
      <c r="Q49" s="329" t="str">
        <f t="shared" si="29"/>
        <v/>
      </c>
      <c r="R49" s="330"/>
      <c r="S49" s="329" t="str">
        <f t="shared" si="30"/>
        <v/>
      </c>
      <c r="T49" s="331"/>
      <c r="U49" s="332"/>
      <c r="V49" s="328"/>
      <c r="W49" s="329" t="str">
        <f t="shared" si="4"/>
        <v/>
      </c>
      <c r="X49" s="330"/>
      <c r="Y49" s="329"/>
      <c r="Z49" s="331"/>
      <c r="AA49" s="332"/>
      <c r="AB49" s="328"/>
      <c r="AC49" s="329"/>
      <c r="AD49" s="330"/>
      <c r="AE49" s="329"/>
      <c r="AF49" s="331"/>
      <c r="AG49" s="332"/>
      <c r="AH49" s="328"/>
      <c r="AI49" s="329" t="str">
        <f t="shared" si="32"/>
        <v/>
      </c>
      <c r="AJ49" s="330"/>
      <c r="AK49" s="329" t="str">
        <f t="shared" si="33"/>
        <v/>
      </c>
      <c r="AL49" s="331"/>
      <c r="AM49" s="332"/>
      <c r="AN49" s="328"/>
      <c r="AO49" s="329" t="str">
        <f t="shared" si="34"/>
        <v/>
      </c>
      <c r="AP49" s="330">
        <v>2</v>
      </c>
      <c r="AQ49" s="329">
        <v>28</v>
      </c>
      <c r="AR49" s="331">
        <v>1</v>
      </c>
      <c r="AS49" s="332" t="s">
        <v>518</v>
      </c>
      <c r="AT49" s="328"/>
      <c r="AU49" s="329" t="str">
        <f t="shared" si="12"/>
        <v/>
      </c>
      <c r="AV49" s="330"/>
      <c r="AW49" s="329" t="str">
        <f t="shared" si="13"/>
        <v/>
      </c>
      <c r="AX49" s="477"/>
      <c r="AY49" s="332"/>
      <c r="AZ49" s="24" t="str">
        <f t="shared" ref="AZ49:AZ50" si="44">IF(D49+J49+P49+V49+AB49+AH49+AN49+AT49=0,"",D49+J49+P49+V49+AB49+AH49+AN49+AT49)</f>
        <v/>
      </c>
      <c r="BA49" s="16" t="str">
        <f t="shared" ref="BA49:BA50" si="45">IF((D49+J49+P49+V49+AB49+AH49+AN49+AT49)*14=0,"",(D49+J49+P49+V49+AB49+AH49+AN49+AT49)*14)</f>
        <v/>
      </c>
      <c r="BB49" s="25">
        <f t="shared" ref="BB49:BB50" si="46">IF(F49+L49+R49+X49+AD49+AJ49+AP49+AV49=0,"",F49+L49+R49+X49+AD49+AJ49+AP49+AV49)</f>
        <v>2</v>
      </c>
      <c r="BC49" s="16">
        <v>28</v>
      </c>
      <c r="BD49" s="25">
        <f t="shared" ref="BD49:BD50" si="47">IF(N49+H49+T49+Z49+AF49+AL49+AR49+AX49=0,"",N49+H49+T49+Z49+AF49+AL49+AR49+AX49)</f>
        <v>1</v>
      </c>
      <c r="BE49" s="26">
        <f t="shared" ref="BE49:BE50" si="48">IF(D49+F49+L49+J49+P49+R49+V49+X49+AB49+AD49+AH49+AJ49+AN49+AP49+AT49+AV49=0,"",D49+F49+L49+J49+P49+R49+V49+X49+AB49+AD49+AH49+AJ49+AN49+AP49+AT49+AV49)</f>
        <v>2</v>
      </c>
      <c r="BF49" s="41" t="s">
        <v>676</v>
      </c>
      <c r="BG49" s="381" t="s">
        <v>727</v>
      </c>
    </row>
    <row r="50" spans="1:59" s="1" customFormat="1" ht="15.75" customHeight="1" x14ac:dyDescent="0.2">
      <c r="A50" s="28" t="s">
        <v>811</v>
      </c>
      <c r="B50" s="710" t="s">
        <v>34</v>
      </c>
      <c r="C50" s="71" t="s">
        <v>616</v>
      </c>
      <c r="D50" s="328"/>
      <c r="E50" s="329" t="str">
        <f t="shared" si="18"/>
        <v/>
      </c>
      <c r="F50" s="330"/>
      <c r="G50" s="329" t="str">
        <f t="shared" si="28"/>
        <v/>
      </c>
      <c r="H50" s="331"/>
      <c r="I50" s="332"/>
      <c r="J50" s="328"/>
      <c r="K50" s="329" t="str">
        <f t="shared" si="35"/>
        <v/>
      </c>
      <c r="L50" s="330"/>
      <c r="M50" s="329" t="str">
        <f t="shared" si="36"/>
        <v/>
      </c>
      <c r="N50" s="331"/>
      <c r="O50" s="332"/>
      <c r="P50" s="328"/>
      <c r="Q50" s="329" t="str">
        <f t="shared" si="29"/>
        <v/>
      </c>
      <c r="R50" s="330"/>
      <c r="S50" s="329" t="str">
        <f t="shared" si="30"/>
        <v/>
      </c>
      <c r="T50" s="331"/>
      <c r="U50" s="332"/>
      <c r="V50" s="328"/>
      <c r="W50" s="329" t="str">
        <f t="shared" si="4"/>
        <v/>
      </c>
      <c r="X50" s="330"/>
      <c r="Y50" s="329" t="str">
        <f t="shared" si="5"/>
        <v/>
      </c>
      <c r="Z50" s="331"/>
      <c r="AA50" s="332"/>
      <c r="AB50" s="328"/>
      <c r="AC50" s="329" t="str">
        <f t="shared" si="6"/>
        <v/>
      </c>
      <c r="AD50" s="330"/>
      <c r="AE50" s="329" t="str">
        <f t="shared" si="31"/>
        <v/>
      </c>
      <c r="AF50" s="331"/>
      <c r="AG50" s="332"/>
      <c r="AH50" s="328"/>
      <c r="AI50" s="329" t="str">
        <f t="shared" si="32"/>
        <v/>
      </c>
      <c r="AJ50" s="330"/>
      <c r="AK50" s="329" t="str">
        <f t="shared" si="33"/>
        <v/>
      </c>
      <c r="AL50" s="331"/>
      <c r="AM50" s="332"/>
      <c r="AN50" s="328"/>
      <c r="AO50" s="329" t="str">
        <f t="shared" si="34"/>
        <v/>
      </c>
      <c r="AP50" s="330"/>
      <c r="AQ50" s="329" t="str">
        <f t="shared" si="11"/>
        <v/>
      </c>
      <c r="AR50" s="331"/>
      <c r="AS50" s="332"/>
      <c r="AT50" s="328"/>
      <c r="AU50" s="329" t="str">
        <f t="shared" si="12"/>
        <v/>
      </c>
      <c r="AV50" s="330">
        <v>2</v>
      </c>
      <c r="AW50" s="329">
        <v>20</v>
      </c>
      <c r="AX50" s="477">
        <v>1</v>
      </c>
      <c r="AY50" s="332" t="s">
        <v>468</v>
      </c>
      <c r="AZ50" s="24" t="str">
        <f t="shared" si="44"/>
        <v/>
      </c>
      <c r="BA50" s="16" t="str">
        <f t="shared" si="45"/>
        <v/>
      </c>
      <c r="BB50" s="25">
        <f t="shared" si="46"/>
        <v>2</v>
      </c>
      <c r="BC50" s="16">
        <v>20</v>
      </c>
      <c r="BD50" s="25">
        <f t="shared" si="47"/>
        <v>1</v>
      </c>
      <c r="BE50" s="26">
        <f t="shared" si="48"/>
        <v>2</v>
      </c>
      <c r="BF50" s="41" t="s">
        <v>676</v>
      </c>
      <c r="BG50" s="381" t="s">
        <v>716</v>
      </c>
    </row>
    <row r="51" spans="1:59" s="300" customFormat="1" ht="15.75" customHeight="1" thickBot="1" x14ac:dyDescent="0.3">
      <c r="A51" s="364"/>
      <c r="B51" s="87"/>
      <c r="C51" s="365" t="s">
        <v>55</v>
      </c>
      <c r="D51" s="366">
        <f>SUM(D12:D50)</f>
        <v>5</v>
      </c>
      <c r="E51" s="366">
        <f>SUM(E12:E50)</f>
        <v>74</v>
      </c>
      <c r="F51" s="366">
        <f>SUM(F12:F50)</f>
        <v>2</v>
      </c>
      <c r="G51" s="366">
        <f>SUM(G12:G50)</f>
        <v>26</v>
      </c>
      <c r="H51" s="366">
        <f>SUM(H12:H50)</f>
        <v>6</v>
      </c>
      <c r="I51" s="367" t="s">
        <v>17</v>
      </c>
      <c r="J51" s="366">
        <f>SUM(J12:J50)</f>
        <v>3</v>
      </c>
      <c r="K51" s="366">
        <f>SUM(K12:K50)</f>
        <v>46</v>
      </c>
      <c r="L51" s="366">
        <f>SUM(L12:L50)</f>
        <v>4</v>
      </c>
      <c r="M51" s="366">
        <f>SUM(M12:M50)</f>
        <v>52</v>
      </c>
      <c r="N51" s="366">
        <f>SUM(N12:N50)</f>
        <v>8</v>
      </c>
      <c r="O51" s="367" t="s">
        <v>17</v>
      </c>
      <c r="P51" s="366">
        <f>SUM(P12:P50)</f>
        <v>1</v>
      </c>
      <c r="Q51" s="366">
        <f>SUM(Q12:Q50)</f>
        <v>14</v>
      </c>
      <c r="R51" s="366">
        <f>SUM(R12:R50)</f>
        <v>1</v>
      </c>
      <c r="S51" s="366">
        <f>SUM(S12:S50)</f>
        <v>14</v>
      </c>
      <c r="T51" s="366">
        <f>SUM(T12:T50)</f>
        <v>2</v>
      </c>
      <c r="U51" s="367" t="s">
        <v>17</v>
      </c>
      <c r="V51" s="366">
        <f>SUM(V12:V50)</f>
        <v>2</v>
      </c>
      <c r="W51" s="366">
        <f>SUM(W12:W50)</f>
        <v>28</v>
      </c>
      <c r="X51" s="366">
        <f>SUM(X12:X50)</f>
        <v>9</v>
      </c>
      <c r="Y51" s="366">
        <f>SUM(Y12:Y50)</f>
        <v>126</v>
      </c>
      <c r="Z51" s="366">
        <f>SUM(Z12:Z50)</f>
        <v>11</v>
      </c>
      <c r="AA51" s="367" t="s">
        <v>17</v>
      </c>
      <c r="AB51" s="366">
        <f>SUM(AB12:AB50)</f>
        <v>4</v>
      </c>
      <c r="AC51" s="366">
        <f>SUM(AC12:AC50)</f>
        <v>56</v>
      </c>
      <c r="AD51" s="366">
        <f>SUM(AD12:AD50)</f>
        <v>9</v>
      </c>
      <c r="AE51" s="366">
        <f>SUM(AE12:AE50)</f>
        <v>126</v>
      </c>
      <c r="AF51" s="366">
        <f>SUM(AF12:AF50)</f>
        <v>17</v>
      </c>
      <c r="AG51" s="367" t="s">
        <v>17</v>
      </c>
      <c r="AH51" s="366">
        <f>SUM(AH12:AH50)</f>
        <v>6</v>
      </c>
      <c r="AI51" s="366">
        <f>SUM(AI12:AI50)</f>
        <v>84</v>
      </c>
      <c r="AJ51" s="366">
        <f>SUM(AJ12:AJ50)</f>
        <v>7</v>
      </c>
      <c r="AK51" s="366">
        <f>SUM(AK12:AK50)</f>
        <v>98</v>
      </c>
      <c r="AL51" s="366">
        <f>SUM(AL12:AL50)</f>
        <v>14</v>
      </c>
      <c r="AM51" s="367" t="s">
        <v>17</v>
      </c>
      <c r="AN51" s="366">
        <f>SUM(AN12:AN50)</f>
        <v>5</v>
      </c>
      <c r="AO51" s="366">
        <f>SUM(AO12:AO50)</f>
        <v>70</v>
      </c>
      <c r="AP51" s="366">
        <f>SUM(AP12:AP50)</f>
        <v>8</v>
      </c>
      <c r="AQ51" s="366">
        <f>SUM(AQ12:AQ50)</f>
        <v>112</v>
      </c>
      <c r="AR51" s="366">
        <f>SUM(AR12:AR50)</f>
        <v>12</v>
      </c>
      <c r="AS51" s="367" t="s">
        <v>17</v>
      </c>
      <c r="AT51" s="366">
        <f>SUM(AT12:AT50)</f>
        <v>4</v>
      </c>
      <c r="AU51" s="366">
        <f>SUM(AU12:AU50)</f>
        <v>40</v>
      </c>
      <c r="AV51" s="366">
        <f>SUM(AV12:AV50)</f>
        <v>13</v>
      </c>
      <c r="AW51" s="366">
        <f>SUM(AW12:AW50)</f>
        <v>130</v>
      </c>
      <c r="AX51" s="366">
        <f>SUM(AX12:AX50)</f>
        <v>14</v>
      </c>
      <c r="AY51" s="367" t="s">
        <v>17</v>
      </c>
      <c r="AZ51" s="366">
        <f t="shared" ref="AZ51:BE51" si="49">SUM(AZ12:AZ50)</f>
        <v>30</v>
      </c>
      <c r="BA51" s="366">
        <f t="shared" si="49"/>
        <v>412</v>
      </c>
      <c r="BB51" s="366">
        <f t="shared" si="49"/>
        <v>53</v>
      </c>
      <c r="BC51" s="366">
        <f t="shared" si="49"/>
        <v>724</v>
      </c>
      <c r="BD51" s="458">
        <f t="shared" si="49"/>
        <v>84</v>
      </c>
      <c r="BE51" s="366">
        <f t="shared" si="49"/>
        <v>83</v>
      </c>
      <c r="BG51" s="719"/>
    </row>
    <row r="52" spans="1:59" s="300" customFormat="1" ht="15.75" customHeight="1" thickBot="1" x14ac:dyDescent="0.3">
      <c r="A52" s="369"/>
      <c r="B52" s="370"/>
      <c r="C52" s="297" t="s">
        <v>44</v>
      </c>
      <c r="D52" s="298">
        <f>D10+D51</f>
        <v>14</v>
      </c>
      <c r="E52" s="298">
        <f>E10+E51</f>
        <v>186</v>
      </c>
      <c r="F52" s="298">
        <f>F10+F51</f>
        <v>27</v>
      </c>
      <c r="G52" s="298">
        <f>G10+G51</f>
        <v>310</v>
      </c>
      <c r="H52" s="298">
        <f>H10+H51</f>
        <v>28</v>
      </c>
      <c r="I52" s="371" t="s">
        <v>17</v>
      </c>
      <c r="J52" s="298">
        <f>J10+J51</f>
        <v>12</v>
      </c>
      <c r="K52" s="298">
        <f>K10+K51</f>
        <v>184</v>
      </c>
      <c r="L52" s="298">
        <f>L10+L51</f>
        <v>17</v>
      </c>
      <c r="M52" s="298">
        <f>M10+M51</f>
        <v>236</v>
      </c>
      <c r="N52" s="298">
        <f>N10+N51</f>
        <v>28</v>
      </c>
      <c r="O52" s="371" t="s">
        <v>17</v>
      </c>
      <c r="P52" s="298">
        <f>P10+P51</f>
        <v>13</v>
      </c>
      <c r="Q52" s="298">
        <f>Q10+Q51</f>
        <v>186</v>
      </c>
      <c r="R52" s="298">
        <f>R10+R51</f>
        <v>14</v>
      </c>
      <c r="S52" s="298">
        <f>S10+S51</f>
        <v>192</v>
      </c>
      <c r="T52" s="298">
        <f>T10+T51</f>
        <v>27</v>
      </c>
      <c r="U52" s="371" t="s">
        <v>17</v>
      </c>
      <c r="V52" s="298">
        <f>V10+V51</f>
        <v>5</v>
      </c>
      <c r="W52" s="298">
        <f>W10+W51</f>
        <v>74</v>
      </c>
      <c r="X52" s="298">
        <f>X10+X51</f>
        <v>23</v>
      </c>
      <c r="Y52" s="298">
        <f>Y10+Y51</f>
        <v>320</v>
      </c>
      <c r="Z52" s="298">
        <f>Z10+Z51</f>
        <v>28</v>
      </c>
      <c r="AA52" s="371" t="s">
        <v>17</v>
      </c>
      <c r="AB52" s="298">
        <f>AB10+AB51</f>
        <v>10</v>
      </c>
      <c r="AC52" s="298">
        <f>AC10+AC51</f>
        <v>136</v>
      </c>
      <c r="AD52" s="298">
        <f>AD10+AD51</f>
        <v>21</v>
      </c>
      <c r="AE52" s="298">
        <f>AE10+AE51</f>
        <v>298</v>
      </c>
      <c r="AF52" s="298">
        <f>AF10+AF51</f>
        <v>34</v>
      </c>
      <c r="AG52" s="371" t="s">
        <v>17</v>
      </c>
      <c r="AH52" s="298">
        <f>AH10+AH51</f>
        <v>12</v>
      </c>
      <c r="AI52" s="298">
        <f>AI10+AI51</f>
        <v>172</v>
      </c>
      <c r="AJ52" s="298">
        <f>AJ10+AJ51</f>
        <v>20</v>
      </c>
      <c r="AK52" s="298">
        <f>AK10+AK51</f>
        <v>284</v>
      </c>
      <c r="AL52" s="298">
        <f>AL10+AL51</f>
        <v>33</v>
      </c>
      <c r="AM52" s="371" t="s">
        <v>17</v>
      </c>
      <c r="AN52" s="298">
        <f>AN10+AN51</f>
        <v>10</v>
      </c>
      <c r="AO52" s="298">
        <f>AO10+AO51</f>
        <v>140</v>
      </c>
      <c r="AP52" s="298">
        <f>AP10+AP51</f>
        <v>15</v>
      </c>
      <c r="AQ52" s="298">
        <f>AQ10+AQ51</f>
        <v>210</v>
      </c>
      <c r="AR52" s="298">
        <f>AR10+AR51</f>
        <v>29</v>
      </c>
      <c r="AS52" s="371" t="s">
        <v>17</v>
      </c>
      <c r="AT52" s="298">
        <f>AT10+AT51</f>
        <v>8</v>
      </c>
      <c r="AU52" s="298">
        <f>AU10+AU51</f>
        <v>80</v>
      </c>
      <c r="AV52" s="298">
        <f>AV10+AV51</f>
        <v>23</v>
      </c>
      <c r="AW52" s="298">
        <f>AW10+AW51</f>
        <v>228</v>
      </c>
      <c r="AX52" s="298">
        <f>AX10+AX51</f>
        <v>33</v>
      </c>
      <c r="AY52" s="371" t="s">
        <v>17</v>
      </c>
      <c r="AZ52" s="374">
        <f t="shared" ref="AZ52:BE52" si="50">AZ10+AZ51</f>
        <v>84</v>
      </c>
      <c r="BA52" s="374">
        <f t="shared" si="50"/>
        <v>1150</v>
      </c>
      <c r="BB52" s="374">
        <f t="shared" si="50"/>
        <v>160</v>
      </c>
      <c r="BC52" s="375">
        <f t="shared" si="50"/>
        <v>2114</v>
      </c>
      <c r="BD52" s="373">
        <f t="shared" si="50"/>
        <v>240</v>
      </c>
      <c r="BE52" s="376">
        <f t="shared" si="50"/>
        <v>244</v>
      </c>
    </row>
    <row r="53" spans="1:59" ht="18.75" customHeight="1" x14ac:dyDescent="0.25">
      <c r="A53" s="377"/>
      <c r="B53" s="378"/>
      <c r="C53" s="379" t="s">
        <v>16</v>
      </c>
      <c r="D53" s="773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  <c r="U53" s="774"/>
      <c r="V53" s="774"/>
      <c r="W53" s="774"/>
      <c r="X53" s="774"/>
      <c r="Y53" s="774"/>
      <c r="Z53" s="774"/>
      <c r="AA53" s="774"/>
      <c r="AB53" s="773"/>
      <c r="AC53" s="774"/>
      <c r="AD53" s="774"/>
      <c r="AE53" s="774"/>
      <c r="AF53" s="774"/>
      <c r="AG53" s="774"/>
      <c r="AH53" s="774"/>
      <c r="AI53" s="774"/>
      <c r="AJ53" s="774"/>
      <c r="AK53" s="774"/>
      <c r="AL53" s="774"/>
      <c r="AM53" s="774"/>
      <c r="AN53" s="774"/>
      <c r="AO53" s="774"/>
      <c r="AP53" s="774"/>
      <c r="AQ53" s="774"/>
      <c r="AR53" s="774"/>
      <c r="AS53" s="774"/>
      <c r="AT53" s="774"/>
      <c r="AU53" s="774"/>
      <c r="AV53" s="774"/>
      <c r="AW53" s="774"/>
      <c r="AX53" s="774"/>
      <c r="AY53" s="774"/>
      <c r="AZ53" s="775"/>
      <c r="BA53" s="776"/>
      <c r="BB53" s="776"/>
      <c r="BC53" s="776"/>
      <c r="BD53" s="787"/>
      <c r="BE53" s="776"/>
      <c r="BF53" s="380"/>
      <c r="BG53" s="380"/>
    </row>
    <row r="54" spans="1:59" s="1" customFormat="1" ht="15.75" customHeight="1" x14ac:dyDescent="0.2">
      <c r="A54" s="12" t="s">
        <v>346</v>
      </c>
      <c r="B54" s="29" t="s">
        <v>15</v>
      </c>
      <c r="C54" s="14" t="s">
        <v>347</v>
      </c>
      <c r="D54" s="99"/>
      <c r="E54" s="16" t="str">
        <f t="shared" ref="E54:E56" si="51">IF(D54*15=0,"",D54*15)</f>
        <v/>
      </c>
      <c r="F54" s="100"/>
      <c r="G54" s="16" t="str">
        <f t="shared" ref="G54:G56" si="52">IF(F54*15=0,"",F54*15)</f>
        <v/>
      </c>
      <c r="H54" s="101" t="s">
        <v>17</v>
      </c>
      <c r="I54" s="102"/>
      <c r="J54" s="99"/>
      <c r="K54" s="16" t="str">
        <f t="shared" ref="K54:K56" si="53">IF(J54*15=0,"",J54*15)</f>
        <v/>
      </c>
      <c r="L54" s="100"/>
      <c r="M54" s="16" t="str">
        <f t="shared" ref="M54:M56" si="54">IF(L54*15=0,"",L54*15)</f>
        <v/>
      </c>
      <c r="N54" s="101" t="s">
        <v>17</v>
      </c>
      <c r="O54" s="102"/>
      <c r="P54" s="99"/>
      <c r="Q54" s="16" t="str">
        <f t="shared" ref="Q54:Q56" si="55">IF(P54*15=0,"",P54*15)</f>
        <v/>
      </c>
      <c r="R54" s="100"/>
      <c r="S54" s="16" t="str">
        <f t="shared" ref="S54:S56" si="56">IF(R54*15=0,"",R54*15)</f>
        <v/>
      </c>
      <c r="T54" s="101" t="s">
        <v>17</v>
      </c>
      <c r="U54" s="102"/>
      <c r="V54" s="99"/>
      <c r="W54" s="16" t="str">
        <f t="shared" ref="W54:W56" si="57">IF(V54*15=0,"",V54*15)</f>
        <v/>
      </c>
      <c r="X54" s="100"/>
      <c r="Y54" s="16" t="str">
        <f t="shared" ref="Y54:Y56" si="58">IF(X54*15=0,"",X54*15)</f>
        <v/>
      </c>
      <c r="Z54" s="101" t="s">
        <v>17</v>
      </c>
      <c r="AA54" s="102"/>
      <c r="AB54" s="99"/>
      <c r="AC54" s="16" t="str">
        <f t="shared" ref="AC54:AC56" si="59">IF(AB54*15=0,"",AB54*15)</f>
        <v/>
      </c>
      <c r="AD54" s="100"/>
      <c r="AE54" s="16" t="str">
        <f t="shared" ref="AE54:AE56" si="60">IF(AD54*15=0,"",AD54*15)</f>
        <v/>
      </c>
      <c r="AF54" s="101" t="s">
        <v>17</v>
      </c>
      <c r="AG54" s="102"/>
      <c r="AH54" s="99"/>
      <c r="AI54" s="16" t="str">
        <f t="shared" ref="AI54:AI56" si="61">IF(AH54*15=0,"",AH54*15)</f>
        <v/>
      </c>
      <c r="AJ54" s="100"/>
      <c r="AK54" s="16" t="str">
        <f t="shared" ref="AK54:AK56" si="62">IF(AJ54*15=0,"",AJ54*15)</f>
        <v/>
      </c>
      <c r="AL54" s="101" t="s">
        <v>17</v>
      </c>
      <c r="AM54" s="102"/>
      <c r="AN54" s="99"/>
      <c r="AO54" s="16" t="str">
        <f t="shared" ref="AO54:AO56" si="63">IF(AN54*15=0,"",AN54*15)</f>
        <v/>
      </c>
      <c r="AP54" s="100"/>
      <c r="AQ54" s="16" t="str">
        <f t="shared" ref="AQ54:AQ56" si="64">IF(AP54*15=0,"",AP54*15)</f>
        <v/>
      </c>
      <c r="AR54" s="101" t="s">
        <v>17</v>
      </c>
      <c r="AS54" s="102"/>
      <c r="AT54" s="99"/>
      <c r="AU54" s="16" t="str">
        <f t="shared" ref="AU54:AU56" si="65">IF(AT54*15=0,"",AT54*15)</f>
        <v/>
      </c>
      <c r="AV54" s="100"/>
      <c r="AW54" s="16" t="str">
        <f t="shared" ref="AW54:AW56" si="66">IF(AV54*15=0,"",AV54*15)</f>
        <v/>
      </c>
      <c r="AX54" s="101" t="s">
        <v>17</v>
      </c>
      <c r="AY54" s="19" t="s">
        <v>472</v>
      </c>
      <c r="AZ54" s="24" t="str">
        <f>IF(D54+J54+P54+V54+AB54+AH54+AN54+AT54=0,"",D54+J54+P54+V54+AB54+AH54+AN54+AT54)</f>
        <v/>
      </c>
      <c r="BA54" s="106" t="str">
        <f>IF((P54+V54+AB54+AH54+AN54+AT54)*14=0,"",(P54+V54+AB54+AH54+AN54+AT54)*14)</f>
        <v/>
      </c>
      <c r="BB54" s="25" t="str">
        <f>IF(F54+L54+R54+X54+AD54+AJ54+AP54+AV54=0,"",F54+L54+R54+X54+AD54+AJ54+AP54+AV54)</f>
        <v/>
      </c>
      <c r="BC54" s="16" t="str">
        <f>IF((L54+F54+R54+X54+AD54+AJ54+AP54+AV54)*14=0,"",(L54+F54+R54+X54+AD54+AJ54+AP54+AV54)*14)</f>
        <v/>
      </c>
      <c r="BD54" s="101" t="s">
        <v>17</v>
      </c>
      <c r="BE54" s="121" t="str">
        <f>IF(D54+F54+L54+J54+P54+R54+V54+X54+AB54+AD54+AH54+AJ54+AN54+AP54+AT54+AV54=0,"",D54+F54+L54+J54+P54+R54+V54+X54+AB54+AD54+AH54+AJ54+AN54+AP54+AT54+AV54)</f>
        <v/>
      </c>
      <c r="BF54" s="381"/>
      <c r="BG54" s="381"/>
    </row>
    <row r="55" spans="1:59" s="1" customFormat="1" ht="15.75" customHeight="1" x14ac:dyDescent="0.2">
      <c r="A55" s="28" t="s">
        <v>348</v>
      </c>
      <c r="B55" s="29" t="s">
        <v>15</v>
      </c>
      <c r="C55" s="318" t="s">
        <v>349</v>
      </c>
      <c r="D55" s="99"/>
      <c r="E55" s="16" t="str">
        <f t="shared" si="51"/>
        <v/>
      </c>
      <c r="F55" s="100"/>
      <c r="G55" s="16" t="str">
        <f t="shared" si="52"/>
        <v/>
      </c>
      <c r="H55" s="101" t="s">
        <v>17</v>
      </c>
      <c r="I55" s="102"/>
      <c r="J55" s="99"/>
      <c r="K55" s="16" t="str">
        <f t="shared" si="53"/>
        <v/>
      </c>
      <c r="L55" s="100"/>
      <c r="M55" s="16" t="str">
        <f t="shared" si="54"/>
        <v/>
      </c>
      <c r="N55" s="101" t="s">
        <v>17</v>
      </c>
      <c r="O55" s="102"/>
      <c r="P55" s="99"/>
      <c r="Q55" s="16" t="str">
        <f t="shared" si="55"/>
        <v/>
      </c>
      <c r="R55" s="100"/>
      <c r="S55" s="16" t="str">
        <f t="shared" si="56"/>
        <v/>
      </c>
      <c r="T55" s="101" t="s">
        <v>17</v>
      </c>
      <c r="U55" s="102"/>
      <c r="V55" s="99"/>
      <c r="W55" s="16" t="str">
        <f t="shared" si="57"/>
        <v/>
      </c>
      <c r="X55" s="100"/>
      <c r="Y55" s="16" t="str">
        <f t="shared" si="58"/>
        <v/>
      </c>
      <c r="Z55" s="101" t="s">
        <v>17</v>
      </c>
      <c r="AA55" s="102"/>
      <c r="AB55" s="99"/>
      <c r="AC55" s="16" t="str">
        <f t="shared" si="59"/>
        <v/>
      </c>
      <c r="AD55" s="100"/>
      <c r="AE55" s="16" t="str">
        <f t="shared" si="60"/>
        <v/>
      </c>
      <c r="AF55" s="101" t="s">
        <v>17</v>
      </c>
      <c r="AG55" s="102"/>
      <c r="AH55" s="99"/>
      <c r="AI55" s="16" t="str">
        <f t="shared" si="61"/>
        <v/>
      </c>
      <c r="AJ55" s="100"/>
      <c r="AK55" s="16" t="str">
        <f t="shared" si="62"/>
        <v/>
      </c>
      <c r="AL55" s="101" t="s">
        <v>17</v>
      </c>
      <c r="AM55" s="102"/>
      <c r="AN55" s="99"/>
      <c r="AO55" s="16" t="str">
        <f t="shared" si="63"/>
        <v/>
      </c>
      <c r="AP55" s="100"/>
      <c r="AQ55" s="16" t="str">
        <f t="shared" si="64"/>
        <v/>
      </c>
      <c r="AR55" s="101" t="s">
        <v>17</v>
      </c>
      <c r="AS55" s="102"/>
      <c r="AT55" s="99"/>
      <c r="AU55" s="16" t="str">
        <f t="shared" si="65"/>
        <v/>
      </c>
      <c r="AV55" s="100"/>
      <c r="AW55" s="16" t="str">
        <f t="shared" si="66"/>
        <v/>
      </c>
      <c r="AX55" s="101" t="s">
        <v>17</v>
      </c>
      <c r="AY55" s="19" t="s">
        <v>472</v>
      </c>
      <c r="AZ55" s="24" t="str">
        <f>IF(D55+J55+P55+V55+AB55+AH55+AN55+AT55=0,"",D55+J55+P55+V55+AB55+AH55+AN55+AT55)</f>
        <v/>
      </c>
      <c r="BA55" s="106" t="str">
        <f>IF((P55+V55+AB55+AH55+AN55+AT55)*14=0,"",(P55+V55+AB55+AH55+AN55+AT55)*14)</f>
        <v/>
      </c>
      <c r="BB55" s="25" t="str">
        <f>IF(F55+L55+R55+X55+AD55+AJ55+AP55+AV55=0,"",F55+L55+R55+X55+AD55+AJ55+AP55+AV55)</f>
        <v/>
      </c>
      <c r="BC55" s="106" t="str">
        <f>IF((L55+F55+R55+X55+AD55+AJ55+AP55+AV55)*14=0,"",(L55+F55+R55+X55+AD55+AJ55+AP55+AV55)*14)</f>
        <v/>
      </c>
      <c r="BD55" s="101" t="s">
        <v>17</v>
      </c>
      <c r="BE55" s="121" t="str">
        <f>IF(D55+F55+L55+J55+P55+R55+V55+X55+AB55+AD55+AH55+AJ55+AN55+AP55+AT55+AV55=0,"",D55+F55+L55+J55+P55+R55+V55+X55+AB55+AD55+AH55+AJ55+AN55+AP55+AT55+AV55)</f>
        <v/>
      </c>
      <c r="BF55" s="381"/>
      <c r="BG55" s="381"/>
    </row>
    <row r="56" spans="1:59" s="1" customFormat="1" ht="15.75" customHeight="1" thickBot="1" x14ac:dyDescent="0.25">
      <c r="A56" s="472" t="s">
        <v>414</v>
      </c>
      <c r="B56" s="29" t="s">
        <v>15</v>
      </c>
      <c r="C56" s="459" t="s">
        <v>415</v>
      </c>
      <c r="D56" s="99"/>
      <c r="E56" s="16" t="str">
        <f t="shared" si="51"/>
        <v/>
      </c>
      <c r="F56" s="100"/>
      <c r="G56" s="16" t="str">
        <f t="shared" si="52"/>
        <v/>
      </c>
      <c r="H56" s="101" t="s">
        <v>17</v>
      </c>
      <c r="I56" s="102"/>
      <c r="J56" s="99"/>
      <c r="K56" s="16" t="str">
        <f t="shared" si="53"/>
        <v/>
      </c>
      <c r="L56" s="100"/>
      <c r="M56" s="16" t="str">
        <f t="shared" si="54"/>
        <v/>
      </c>
      <c r="N56" s="101" t="s">
        <v>17</v>
      </c>
      <c r="O56" s="102"/>
      <c r="P56" s="99"/>
      <c r="Q56" s="16" t="str">
        <f t="shared" si="55"/>
        <v/>
      </c>
      <c r="R56" s="100"/>
      <c r="S56" s="16" t="str">
        <f t="shared" si="56"/>
        <v/>
      </c>
      <c r="T56" s="101" t="s">
        <v>17</v>
      </c>
      <c r="U56" s="102"/>
      <c r="V56" s="99"/>
      <c r="W56" s="16" t="str">
        <f t="shared" si="57"/>
        <v/>
      </c>
      <c r="X56" s="100"/>
      <c r="Y56" s="16" t="str">
        <f t="shared" si="58"/>
        <v/>
      </c>
      <c r="Z56" s="101" t="s">
        <v>17</v>
      </c>
      <c r="AA56" s="102"/>
      <c r="AB56" s="99"/>
      <c r="AC56" s="16" t="str">
        <f t="shared" si="59"/>
        <v/>
      </c>
      <c r="AD56" s="100"/>
      <c r="AE56" s="16" t="str">
        <f t="shared" si="60"/>
        <v/>
      </c>
      <c r="AF56" s="101" t="s">
        <v>17</v>
      </c>
      <c r="AG56" s="102"/>
      <c r="AH56" s="99"/>
      <c r="AI56" s="16" t="str">
        <f t="shared" si="61"/>
        <v/>
      </c>
      <c r="AJ56" s="100"/>
      <c r="AK56" s="16" t="str">
        <f t="shared" si="62"/>
        <v/>
      </c>
      <c r="AL56" s="101" t="s">
        <v>17</v>
      </c>
      <c r="AM56" s="102"/>
      <c r="AN56" s="99"/>
      <c r="AO56" s="16" t="str">
        <f t="shared" si="63"/>
        <v/>
      </c>
      <c r="AP56" s="100"/>
      <c r="AQ56" s="16" t="str">
        <f t="shared" si="64"/>
        <v/>
      </c>
      <c r="AR56" s="101" t="s">
        <v>17</v>
      </c>
      <c r="AS56" s="102"/>
      <c r="AT56" s="99"/>
      <c r="AU56" s="16" t="str">
        <f t="shared" si="65"/>
        <v/>
      </c>
      <c r="AV56" s="100"/>
      <c r="AW56" s="16" t="str">
        <f t="shared" si="66"/>
        <v/>
      </c>
      <c r="AX56" s="101" t="s">
        <v>17</v>
      </c>
      <c r="AY56" s="19" t="s">
        <v>472</v>
      </c>
      <c r="AZ56" s="24" t="str">
        <f>IF(D56+J56+P56+V56+AB56+AH56+AN56+AT56=0,"",D56+J56+P56+V56+AB56+AH56+AN56+AT56)</f>
        <v/>
      </c>
      <c r="BA56" s="106" t="str">
        <f>IF((P56+V56+AB56+AH56+AN56+AT56)*14=0,"",(P56+V56+AB56+AH56+AN56+AT56)*14)</f>
        <v/>
      </c>
      <c r="BB56" s="25" t="str">
        <f>IF(F56+L56+R56+X56+AD56+AJ56+AP56+AV56=0,"",F56+L56+R56+X56+AD56+AJ56+AP56+AV56)</f>
        <v/>
      </c>
      <c r="BC56" s="16" t="str">
        <f>IF((L56+F56+R56+X56+AD56+AJ56+AP56+AV56)*14=0,"",(L56+F56+R56+X56+AD56+AJ56+AP56+AV56)*14)</f>
        <v/>
      </c>
      <c r="BD56" s="101" t="s">
        <v>17</v>
      </c>
      <c r="BE56" s="121" t="str">
        <f>IF(D56+F56+L56+J56+P56+R56+V56+X56+AB56+AD56+AH56+AJ56+AN56+AP56+AT56+AV56=0,"",D56+F56+L56+J56+P56+R56+V56+X56+AB56+AD56+AH56+AJ56+AN56+AP56+AT56+AV56)</f>
        <v/>
      </c>
      <c r="BF56" s="381"/>
      <c r="BG56" s="381"/>
    </row>
    <row r="57" spans="1:59" ht="15.75" customHeight="1" thickBot="1" x14ac:dyDescent="0.3">
      <c r="A57" s="382"/>
      <c r="B57" s="383"/>
      <c r="C57" s="384" t="s">
        <v>18</v>
      </c>
      <c r="D57" s="385">
        <f>SUM(D54:D56)</f>
        <v>0</v>
      </c>
      <c r="E57" s="386">
        <f t="shared" ref="E57:G57" si="67">SUM(E54:E56)</f>
        <v>0</v>
      </c>
      <c r="F57" s="387">
        <f t="shared" si="67"/>
        <v>0</v>
      </c>
      <c r="G57" s="386">
        <f t="shared" si="67"/>
        <v>0</v>
      </c>
      <c r="H57" s="388" t="s">
        <v>17</v>
      </c>
      <c r="I57" s="389" t="s">
        <v>17</v>
      </c>
      <c r="J57" s="390">
        <f t="shared" ref="J57:M57" si="68">SUM(J54:J56)</f>
        <v>0</v>
      </c>
      <c r="K57" s="386">
        <f t="shared" si="68"/>
        <v>0</v>
      </c>
      <c r="L57" s="387">
        <f t="shared" si="68"/>
        <v>0</v>
      </c>
      <c r="M57" s="386">
        <f t="shared" si="68"/>
        <v>0</v>
      </c>
      <c r="N57" s="388" t="s">
        <v>17</v>
      </c>
      <c r="O57" s="389" t="s">
        <v>17</v>
      </c>
      <c r="P57" s="385">
        <f t="shared" ref="P57:S57" si="69">SUM(P54:P56)</f>
        <v>0</v>
      </c>
      <c r="Q57" s="386">
        <f t="shared" si="69"/>
        <v>0</v>
      </c>
      <c r="R57" s="387">
        <f t="shared" si="69"/>
        <v>0</v>
      </c>
      <c r="S57" s="386">
        <f t="shared" si="69"/>
        <v>0</v>
      </c>
      <c r="T57" s="391" t="s">
        <v>17</v>
      </c>
      <c r="U57" s="389" t="s">
        <v>17</v>
      </c>
      <c r="V57" s="390">
        <f t="shared" ref="V57:Y57" si="70">SUM(V54:V56)</f>
        <v>0</v>
      </c>
      <c r="W57" s="386">
        <f t="shared" si="70"/>
        <v>0</v>
      </c>
      <c r="X57" s="387">
        <f t="shared" si="70"/>
        <v>0</v>
      </c>
      <c r="Y57" s="386">
        <f t="shared" si="70"/>
        <v>0</v>
      </c>
      <c r="Z57" s="388" t="s">
        <v>17</v>
      </c>
      <c r="AA57" s="389" t="s">
        <v>17</v>
      </c>
      <c r="AB57" s="385">
        <f t="shared" ref="AB57:AE57" si="71">SUM(AB54:AB56)</f>
        <v>0</v>
      </c>
      <c r="AC57" s="386">
        <f t="shared" si="71"/>
        <v>0</v>
      </c>
      <c r="AD57" s="387">
        <f t="shared" si="71"/>
        <v>0</v>
      </c>
      <c r="AE57" s="386">
        <f t="shared" si="71"/>
        <v>0</v>
      </c>
      <c r="AF57" s="388" t="s">
        <v>17</v>
      </c>
      <c r="AG57" s="389" t="s">
        <v>17</v>
      </c>
      <c r="AH57" s="390">
        <f t="shared" ref="AH57:AK57" si="72">SUM(AH54:AH56)</f>
        <v>0</v>
      </c>
      <c r="AI57" s="386">
        <f t="shared" si="72"/>
        <v>0</v>
      </c>
      <c r="AJ57" s="387">
        <f t="shared" si="72"/>
        <v>0</v>
      </c>
      <c r="AK57" s="386">
        <f t="shared" si="72"/>
        <v>0</v>
      </c>
      <c r="AL57" s="388" t="s">
        <v>17</v>
      </c>
      <c r="AM57" s="389" t="s">
        <v>17</v>
      </c>
      <c r="AN57" s="385">
        <f t="shared" ref="AN57:AQ57" si="73">SUM(AN54:AN56)</f>
        <v>0</v>
      </c>
      <c r="AO57" s="386">
        <f t="shared" si="73"/>
        <v>0</v>
      </c>
      <c r="AP57" s="387">
        <f t="shared" si="73"/>
        <v>0</v>
      </c>
      <c r="AQ57" s="386">
        <f t="shared" si="73"/>
        <v>0</v>
      </c>
      <c r="AR57" s="391" t="s">
        <v>17</v>
      </c>
      <c r="AS57" s="389" t="s">
        <v>17</v>
      </c>
      <c r="AT57" s="390">
        <f t="shared" ref="AT57:AW57" si="74">SUM(AT54:AT56)</f>
        <v>0</v>
      </c>
      <c r="AU57" s="386">
        <f t="shared" si="74"/>
        <v>0</v>
      </c>
      <c r="AV57" s="387">
        <f t="shared" si="74"/>
        <v>0</v>
      </c>
      <c r="AW57" s="386">
        <f t="shared" si="74"/>
        <v>0</v>
      </c>
      <c r="AX57" s="388" t="s">
        <v>17</v>
      </c>
      <c r="AY57" s="389" t="s">
        <v>17</v>
      </c>
      <c r="AZ57" s="392" t="str">
        <f>IF(D57+J57+P57+V57=0,"",D57+J57+P57+V57)</f>
        <v/>
      </c>
      <c r="BA57" s="393" t="str">
        <f>IF((P57+V57+AB57+AH57+AN57+AT57)*14=0,"",(P57+V57+AB57+AH57+AN57+AT57)*14)</f>
        <v/>
      </c>
      <c r="BB57" s="394" t="str">
        <f>IF(F57+L57+R57+X57=0,"",F57+L57+R57+X57)</f>
        <v/>
      </c>
      <c r="BC57" s="393" t="str">
        <f>IF((L57+F57+R57+X57+AD57+AJ57+AP57+AV57)*14=0,"",(L57+F57+R57+X57+AD57+AJ57+AP57+AV57)*14)</f>
        <v/>
      </c>
      <c r="BD57" s="388" t="s">
        <v>17</v>
      </c>
      <c r="BE57" s="395" t="s">
        <v>43</v>
      </c>
    </row>
    <row r="58" spans="1:59" ht="15.75" customHeight="1" thickBot="1" x14ac:dyDescent="0.3">
      <c r="A58" s="396"/>
      <c r="B58" s="397"/>
      <c r="C58" s="398" t="s">
        <v>45</v>
      </c>
      <c r="D58" s="399">
        <f>D52+D57</f>
        <v>14</v>
      </c>
      <c r="E58" s="400">
        <f t="shared" ref="E58:G58" si="75">E52+E57</f>
        <v>186</v>
      </c>
      <c r="F58" s="401">
        <f t="shared" si="75"/>
        <v>27</v>
      </c>
      <c r="G58" s="400">
        <f t="shared" si="75"/>
        <v>310</v>
      </c>
      <c r="H58" s="402" t="s">
        <v>17</v>
      </c>
      <c r="I58" s="403" t="s">
        <v>17</v>
      </c>
      <c r="J58" s="404">
        <f t="shared" ref="J58:M58" si="76">J52+J57</f>
        <v>12</v>
      </c>
      <c r="K58" s="400">
        <f t="shared" si="76"/>
        <v>184</v>
      </c>
      <c r="L58" s="401">
        <f t="shared" si="76"/>
        <v>17</v>
      </c>
      <c r="M58" s="400">
        <f t="shared" si="76"/>
        <v>236</v>
      </c>
      <c r="N58" s="402" t="s">
        <v>17</v>
      </c>
      <c r="O58" s="403" t="s">
        <v>17</v>
      </c>
      <c r="P58" s="399">
        <f t="shared" ref="P58:S58" si="77">P52+P57</f>
        <v>13</v>
      </c>
      <c r="Q58" s="400">
        <f t="shared" si="77"/>
        <v>186</v>
      </c>
      <c r="R58" s="401">
        <f t="shared" si="77"/>
        <v>14</v>
      </c>
      <c r="S58" s="400">
        <f t="shared" si="77"/>
        <v>192</v>
      </c>
      <c r="T58" s="405" t="s">
        <v>17</v>
      </c>
      <c r="U58" s="403" t="s">
        <v>17</v>
      </c>
      <c r="V58" s="404">
        <f t="shared" ref="V58:Y58" si="78">V52+V57</f>
        <v>5</v>
      </c>
      <c r="W58" s="400">
        <f t="shared" si="78"/>
        <v>74</v>
      </c>
      <c r="X58" s="401">
        <f t="shared" si="78"/>
        <v>23</v>
      </c>
      <c r="Y58" s="400">
        <f t="shared" si="78"/>
        <v>320</v>
      </c>
      <c r="Z58" s="402" t="s">
        <v>17</v>
      </c>
      <c r="AA58" s="403" t="s">
        <v>17</v>
      </c>
      <c r="AB58" s="399">
        <f t="shared" ref="AB58:AE58" si="79">AB52+AB57</f>
        <v>10</v>
      </c>
      <c r="AC58" s="400">
        <f t="shared" si="79"/>
        <v>136</v>
      </c>
      <c r="AD58" s="401">
        <f t="shared" si="79"/>
        <v>21</v>
      </c>
      <c r="AE58" s="400">
        <f t="shared" si="79"/>
        <v>298</v>
      </c>
      <c r="AF58" s="402" t="s">
        <v>17</v>
      </c>
      <c r="AG58" s="403" t="s">
        <v>17</v>
      </c>
      <c r="AH58" s="404">
        <f t="shared" ref="AH58:AK58" si="80">AH52+AH57</f>
        <v>12</v>
      </c>
      <c r="AI58" s="400">
        <f t="shared" si="80"/>
        <v>172</v>
      </c>
      <c r="AJ58" s="401">
        <f t="shared" si="80"/>
        <v>20</v>
      </c>
      <c r="AK58" s="400">
        <f t="shared" si="80"/>
        <v>284</v>
      </c>
      <c r="AL58" s="402" t="s">
        <v>17</v>
      </c>
      <c r="AM58" s="403" t="s">
        <v>17</v>
      </c>
      <c r="AN58" s="399">
        <f t="shared" ref="AN58:AQ58" si="81">AN52+AN57</f>
        <v>10</v>
      </c>
      <c r="AO58" s="400">
        <f t="shared" si="81"/>
        <v>140</v>
      </c>
      <c r="AP58" s="401">
        <f t="shared" si="81"/>
        <v>15</v>
      </c>
      <c r="AQ58" s="400">
        <f t="shared" si="81"/>
        <v>210</v>
      </c>
      <c r="AR58" s="405" t="s">
        <v>17</v>
      </c>
      <c r="AS58" s="403" t="s">
        <v>17</v>
      </c>
      <c r="AT58" s="404">
        <f t="shared" ref="AT58:AW58" si="82">AT52+AT57</f>
        <v>8</v>
      </c>
      <c r="AU58" s="400">
        <f t="shared" si="82"/>
        <v>80</v>
      </c>
      <c r="AV58" s="401">
        <f t="shared" si="82"/>
        <v>23</v>
      </c>
      <c r="AW58" s="400">
        <f t="shared" si="82"/>
        <v>228</v>
      </c>
      <c r="AX58" s="402" t="s">
        <v>17</v>
      </c>
      <c r="AY58" s="403" t="s">
        <v>17</v>
      </c>
      <c r="AZ58" s="406">
        <f>IF(D58+J58+P58+V58+AB58+AN58+AT58+AH58=0,"",D58+J58+P58+V58+AB58+AN58+AT58+AH58)</f>
        <v>84</v>
      </c>
      <c r="BA58" s="406">
        <v>1234</v>
      </c>
      <c r="BB58" s="406">
        <f>IF(F58+L58+R58+X58+AD58+AP58+AV58+AJ58=0,"",F58+L58+R58+X58+AD58+AP58+AV58+AJ58)</f>
        <v>160</v>
      </c>
      <c r="BC58" s="406">
        <v>2024</v>
      </c>
      <c r="BD58" s="402" t="s">
        <v>17</v>
      </c>
      <c r="BE58" s="407" t="s">
        <v>43</v>
      </c>
    </row>
    <row r="59" spans="1:59" ht="15.75" customHeight="1" thickTop="1" x14ac:dyDescent="0.25">
      <c r="A59" s="408"/>
      <c r="B59" s="409"/>
      <c r="C59" s="410"/>
      <c r="D59" s="773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774"/>
      <c r="Y59" s="774"/>
      <c r="Z59" s="774"/>
      <c r="AA59" s="774"/>
      <c r="AB59" s="773"/>
      <c r="AC59" s="774"/>
      <c r="AD59" s="774"/>
      <c r="AE59" s="774"/>
      <c r="AF59" s="774"/>
      <c r="AG59" s="774"/>
      <c r="AH59" s="774"/>
      <c r="AI59" s="774"/>
      <c r="AJ59" s="774"/>
      <c r="AK59" s="774"/>
      <c r="AL59" s="774"/>
      <c r="AM59" s="774"/>
      <c r="AN59" s="774"/>
      <c r="AO59" s="774"/>
      <c r="AP59" s="774"/>
      <c r="AQ59" s="774"/>
      <c r="AR59" s="774"/>
      <c r="AS59" s="774"/>
      <c r="AT59" s="774"/>
      <c r="AU59" s="774"/>
      <c r="AV59" s="774"/>
      <c r="AW59" s="774"/>
      <c r="AX59" s="774"/>
      <c r="AY59" s="774"/>
      <c r="AZ59" s="775"/>
      <c r="BA59" s="776"/>
      <c r="BB59" s="776"/>
      <c r="BC59" s="776"/>
      <c r="BD59" s="776"/>
      <c r="BE59" s="776"/>
      <c r="BF59" s="380"/>
      <c r="BG59" s="380"/>
    </row>
    <row r="60" spans="1:59" s="422" customFormat="1" ht="15.75" customHeight="1" x14ac:dyDescent="0.2">
      <c r="A60" s="411" t="s">
        <v>352</v>
      </c>
      <c r="B60" s="240" t="s">
        <v>15</v>
      </c>
      <c r="C60" s="412" t="s">
        <v>20</v>
      </c>
      <c r="D60" s="413"/>
      <c r="E60" s="183"/>
      <c r="F60" s="183"/>
      <c r="G60" s="183"/>
      <c r="H60" s="414"/>
      <c r="I60" s="415"/>
      <c r="J60" s="416"/>
      <c r="K60" s="183"/>
      <c r="L60" s="183"/>
      <c r="M60" s="183">
        <v>160</v>
      </c>
      <c r="N60" s="414">
        <v>0</v>
      </c>
      <c r="O60" s="415" t="s">
        <v>183</v>
      </c>
      <c r="P60" s="185"/>
      <c r="Q60" s="183"/>
      <c r="R60" s="183"/>
      <c r="S60" s="183"/>
      <c r="T60" s="414"/>
      <c r="U60" s="414"/>
      <c r="V60" s="414"/>
      <c r="W60" s="183"/>
      <c r="X60" s="183"/>
      <c r="Y60" s="183"/>
      <c r="Z60" s="414"/>
      <c r="AA60" s="415"/>
      <c r="AB60" s="416"/>
      <c r="AC60" s="183"/>
      <c r="AD60" s="183"/>
      <c r="AE60" s="183"/>
      <c r="AF60" s="414"/>
      <c r="AG60" s="414"/>
      <c r="AH60" s="414"/>
      <c r="AI60" s="183"/>
      <c r="AJ60" s="183"/>
      <c r="AK60" s="243"/>
      <c r="AL60" s="244"/>
      <c r="AM60" s="417"/>
      <c r="AN60" s="416"/>
      <c r="AO60" s="183"/>
      <c r="AP60" s="183"/>
      <c r="AQ60" s="183"/>
      <c r="AR60" s="414"/>
      <c r="AS60" s="415"/>
      <c r="AT60" s="416"/>
      <c r="AU60" s="183"/>
      <c r="AV60" s="183"/>
      <c r="AW60" s="100"/>
      <c r="AX60" s="36"/>
      <c r="AY60" s="418"/>
      <c r="AZ60" s="419"/>
      <c r="BA60" s="420"/>
      <c r="BB60" s="420"/>
      <c r="BC60" s="420"/>
      <c r="BD60" s="420"/>
      <c r="BE60" s="420"/>
      <c r="BF60" s="421"/>
      <c r="BG60" s="421"/>
    </row>
    <row r="61" spans="1:59" s="422" customFormat="1" ht="15.75" customHeight="1" x14ac:dyDescent="0.2">
      <c r="A61" s="423" t="s">
        <v>452</v>
      </c>
      <c r="B61" s="424" t="s">
        <v>15</v>
      </c>
      <c r="C61" s="425" t="s">
        <v>21</v>
      </c>
      <c r="D61" s="426"/>
      <c r="E61" s="183"/>
      <c r="F61" s="183"/>
      <c r="G61" s="183"/>
      <c r="H61" s="414"/>
      <c r="I61" s="427"/>
      <c r="J61" s="416"/>
      <c r="K61" s="183"/>
      <c r="L61" s="183"/>
      <c r="M61" s="183"/>
      <c r="N61" s="414"/>
      <c r="O61" s="427"/>
      <c r="P61" s="185"/>
      <c r="Q61" s="183"/>
      <c r="R61" s="183"/>
      <c r="S61" s="183"/>
      <c r="T61" s="414"/>
      <c r="U61" s="414"/>
      <c r="V61" s="414"/>
      <c r="W61" s="183"/>
      <c r="X61" s="183"/>
      <c r="Y61" s="183">
        <v>160</v>
      </c>
      <c r="Z61" s="414">
        <v>0</v>
      </c>
      <c r="AA61" s="427" t="s">
        <v>183</v>
      </c>
      <c r="AB61" s="416"/>
      <c r="AC61" s="183"/>
      <c r="AD61" s="183"/>
      <c r="AE61" s="183"/>
      <c r="AF61" s="414"/>
      <c r="AG61" s="414"/>
      <c r="AH61" s="414"/>
      <c r="AI61" s="183"/>
      <c r="AJ61" s="183"/>
      <c r="AK61" s="243"/>
      <c r="AL61" s="244"/>
      <c r="AM61" s="428"/>
      <c r="AN61" s="416"/>
      <c r="AO61" s="183"/>
      <c r="AP61" s="183"/>
      <c r="AQ61" s="183"/>
      <c r="AR61" s="414"/>
      <c r="AS61" s="427"/>
      <c r="AT61" s="416"/>
      <c r="AU61" s="183"/>
      <c r="AV61" s="183"/>
      <c r="AW61" s="100"/>
      <c r="AX61" s="36"/>
      <c r="AY61" s="418"/>
      <c r="AZ61" s="419"/>
      <c r="BA61" s="420"/>
      <c r="BB61" s="420"/>
      <c r="BC61" s="420"/>
      <c r="BD61" s="420"/>
      <c r="BE61" s="420"/>
      <c r="BF61" s="421"/>
      <c r="BG61" s="421"/>
    </row>
    <row r="62" spans="1:59" s="422" customFormat="1" ht="15.75" customHeight="1" x14ac:dyDescent="0.2">
      <c r="A62" s="423" t="s">
        <v>453</v>
      </c>
      <c r="B62" s="424" t="s">
        <v>15</v>
      </c>
      <c r="C62" s="425" t="s">
        <v>33</v>
      </c>
      <c r="D62" s="426"/>
      <c r="E62" s="183"/>
      <c r="F62" s="183"/>
      <c r="G62" s="183"/>
      <c r="H62" s="414"/>
      <c r="I62" s="427"/>
      <c r="J62" s="416"/>
      <c r="K62" s="183"/>
      <c r="L62" s="183"/>
      <c r="M62" s="183"/>
      <c r="N62" s="414"/>
      <c r="O62" s="427"/>
      <c r="P62" s="185"/>
      <c r="Q62" s="183"/>
      <c r="R62" s="183"/>
      <c r="S62" s="183"/>
      <c r="T62" s="414"/>
      <c r="U62" s="414"/>
      <c r="V62" s="414"/>
      <c r="W62" s="183"/>
      <c r="X62" s="183"/>
      <c r="Y62" s="183"/>
      <c r="Z62" s="414"/>
      <c r="AA62" s="427"/>
      <c r="AB62" s="416"/>
      <c r="AC62" s="183"/>
      <c r="AD62" s="183"/>
      <c r="AE62" s="183"/>
      <c r="AF62" s="414"/>
      <c r="AG62" s="414"/>
      <c r="AH62" s="414"/>
      <c r="AI62" s="183"/>
      <c r="AJ62" s="183"/>
      <c r="AK62" s="243">
        <v>160</v>
      </c>
      <c r="AL62" s="244">
        <v>0</v>
      </c>
      <c r="AM62" s="428" t="s">
        <v>183</v>
      </c>
      <c r="AN62" s="416"/>
      <c r="AO62" s="183"/>
      <c r="AP62" s="183"/>
      <c r="AQ62" s="183"/>
      <c r="AR62" s="414"/>
      <c r="AS62" s="427"/>
      <c r="AT62" s="416"/>
      <c r="AU62" s="183"/>
      <c r="AV62" s="183"/>
      <c r="AW62" s="100"/>
      <c r="AX62" s="36"/>
      <c r="AY62" s="418"/>
      <c r="AZ62" s="419"/>
      <c r="BA62" s="420"/>
      <c r="BB62" s="420"/>
      <c r="BC62" s="420"/>
      <c r="BD62" s="420"/>
      <c r="BE62" s="420"/>
      <c r="BF62" s="421"/>
      <c r="BG62" s="421"/>
    </row>
    <row r="63" spans="1:59" s="422" customFormat="1" ht="15.75" customHeight="1" thickBot="1" x14ac:dyDescent="0.25">
      <c r="A63" s="462" t="s">
        <v>454</v>
      </c>
      <c r="B63" s="463" t="s">
        <v>15</v>
      </c>
      <c r="C63" s="429" t="s">
        <v>356</v>
      </c>
      <c r="D63" s="430"/>
      <c r="E63" s="431"/>
      <c r="F63" s="431"/>
      <c r="G63" s="431"/>
      <c r="H63" s="432"/>
      <c r="I63" s="433"/>
      <c r="J63" s="434"/>
      <c r="K63" s="431"/>
      <c r="L63" s="431"/>
      <c r="M63" s="431"/>
      <c r="N63" s="432"/>
      <c r="O63" s="433"/>
      <c r="P63" s="435"/>
      <c r="Q63" s="431"/>
      <c r="R63" s="431"/>
      <c r="S63" s="431"/>
      <c r="T63" s="432"/>
      <c r="U63" s="432"/>
      <c r="V63" s="432"/>
      <c r="W63" s="431"/>
      <c r="X63" s="431"/>
      <c r="Y63" s="431"/>
      <c r="Z63" s="432"/>
      <c r="AA63" s="433"/>
      <c r="AB63" s="434"/>
      <c r="AC63" s="431"/>
      <c r="AD63" s="431"/>
      <c r="AE63" s="431"/>
      <c r="AF63" s="432"/>
      <c r="AG63" s="432"/>
      <c r="AH63" s="432"/>
      <c r="AI63" s="431"/>
      <c r="AJ63" s="431"/>
      <c r="AK63" s="431"/>
      <c r="AL63" s="432"/>
      <c r="AM63" s="436"/>
      <c r="AN63" s="434"/>
      <c r="AO63" s="431"/>
      <c r="AP63" s="431"/>
      <c r="AQ63" s="431"/>
      <c r="AR63" s="432"/>
      <c r="AS63" s="433"/>
      <c r="AT63" s="434"/>
      <c r="AU63" s="431"/>
      <c r="AV63" s="431"/>
      <c r="AW63" s="437">
        <v>80</v>
      </c>
      <c r="AX63" s="438">
        <v>0</v>
      </c>
      <c r="AY63" s="439" t="s">
        <v>183</v>
      </c>
      <c r="AZ63" s="419"/>
      <c r="BA63" s="420"/>
      <c r="BB63" s="420"/>
      <c r="BC63" s="420"/>
      <c r="BD63" s="420"/>
      <c r="BE63" s="420"/>
      <c r="BF63" s="421"/>
      <c r="BG63" s="421"/>
    </row>
    <row r="64" spans="1:59" s="422" customFormat="1" ht="9.9499999999999993" customHeight="1" thickTop="1" x14ac:dyDescent="0.2">
      <c r="A64" s="836"/>
      <c r="B64" s="837"/>
      <c r="C64" s="837"/>
      <c r="D64" s="837"/>
      <c r="E64" s="837"/>
      <c r="F64" s="837"/>
      <c r="G64" s="837"/>
      <c r="H64" s="837"/>
      <c r="I64" s="837"/>
      <c r="J64" s="837"/>
      <c r="K64" s="837"/>
      <c r="L64" s="837"/>
      <c r="M64" s="837"/>
      <c r="N64" s="837"/>
      <c r="O64" s="837"/>
      <c r="P64" s="837"/>
      <c r="Q64" s="837"/>
      <c r="R64" s="837"/>
      <c r="S64" s="837"/>
      <c r="T64" s="837"/>
      <c r="U64" s="837"/>
      <c r="V64" s="837"/>
      <c r="W64" s="837"/>
      <c r="X64" s="837"/>
      <c r="Y64" s="837"/>
      <c r="Z64" s="837"/>
      <c r="AA64" s="838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1"/>
      <c r="AX64" s="441"/>
      <c r="AY64" s="441"/>
      <c r="AZ64" s="442"/>
      <c r="BA64" s="443"/>
      <c r="BB64" s="443"/>
      <c r="BC64" s="443"/>
      <c r="BD64" s="443"/>
      <c r="BE64" s="444"/>
    </row>
    <row r="65" spans="1:57" s="422" customFormat="1" ht="15.75" customHeight="1" x14ac:dyDescent="0.2">
      <c r="A65" s="779" t="s">
        <v>22</v>
      </c>
      <c r="B65" s="780"/>
      <c r="C65" s="780"/>
      <c r="D65" s="780"/>
      <c r="E65" s="780"/>
      <c r="F65" s="780"/>
      <c r="G65" s="780"/>
      <c r="H65" s="780"/>
      <c r="I65" s="780"/>
      <c r="J65" s="780"/>
      <c r="K65" s="780"/>
      <c r="L65" s="780"/>
      <c r="M65" s="780"/>
      <c r="N65" s="780"/>
      <c r="O65" s="780"/>
      <c r="P65" s="780"/>
      <c r="Q65" s="780"/>
      <c r="R65" s="780"/>
      <c r="S65" s="780"/>
      <c r="T65" s="780"/>
      <c r="U65" s="780"/>
      <c r="V65" s="780"/>
      <c r="W65" s="780"/>
      <c r="X65" s="780"/>
      <c r="Y65" s="780"/>
      <c r="Z65" s="780"/>
      <c r="AA65" s="780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2"/>
      <c r="BA65" s="443"/>
      <c r="BB65" s="443"/>
      <c r="BC65" s="443"/>
      <c r="BD65" s="443"/>
      <c r="BE65" s="444"/>
    </row>
    <row r="66" spans="1:57" s="422" customFormat="1" ht="15.75" customHeight="1" x14ac:dyDescent="0.25">
      <c r="A66" s="446"/>
      <c r="B66" s="171"/>
      <c r="C66" s="447" t="s">
        <v>23</v>
      </c>
      <c r="D66" s="256"/>
      <c r="E66" s="257"/>
      <c r="F66" s="257"/>
      <c r="G66" s="257"/>
      <c r="H66" s="25"/>
      <c r="I66" s="258" t="str">
        <f>IF(COUNTIF(I12:I63,"A")=0,"",COUNTIF(I12:I63,"A"))</f>
        <v/>
      </c>
      <c r="J66" s="256"/>
      <c r="K66" s="257"/>
      <c r="L66" s="257"/>
      <c r="M66" s="257"/>
      <c r="N66" s="25"/>
      <c r="O66" s="258">
        <f>IF(COUNTIF(O12:O63,"A")=0,"",COUNTIF(O12:O63,"A"))</f>
        <v>1</v>
      </c>
      <c r="P66" s="256"/>
      <c r="Q66" s="257"/>
      <c r="R66" s="257"/>
      <c r="S66" s="257"/>
      <c r="T66" s="25"/>
      <c r="U66" s="258" t="str">
        <f>IF(COUNTIF(U12:U63,"A")=0,"",COUNTIF(U12:U63,"A"))</f>
        <v/>
      </c>
      <c r="V66" s="256"/>
      <c r="W66" s="257"/>
      <c r="X66" s="257"/>
      <c r="Y66" s="257"/>
      <c r="Z66" s="25"/>
      <c r="AA66" s="258">
        <f>IF(COUNTIF(AA12:AA63,"A")=0,"",COUNTIF(AA12:AA63,"A"))</f>
        <v>1</v>
      </c>
      <c r="AB66" s="256"/>
      <c r="AC66" s="257"/>
      <c r="AD66" s="257"/>
      <c r="AE66" s="257"/>
      <c r="AF66" s="25"/>
      <c r="AG66" s="258" t="str">
        <f>IF(COUNTIF(AG12:AG63,"A")=0,"",COUNTIF(AG12:AG63,"A"))</f>
        <v/>
      </c>
      <c r="AH66" s="256"/>
      <c r="AI66" s="257"/>
      <c r="AJ66" s="257"/>
      <c r="AK66" s="257"/>
      <c r="AL66" s="25"/>
      <c r="AM66" s="258">
        <f>IF(COUNTIF(AM12:AM63,"A")=0,"",COUNTIF(AM12:AM63,"A"))</f>
        <v>1</v>
      </c>
      <c r="AN66" s="256"/>
      <c r="AO66" s="257"/>
      <c r="AP66" s="257"/>
      <c r="AQ66" s="257"/>
      <c r="AR66" s="25"/>
      <c r="AS66" s="258" t="str">
        <f>IF(COUNTIF(AS12:AS63,"A")=0,"",COUNTIF(AS12:AS63,"A"))</f>
        <v/>
      </c>
      <c r="AT66" s="256"/>
      <c r="AU66" s="257"/>
      <c r="AV66" s="257"/>
      <c r="AW66" s="257"/>
      <c r="AX66" s="25"/>
      <c r="AY66" s="258">
        <f>IF(COUNTIF(AY12:AY63,"A")=0,"",COUNTIF(AY12:AY63,"A"))</f>
        <v>1</v>
      </c>
      <c r="AZ66" s="259"/>
      <c r="BA66" s="257"/>
      <c r="BB66" s="257"/>
      <c r="BC66" s="257"/>
      <c r="BD66" s="25"/>
      <c r="BE66" s="288">
        <f t="shared" ref="BE66:BE78" si="83">IF(SUM(I66:AY66)=0,"",SUM(I66:AY66))</f>
        <v>4</v>
      </c>
    </row>
    <row r="67" spans="1:57" s="422" customFormat="1" ht="15.75" customHeight="1" x14ac:dyDescent="0.25">
      <c r="A67" s="446"/>
      <c r="B67" s="171"/>
      <c r="C67" s="447" t="s">
        <v>24</v>
      </c>
      <c r="D67" s="256"/>
      <c r="E67" s="257"/>
      <c r="F67" s="257"/>
      <c r="G67" s="257"/>
      <c r="H67" s="25"/>
      <c r="I67" s="258" t="str">
        <f>IF(COUNTIF(I12:I63,"B")=0,"",COUNTIF(I12:I63,"B"))</f>
        <v/>
      </c>
      <c r="J67" s="256"/>
      <c r="K67" s="257"/>
      <c r="L67" s="257"/>
      <c r="M67" s="257"/>
      <c r="N67" s="25"/>
      <c r="O67" s="258" t="str">
        <f>IF(COUNTIF(O12:O63,"B")=0,"",COUNTIF(O12:O63,"B"))</f>
        <v/>
      </c>
      <c r="P67" s="256"/>
      <c r="Q67" s="257"/>
      <c r="R67" s="257"/>
      <c r="S67" s="257"/>
      <c r="T67" s="25"/>
      <c r="U67" s="258" t="str">
        <f>IF(COUNTIF(U12:U63,"B")=0,"",COUNTIF(U12:U63,"B"))</f>
        <v/>
      </c>
      <c r="V67" s="256"/>
      <c r="W67" s="257"/>
      <c r="X67" s="257"/>
      <c r="Y67" s="257"/>
      <c r="Z67" s="25"/>
      <c r="AA67" s="258" t="str">
        <f>IF(COUNTIF(AA12:AA63,"B")=0,"",COUNTIF(AA12:AA63,"B"))</f>
        <v/>
      </c>
      <c r="AB67" s="256"/>
      <c r="AC67" s="257"/>
      <c r="AD67" s="257"/>
      <c r="AE67" s="257"/>
      <c r="AF67" s="25"/>
      <c r="AG67" s="258">
        <f>IF(COUNTIF(AG12:AG63,"B")=0,"",COUNTIF(AG12:AG63,"B"))</f>
        <v>1</v>
      </c>
      <c r="AH67" s="256"/>
      <c r="AI67" s="257"/>
      <c r="AJ67" s="257"/>
      <c r="AK67" s="257"/>
      <c r="AL67" s="25"/>
      <c r="AM67" s="258" t="str">
        <f>IF(COUNTIF(AM12:AM63,"B")=0,"",COUNTIF(AM12:AM63,"B"))</f>
        <v/>
      </c>
      <c r="AN67" s="256"/>
      <c r="AO67" s="257"/>
      <c r="AP67" s="257"/>
      <c r="AQ67" s="257"/>
      <c r="AR67" s="25"/>
      <c r="AS67" s="258">
        <v>2</v>
      </c>
      <c r="AT67" s="256"/>
      <c r="AU67" s="257"/>
      <c r="AV67" s="257"/>
      <c r="AW67" s="257"/>
      <c r="AX67" s="25"/>
      <c r="AY67" s="258">
        <f>IF(COUNTIF(AY12:AY63,"B")=0,"",COUNTIF(AY12:AY63,"B"))</f>
        <v>1</v>
      </c>
      <c r="AZ67" s="259"/>
      <c r="BA67" s="257"/>
      <c r="BB67" s="257"/>
      <c r="BC67" s="257"/>
      <c r="BD67" s="25"/>
      <c r="BE67" s="288">
        <f t="shared" si="83"/>
        <v>4</v>
      </c>
    </row>
    <row r="68" spans="1:57" s="422" customFormat="1" ht="15.75" customHeight="1" x14ac:dyDescent="0.25">
      <c r="A68" s="446"/>
      <c r="B68" s="171"/>
      <c r="C68" s="447" t="s">
        <v>61</v>
      </c>
      <c r="D68" s="256"/>
      <c r="E68" s="257"/>
      <c r="F68" s="257"/>
      <c r="G68" s="257"/>
      <c r="H68" s="25"/>
      <c r="I68" s="258">
        <f>IF(COUNTIF(I12:I63,"ÉÉ")=0,"",COUNTIF(I12:I63,"ÉÉ"))</f>
        <v>2</v>
      </c>
      <c r="J68" s="256"/>
      <c r="K68" s="257"/>
      <c r="L68" s="257"/>
      <c r="M68" s="257"/>
      <c r="N68" s="25"/>
      <c r="O68" s="258">
        <f>IF(COUNTIF(O12:O63,"ÉÉ")=0,"",COUNTIF(O12:O63,"ÉÉ"))</f>
        <v>2</v>
      </c>
      <c r="P68" s="256"/>
      <c r="Q68" s="257"/>
      <c r="R68" s="257"/>
      <c r="S68" s="257"/>
      <c r="T68" s="25"/>
      <c r="U68" s="258" t="str">
        <f>IF(COUNTIF(U12:U63,"ÉÉ")=0,"",COUNTIF(U12:U63,"ÉÉ"))</f>
        <v/>
      </c>
      <c r="V68" s="256"/>
      <c r="W68" s="257"/>
      <c r="X68" s="257"/>
      <c r="Y68" s="257"/>
      <c r="Z68" s="25"/>
      <c r="AA68" s="258" t="str">
        <f>IF(COUNTIF(AA12:AA63,"ÉÉ")=0,"",COUNTIF(AA12:AA63,"ÉÉ"))</f>
        <v/>
      </c>
      <c r="AB68" s="256"/>
      <c r="AC68" s="257"/>
      <c r="AD68" s="257"/>
      <c r="AE68" s="257"/>
      <c r="AF68" s="25"/>
      <c r="AG68" s="258" t="str">
        <f>IF(COUNTIF(AG12:AG63,"ÉÉ")=0,"",COUNTIF(AG12:AG63,"ÉÉ"))</f>
        <v/>
      </c>
      <c r="AH68" s="256"/>
      <c r="AI68" s="257"/>
      <c r="AJ68" s="257"/>
      <c r="AK68" s="257"/>
      <c r="AL68" s="25"/>
      <c r="AM68" s="258" t="str">
        <f>IF(COUNTIF(AM12:AM63,"ÉÉ")=0,"",COUNTIF(AM12:AM63,"ÉÉ"))</f>
        <v/>
      </c>
      <c r="AN68" s="256"/>
      <c r="AO68" s="257"/>
      <c r="AP68" s="257"/>
      <c r="AQ68" s="257"/>
      <c r="AR68" s="25"/>
      <c r="AS68" s="258" t="str">
        <f>IF(COUNTIF(AS12:AS63,"ÉÉ")=0,"",COUNTIF(AS12:AS63,"ÉÉ"))</f>
        <v/>
      </c>
      <c r="AT68" s="256"/>
      <c r="AU68" s="257"/>
      <c r="AV68" s="257"/>
      <c r="AW68" s="257"/>
      <c r="AX68" s="25"/>
      <c r="AY68" s="258">
        <f>IF(COUNTIF(AY12:AY63,"ÉÉ")=0,"",COUNTIF(AY12:AY63,"ÉÉ"))</f>
        <v>2</v>
      </c>
      <c r="AZ68" s="259"/>
      <c r="BA68" s="257"/>
      <c r="BB68" s="257"/>
      <c r="BC68" s="257"/>
      <c r="BD68" s="25"/>
      <c r="BE68" s="288">
        <f t="shared" si="83"/>
        <v>6</v>
      </c>
    </row>
    <row r="69" spans="1:57" s="422" customFormat="1" ht="15.75" customHeight="1" x14ac:dyDescent="0.25">
      <c r="A69" s="446"/>
      <c r="B69" s="171"/>
      <c r="C69" s="447" t="s">
        <v>62</v>
      </c>
      <c r="D69" s="262"/>
      <c r="E69" s="263"/>
      <c r="F69" s="263"/>
      <c r="G69" s="263"/>
      <c r="H69" s="264"/>
      <c r="I69" s="258" t="str">
        <f>IF(COUNTIF(I12:I63,"ÉÉ(Z)")=0,"",COUNTIF(I12:I63,"ÉÉ(Z)"))</f>
        <v/>
      </c>
      <c r="J69" s="262"/>
      <c r="K69" s="263"/>
      <c r="L69" s="263"/>
      <c r="M69" s="263"/>
      <c r="N69" s="264"/>
      <c r="O69" s="258" t="str">
        <f>IF(COUNTIF(O12:O63,"ÉÉ(Z)")=0,"",COUNTIF(O12:O63,"ÉÉ(Z)"))</f>
        <v/>
      </c>
      <c r="P69" s="262"/>
      <c r="Q69" s="263"/>
      <c r="R69" s="263"/>
      <c r="S69" s="263"/>
      <c r="T69" s="264"/>
      <c r="U69" s="258" t="str">
        <f>IF(COUNTIF(U12:U63,"ÉÉ(Z)")=0,"",COUNTIF(U12:U63,"ÉÉ(Z)"))</f>
        <v/>
      </c>
      <c r="V69" s="262"/>
      <c r="W69" s="263"/>
      <c r="X69" s="263"/>
      <c r="Y69" s="263"/>
      <c r="Z69" s="264"/>
      <c r="AA69" s="258" t="str">
        <f>IF(COUNTIF(AA12:AA63,"ÉÉ(Z)")=0,"",COUNTIF(AA12:AA63,"ÉÉ(Z)"))</f>
        <v/>
      </c>
      <c r="AB69" s="262"/>
      <c r="AC69" s="263"/>
      <c r="AD69" s="263"/>
      <c r="AE69" s="263"/>
      <c r="AF69" s="264"/>
      <c r="AG69" s="258" t="str">
        <f>IF(COUNTIF(AG12:AG63,"ÉÉ(Z)")=0,"",COUNTIF(AG12:AG63,"ÉÉ(Z)"))</f>
        <v/>
      </c>
      <c r="AH69" s="262"/>
      <c r="AI69" s="263"/>
      <c r="AJ69" s="263"/>
      <c r="AK69" s="263"/>
      <c r="AL69" s="264"/>
      <c r="AM69" s="258">
        <f>IF(COUNTIF(AM12:AM63,"ÉÉ(Z)")=0,"",COUNTIF(AM12:AM63,"ÉÉ(Z)"))</f>
        <v>1</v>
      </c>
      <c r="AN69" s="262"/>
      <c r="AO69" s="263"/>
      <c r="AP69" s="263"/>
      <c r="AQ69" s="263"/>
      <c r="AR69" s="264"/>
      <c r="AS69" s="258">
        <v>1</v>
      </c>
      <c r="AT69" s="262"/>
      <c r="AU69" s="263"/>
      <c r="AV69" s="263"/>
      <c r="AW69" s="263"/>
      <c r="AX69" s="264"/>
      <c r="AY69" s="258" t="str">
        <f>IF(COUNTIF(AY12:AY63,"ÉÉ(Z)")=0,"",COUNTIF(AY12:AY63,"ÉÉ(Z)"))</f>
        <v/>
      </c>
      <c r="AZ69" s="265"/>
      <c r="BA69" s="263"/>
      <c r="BB69" s="263"/>
      <c r="BC69" s="263"/>
      <c r="BD69" s="264"/>
      <c r="BE69" s="288">
        <f t="shared" si="83"/>
        <v>2</v>
      </c>
    </row>
    <row r="70" spans="1:57" s="422" customFormat="1" ht="15.75" customHeight="1" x14ac:dyDescent="0.25">
      <c r="A70" s="446"/>
      <c r="B70" s="171"/>
      <c r="C70" s="447" t="s">
        <v>63</v>
      </c>
      <c r="D70" s="256"/>
      <c r="E70" s="257"/>
      <c r="F70" s="257"/>
      <c r="G70" s="257"/>
      <c r="H70" s="25"/>
      <c r="I70" s="258" t="str">
        <f>IF(COUNTIF(I12:I63,"GYJ")=0,"",COUNTIF(I12:I63,"GYJ"))</f>
        <v/>
      </c>
      <c r="J70" s="256"/>
      <c r="K70" s="257"/>
      <c r="L70" s="257"/>
      <c r="M70" s="257"/>
      <c r="N70" s="25"/>
      <c r="O70" s="258">
        <f>IF(COUNTIF(O12:O63,"GYJ")=0,"",COUNTIF(O12:O63,"GYJ"))</f>
        <v>1</v>
      </c>
      <c r="P70" s="256"/>
      <c r="Q70" s="257"/>
      <c r="R70" s="257"/>
      <c r="S70" s="257"/>
      <c r="T70" s="25"/>
      <c r="U70" s="258" t="str">
        <f>IF(COUNTIF(U12:U63,"GYJ")=0,"",COUNTIF(U12:U63,"GYJ"))</f>
        <v/>
      </c>
      <c r="V70" s="256"/>
      <c r="W70" s="257"/>
      <c r="X70" s="257"/>
      <c r="Y70" s="257"/>
      <c r="Z70" s="25"/>
      <c r="AA70" s="258">
        <f>IF(COUNTIF(AA12:AA63,"GYJ")=0,"",COUNTIF(AA12:AA63,"GYJ"))</f>
        <v>4</v>
      </c>
      <c r="AB70" s="256"/>
      <c r="AC70" s="257"/>
      <c r="AD70" s="257"/>
      <c r="AE70" s="257"/>
      <c r="AF70" s="25"/>
      <c r="AG70" s="258">
        <f>IF(COUNTIF(AG12:AG63,"GYJ")=0,"",COUNTIF(AG12:AG63,"GYJ"))</f>
        <v>2</v>
      </c>
      <c r="AH70" s="256"/>
      <c r="AI70" s="257"/>
      <c r="AJ70" s="257"/>
      <c r="AK70" s="257"/>
      <c r="AL70" s="25"/>
      <c r="AM70" s="258">
        <f>IF(COUNTIF(AM12:AM63,"GYJ")=0,"",COUNTIF(AM12:AM63,"GYJ"))</f>
        <v>1</v>
      </c>
      <c r="AN70" s="256"/>
      <c r="AO70" s="257"/>
      <c r="AP70" s="257"/>
      <c r="AQ70" s="257"/>
      <c r="AR70" s="25"/>
      <c r="AS70" s="258">
        <f>IF(COUNTIF(AS12:AS63,"GYJ")=0,"",COUNTIF(AS12:AS63,"GYJ"))</f>
        <v>1</v>
      </c>
      <c r="AT70" s="256"/>
      <c r="AU70" s="257"/>
      <c r="AV70" s="257"/>
      <c r="AW70" s="257"/>
      <c r="AX70" s="25"/>
      <c r="AY70" s="258">
        <f>IF(COUNTIF(AY12:AY63,"GYJ")=0,"",COUNTIF(AY12:AY63,"GYJ"))</f>
        <v>2</v>
      </c>
      <c r="AZ70" s="259"/>
      <c r="BA70" s="257"/>
      <c r="BB70" s="257"/>
      <c r="BC70" s="257"/>
      <c r="BD70" s="25"/>
      <c r="BE70" s="288">
        <f t="shared" si="83"/>
        <v>11</v>
      </c>
    </row>
    <row r="71" spans="1:57" s="422" customFormat="1" ht="15.75" customHeight="1" x14ac:dyDescent="0.25">
      <c r="A71" s="446"/>
      <c r="B71" s="448"/>
      <c r="C71" s="447" t="s">
        <v>64</v>
      </c>
      <c r="D71" s="256"/>
      <c r="E71" s="257"/>
      <c r="F71" s="257"/>
      <c r="G71" s="257"/>
      <c r="H71" s="25"/>
      <c r="I71" s="258" t="str">
        <f>IF(COUNTIF(I12:I63,"GYJ(Z)")=0,"",COUNTIF(I12:I63,"GYJ(Z)"))</f>
        <v/>
      </c>
      <c r="J71" s="256"/>
      <c r="K71" s="257"/>
      <c r="L71" s="257"/>
      <c r="M71" s="257"/>
      <c r="N71" s="25"/>
      <c r="O71" s="258" t="str">
        <f>IF(COUNTIF(O12:O63,"GYJ(Z)")=0,"",COUNTIF(O12:O63,"GYJ(Z)"))</f>
        <v/>
      </c>
      <c r="P71" s="256"/>
      <c r="Q71" s="257"/>
      <c r="R71" s="257"/>
      <c r="S71" s="257"/>
      <c r="T71" s="25"/>
      <c r="U71" s="258" t="str">
        <f>IF(COUNTIF(U12:U63,"GYJ(Z)")=0,"",COUNTIF(U12:U63,"GYJ(Z)"))</f>
        <v/>
      </c>
      <c r="V71" s="256"/>
      <c r="W71" s="257"/>
      <c r="X71" s="257"/>
      <c r="Y71" s="257"/>
      <c r="Z71" s="25"/>
      <c r="AA71" s="258" t="str">
        <f>IF(COUNTIF(AA12:AA63,"GYJ(Z)")=0,"",COUNTIF(AA12:AA63,"GYJ(Z)"))</f>
        <v/>
      </c>
      <c r="AB71" s="256"/>
      <c r="AC71" s="257"/>
      <c r="AD71" s="257"/>
      <c r="AE71" s="257"/>
      <c r="AF71" s="25"/>
      <c r="AG71" s="258">
        <f>IF(COUNTIF(AG12:AG63,"GYJ(Z)")=0,"",COUNTIF(AG12:AG63,"GYJ(Z)"))</f>
        <v>1</v>
      </c>
      <c r="AH71" s="256"/>
      <c r="AI71" s="257"/>
      <c r="AJ71" s="257"/>
      <c r="AK71" s="257"/>
      <c r="AL71" s="25"/>
      <c r="AM71" s="258" t="str">
        <f>IF(COUNTIF(AM12:AM63,"GYJ(Z)")=0,"",COUNTIF(AM12:AM63,"GYJ(Z)"))</f>
        <v/>
      </c>
      <c r="AN71" s="256"/>
      <c r="AO71" s="257"/>
      <c r="AP71" s="257"/>
      <c r="AQ71" s="257"/>
      <c r="AR71" s="25"/>
      <c r="AS71" s="258" t="str">
        <f>IF(COUNTIF(AS12:AS63,"GYJ(Z)")=0,"",COUNTIF(AS12:AS63,"GYJ(Z)"))</f>
        <v/>
      </c>
      <c r="AT71" s="256"/>
      <c r="AU71" s="257"/>
      <c r="AV71" s="257"/>
      <c r="AW71" s="257"/>
      <c r="AX71" s="25"/>
      <c r="AY71" s="258" t="str">
        <f>IF(COUNTIF(AY12:AY63,"GYJ(Z)")=0,"",COUNTIF(AY12:AY63,"GYJ(Z)"))</f>
        <v/>
      </c>
      <c r="AZ71" s="259"/>
      <c r="BA71" s="257"/>
      <c r="BB71" s="257"/>
      <c r="BC71" s="257"/>
      <c r="BD71" s="25"/>
      <c r="BE71" s="288">
        <f t="shared" si="83"/>
        <v>1</v>
      </c>
    </row>
    <row r="72" spans="1:57" s="422" customFormat="1" ht="15.75" customHeight="1" x14ac:dyDescent="0.25">
      <c r="A72" s="446"/>
      <c r="B72" s="171"/>
      <c r="C72" s="255" t="s">
        <v>35</v>
      </c>
      <c r="D72" s="256"/>
      <c r="E72" s="257"/>
      <c r="F72" s="257"/>
      <c r="G72" s="257"/>
      <c r="H72" s="25"/>
      <c r="I72" s="258" t="str">
        <f>IF(COUNTIF(I12:I63,"K")=0,"",COUNTIF(I12:I63,"K"))</f>
        <v/>
      </c>
      <c r="J72" s="256"/>
      <c r="K72" s="257"/>
      <c r="L72" s="257"/>
      <c r="M72" s="257"/>
      <c r="N72" s="25"/>
      <c r="O72" s="258" t="str">
        <f>IF(COUNTIF(O12:O63,"K")=0,"",COUNTIF(O12:O63,"K"))</f>
        <v/>
      </c>
      <c r="P72" s="256"/>
      <c r="Q72" s="257"/>
      <c r="R72" s="257"/>
      <c r="S72" s="257"/>
      <c r="T72" s="25"/>
      <c r="U72" s="258" t="str">
        <f>IF(COUNTIF(U12:U63,"K")=0,"",COUNTIF(U12:U63,"K"))</f>
        <v/>
      </c>
      <c r="V72" s="256"/>
      <c r="W72" s="257"/>
      <c r="X72" s="257"/>
      <c r="Y72" s="257"/>
      <c r="Z72" s="25"/>
      <c r="AA72" s="258" t="str">
        <f>IF(COUNTIF(AA12:AA63,"K")=0,"",COUNTIF(AA12:AA63,"K"))</f>
        <v/>
      </c>
      <c r="AB72" s="256"/>
      <c r="AC72" s="257"/>
      <c r="AD72" s="257"/>
      <c r="AE72" s="257"/>
      <c r="AF72" s="25"/>
      <c r="AG72" s="258" t="str">
        <f>IF(COUNTIF(AG12:AG63,"K")=0,"",COUNTIF(AG12:AG63,"K"))</f>
        <v/>
      </c>
      <c r="AH72" s="256"/>
      <c r="AI72" s="257"/>
      <c r="AJ72" s="257"/>
      <c r="AK72" s="257"/>
      <c r="AL72" s="25"/>
      <c r="AM72" s="258">
        <f>IF(COUNTIF(AM12:AM63,"K")=0,"",COUNTIF(AM12:AM63,"K"))</f>
        <v>1</v>
      </c>
      <c r="AN72" s="256"/>
      <c r="AO72" s="257"/>
      <c r="AP72" s="257"/>
      <c r="AQ72" s="257"/>
      <c r="AR72" s="25"/>
      <c r="AS72" s="258" t="str">
        <f>IF(COUNTIF(AS12:AS63,"K")=0,"",COUNTIF(AS12:AS63,"K"))</f>
        <v/>
      </c>
      <c r="AT72" s="256"/>
      <c r="AU72" s="257"/>
      <c r="AV72" s="257"/>
      <c r="AW72" s="257"/>
      <c r="AX72" s="25"/>
      <c r="AY72" s="258" t="str">
        <f>IF(COUNTIF(AY12:AY63,"K")=0,"",COUNTIF(AY12:AY63,"K"))</f>
        <v/>
      </c>
      <c r="AZ72" s="259"/>
      <c r="BA72" s="257"/>
      <c r="BB72" s="257"/>
      <c r="BC72" s="257"/>
      <c r="BD72" s="25"/>
      <c r="BE72" s="288">
        <f t="shared" si="83"/>
        <v>1</v>
      </c>
    </row>
    <row r="73" spans="1:57" s="422" customFormat="1" ht="15.75" customHeight="1" x14ac:dyDescent="0.25">
      <c r="A73" s="446"/>
      <c r="B73" s="171"/>
      <c r="C73" s="255" t="s">
        <v>36</v>
      </c>
      <c r="D73" s="256"/>
      <c r="E73" s="257"/>
      <c r="F73" s="257"/>
      <c r="G73" s="257"/>
      <c r="H73" s="25"/>
      <c r="I73" s="258" t="str">
        <f>IF(COUNTIF(I12:I63,"K(Z)")=0,"",COUNTIF(I12:I63,"K(Z)"))</f>
        <v/>
      </c>
      <c r="J73" s="256"/>
      <c r="K73" s="257"/>
      <c r="L73" s="257"/>
      <c r="M73" s="257"/>
      <c r="N73" s="25"/>
      <c r="O73" s="258">
        <f>IF(COUNTIF(O12:O63,"K(Z)")=0,"",COUNTIF(O12:O63,"K(Z)"))</f>
        <v>1</v>
      </c>
      <c r="P73" s="256"/>
      <c r="Q73" s="257"/>
      <c r="R73" s="257"/>
      <c r="S73" s="257"/>
      <c r="T73" s="25"/>
      <c r="U73" s="258">
        <f>IF(COUNTIF(U12:U63,"K(Z)")=0,"",COUNTIF(U12:U63,"K(Z)"))</f>
        <v>1</v>
      </c>
      <c r="V73" s="256"/>
      <c r="W73" s="257"/>
      <c r="X73" s="257"/>
      <c r="Y73" s="257"/>
      <c r="Z73" s="25"/>
      <c r="AA73" s="258">
        <f>IF(COUNTIF(AA12:AA63,"K(Z)")=0,"",COUNTIF(AA12:AA63,"K(Z)"))</f>
        <v>1</v>
      </c>
      <c r="AB73" s="256"/>
      <c r="AC73" s="257"/>
      <c r="AD73" s="257"/>
      <c r="AE73" s="257"/>
      <c r="AF73" s="25"/>
      <c r="AG73" s="258">
        <f>IF(COUNTIF(AG12:AG63,"K(Z)")=0,"",COUNTIF(AG12:AG63,"K(Z)"))</f>
        <v>3</v>
      </c>
      <c r="AH73" s="256"/>
      <c r="AI73" s="257"/>
      <c r="AJ73" s="257"/>
      <c r="AK73" s="257"/>
      <c r="AL73" s="25"/>
      <c r="AM73" s="258">
        <f>IF(COUNTIF(AM12:AM63,"K(Z)")=0,"",COUNTIF(AM12:AM63,"K(Z)"))</f>
        <v>3</v>
      </c>
      <c r="AN73" s="256"/>
      <c r="AO73" s="257"/>
      <c r="AP73" s="257"/>
      <c r="AQ73" s="257"/>
      <c r="AR73" s="25"/>
      <c r="AS73" s="258">
        <f>IF(COUNTIF(AS12:AS63,"K(Z)")=0,"",COUNTIF(AS12:AS63,"K(Z)"))</f>
        <v>2</v>
      </c>
      <c r="AT73" s="256"/>
      <c r="AU73" s="257"/>
      <c r="AV73" s="257"/>
      <c r="AW73" s="257"/>
      <c r="AX73" s="25"/>
      <c r="AY73" s="258">
        <f>IF(COUNTIF(AY12:AY63,"K(Z)")=0,"",COUNTIF(AY12:AY63,"K(Z)"))</f>
        <v>3</v>
      </c>
      <c r="AZ73" s="259"/>
      <c r="BA73" s="257"/>
      <c r="BB73" s="257"/>
      <c r="BC73" s="257"/>
      <c r="BD73" s="25"/>
      <c r="BE73" s="288">
        <f t="shared" si="83"/>
        <v>14</v>
      </c>
    </row>
    <row r="74" spans="1:57" s="422" customFormat="1" ht="15.75" customHeight="1" x14ac:dyDescent="0.25">
      <c r="A74" s="446"/>
      <c r="B74" s="171"/>
      <c r="C74" s="447" t="s">
        <v>25</v>
      </c>
      <c r="D74" s="256"/>
      <c r="E74" s="257"/>
      <c r="F74" s="257"/>
      <c r="G74" s="257"/>
      <c r="H74" s="25"/>
      <c r="I74" s="258" t="str">
        <f>IF(COUNTIF(I12:I63,"AV")=0,"",COUNTIF(I12:I63,"AV"))</f>
        <v/>
      </c>
      <c r="J74" s="256"/>
      <c r="K74" s="257"/>
      <c r="L74" s="257"/>
      <c r="M74" s="257"/>
      <c r="N74" s="25"/>
      <c r="O74" s="258" t="str">
        <f>IF(COUNTIF(O12:O63,"AV")=0,"",COUNTIF(O12:O63,"AV"))</f>
        <v/>
      </c>
      <c r="P74" s="256"/>
      <c r="Q74" s="257"/>
      <c r="R74" s="257"/>
      <c r="S74" s="257"/>
      <c r="T74" s="25"/>
      <c r="U74" s="258" t="str">
        <f>IF(COUNTIF(U12:U63,"AV")=0,"",COUNTIF(U12:U63,"AV"))</f>
        <v/>
      </c>
      <c r="V74" s="256"/>
      <c r="W74" s="257"/>
      <c r="X74" s="257"/>
      <c r="Y74" s="257"/>
      <c r="Z74" s="25"/>
      <c r="AA74" s="258" t="str">
        <f>IF(COUNTIF(AA12:AA63,"AV")=0,"",COUNTIF(AA12:AA63,"AV"))</f>
        <v/>
      </c>
      <c r="AB74" s="256"/>
      <c r="AC74" s="257"/>
      <c r="AD74" s="257"/>
      <c r="AE74" s="257"/>
      <c r="AF74" s="25"/>
      <c r="AG74" s="258" t="str">
        <f>IF(COUNTIF(AG12:AG63,"AV")=0,"",COUNTIF(AG12:AG63,"AV"))</f>
        <v/>
      </c>
      <c r="AH74" s="256"/>
      <c r="AI74" s="257"/>
      <c r="AJ74" s="257"/>
      <c r="AK74" s="257"/>
      <c r="AL74" s="25"/>
      <c r="AM74" s="258" t="str">
        <f>IF(COUNTIF(AM12:AM63,"AV")=0,"",COUNTIF(AM12:AM63,"AV"))</f>
        <v/>
      </c>
      <c r="AN74" s="256"/>
      <c r="AO74" s="257"/>
      <c r="AP74" s="257"/>
      <c r="AQ74" s="257"/>
      <c r="AR74" s="25"/>
      <c r="AS74" s="258" t="str">
        <f>IF(COUNTIF(AS12:AS63,"AV")=0,"",COUNTIF(AS12:AS63,"AV"))</f>
        <v/>
      </c>
      <c r="AT74" s="256"/>
      <c r="AU74" s="257"/>
      <c r="AV74" s="257"/>
      <c r="AW74" s="257"/>
      <c r="AX74" s="25"/>
      <c r="AY74" s="258" t="str">
        <f>IF(COUNTIF(AY12:AY63,"AV")=0,"",COUNTIF(AY12:AY63,"AV"))</f>
        <v/>
      </c>
      <c r="AZ74" s="259"/>
      <c r="BA74" s="257"/>
      <c r="BB74" s="257"/>
      <c r="BC74" s="257"/>
      <c r="BD74" s="25"/>
      <c r="BE74" s="288" t="str">
        <f t="shared" si="83"/>
        <v/>
      </c>
    </row>
    <row r="75" spans="1:57" s="422" customFormat="1" ht="15.75" customHeight="1" x14ac:dyDescent="0.25">
      <c r="A75" s="446"/>
      <c r="B75" s="171"/>
      <c r="C75" s="447" t="s">
        <v>65</v>
      </c>
      <c r="D75" s="256"/>
      <c r="E75" s="257"/>
      <c r="F75" s="257"/>
      <c r="G75" s="257"/>
      <c r="H75" s="25"/>
      <c r="I75" s="258" t="str">
        <f>IF(COUNTIF(I12:I63,"KV")=0,"",COUNTIF(I12:I63,"KV"))</f>
        <v/>
      </c>
      <c r="J75" s="256"/>
      <c r="K75" s="257"/>
      <c r="L75" s="257"/>
      <c r="M75" s="257"/>
      <c r="N75" s="25"/>
      <c r="O75" s="258" t="str">
        <f>IF(COUNTIF(O12:O63,"KV")=0,"",COUNTIF(O12:O63,"KV"))</f>
        <v/>
      </c>
      <c r="P75" s="256"/>
      <c r="Q75" s="257"/>
      <c r="R75" s="257"/>
      <c r="S75" s="257"/>
      <c r="T75" s="25"/>
      <c r="U75" s="258" t="str">
        <f>IF(COUNTIF(U12:U63,"KV")=0,"",COUNTIF(U12:U63,"KV"))</f>
        <v/>
      </c>
      <c r="V75" s="256"/>
      <c r="W75" s="257"/>
      <c r="X75" s="257"/>
      <c r="Y75" s="257"/>
      <c r="Z75" s="25"/>
      <c r="AA75" s="258" t="str">
        <f>IF(COUNTIF(AA12:AA63,"KV")=0,"",COUNTIF(AA12:AA63,"KV"))</f>
        <v/>
      </c>
      <c r="AB75" s="256"/>
      <c r="AC75" s="257"/>
      <c r="AD75" s="257"/>
      <c r="AE75" s="257"/>
      <c r="AF75" s="25"/>
      <c r="AG75" s="258" t="str">
        <f>IF(COUNTIF(AG12:AG63,"KV")=0,"",COUNTIF(AG12:AG63,"KV"))</f>
        <v/>
      </c>
      <c r="AH75" s="256"/>
      <c r="AI75" s="257"/>
      <c r="AJ75" s="257"/>
      <c r="AK75" s="257"/>
      <c r="AL75" s="25"/>
      <c r="AM75" s="258" t="str">
        <f>IF(COUNTIF(AM12:AM63,"KV")=0,"",COUNTIF(AM12:AM63,"KV"))</f>
        <v/>
      </c>
      <c r="AN75" s="256"/>
      <c r="AO75" s="257"/>
      <c r="AP75" s="257"/>
      <c r="AQ75" s="257"/>
      <c r="AR75" s="25"/>
      <c r="AS75" s="258" t="str">
        <f>IF(COUNTIF(AS12:AS63,"KV")=0,"",COUNTIF(AS12:AS63,"KV"))</f>
        <v/>
      </c>
      <c r="AT75" s="256"/>
      <c r="AU75" s="257"/>
      <c r="AV75" s="257"/>
      <c r="AW75" s="257"/>
      <c r="AX75" s="25"/>
      <c r="AY75" s="258" t="str">
        <f>IF(COUNTIF(AY12:AY63,"KV")=0,"",COUNTIF(AY12:AY63,"KV"))</f>
        <v/>
      </c>
      <c r="AZ75" s="259"/>
      <c r="BA75" s="257"/>
      <c r="BB75" s="257"/>
      <c r="BC75" s="257"/>
      <c r="BD75" s="25"/>
      <c r="BE75" s="288" t="str">
        <f t="shared" si="83"/>
        <v/>
      </c>
    </row>
    <row r="76" spans="1:57" s="422" customFormat="1" ht="15.75" customHeight="1" x14ac:dyDescent="0.25">
      <c r="A76" s="446"/>
      <c r="B76" s="171"/>
      <c r="C76" s="447" t="s">
        <v>66</v>
      </c>
      <c r="D76" s="269"/>
      <c r="E76" s="270"/>
      <c r="F76" s="270"/>
      <c r="G76" s="270"/>
      <c r="H76" s="271"/>
      <c r="I76" s="258" t="str">
        <f>IF(COUNTIF(I12:I63,"SZG")=0,"",COUNTIF(I12:I63,"SZG"))</f>
        <v/>
      </c>
      <c r="J76" s="269"/>
      <c r="K76" s="270"/>
      <c r="L76" s="270"/>
      <c r="M76" s="270"/>
      <c r="N76" s="271"/>
      <c r="O76" s="258" t="str">
        <f>IF(COUNTIF(O12:O63,"SZG")=0,"",COUNTIF(O12:O63,"SZG"))</f>
        <v/>
      </c>
      <c r="P76" s="269"/>
      <c r="Q76" s="270"/>
      <c r="R76" s="270"/>
      <c r="S76" s="270"/>
      <c r="T76" s="271"/>
      <c r="U76" s="258" t="str">
        <f>IF(COUNTIF(U12:U63,"SZG")=0,"",COUNTIF(U12:U63,"SZG"))</f>
        <v/>
      </c>
      <c r="V76" s="269"/>
      <c r="W76" s="270"/>
      <c r="X76" s="270"/>
      <c r="Y76" s="270"/>
      <c r="Z76" s="271"/>
      <c r="AA76" s="258" t="str">
        <f>IF(COUNTIF(AA12:AA63,"SZG")=0,"",COUNTIF(AA12:AA63,"SZG"))</f>
        <v/>
      </c>
      <c r="AB76" s="269"/>
      <c r="AC76" s="270"/>
      <c r="AD76" s="270"/>
      <c r="AE76" s="270"/>
      <c r="AF76" s="271"/>
      <c r="AG76" s="258" t="str">
        <f>IF(COUNTIF(AG12:AG63,"SZG")=0,"",COUNTIF(AG12:AG63,"SZG"))</f>
        <v/>
      </c>
      <c r="AH76" s="269"/>
      <c r="AI76" s="270"/>
      <c r="AJ76" s="270"/>
      <c r="AK76" s="270"/>
      <c r="AL76" s="271"/>
      <c r="AM76" s="258" t="str">
        <f>IF(COUNTIF(AM12:AM63,"SZG")=0,"",COUNTIF(AM12:AM63,"SZG"))</f>
        <v/>
      </c>
      <c r="AN76" s="269"/>
      <c r="AO76" s="270"/>
      <c r="AP76" s="270"/>
      <c r="AQ76" s="270"/>
      <c r="AR76" s="271"/>
      <c r="AS76" s="258" t="str">
        <f>IF(COUNTIF(AS12:AS63,"SZG")=0,"",COUNTIF(AS12:AS63,"SZG"))</f>
        <v/>
      </c>
      <c r="AT76" s="269"/>
      <c r="AU76" s="270"/>
      <c r="AV76" s="270"/>
      <c r="AW76" s="270"/>
      <c r="AX76" s="271"/>
      <c r="AY76" s="258" t="str">
        <f>IF(COUNTIF(AY12:AY63,"SZG")=0,"",COUNTIF(AY12:AY63,"SZG"))</f>
        <v/>
      </c>
      <c r="AZ76" s="259"/>
      <c r="BA76" s="257"/>
      <c r="BB76" s="257"/>
      <c r="BC76" s="257"/>
      <c r="BD76" s="25"/>
      <c r="BE76" s="288" t="str">
        <f t="shared" si="83"/>
        <v/>
      </c>
    </row>
    <row r="77" spans="1:57" s="422" customFormat="1" ht="15.75" customHeight="1" x14ac:dyDescent="0.25">
      <c r="A77" s="446"/>
      <c r="B77" s="171"/>
      <c r="C77" s="447" t="s">
        <v>67</v>
      </c>
      <c r="D77" s="269"/>
      <c r="E77" s="270"/>
      <c r="F77" s="270"/>
      <c r="G77" s="270"/>
      <c r="H77" s="271"/>
      <c r="I77" s="258" t="str">
        <f>IF(COUNTIF(I12:I63,"ZV")=0,"",COUNTIF(I12:I63,"ZV"))</f>
        <v/>
      </c>
      <c r="J77" s="269"/>
      <c r="K77" s="270"/>
      <c r="L77" s="270"/>
      <c r="M77" s="270"/>
      <c r="N77" s="271"/>
      <c r="O77" s="258" t="str">
        <f>IF(COUNTIF(O12:O63,"ZV")=0,"",COUNTIF(O12:O63,"ZV"))</f>
        <v/>
      </c>
      <c r="P77" s="269"/>
      <c r="Q77" s="270"/>
      <c r="R77" s="270"/>
      <c r="S77" s="270"/>
      <c r="T77" s="271"/>
      <c r="U77" s="258" t="str">
        <f>IF(COUNTIF(U12:U63,"ZV")=0,"",COUNTIF(U12:U63,"ZV"))</f>
        <v/>
      </c>
      <c r="V77" s="269"/>
      <c r="W77" s="270"/>
      <c r="X77" s="270"/>
      <c r="Y77" s="270"/>
      <c r="Z77" s="271"/>
      <c r="AA77" s="258" t="str">
        <f>IF(COUNTIF(AA12:AA63,"ZV")=0,"",COUNTIF(AA12:AA63,"ZV"))</f>
        <v/>
      </c>
      <c r="AB77" s="269"/>
      <c r="AC77" s="270"/>
      <c r="AD77" s="270"/>
      <c r="AE77" s="270"/>
      <c r="AF77" s="271"/>
      <c r="AG77" s="258" t="str">
        <f>IF(COUNTIF(AG12:AG63,"ZV")=0,"",COUNTIF(AG12:AG63,"ZV"))</f>
        <v/>
      </c>
      <c r="AH77" s="269"/>
      <c r="AI77" s="270"/>
      <c r="AJ77" s="270"/>
      <c r="AK77" s="270"/>
      <c r="AL77" s="271"/>
      <c r="AM77" s="258" t="str">
        <f>IF(COUNTIF(AM12:AM63,"ZV")=0,"",COUNTIF(AM12:AM63,"ZV"))</f>
        <v/>
      </c>
      <c r="AN77" s="269"/>
      <c r="AO77" s="270"/>
      <c r="AP77" s="270"/>
      <c r="AQ77" s="270"/>
      <c r="AR77" s="271"/>
      <c r="AS77" s="258" t="str">
        <f>IF(COUNTIF(AS12:AS63,"ZV")=0,"",COUNTIF(AS12:AS63,"ZV"))</f>
        <v/>
      </c>
      <c r="AT77" s="269"/>
      <c r="AU77" s="270"/>
      <c r="AV77" s="270"/>
      <c r="AW77" s="270"/>
      <c r="AX77" s="271"/>
      <c r="AY77" s="258">
        <f>IF(COUNTIF(AY12:AY63,"ZV")=0,"",COUNTIF(AY12:AY63,"ZV"))</f>
        <v>3</v>
      </c>
      <c r="AZ77" s="259"/>
      <c r="BA77" s="257"/>
      <c r="BB77" s="257"/>
      <c r="BC77" s="257"/>
      <c r="BD77" s="25"/>
      <c r="BE77" s="288">
        <f t="shared" si="83"/>
        <v>3</v>
      </c>
    </row>
    <row r="78" spans="1:57" s="422" customFormat="1" ht="15.75" customHeight="1" thickBot="1" x14ac:dyDescent="0.3">
      <c r="A78" s="272"/>
      <c r="B78" s="273"/>
      <c r="C78" s="274" t="s">
        <v>26</v>
      </c>
      <c r="D78" s="275"/>
      <c r="E78" s="276"/>
      <c r="F78" s="276"/>
      <c r="G78" s="276"/>
      <c r="H78" s="277"/>
      <c r="I78" s="278">
        <f>IF(SUM(I66:I77)=0,"",SUM(I66:I77))</f>
        <v>2</v>
      </c>
      <c r="J78" s="275"/>
      <c r="K78" s="276"/>
      <c r="L78" s="276"/>
      <c r="M78" s="276"/>
      <c r="N78" s="277"/>
      <c r="O78" s="278">
        <f>IF(SUM(O66:O77)=0,"",SUM(O66:O77))</f>
        <v>5</v>
      </c>
      <c r="P78" s="275"/>
      <c r="Q78" s="276"/>
      <c r="R78" s="276"/>
      <c r="S78" s="276"/>
      <c r="T78" s="277"/>
      <c r="U78" s="278">
        <f>IF(SUM(U66:U77)=0,"",SUM(U66:U77))</f>
        <v>1</v>
      </c>
      <c r="V78" s="275"/>
      <c r="W78" s="276"/>
      <c r="X78" s="276"/>
      <c r="Y78" s="276"/>
      <c r="Z78" s="277"/>
      <c r="AA78" s="278">
        <f>IF(SUM(AA66:AA77)=0,"",SUM(AA66:AA77))</f>
        <v>6</v>
      </c>
      <c r="AB78" s="275"/>
      <c r="AC78" s="276"/>
      <c r="AD78" s="276"/>
      <c r="AE78" s="276"/>
      <c r="AF78" s="277"/>
      <c r="AG78" s="278">
        <f>IF(SUM(AG66:AG77)=0,"",SUM(AG66:AG77))</f>
        <v>7</v>
      </c>
      <c r="AH78" s="275"/>
      <c r="AI78" s="276"/>
      <c r="AJ78" s="276"/>
      <c r="AK78" s="276"/>
      <c r="AL78" s="277"/>
      <c r="AM78" s="278">
        <f>IF(SUM(AM66:AM77)=0,"",SUM(AM66:AM77))</f>
        <v>7</v>
      </c>
      <c r="AN78" s="275"/>
      <c r="AO78" s="276"/>
      <c r="AP78" s="276"/>
      <c r="AQ78" s="276"/>
      <c r="AR78" s="277"/>
      <c r="AS78" s="278">
        <f>IF(SUM(AS66:AS77)=0,"",SUM(AS66:AS77))</f>
        <v>6</v>
      </c>
      <c r="AT78" s="275"/>
      <c r="AU78" s="276"/>
      <c r="AV78" s="276"/>
      <c r="AW78" s="276"/>
      <c r="AX78" s="277"/>
      <c r="AY78" s="278">
        <f>IF(SUM(AY66:AY77)=0,"",SUM(AY66:AY77))</f>
        <v>12</v>
      </c>
      <c r="AZ78" s="279"/>
      <c r="BA78" s="276"/>
      <c r="BB78" s="276"/>
      <c r="BC78" s="276"/>
      <c r="BD78" s="277"/>
      <c r="BE78" s="288">
        <f t="shared" si="83"/>
        <v>46</v>
      </c>
    </row>
    <row r="79" spans="1:57" s="422" customFormat="1" ht="15.75" customHeight="1" thickTop="1" x14ac:dyDescent="0.2">
      <c r="A79" s="449"/>
      <c r="B79" s="450"/>
      <c r="C79" s="450"/>
    </row>
    <row r="80" spans="1:57" s="422" customFormat="1" ht="15.75" customHeight="1" x14ac:dyDescent="0.2">
      <c r="A80" s="449"/>
      <c r="B80" s="450"/>
      <c r="C80" s="450"/>
      <c r="E80" s="451"/>
      <c r="AJ80" s="474"/>
    </row>
    <row r="81" spans="1:41" s="422" customFormat="1" ht="15.75" customHeight="1" x14ac:dyDescent="0.2">
      <c r="A81" s="449"/>
      <c r="B81" s="450"/>
      <c r="C81" s="450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J81" s="474"/>
      <c r="AK81" s="474"/>
      <c r="AL81" s="474"/>
      <c r="AM81" s="474"/>
      <c r="AN81" s="474"/>
      <c r="AO81" s="474"/>
    </row>
    <row r="82" spans="1:41" s="422" customFormat="1" ht="15.75" customHeight="1" x14ac:dyDescent="0.2">
      <c r="A82" s="449"/>
      <c r="B82" s="450"/>
      <c r="C82" s="450"/>
      <c r="AC82" s="474"/>
      <c r="AD82" s="474"/>
      <c r="AE82" s="474"/>
      <c r="AF82" s="474"/>
      <c r="AG82" s="474"/>
      <c r="AH82" s="474"/>
      <c r="AI82" s="474"/>
      <c r="AJ82" s="474"/>
    </row>
    <row r="83" spans="1:41" s="422" customFormat="1" ht="15.75" customHeight="1" x14ac:dyDescent="0.2">
      <c r="A83" s="449"/>
      <c r="B83" s="450"/>
      <c r="C83" s="450"/>
    </row>
    <row r="84" spans="1:41" s="422" customFormat="1" ht="15.75" customHeight="1" x14ac:dyDescent="0.2">
      <c r="A84" s="449"/>
      <c r="B84" s="450"/>
      <c r="C84" s="450"/>
    </row>
    <row r="85" spans="1:41" s="422" customFormat="1" ht="15.75" customHeight="1" x14ac:dyDescent="0.2">
      <c r="A85" s="449"/>
      <c r="B85" s="450"/>
      <c r="C85" s="450"/>
    </row>
    <row r="86" spans="1:41" s="422" customFormat="1" ht="15.75" customHeight="1" x14ac:dyDescent="0.2">
      <c r="A86" s="449"/>
      <c r="B86" s="450"/>
      <c r="C86" s="450"/>
    </row>
    <row r="87" spans="1:41" s="422" customFormat="1" ht="15.75" customHeight="1" x14ac:dyDescent="0.2">
      <c r="A87" s="449"/>
      <c r="B87" s="450"/>
      <c r="C87" s="450"/>
    </row>
    <row r="88" spans="1:41" s="422" customFormat="1" ht="15.75" customHeight="1" x14ac:dyDescent="0.2">
      <c r="A88" s="449"/>
      <c r="B88" s="450"/>
      <c r="C88" s="450"/>
    </row>
    <row r="89" spans="1:41" s="422" customFormat="1" ht="15.75" customHeight="1" x14ac:dyDescent="0.2">
      <c r="A89" s="449"/>
      <c r="B89" s="450"/>
      <c r="C89" s="450"/>
    </row>
    <row r="90" spans="1:41" s="422" customFormat="1" ht="15.75" customHeight="1" x14ac:dyDescent="0.2">
      <c r="A90" s="449"/>
      <c r="B90" s="450"/>
      <c r="C90" s="450"/>
    </row>
    <row r="91" spans="1:41" s="422" customFormat="1" ht="15.75" customHeight="1" x14ac:dyDescent="0.2">
      <c r="A91" s="449"/>
      <c r="B91" s="450"/>
      <c r="C91" s="450"/>
    </row>
    <row r="92" spans="1:41" s="422" customFormat="1" ht="15.75" customHeight="1" x14ac:dyDescent="0.2">
      <c r="A92" s="449"/>
      <c r="B92" s="450"/>
      <c r="C92" s="450"/>
    </row>
    <row r="93" spans="1:41" s="422" customFormat="1" ht="15.75" customHeight="1" x14ac:dyDescent="0.2">
      <c r="A93" s="449"/>
      <c r="B93" s="450"/>
      <c r="C93" s="450"/>
    </row>
    <row r="94" spans="1:41" s="422" customFormat="1" ht="15.75" customHeight="1" x14ac:dyDescent="0.2">
      <c r="A94" s="449"/>
      <c r="B94" s="450"/>
      <c r="C94" s="450"/>
    </row>
    <row r="95" spans="1:41" s="422" customFormat="1" ht="15.75" customHeight="1" x14ac:dyDescent="0.2">
      <c r="A95" s="449"/>
      <c r="B95" s="450"/>
      <c r="C95" s="450"/>
    </row>
    <row r="96" spans="1:41" s="422" customFormat="1" ht="15.75" customHeight="1" x14ac:dyDescent="0.2">
      <c r="A96" s="449"/>
      <c r="B96" s="450"/>
      <c r="C96" s="450"/>
    </row>
    <row r="97" spans="1:3" s="422" customFormat="1" ht="15.75" customHeight="1" x14ac:dyDescent="0.2">
      <c r="A97" s="449"/>
      <c r="B97" s="450"/>
      <c r="C97" s="450"/>
    </row>
    <row r="98" spans="1:3" s="422" customFormat="1" ht="15.75" customHeight="1" x14ac:dyDescent="0.2">
      <c r="A98" s="449"/>
      <c r="B98" s="450"/>
      <c r="C98" s="450"/>
    </row>
    <row r="99" spans="1:3" s="422" customFormat="1" ht="15.75" customHeight="1" x14ac:dyDescent="0.2">
      <c r="A99" s="449"/>
      <c r="B99" s="450"/>
      <c r="C99" s="450"/>
    </row>
    <row r="100" spans="1:3" s="422" customFormat="1" ht="15.75" customHeight="1" x14ac:dyDescent="0.2">
      <c r="A100" s="449"/>
      <c r="B100" s="450"/>
      <c r="C100" s="450"/>
    </row>
    <row r="101" spans="1:3" s="422" customFormat="1" ht="15.75" customHeight="1" x14ac:dyDescent="0.2">
      <c r="A101" s="449"/>
      <c r="B101" s="450"/>
      <c r="C101" s="450"/>
    </row>
    <row r="102" spans="1:3" s="422" customFormat="1" ht="15.75" customHeight="1" x14ac:dyDescent="0.2">
      <c r="A102" s="449"/>
      <c r="B102" s="450"/>
      <c r="C102" s="450"/>
    </row>
    <row r="103" spans="1:3" s="422" customFormat="1" ht="15.75" customHeight="1" x14ac:dyDescent="0.2">
      <c r="A103" s="449"/>
      <c r="B103" s="450"/>
      <c r="C103" s="450"/>
    </row>
    <row r="104" spans="1:3" s="422" customFormat="1" ht="15.75" customHeight="1" x14ac:dyDescent="0.2">
      <c r="A104" s="449"/>
      <c r="B104" s="450"/>
      <c r="C104" s="450"/>
    </row>
    <row r="105" spans="1:3" s="422" customFormat="1" ht="15.75" customHeight="1" x14ac:dyDescent="0.2">
      <c r="A105" s="449"/>
      <c r="B105" s="450"/>
      <c r="C105" s="450"/>
    </row>
    <row r="106" spans="1:3" s="422" customFormat="1" ht="15.75" customHeight="1" x14ac:dyDescent="0.2">
      <c r="A106" s="449"/>
      <c r="B106" s="450"/>
      <c r="C106" s="450"/>
    </row>
    <row r="107" spans="1:3" s="422" customFormat="1" ht="15.75" customHeight="1" x14ac:dyDescent="0.2">
      <c r="A107" s="449"/>
      <c r="B107" s="450"/>
      <c r="C107" s="450"/>
    </row>
    <row r="108" spans="1:3" s="422" customFormat="1" ht="15.75" customHeight="1" x14ac:dyDescent="0.2">
      <c r="A108" s="449"/>
      <c r="B108" s="450"/>
      <c r="C108" s="450"/>
    </row>
    <row r="109" spans="1:3" s="422" customFormat="1" ht="15.75" customHeight="1" x14ac:dyDescent="0.2">
      <c r="A109" s="449"/>
      <c r="B109" s="450"/>
      <c r="C109" s="450"/>
    </row>
    <row r="110" spans="1:3" s="422" customFormat="1" ht="15.75" customHeight="1" x14ac:dyDescent="0.2">
      <c r="A110" s="449"/>
      <c r="B110" s="450"/>
      <c r="C110" s="450"/>
    </row>
    <row r="111" spans="1:3" s="422" customFormat="1" ht="15.75" customHeight="1" x14ac:dyDescent="0.2">
      <c r="A111" s="449"/>
      <c r="B111" s="450"/>
      <c r="C111" s="450"/>
    </row>
    <row r="112" spans="1:3" s="422" customFormat="1" ht="15.75" customHeight="1" x14ac:dyDescent="0.2">
      <c r="A112" s="449"/>
      <c r="B112" s="450"/>
      <c r="C112" s="450"/>
    </row>
    <row r="113" spans="1:3" s="422" customFormat="1" ht="15.75" customHeight="1" x14ac:dyDescent="0.2">
      <c r="A113" s="449"/>
      <c r="B113" s="450"/>
      <c r="C113" s="450"/>
    </row>
    <row r="114" spans="1:3" s="422" customFormat="1" ht="15.75" customHeight="1" x14ac:dyDescent="0.2">
      <c r="A114" s="449"/>
      <c r="B114" s="450"/>
      <c r="C114" s="450"/>
    </row>
    <row r="115" spans="1:3" s="422" customFormat="1" ht="15.75" customHeight="1" x14ac:dyDescent="0.2">
      <c r="A115" s="449"/>
      <c r="B115" s="450"/>
      <c r="C115" s="450"/>
    </row>
    <row r="116" spans="1:3" s="422" customFormat="1" ht="15.75" customHeight="1" x14ac:dyDescent="0.2">
      <c r="A116" s="449"/>
      <c r="B116" s="450"/>
      <c r="C116" s="450"/>
    </row>
    <row r="117" spans="1:3" s="422" customFormat="1" ht="15.75" customHeight="1" x14ac:dyDescent="0.2">
      <c r="A117" s="449"/>
      <c r="B117" s="450"/>
      <c r="C117" s="450"/>
    </row>
    <row r="118" spans="1:3" s="422" customFormat="1" ht="15.75" customHeight="1" x14ac:dyDescent="0.2">
      <c r="A118" s="449"/>
      <c r="B118" s="450"/>
      <c r="C118" s="450"/>
    </row>
    <row r="119" spans="1:3" s="422" customFormat="1" ht="15.75" customHeight="1" x14ac:dyDescent="0.2">
      <c r="A119" s="449"/>
      <c r="B119" s="450"/>
      <c r="C119" s="450"/>
    </row>
    <row r="120" spans="1:3" s="422" customFormat="1" ht="15.75" customHeight="1" x14ac:dyDescent="0.2">
      <c r="A120" s="449"/>
      <c r="B120" s="450"/>
      <c r="C120" s="450"/>
    </row>
    <row r="121" spans="1:3" s="422" customFormat="1" ht="15.75" customHeight="1" x14ac:dyDescent="0.2">
      <c r="A121" s="449"/>
      <c r="B121" s="450"/>
      <c r="C121" s="450"/>
    </row>
    <row r="122" spans="1:3" s="422" customFormat="1" ht="15.75" customHeight="1" x14ac:dyDescent="0.2">
      <c r="A122" s="449"/>
      <c r="B122" s="450"/>
      <c r="C122" s="450"/>
    </row>
    <row r="123" spans="1:3" s="422" customFormat="1" ht="15.75" customHeight="1" x14ac:dyDescent="0.2">
      <c r="A123" s="449"/>
      <c r="B123" s="450"/>
      <c r="C123" s="450"/>
    </row>
    <row r="124" spans="1:3" s="422" customFormat="1" ht="15.75" customHeight="1" x14ac:dyDescent="0.2">
      <c r="A124" s="449"/>
      <c r="B124" s="450"/>
      <c r="C124" s="450"/>
    </row>
    <row r="125" spans="1:3" s="422" customFormat="1" ht="15.75" customHeight="1" x14ac:dyDescent="0.2">
      <c r="A125" s="449"/>
      <c r="B125" s="450"/>
      <c r="C125" s="450"/>
    </row>
    <row r="126" spans="1:3" s="422" customFormat="1" ht="15.75" customHeight="1" x14ac:dyDescent="0.2">
      <c r="A126" s="449"/>
      <c r="B126" s="450"/>
      <c r="C126" s="450"/>
    </row>
    <row r="127" spans="1:3" s="422" customFormat="1" ht="15.75" customHeight="1" x14ac:dyDescent="0.2">
      <c r="A127" s="449"/>
      <c r="B127" s="450"/>
      <c r="C127" s="450"/>
    </row>
    <row r="128" spans="1:3" s="422" customFormat="1" ht="15.75" customHeight="1" x14ac:dyDescent="0.2">
      <c r="A128" s="449"/>
      <c r="B128" s="450"/>
      <c r="C128" s="450"/>
    </row>
    <row r="129" spans="1:3" s="422" customFormat="1" ht="15.75" customHeight="1" x14ac:dyDescent="0.2">
      <c r="A129" s="449"/>
      <c r="B129" s="450"/>
      <c r="C129" s="450"/>
    </row>
    <row r="130" spans="1:3" s="422" customFormat="1" ht="15.75" customHeight="1" x14ac:dyDescent="0.2">
      <c r="A130" s="449"/>
      <c r="B130" s="450"/>
      <c r="C130" s="450"/>
    </row>
    <row r="131" spans="1:3" s="422" customFormat="1" ht="15.75" customHeight="1" x14ac:dyDescent="0.2">
      <c r="A131" s="449"/>
      <c r="B131" s="450"/>
      <c r="C131" s="450"/>
    </row>
    <row r="132" spans="1:3" s="422" customFormat="1" ht="15.75" customHeight="1" x14ac:dyDescent="0.2">
      <c r="A132" s="449"/>
      <c r="B132" s="450"/>
      <c r="C132" s="450"/>
    </row>
    <row r="133" spans="1:3" s="422" customFormat="1" ht="15.75" customHeight="1" x14ac:dyDescent="0.2">
      <c r="A133" s="449"/>
      <c r="B133" s="450"/>
      <c r="C133" s="450"/>
    </row>
    <row r="134" spans="1:3" s="422" customFormat="1" ht="15.75" customHeight="1" x14ac:dyDescent="0.2">
      <c r="A134" s="449"/>
      <c r="B134" s="450"/>
      <c r="C134" s="450"/>
    </row>
    <row r="135" spans="1:3" s="422" customFormat="1" ht="15.75" customHeight="1" x14ac:dyDescent="0.2">
      <c r="A135" s="449"/>
      <c r="B135" s="450"/>
      <c r="C135" s="450"/>
    </row>
    <row r="136" spans="1:3" s="422" customFormat="1" ht="15.75" customHeight="1" x14ac:dyDescent="0.2">
      <c r="A136" s="449"/>
      <c r="B136" s="450"/>
      <c r="C136" s="450"/>
    </row>
    <row r="137" spans="1:3" s="422" customFormat="1" ht="15.75" customHeight="1" x14ac:dyDescent="0.2">
      <c r="A137" s="449"/>
      <c r="B137" s="450"/>
      <c r="C137" s="450"/>
    </row>
    <row r="138" spans="1:3" s="422" customFormat="1" ht="15.75" customHeight="1" x14ac:dyDescent="0.2">
      <c r="A138" s="449"/>
      <c r="B138" s="450"/>
      <c r="C138" s="450"/>
    </row>
    <row r="139" spans="1:3" s="422" customFormat="1" ht="15.75" customHeight="1" x14ac:dyDescent="0.2">
      <c r="A139" s="449"/>
      <c r="B139" s="450"/>
      <c r="C139" s="450"/>
    </row>
    <row r="140" spans="1:3" s="422" customFormat="1" ht="15.75" customHeight="1" x14ac:dyDescent="0.2">
      <c r="A140" s="449"/>
      <c r="B140" s="450"/>
      <c r="C140" s="450"/>
    </row>
    <row r="141" spans="1:3" s="422" customFormat="1" ht="15.75" customHeight="1" x14ac:dyDescent="0.2">
      <c r="A141" s="449"/>
      <c r="B141" s="450"/>
      <c r="C141" s="450"/>
    </row>
    <row r="142" spans="1:3" s="422" customFormat="1" ht="15.75" customHeight="1" x14ac:dyDescent="0.2">
      <c r="A142" s="449"/>
      <c r="B142" s="450"/>
      <c r="C142" s="450"/>
    </row>
    <row r="143" spans="1:3" s="422" customFormat="1" ht="15.75" customHeight="1" x14ac:dyDescent="0.2">
      <c r="A143" s="449"/>
      <c r="B143" s="450"/>
      <c r="C143" s="450"/>
    </row>
    <row r="144" spans="1:3" s="422" customFormat="1" ht="15.75" customHeight="1" x14ac:dyDescent="0.2">
      <c r="A144" s="449"/>
      <c r="B144" s="452"/>
      <c r="C144" s="452"/>
    </row>
    <row r="145" spans="1:57" s="422" customFormat="1" ht="15.75" customHeight="1" x14ac:dyDescent="0.2">
      <c r="A145" s="449"/>
      <c r="B145" s="452"/>
      <c r="C145" s="452"/>
    </row>
    <row r="146" spans="1:57" s="422" customFormat="1" ht="15.75" customHeight="1" x14ac:dyDescent="0.2">
      <c r="A146" s="449"/>
      <c r="B146" s="452"/>
      <c r="C146" s="452"/>
    </row>
    <row r="147" spans="1:57" s="422" customFormat="1" ht="15.75" customHeight="1" x14ac:dyDescent="0.2">
      <c r="A147" s="449"/>
      <c r="B147" s="452"/>
      <c r="C147" s="452"/>
    </row>
    <row r="148" spans="1:57" s="422" customFormat="1" ht="15.75" customHeight="1" x14ac:dyDescent="0.2">
      <c r="A148" s="449"/>
      <c r="B148" s="452"/>
      <c r="C148" s="452"/>
    </row>
    <row r="149" spans="1:57" s="422" customFormat="1" ht="15.75" customHeight="1" x14ac:dyDescent="0.2">
      <c r="A149" s="449"/>
      <c r="B149" s="452"/>
      <c r="C149" s="452"/>
    </row>
    <row r="150" spans="1:57" s="422" customFormat="1" ht="15.75" customHeight="1" x14ac:dyDescent="0.2">
      <c r="A150" s="449"/>
      <c r="B150" s="452"/>
      <c r="C150" s="452"/>
    </row>
    <row r="151" spans="1:57" ht="15.75" customHeight="1" x14ac:dyDescent="0.2">
      <c r="A151" s="449"/>
      <c r="B151" s="452"/>
      <c r="C151" s="45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  <c r="Z151" s="422"/>
      <c r="AA151" s="422"/>
      <c r="AB151" s="422"/>
      <c r="AC151" s="422"/>
      <c r="AD151" s="422"/>
      <c r="AE151" s="422"/>
      <c r="AF151" s="422"/>
      <c r="AG151" s="422"/>
      <c r="AH151" s="422"/>
      <c r="AI151" s="422"/>
      <c r="AJ151" s="422"/>
      <c r="AK151" s="422"/>
      <c r="AL151" s="422"/>
      <c r="AM151" s="422"/>
      <c r="AN151" s="422"/>
      <c r="AO151" s="422"/>
      <c r="AP151" s="422"/>
      <c r="AQ151" s="422"/>
      <c r="AR151" s="422"/>
      <c r="AS151" s="422"/>
      <c r="AT151" s="422"/>
      <c r="AU151" s="422"/>
      <c r="AV151" s="422"/>
      <c r="AW151" s="422"/>
      <c r="AX151" s="422"/>
      <c r="AY151" s="422"/>
      <c r="AZ151" s="422"/>
      <c r="BA151" s="422"/>
      <c r="BB151" s="422"/>
      <c r="BC151" s="422"/>
      <c r="BD151" s="422"/>
      <c r="BE151" s="422"/>
    </row>
    <row r="152" spans="1:57" ht="15.75" customHeight="1" x14ac:dyDescent="0.2">
      <c r="A152" s="449"/>
      <c r="B152" s="452"/>
      <c r="C152" s="452"/>
      <c r="D152" s="422"/>
      <c r="E152" s="422"/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  <c r="W152" s="422"/>
      <c r="X152" s="422"/>
      <c r="Y152" s="422"/>
      <c r="Z152" s="422"/>
      <c r="AA152" s="422"/>
      <c r="AB152" s="422"/>
      <c r="AC152" s="422"/>
      <c r="AD152" s="422"/>
      <c r="AE152" s="422"/>
      <c r="AF152" s="422"/>
      <c r="AG152" s="422"/>
      <c r="AH152" s="422"/>
      <c r="AI152" s="422"/>
      <c r="AJ152" s="422"/>
      <c r="AK152" s="422"/>
      <c r="AL152" s="422"/>
      <c r="AM152" s="422"/>
      <c r="AN152" s="422"/>
      <c r="AO152" s="422"/>
      <c r="AP152" s="422"/>
      <c r="AQ152" s="422"/>
      <c r="AR152" s="422"/>
      <c r="AS152" s="422"/>
      <c r="AT152" s="422"/>
      <c r="AU152" s="422"/>
      <c r="AV152" s="422"/>
      <c r="AW152" s="422"/>
      <c r="AX152" s="422"/>
      <c r="AY152" s="422"/>
      <c r="AZ152" s="422"/>
      <c r="BA152" s="422"/>
      <c r="BB152" s="422"/>
      <c r="BC152" s="422"/>
      <c r="BD152" s="422"/>
      <c r="BE152" s="422"/>
    </row>
    <row r="153" spans="1:57" ht="15.75" customHeight="1" x14ac:dyDescent="0.2">
      <c r="A153" s="453"/>
      <c r="B153" s="454"/>
      <c r="C153" s="454"/>
    </row>
    <row r="154" spans="1:57" ht="15.75" customHeight="1" x14ac:dyDescent="0.2">
      <c r="A154" s="453"/>
      <c r="B154" s="454"/>
      <c r="C154" s="454"/>
    </row>
    <row r="155" spans="1:57" ht="15.75" customHeight="1" x14ac:dyDescent="0.2">
      <c r="A155" s="453"/>
      <c r="B155" s="454"/>
      <c r="C155" s="454"/>
    </row>
    <row r="156" spans="1:57" ht="15.75" customHeight="1" x14ac:dyDescent="0.2">
      <c r="A156" s="453"/>
      <c r="B156" s="454"/>
      <c r="C156" s="454"/>
    </row>
    <row r="157" spans="1:57" ht="15.75" customHeight="1" x14ac:dyDescent="0.2">
      <c r="A157" s="453"/>
      <c r="B157" s="454"/>
      <c r="C157" s="454"/>
    </row>
    <row r="158" spans="1:57" ht="15.75" customHeight="1" x14ac:dyDescent="0.2">
      <c r="A158" s="453"/>
      <c r="B158" s="454"/>
      <c r="C158" s="454"/>
    </row>
    <row r="159" spans="1:57" ht="15.75" customHeight="1" x14ac:dyDescent="0.2">
      <c r="A159" s="453"/>
      <c r="B159" s="454"/>
      <c r="C159" s="454"/>
    </row>
    <row r="160" spans="1:57" ht="15.75" customHeight="1" x14ac:dyDescent="0.2">
      <c r="A160" s="453"/>
      <c r="B160" s="454"/>
      <c r="C160" s="454"/>
    </row>
    <row r="161" spans="1:3" ht="15.75" customHeight="1" x14ac:dyDescent="0.2">
      <c r="A161" s="453"/>
      <c r="B161" s="454"/>
      <c r="C161" s="454"/>
    </row>
    <row r="162" spans="1:3" ht="15.75" customHeight="1" x14ac:dyDescent="0.2">
      <c r="A162" s="453"/>
      <c r="B162" s="454"/>
      <c r="C162" s="454"/>
    </row>
    <row r="163" spans="1:3" ht="15.75" customHeight="1" x14ac:dyDescent="0.2">
      <c r="A163" s="453"/>
      <c r="B163" s="454"/>
      <c r="C163" s="454"/>
    </row>
    <row r="164" spans="1:3" ht="15.75" customHeight="1" x14ac:dyDescent="0.2">
      <c r="A164" s="453"/>
      <c r="B164" s="454"/>
      <c r="C164" s="454"/>
    </row>
    <row r="165" spans="1:3" ht="15.75" customHeight="1" x14ac:dyDescent="0.2">
      <c r="A165" s="453"/>
      <c r="B165" s="454"/>
      <c r="C165" s="454"/>
    </row>
    <row r="166" spans="1:3" ht="15.75" customHeight="1" x14ac:dyDescent="0.2">
      <c r="A166" s="453"/>
      <c r="B166" s="454"/>
      <c r="C166" s="454"/>
    </row>
    <row r="167" spans="1:3" ht="15.75" customHeight="1" x14ac:dyDescent="0.2">
      <c r="A167" s="453"/>
      <c r="B167" s="454"/>
      <c r="C167" s="454"/>
    </row>
    <row r="168" spans="1:3" ht="15.75" customHeight="1" x14ac:dyDescent="0.2">
      <c r="A168" s="453"/>
      <c r="B168" s="454"/>
      <c r="C168" s="454"/>
    </row>
    <row r="169" spans="1:3" ht="15.75" customHeight="1" x14ac:dyDescent="0.2">
      <c r="A169" s="453"/>
      <c r="B169" s="454"/>
      <c r="C169" s="454"/>
    </row>
    <row r="170" spans="1:3" ht="15.75" customHeight="1" x14ac:dyDescent="0.2">
      <c r="A170" s="453"/>
      <c r="B170" s="454"/>
      <c r="C170" s="454"/>
    </row>
    <row r="171" spans="1:3" ht="15.75" customHeight="1" x14ac:dyDescent="0.2">
      <c r="A171" s="453"/>
      <c r="B171" s="454"/>
      <c r="C171" s="454"/>
    </row>
    <row r="172" spans="1:3" ht="15.75" customHeight="1" x14ac:dyDescent="0.2">
      <c r="A172" s="453"/>
      <c r="B172" s="454"/>
      <c r="C172" s="454"/>
    </row>
    <row r="173" spans="1:3" ht="15.75" customHeight="1" x14ac:dyDescent="0.2">
      <c r="A173" s="453"/>
      <c r="B173" s="454"/>
      <c r="C173" s="454"/>
    </row>
    <row r="174" spans="1:3" ht="15.75" customHeight="1" x14ac:dyDescent="0.2">
      <c r="A174" s="453"/>
      <c r="B174" s="454"/>
      <c r="C174" s="454"/>
    </row>
    <row r="175" spans="1:3" ht="15.75" customHeight="1" x14ac:dyDescent="0.2">
      <c r="A175" s="453"/>
      <c r="B175" s="454"/>
      <c r="C175" s="454"/>
    </row>
    <row r="176" spans="1:3" ht="15.75" customHeight="1" x14ac:dyDescent="0.2">
      <c r="A176" s="453"/>
      <c r="B176" s="454"/>
      <c r="C176" s="454"/>
    </row>
    <row r="177" spans="1:3" ht="15.75" customHeight="1" x14ac:dyDescent="0.2">
      <c r="A177" s="453"/>
      <c r="B177" s="454"/>
      <c r="C177" s="454"/>
    </row>
    <row r="178" spans="1:3" ht="15.75" customHeight="1" x14ac:dyDescent="0.2">
      <c r="A178" s="453"/>
      <c r="B178" s="454"/>
      <c r="C178" s="454"/>
    </row>
    <row r="179" spans="1:3" ht="15.75" customHeight="1" x14ac:dyDescent="0.2">
      <c r="A179" s="453"/>
      <c r="B179" s="454"/>
      <c r="C179" s="454"/>
    </row>
    <row r="180" spans="1:3" ht="15.75" customHeight="1" x14ac:dyDescent="0.2">
      <c r="A180" s="453"/>
      <c r="B180" s="454"/>
      <c r="C180" s="454"/>
    </row>
    <row r="181" spans="1:3" ht="15.75" customHeight="1" x14ac:dyDescent="0.2">
      <c r="A181" s="453"/>
      <c r="B181" s="454"/>
      <c r="C181" s="454"/>
    </row>
    <row r="182" spans="1:3" ht="15.75" customHeight="1" x14ac:dyDescent="0.2">
      <c r="A182" s="453"/>
      <c r="B182" s="454"/>
      <c r="C182" s="454"/>
    </row>
    <row r="183" spans="1:3" ht="15.75" customHeight="1" x14ac:dyDescent="0.2">
      <c r="A183" s="453"/>
      <c r="B183" s="454"/>
      <c r="C183" s="454"/>
    </row>
    <row r="184" spans="1:3" ht="15.75" customHeight="1" x14ac:dyDescent="0.2">
      <c r="A184" s="453"/>
      <c r="B184" s="454"/>
      <c r="C184" s="454"/>
    </row>
    <row r="185" spans="1:3" x14ac:dyDescent="0.2">
      <c r="A185" s="453"/>
      <c r="B185" s="454"/>
      <c r="C185" s="454"/>
    </row>
    <row r="186" spans="1:3" x14ac:dyDescent="0.2">
      <c r="A186" s="453"/>
      <c r="B186" s="454"/>
      <c r="C186" s="454"/>
    </row>
    <row r="187" spans="1:3" x14ac:dyDescent="0.2">
      <c r="A187" s="453"/>
      <c r="B187" s="454"/>
      <c r="C187" s="454"/>
    </row>
    <row r="188" spans="1:3" x14ac:dyDescent="0.2">
      <c r="A188" s="453"/>
      <c r="B188" s="454"/>
      <c r="C188" s="454"/>
    </row>
    <row r="189" spans="1:3" x14ac:dyDescent="0.2">
      <c r="A189" s="453"/>
      <c r="B189" s="454"/>
      <c r="C189" s="454"/>
    </row>
    <row r="190" spans="1:3" x14ac:dyDescent="0.2">
      <c r="A190" s="453"/>
      <c r="B190" s="454"/>
      <c r="C190" s="454"/>
    </row>
    <row r="191" spans="1:3" x14ac:dyDescent="0.2">
      <c r="A191" s="453"/>
      <c r="B191" s="454"/>
      <c r="C191" s="454"/>
    </row>
    <row r="192" spans="1:3" x14ac:dyDescent="0.2">
      <c r="A192" s="453"/>
      <c r="B192" s="454"/>
      <c r="C192" s="454"/>
    </row>
    <row r="193" spans="1:3" x14ac:dyDescent="0.2">
      <c r="A193" s="453"/>
      <c r="B193" s="454"/>
      <c r="C193" s="454"/>
    </row>
    <row r="194" spans="1:3" x14ac:dyDescent="0.2">
      <c r="A194" s="453"/>
      <c r="B194" s="454"/>
      <c r="C194" s="454"/>
    </row>
    <row r="195" spans="1:3" x14ac:dyDescent="0.2">
      <c r="A195" s="453"/>
      <c r="B195" s="454"/>
      <c r="C195" s="454"/>
    </row>
    <row r="196" spans="1:3" x14ac:dyDescent="0.2">
      <c r="A196" s="453"/>
      <c r="B196" s="454"/>
      <c r="C196" s="454"/>
    </row>
    <row r="197" spans="1:3" x14ac:dyDescent="0.2">
      <c r="A197" s="453"/>
      <c r="B197" s="454"/>
      <c r="C197" s="454"/>
    </row>
    <row r="198" spans="1:3" x14ac:dyDescent="0.2">
      <c r="A198" s="453"/>
      <c r="B198" s="454"/>
      <c r="C198" s="454"/>
    </row>
    <row r="199" spans="1:3" x14ac:dyDescent="0.2">
      <c r="A199" s="453"/>
      <c r="B199" s="454"/>
      <c r="C199" s="454"/>
    </row>
    <row r="200" spans="1:3" x14ac:dyDescent="0.2">
      <c r="A200" s="453"/>
      <c r="B200" s="454"/>
      <c r="C200" s="454"/>
    </row>
    <row r="201" spans="1:3" x14ac:dyDescent="0.2">
      <c r="A201" s="453"/>
      <c r="B201" s="454"/>
      <c r="C201" s="454"/>
    </row>
    <row r="202" spans="1:3" x14ac:dyDescent="0.2">
      <c r="A202" s="453"/>
      <c r="B202" s="454"/>
      <c r="C202" s="454"/>
    </row>
    <row r="203" spans="1:3" x14ac:dyDescent="0.2">
      <c r="A203" s="453"/>
      <c r="B203" s="454"/>
      <c r="C203" s="454"/>
    </row>
    <row r="204" spans="1:3" x14ac:dyDescent="0.2">
      <c r="A204" s="453"/>
      <c r="B204" s="454"/>
      <c r="C204" s="454"/>
    </row>
    <row r="205" spans="1:3" x14ac:dyDescent="0.2">
      <c r="A205" s="453"/>
      <c r="B205" s="454"/>
      <c r="C205" s="454"/>
    </row>
    <row r="206" spans="1:3" x14ac:dyDescent="0.2">
      <c r="A206" s="453"/>
      <c r="B206" s="454"/>
      <c r="C206" s="454"/>
    </row>
    <row r="207" spans="1:3" x14ac:dyDescent="0.2">
      <c r="A207" s="453"/>
      <c r="B207" s="454"/>
      <c r="C207" s="454"/>
    </row>
    <row r="208" spans="1:3" x14ac:dyDescent="0.2">
      <c r="A208" s="453"/>
      <c r="B208" s="454"/>
      <c r="C208" s="454"/>
    </row>
    <row r="209" spans="1:3" x14ac:dyDescent="0.2">
      <c r="A209" s="453"/>
      <c r="B209" s="454"/>
      <c r="C209" s="454"/>
    </row>
    <row r="210" spans="1:3" x14ac:dyDescent="0.2">
      <c r="A210" s="453"/>
      <c r="B210" s="454"/>
      <c r="C210" s="454"/>
    </row>
    <row r="211" spans="1:3" x14ac:dyDescent="0.2">
      <c r="A211" s="453"/>
      <c r="B211" s="454"/>
      <c r="C211" s="454"/>
    </row>
    <row r="212" spans="1:3" x14ac:dyDescent="0.2">
      <c r="A212" s="453"/>
      <c r="B212" s="454"/>
      <c r="C212" s="454"/>
    </row>
    <row r="213" spans="1:3" x14ac:dyDescent="0.2">
      <c r="A213" s="453"/>
      <c r="B213" s="454"/>
      <c r="C213" s="454"/>
    </row>
    <row r="214" spans="1:3" x14ac:dyDescent="0.2">
      <c r="A214" s="453"/>
      <c r="B214" s="454"/>
      <c r="C214" s="454"/>
    </row>
    <row r="215" spans="1:3" x14ac:dyDescent="0.2">
      <c r="A215" s="453"/>
      <c r="B215" s="454"/>
      <c r="C215" s="454"/>
    </row>
    <row r="216" spans="1:3" x14ac:dyDescent="0.2">
      <c r="A216" s="453"/>
      <c r="B216" s="454"/>
      <c r="C216" s="454"/>
    </row>
    <row r="217" spans="1:3" x14ac:dyDescent="0.2">
      <c r="A217" s="453"/>
      <c r="B217" s="454"/>
      <c r="C217" s="454"/>
    </row>
    <row r="218" spans="1:3" x14ac:dyDescent="0.2">
      <c r="A218" s="453"/>
      <c r="B218" s="454"/>
      <c r="C218" s="454"/>
    </row>
    <row r="219" spans="1:3" x14ac:dyDescent="0.2">
      <c r="A219" s="453"/>
      <c r="B219" s="454"/>
      <c r="C219" s="454"/>
    </row>
    <row r="220" spans="1:3" x14ac:dyDescent="0.2">
      <c r="A220" s="453"/>
      <c r="B220" s="454"/>
      <c r="C220" s="454"/>
    </row>
    <row r="221" spans="1:3" x14ac:dyDescent="0.2">
      <c r="A221" s="453"/>
      <c r="B221" s="454"/>
      <c r="C221" s="454"/>
    </row>
    <row r="222" spans="1:3" x14ac:dyDescent="0.2">
      <c r="A222" s="453"/>
      <c r="B222" s="454"/>
      <c r="C222" s="454"/>
    </row>
    <row r="223" spans="1:3" x14ac:dyDescent="0.2">
      <c r="A223" s="453"/>
      <c r="B223" s="454"/>
      <c r="C223" s="454"/>
    </row>
    <row r="224" spans="1:3" x14ac:dyDescent="0.2">
      <c r="A224" s="453"/>
      <c r="B224" s="454"/>
      <c r="C224" s="454"/>
    </row>
    <row r="225" spans="1:3" x14ac:dyDescent="0.2">
      <c r="A225" s="453"/>
      <c r="B225" s="454"/>
      <c r="C225" s="454"/>
    </row>
    <row r="226" spans="1:3" x14ac:dyDescent="0.2">
      <c r="A226" s="453"/>
      <c r="B226" s="454"/>
      <c r="C226" s="454"/>
    </row>
    <row r="227" spans="1:3" x14ac:dyDescent="0.2">
      <c r="A227" s="453"/>
      <c r="B227" s="454"/>
      <c r="C227" s="454"/>
    </row>
    <row r="228" spans="1:3" x14ac:dyDescent="0.2">
      <c r="A228" s="453"/>
      <c r="B228" s="454"/>
      <c r="C228" s="454"/>
    </row>
    <row r="229" spans="1:3" x14ac:dyDescent="0.2">
      <c r="A229" s="453"/>
      <c r="B229" s="454"/>
      <c r="C229" s="454"/>
    </row>
    <row r="230" spans="1:3" x14ac:dyDescent="0.2">
      <c r="A230" s="453"/>
      <c r="B230" s="454"/>
      <c r="C230" s="454"/>
    </row>
    <row r="231" spans="1:3" x14ac:dyDescent="0.2">
      <c r="A231" s="453"/>
      <c r="B231" s="454"/>
      <c r="C231" s="454"/>
    </row>
    <row r="232" spans="1:3" x14ac:dyDescent="0.2">
      <c r="A232" s="453"/>
      <c r="B232" s="454"/>
      <c r="C232" s="454"/>
    </row>
    <row r="233" spans="1:3" x14ac:dyDescent="0.2">
      <c r="A233" s="453"/>
      <c r="B233" s="454"/>
      <c r="C233" s="454"/>
    </row>
    <row r="234" spans="1:3" x14ac:dyDescent="0.2">
      <c r="A234" s="453"/>
      <c r="B234" s="454"/>
      <c r="C234" s="454"/>
    </row>
    <row r="235" spans="1:3" x14ac:dyDescent="0.2">
      <c r="A235" s="453"/>
      <c r="B235" s="454"/>
      <c r="C235" s="454"/>
    </row>
    <row r="236" spans="1:3" x14ac:dyDescent="0.2">
      <c r="A236" s="453"/>
      <c r="B236" s="454"/>
      <c r="C236" s="454"/>
    </row>
    <row r="237" spans="1:3" x14ac:dyDescent="0.2">
      <c r="A237" s="453"/>
      <c r="B237" s="454"/>
      <c r="C237" s="454"/>
    </row>
    <row r="238" spans="1:3" x14ac:dyDescent="0.2">
      <c r="A238" s="453"/>
      <c r="B238" s="454"/>
      <c r="C238" s="454"/>
    </row>
    <row r="239" spans="1:3" x14ac:dyDescent="0.2">
      <c r="A239" s="453"/>
      <c r="B239" s="454"/>
      <c r="C239" s="454"/>
    </row>
    <row r="240" spans="1:3" x14ac:dyDescent="0.2">
      <c r="A240" s="453"/>
      <c r="B240" s="454"/>
      <c r="C240" s="454"/>
    </row>
    <row r="241" spans="1:3" x14ac:dyDescent="0.2">
      <c r="A241" s="453"/>
      <c r="B241" s="454"/>
      <c r="C241" s="454"/>
    </row>
    <row r="242" spans="1:3" x14ac:dyDescent="0.2">
      <c r="A242" s="453"/>
      <c r="B242" s="454"/>
      <c r="C242" s="454"/>
    </row>
    <row r="243" spans="1:3" x14ac:dyDescent="0.2">
      <c r="A243" s="453"/>
      <c r="B243" s="454"/>
      <c r="C243" s="454"/>
    </row>
    <row r="244" spans="1:3" x14ac:dyDescent="0.2">
      <c r="A244" s="453"/>
      <c r="B244" s="454"/>
      <c r="C244" s="454"/>
    </row>
    <row r="245" spans="1:3" x14ac:dyDescent="0.2">
      <c r="A245" s="453"/>
      <c r="B245" s="454"/>
      <c r="C245" s="454"/>
    </row>
    <row r="246" spans="1:3" x14ac:dyDescent="0.2">
      <c r="A246" s="453"/>
      <c r="B246" s="454"/>
      <c r="C246" s="454"/>
    </row>
    <row r="247" spans="1:3" x14ac:dyDescent="0.2">
      <c r="A247" s="453"/>
      <c r="B247" s="454"/>
      <c r="C247" s="454"/>
    </row>
    <row r="248" spans="1:3" x14ac:dyDescent="0.2">
      <c r="A248" s="453"/>
      <c r="B248" s="454"/>
      <c r="C248" s="454"/>
    </row>
    <row r="249" spans="1:3" x14ac:dyDescent="0.2">
      <c r="A249" s="453"/>
      <c r="B249" s="454"/>
      <c r="C249" s="454"/>
    </row>
  </sheetData>
  <sheetProtection selectLockedCells="1"/>
  <protectedRanges>
    <protectedRange sqref="C65" name="Tartomány4"/>
    <protectedRange sqref="C77:C78" name="Tartomány4_1"/>
    <protectedRange sqref="C31:C45" name="Tartomány1_2_1_1_1"/>
    <protectedRange sqref="C30" name="Tartomány1_2_1_3_1"/>
    <protectedRange sqref="C15:C20" name="Tartomány1_2_1_2_1_1_1"/>
    <protectedRange sqref="C22" name="Tartomány1_2_1_1_2_1_1"/>
    <protectedRange sqref="C29" name="Tartomány1_2_1_1_2"/>
    <protectedRange sqref="C55" name="Tartomány1_2_1_2_1_1_3"/>
    <protectedRange sqref="C14" name="Tartomány1_2_1_4_1"/>
    <protectedRange sqref="C46" name="Tartomány1_2_1_1_1_1"/>
  </protectedRanges>
  <mergeCells count="65">
    <mergeCell ref="D59:AA59"/>
    <mergeCell ref="AB59:AY59"/>
    <mergeCell ref="AZ59:BE59"/>
    <mergeCell ref="A64:AA64"/>
    <mergeCell ref="A65:AA65"/>
    <mergeCell ref="BB8:BC8"/>
    <mergeCell ref="BD8:BD9"/>
    <mergeCell ref="BE8:BE9"/>
    <mergeCell ref="D53:AA53"/>
    <mergeCell ref="AB53:AY53"/>
    <mergeCell ref="AZ53:BE53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19685039370078741" right="0.19685039370078741" top="0.19685039370078741" bottom="0.19685039370078741" header="0.11811023622047245" footer="0.11811023622047245"/>
  <pageSetup paperSize="8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43"/>
  <sheetViews>
    <sheetView zoomScale="82" zoomScaleNormal="82" workbookViewId="0">
      <selection activeCell="T12" sqref="T12"/>
    </sheetView>
  </sheetViews>
  <sheetFormatPr defaultColWidth="10.6640625" defaultRowHeight="15" x14ac:dyDescent="0.2"/>
  <cols>
    <col min="1" max="1" width="17.1640625" style="455" customWidth="1"/>
    <col min="2" max="2" width="7.1640625" style="72" customWidth="1"/>
    <col min="3" max="3" width="60.33203125" style="72" customWidth="1"/>
    <col min="4" max="4" width="5.5" style="72" customWidth="1"/>
    <col min="5" max="5" width="6.83203125" style="72" customWidth="1"/>
    <col min="6" max="6" width="5.5" style="72" customWidth="1"/>
    <col min="7" max="7" width="6.83203125" style="72" customWidth="1"/>
    <col min="8" max="8" width="5.5" style="72" customWidth="1"/>
    <col min="9" max="9" width="5.6640625" style="72" bestFit="1" customWidth="1"/>
    <col min="10" max="10" width="5.5" style="72" customWidth="1"/>
    <col min="11" max="11" width="6.83203125" style="72" customWidth="1"/>
    <col min="12" max="12" width="5.5" style="72" customWidth="1"/>
    <col min="13" max="13" width="6.83203125" style="72" customWidth="1"/>
    <col min="14" max="14" width="5.5" style="72" customWidth="1"/>
    <col min="15" max="15" width="5.6640625" style="72" bestFit="1" customWidth="1"/>
    <col min="16" max="16" width="5.5" style="72" bestFit="1" customWidth="1"/>
    <col min="17" max="17" width="6.83203125" style="72" customWidth="1"/>
    <col min="18" max="18" width="5.5" style="72" bestFit="1" customWidth="1"/>
    <col min="19" max="19" width="6.83203125" style="72" customWidth="1"/>
    <col min="20" max="20" width="5.5" style="72" customWidth="1"/>
    <col min="21" max="21" width="5.6640625" style="72" bestFit="1" customWidth="1"/>
    <col min="22" max="22" width="5.5" style="72" bestFit="1" customWidth="1"/>
    <col min="23" max="23" width="6.83203125" style="72" customWidth="1"/>
    <col min="24" max="24" width="5.5" style="72" bestFit="1" customWidth="1"/>
    <col min="25" max="25" width="6.83203125" style="72" customWidth="1"/>
    <col min="26" max="26" width="5.5" style="72" customWidth="1"/>
    <col min="27" max="27" width="5.6640625" style="72" bestFit="1" customWidth="1"/>
    <col min="28" max="28" width="5.5" style="72" customWidth="1"/>
    <col min="29" max="29" width="6.83203125" style="72" customWidth="1"/>
    <col min="30" max="30" width="5.5" style="72" customWidth="1"/>
    <col min="31" max="31" width="6.83203125" style="72" customWidth="1"/>
    <col min="32" max="32" width="5.5" style="72" customWidth="1"/>
    <col min="33" max="33" width="5.6640625" style="72" bestFit="1" customWidth="1"/>
    <col min="34" max="34" width="5.5" style="72" customWidth="1"/>
    <col min="35" max="35" width="6.83203125" style="72" customWidth="1"/>
    <col min="36" max="36" width="5.5" style="72" customWidth="1"/>
    <col min="37" max="37" width="6.83203125" style="72" customWidth="1"/>
    <col min="38" max="38" width="5.5" style="72" customWidth="1"/>
    <col min="39" max="39" width="8" style="72" customWidth="1"/>
    <col min="40" max="40" width="5.5" style="72" bestFit="1" customWidth="1"/>
    <col min="41" max="41" width="6.83203125" style="72" customWidth="1"/>
    <col min="42" max="42" width="5.5" style="72" bestFit="1" customWidth="1"/>
    <col min="43" max="43" width="6.83203125" style="72" customWidth="1"/>
    <col min="44" max="44" width="5.5" style="72" customWidth="1"/>
    <col min="45" max="45" width="5.6640625" style="72" bestFit="1" customWidth="1"/>
    <col min="46" max="46" width="5.5" style="72" bestFit="1" customWidth="1"/>
    <col min="47" max="47" width="6.83203125" style="72" customWidth="1"/>
    <col min="48" max="48" width="5.5" style="72" bestFit="1" customWidth="1"/>
    <col min="49" max="49" width="6.83203125" style="72" customWidth="1"/>
    <col min="50" max="50" width="5.5" style="72" customWidth="1"/>
    <col min="51" max="51" width="5.6640625" style="72" bestFit="1" customWidth="1"/>
    <col min="52" max="52" width="6.83203125" style="72" bestFit="1" customWidth="1"/>
    <col min="53" max="53" width="8.1640625" style="72" customWidth="1"/>
    <col min="54" max="54" width="6.83203125" style="72" bestFit="1" customWidth="1"/>
    <col min="55" max="55" width="8.1640625" style="72" bestFit="1" customWidth="1"/>
    <col min="56" max="56" width="6.83203125" style="72" bestFit="1" customWidth="1"/>
    <col min="57" max="57" width="9" style="72" customWidth="1"/>
    <col min="58" max="58" width="44.1640625" style="72" bestFit="1" customWidth="1"/>
    <col min="59" max="59" width="39" style="72" customWidth="1"/>
    <col min="60" max="16384" width="10.6640625" style="72"/>
  </cols>
  <sheetData>
    <row r="1" spans="1:59" ht="21.95" customHeight="1" x14ac:dyDescent="0.2">
      <c r="A1" s="808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  <c r="BC1" s="808"/>
      <c r="BD1" s="808"/>
      <c r="BE1" s="808"/>
    </row>
    <row r="2" spans="1:59" ht="21.95" customHeight="1" x14ac:dyDescent="0.2">
      <c r="A2" s="763" t="s">
        <v>276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</row>
    <row r="3" spans="1:59" ht="23.25" x14ac:dyDescent="0.2">
      <c r="A3" s="809" t="s">
        <v>467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  <c r="BC3" s="809"/>
      <c r="BD3" s="809"/>
      <c r="BE3" s="809"/>
    </row>
    <row r="4" spans="1:59" s="290" customFormat="1" ht="23.25" x14ac:dyDescent="0.2">
      <c r="A4" s="763" t="s">
        <v>1155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</row>
    <row r="5" spans="1:59" ht="24" customHeight="1" thickBot="1" x14ac:dyDescent="0.25">
      <c r="A5" s="762" t="s">
        <v>462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</row>
    <row r="6" spans="1:59" ht="15.75" customHeight="1" thickTop="1" thickBot="1" x14ac:dyDescent="0.25">
      <c r="A6" s="821" t="s">
        <v>1</v>
      </c>
      <c r="B6" s="824" t="s">
        <v>2</v>
      </c>
      <c r="C6" s="827" t="s">
        <v>3</v>
      </c>
      <c r="D6" s="829" t="s">
        <v>4</v>
      </c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9" t="s">
        <v>4</v>
      </c>
      <c r="AC6" s="820"/>
      <c r="AD6" s="820"/>
      <c r="AE6" s="820"/>
      <c r="AF6" s="820"/>
      <c r="AG6" s="820"/>
      <c r="AH6" s="820"/>
      <c r="AI6" s="820"/>
      <c r="AJ6" s="820"/>
      <c r="AK6" s="820"/>
      <c r="AL6" s="820"/>
      <c r="AM6" s="820"/>
      <c r="AN6" s="820"/>
      <c r="AO6" s="820"/>
      <c r="AP6" s="820"/>
      <c r="AQ6" s="820"/>
      <c r="AR6" s="820"/>
      <c r="AS6" s="820"/>
      <c r="AT6" s="820"/>
      <c r="AU6" s="820"/>
      <c r="AV6" s="820"/>
      <c r="AW6" s="820"/>
      <c r="AX6" s="820"/>
      <c r="AY6" s="820"/>
      <c r="AZ6" s="830" t="s">
        <v>5</v>
      </c>
      <c r="BA6" s="831"/>
      <c r="BB6" s="831"/>
      <c r="BC6" s="831"/>
      <c r="BD6" s="831"/>
      <c r="BE6" s="832"/>
      <c r="BF6" s="722" t="s">
        <v>51</v>
      </c>
      <c r="BG6" s="722" t="s">
        <v>52</v>
      </c>
    </row>
    <row r="7" spans="1:59" ht="15.75" customHeight="1" x14ac:dyDescent="0.2">
      <c r="A7" s="822"/>
      <c r="B7" s="825"/>
      <c r="C7" s="828"/>
      <c r="D7" s="803" t="s">
        <v>6</v>
      </c>
      <c r="E7" s="804"/>
      <c r="F7" s="804"/>
      <c r="G7" s="804"/>
      <c r="H7" s="804"/>
      <c r="I7" s="805"/>
      <c r="J7" s="806" t="s">
        <v>7</v>
      </c>
      <c r="K7" s="804"/>
      <c r="L7" s="804"/>
      <c r="M7" s="804"/>
      <c r="N7" s="804"/>
      <c r="O7" s="807"/>
      <c r="P7" s="803" t="s">
        <v>8</v>
      </c>
      <c r="Q7" s="804"/>
      <c r="R7" s="804"/>
      <c r="S7" s="804"/>
      <c r="T7" s="804"/>
      <c r="U7" s="805"/>
      <c r="V7" s="806" t="s">
        <v>9</v>
      </c>
      <c r="W7" s="804"/>
      <c r="X7" s="804"/>
      <c r="Y7" s="804"/>
      <c r="Z7" s="804"/>
      <c r="AA7" s="805"/>
      <c r="AB7" s="803" t="s">
        <v>10</v>
      </c>
      <c r="AC7" s="804"/>
      <c r="AD7" s="804"/>
      <c r="AE7" s="804"/>
      <c r="AF7" s="804"/>
      <c r="AG7" s="805"/>
      <c r="AH7" s="806" t="s">
        <v>11</v>
      </c>
      <c r="AI7" s="804"/>
      <c r="AJ7" s="804"/>
      <c r="AK7" s="804"/>
      <c r="AL7" s="804"/>
      <c r="AM7" s="807"/>
      <c r="AN7" s="803" t="s">
        <v>37</v>
      </c>
      <c r="AO7" s="804"/>
      <c r="AP7" s="804"/>
      <c r="AQ7" s="804"/>
      <c r="AR7" s="804"/>
      <c r="AS7" s="805"/>
      <c r="AT7" s="806" t="s">
        <v>38</v>
      </c>
      <c r="AU7" s="804"/>
      <c r="AV7" s="804"/>
      <c r="AW7" s="804"/>
      <c r="AX7" s="804"/>
      <c r="AY7" s="805"/>
      <c r="AZ7" s="833"/>
      <c r="BA7" s="834"/>
      <c r="BB7" s="834"/>
      <c r="BC7" s="834"/>
      <c r="BD7" s="834"/>
      <c r="BE7" s="835"/>
      <c r="BF7" s="802"/>
      <c r="BG7" s="723"/>
    </row>
    <row r="8" spans="1:59" ht="15.75" customHeight="1" x14ac:dyDescent="0.2">
      <c r="A8" s="822"/>
      <c r="B8" s="825"/>
      <c r="C8" s="828"/>
      <c r="D8" s="795" t="s">
        <v>12</v>
      </c>
      <c r="E8" s="782"/>
      <c r="F8" s="781" t="s">
        <v>13</v>
      </c>
      <c r="G8" s="782"/>
      <c r="H8" s="783" t="s">
        <v>14</v>
      </c>
      <c r="I8" s="788" t="s">
        <v>39</v>
      </c>
      <c r="J8" s="790" t="s">
        <v>12</v>
      </c>
      <c r="K8" s="782"/>
      <c r="L8" s="781" t="s">
        <v>13</v>
      </c>
      <c r="M8" s="782"/>
      <c r="N8" s="783" t="s">
        <v>14</v>
      </c>
      <c r="O8" s="793" t="s">
        <v>39</v>
      </c>
      <c r="P8" s="795" t="s">
        <v>12</v>
      </c>
      <c r="Q8" s="782"/>
      <c r="R8" s="781" t="s">
        <v>13</v>
      </c>
      <c r="S8" s="782"/>
      <c r="T8" s="783" t="s">
        <v>14</v>
      </c>
      <c r="U8" s="788" t="s">
        <v>39</v>
      </c>
      <c r="V8" s="790" t="s">
        <v>12</v>
      </c>
      <c r="W8" s="782"/>
      <c r="X8" s="781" t="s">
        <v>13</v>
      </c>
      <c r="Y8" s="782"/>
      <c r="Z8" s="783" t="s">
        <v>14</v>
      </c>
      <c r="AA8" s="791" t="s">
        <v>39</v>
      </c>
      <c r="AB8" s="795" t="s">
        <v>12</v>
      </c>
      <c r="AC8" s="782"/>
      <c r="AD8" s="781" t="s">
        <v>13</v>
      </c>
      <c r="AE8" s="782"/>
      <c r="AF8" s="783" t="s">
        <v>14</v>
      </c>
      <c r="AG8" s="788" t="s">
        <v>39</v>
      </c>
      <c r="AH8" s="790" t="s">
        <v>12</v>
      </c>
      <c r="AI8" s="782"/>
      <c r="AJ8" s="781" t="s">
        <v>13</v>
      </c>
      <c r="AK8" s="782"/>
      <c r="AL8" s="783" t="s">
        <v>14</v>
      </c>
      <c r="AM8" s="793" t="s">
        <v>39</v>
      </c>
      <c r="AN8" s="795" t="s">
        <v>12</v>
      </c>
      <c r="AO8" s="782"/>
      <c r="AP8" s="781" t="s">
        <v>13</v>
      </c>
      <c r="AQ8" s="782"/>
      <c r="AR8" s="783" t="s">
        <v>14</v>
      </c>
      <c r="AS8" s="788" t="s">
        <v>39</v>
      </c>
      <c r="AT8" s="790" t="s">
        <v>12</v>
      </c>
      <c r="AU8" s="782"/>
      <c r="AV8" s="781" t="s">
        <v>13</v>
      </c>
      <c r="AW8" s="782"/>
      <c r="AX8" s="783" t="s">
        <v>14</v>
      </c>
      <c r="AY8" s="791" t="s">
        <v>39</v>
      </c>
      <c r="AZ8" s="790" t="s">
        <v>12</v>
      </c>
      <c r="BA8" s="782"/>
      <c r="BB8" s="781" t="s">
        <v>13</v>
      </c>
      <c r="BC8" s="782"/>
      <c r="BD8" s="783" t="s">
        <v>14</v>
      </c>
      <c r="BE8" s="785" t="s">
        <v>47</v>
      </c>
      <c r="BF8" s="802"/>
      <c r="BG8" s="723"/>
    </row>
    <row r="9" spans="1:59" ht="80.099999999999994" customHeight="1" thickBot="1" x14ac:dyDescent="0.25">
      <c r="A9" s="823"/>
      <c r="B9" s="826"/>
      <c r="C9" s="818"/>
      <c r="D9" s="291" t="s">
        <v>40</v>
      </c>
      <c r="E9" s="292" t="s">
        <v>41</v>
      </c>
      <c r="F9" s="293" t="s">
        <v>40</v>
      </c>
      <c r="G9" s="292" t="s">
        <v>41</v>
      </c>
      <c r="H9" s="784"/>
      <c r="I9" s="789"/>
      <c r="J9" s="294" t="s">
        <v>40</v>
      </c>
      <c r="K9" s="292" t="s">
        <v>41</v>
      </c>
      <c r="L9" s="293" t="s">
        <v>40</v>
      </c>
      <c r="M9" s="292" t="s">
        <v>41</v>
      </c>
      <c r="N9" s="784"/>
      <c r="O9" s="794"/>
      <c r="P9" s="291" t="s">
        <v>40</v>
      </c>
      <c r="Q9" s="292" t="s">
        <v>41</v>
      </c>
      <c r="R9" s="293" t="s">
        <v>40</v>
      </c>
      <c r="S9" s="292" t="s">
        <v>41</v>
      </c>
      <c r="T9" s="784"/>
      <c r="U9" s="789"/>
      <c r="V9" s="294" t="s">
        <v>40</v>
      </c>
      <c r="W9" s="292" t="s">
        <v>41</v>
      </c>
      <c r="X9" s="293" t="s">
        <v>40</v>
      </c>
      <c r="Y9" s="292" t="s">
        <v>41</v>
      </c>
      <c r="Z9" s="784"/>
      <c r="AA9" s="792"/>
      <c r="AB9" s="291" t="s">
        <v>40</v>
      </c>
      <c r="AC9" s="292" t="s">
        <v>41</v>
      </c>
      <c r="AD9" s="293" t="s">
        <v>40</v>
      </c>
      <c r="AE9" s="292" t="s">
        <v>41</v>
      </c>
      <c r="AF9" s="784"/>
      <c r="AG9" s="789"/>
      <c r="AH9" s="294" t="s">
        <v>40</v>
      </c>
      <c r="AI9" s="292" t="s">
        <v>41</v>
      </c>
      <c r="AJ9" s="293" t="s">
        <v>40</v>
      </c>
      <c r="AK9" s="292" t="s">
        <v>41</v>
      </c>
      <c r="AL9" s="784"/>
      <c r="AM9" s="794"/>
      <c r="AN9" s="291" t="s">
        <v>40</v>
      </c>
      <c r="AO9" s="292" t="s">
        <v>41</v>
      </c>
      <c r="AP9" s="293" t="s">
        <v>40</v>
      </c>
      <c r="AQ9" s="292" t="s">
        <v>41</v>
      </c>
      <c r="AR9" s="784"/>
      <c r="AS9" s="789"/>
      <c r="AT9" s="294" t="s">
        <v>40</v>
      </c>
      <c r="AU9" s="292" t="s">
        <v>41</v>
      </c>
      <c r="AV9" s="293" t="s">
        <v>40</v>
      </c>
      <c r="AW9" s="292" t="s">
        <v>41</v>
      </c>
      <c r="AX9" s="784"/>
      <c r="AY9" s="792"/>
      <c r="AZ9" s="294" t="s">
        <v>40</v>
      </c>
      <c r="BA9" s="292" t="s">
        <v>42</v>
      </c>
      <c r="BB9" s="293" t="s">
        <v>40</v>
      </c>
      <c r="BC9" s="292" t="s">
        <v>42</v>
      </c>
      <c r="BD9" s="784"/>
      <c r="BE9" s="786"/>
      <c r="BF9" s="802"/>
      <c r="BG9" s="723"/>
    </row>
    <row r="10" spans="1:59" s="300" customFormat="1" ht="15.75" customHeight="1" thickBot="1" x14ac:dyDescent="0.3">
      <c r="A10" s="295"/>
      <c r="B10" s="296"/>
      <c r="C10" s="297" t="s">
        <v>58</v>
      </c>
      <c r="D10" s="298">
        <f>SUM(SZAK!D97)</f>
        <v>9</v>
      </c>
      <c r="E10" s="298">
        <f>SUM(SZAK!E97)</f>
        <v>112</v>
      </c>
      <c r="F10" s="298">
        <f>SUM(SZAK!F97)</f>
        <v>25</v>
      </c>
      <c r="G10" s="298">
        <f>SUM(SZAK!G97)</f>
        <v>284</v>
      </c>
      <c r="H10" s="298">
        <f>SUM(SZAK!H97)</f>
        <v>22</v>
      </c>
      <c r="I10" s="298" t="s">
        <v>17</v>
      </c>
      <c r="J10" s="298">
        <f>SUM(SZAK!J97)</f>
        <v>9</v>
      </c>
      <c r="K10" s="298">
        <f>SUM(SZAK!K97)</f>
        <v>138</v>
      </c>
      <c r="L10" s="298">
        <f>SUM(SZAK!L97)</f>
        <v>13</v>
      </c>
      <c r="M10" s="298">
        <f>SUM(SZAK!M97)</f>
        <v>184</v>
      </c>
      <c r="N10" s="298">
        <f>SUM(SZAK!N97)</f>
        <v>20</v>
      </c>
      <c r="O10" s="298" t="s">
        <v>17</v>
      </c>
      <c r="P10" s="298">
        <f>SUM(SZAK!P97)</f>
        <v>12</v>
      </c>
      <c r="Q10" s="298">
        <f>SUM(SZAK!Q97)</f>
        <v>172</v>
      </c>
      <c r="R10" s="298">
        <f>SUM(SZAK!R97)</f>
        <v>13</v>
      </c>
      <c r="S10" s="298">
        <f>SUM(SZAK!S97)</f>
        <v>178</v>
      </c>
      <c r="T10" s="298">
        <f>SUM(SZAK!T97)</f>
        <v>25</v>
      </c>
      <c r="U10" s="298" t="s">
        <v>17</v>
      </c>
      <c r="V10" s="298">
        <f>SUM(SZAK!V97)</f>
        <v>3</v>
      </c>
      <c r="W10" s="298">
        <f>SUM(SZAK!W97)</f>
        <v>46</v>
      </c>
      <c r="X10" s="298">
        <f>SUM(SZAK!X97)</f>
        <v>14</v>
      </c>
      <c r="Y10" s="298">
        <f>SUM(SZAK!Y97)</f>
        <v>194</v>
      </c>
      <c r="Z10" s="298">
        <f>SUM(SZAK!Z97)</f>
        <v>17</v>
      </c>
      <c r="AA10" s="298" t="s">
        <v>17</v>
      </c>
      <c r="AB10" s="298">
        <f>SUM(SZAK!AB97)</f>
        <v>6</v>
      </c>
      <c r="AC10" s="298">
        <f>SUM(SZAK!AC97)</f>
        <v>80</v>
      </c>
      <c r="AD10" s="298">
        <f>SUM(SZAK!AD97)</f>
        <v>12</v>
      </c>
      <c r="AE10" s="298">
        <f>SUM(SZAK!AE97)</f>
        <v>172</v>
      </c>
      <c r="AF10" s="298">
        <f>SUM(SZAK!AF97)</f>
        <v>17</v>
      </c>
      <c r="AG10" s="298" t="s">
        <v>17</v>
      </c>
      <c r="AH10" s="298">
        <f>SUM(SZAK!AH97)</f>
        <v>6</v>
      </c>
      <c r="AI10" s="298">
        <f>SUM(SZAK!AI97)</f>
        <v>88</v>
      </c>
      <c r="AJ10" s="298">
        <f>SUM(SZAK!AJ97)</f>
        <v>13</v>
      </c>
      <c r="AK10" s="298">
        <f>SUM(SZAK!AK97)</f>
        <v>186</v>
      </c>
      <c r="AL10" s="298">
        <f>SUM(SZAK!AL97)</f>
        <v>19</v>
      </c>
      <c r="AM10" s="298" t="s">
        <v>17</v>
      </c>
      <c r="AN10" s="298">
        <f>SUM(SZAK!AN97)</f>
        <v>5</v>
      </c>
      <c r="AO10" s="298">
        <f>SUM(SZAK!AO97)</f>
        <v>70</v>
      </c>
      <c r="AP10" s="298">
        <f>SUM(SZAK!AP97)</f>
        <v>7</v>
      </c>
      <c r="AQ10" s="298">
        <f>SUM(SZAK!AQ97)</f>
        <v>98</v>
      </c>
      <c r="AR10" s="298">
        <f>SUM(SZAK!AR97)</f>
        <v>17</v>
      </c>
      <c r="AS10" s="298" t="s">
        <v>17</v>
      </c>
      <c r="AT10" s="298">
        <f>SUM(SZAK!AT97)</f>
        <v>4</v>
      </c>
      <c r="AU10" s="298">
        <f>SUM(SZAK!AU97)</f>
        <v>40</v>
      </c>
      <c r="AV10" s="298">
        <f>SUM(SZAK!AV97)</f>
        <v>10</v>
      </c>
      <c r="AW10" s="298">
        <f>SUM(SZAK!AW97)</f>
        <v>98</v>
      </c>
      <c r="AX10" s="298">
        <f>SUM(SZAK!AX97)</f>
        <v>19</v>
      </c>
      <c r="AY10" s="298" t="s">
        <v>17</v>
      </c>
      <c r="AZ10" s="298">
        <f>SUM(SZAK!AZ97)</f>
        <v>54</v>
      </c>
      <c r="BA10" s="298">
        <f>SUM(SZAK!BA97)</f>
        <v>738</v>
      </c>
      <c r="BB10" s="298">
        <f>SUM(SZAK!BB97)</f>
        <v>107</v>
      </c>
      <c r="BC10" s="298">
        <f>SUM(SZAK!BC97)</f>
        <v>1390</v>
      </c>
      <c r="BD10" s="298">
        <f>SUM(SZAK!BD97)</f>
        <v>156</v>
      </c>
      <c r="BE10" s="298">
        <f>SUM(SZAK!BE97)</f>
        <v>161</v>
      </c>
      <c r="BF10" s="299"/>
      <c r="BG10" s="299"/>
    </row>
    <row r="11" spans="1:59" s="300" customFormat="1" ht="15.75" customHeight="1" x14ac:dyDescent="0.25">
      <c r="A11" s="301" t="s">
        <v>7</v>
      </c>
      <c r="B11" s="302"/>
      <c r="C11" s="303" t="s">
        <v>54</v>
      </c>
      <c r="D11" s="304"/>
      <c r="E11" s="305"/>
      <c r="F11" s="306"/>
      <c r="G11" s="305"/>
      <c r="H11" s="306"/>
      <c r="I11" s="307"/>
      <c r="J11" s="306"/>
      <c r="K11" s="305"/>
      <c r="L11" s="306"/>
      <c r="M11" s="305"/>
      <c r="N11" s="306"/>
      <c r="O11" s="307"/>
      <c r="P11" s="306"/>
      <c r="Q11" s="305"/>
      <c r="R11" s="306"/>
      <c r="S11" s="305"/>
      <c r="T11" s="306"/>
      <c r="U11" s="307"/>
      <c r="V11" s="306"/>
      <c r="W11" s="305"/>
      <c r="X11" s="306"/>
      <c r="Y11" s="305"/>
      <c r="Z11" s="306"/>
      <c r="AA11" s="308"/>
      <c r="AB11" s="304"/>
      <c r="AC11" s="305"/>
      <c r="AD11" s="306"/>
      <c r="AE11" s="305"/>
      <c r="AF11" s="306"/>
      <c r="AG11" s="307"/>
      <c r="AH11" s="306"/>
      <c r="AI11" s="305"/>
      <c r="AJ11" s="306"/>
      <c r="AK11" s="305"/>
      <c r="AL11" s="306"/>
      <c r="AM11" s="307"/>
      <c r="AN11" s="306"/>
      <c r="AO11" s="305"/>
      <c r="AP11" s="306"/>
      <c r="AQ11" s="305"/>
      <c r="AR11" s="306"/>
      <c r="AS11" s="307"/>
      <c r="AT11" s="306"/>
      <c r="AU11" s="305"/>
      <c r="AV11" s="306"/>
      <c r="AW11" s="305"/>
      <c r="AX11" s="306"/>
      <c r="AY11" s="308"/>
      <c r="AZ11" s="309"/>
      <c r="BA11" s="309"/>
      <c r="BB11" s="309"/>
      <c r="BC11" s="309"/>
      <c r="BD11" s="309"/>
      <c r="BE11" s="310"/>
      <c r="BF11" s="207"/>
      <c r="BG11" s="207"/>
    </row>
    <row r="12" spans="1:59" ht="15.75" customHeight="1" x14ac:dyDescent="0.2">
      <c r="A12" s="235" t="s">
        <v>416</v>
      </c>
      <c r="B12" s="13" t="s">
        <v>15</v>
      </c>
      <c r="C12" s="14" t="s">
        <v>417</v>
      </c>
      <c r="D12" s="15">
        <v>1</v>
      </c>
      <c r="E12" s="16">
        <v>14</v>
      </c>
      <c r="F12" s="15">
        <v>1</v>
      </c>
      <c r="G12" s="16">
        <v>14</v>
      </c>
      <c r="H12" s="15">
        <v>2</v>
      </c>
      <c r="I12" s="17" t="s">
        <v>469</v>
      </c>
      <c r="J12" s="18"/>
      <c r="K12" s="16" t="str">
        <f>IF(J12*15=0,"",J12*15)</f>
        <v/>
      </c>
      <c r="L12" s="19"/>
      <c r="M12" s="16" t="str">
        <f>IF(L12*15=0,"",L12*15)</f>
        <v/>
      </c>
      <c r="N12" s="15"/>
      <c r="O12" s="20"/>
      <c r="P12" s="311"/>
      <c r="Q12" s="312" t="str">
        <f t="shared" ref="Q12:Q42" si="0">IF(P12*15=0,"",P12*15)</f>
        <v/>
      </c>
      <c r="R12" s="313"/>
      <c r="S12" s="312" t="str">
        <f t="shared" ref="S12:S42" si="1">IF(R12*15=0,"",R12*15)</f>
        <v/>
      </c>
      <c r="T12" s="314"/>
      <c r="U12" s="315"/>
      <c r="V12" s="311"/>
      <c r="W12" s="312" t="str">
        <f t="shared" ref="W12:W42" si="2">IF(V12*15=0,"",V12*15)</f>
        <v/>
      </c>
      <c r="X12" s="313"/>
      <c r="Y12" s="312" t="str">
        <f t="shared" ref="Y12:Y42" si="3">IF(X12*15=0,"",X12*15)</f>
        <v/>
      </c>
      <c r="Z12" s="314"/>
      <c r="AA12" s="315"/>
      <c r="AB12" s="311"/>
      <c r="AC12" s="312" t="str">
        <f t="shared" ref="AC12:AC40" si="4">IF(AB12*15=0,"",AB12*15)</f>
        <v/>
      </c>
      <c r="AD12" s="313"/>
      <c r="AE12" s="312" t="str">
        <f t="shared" ref="AE12:AE42" si="5">IF(AD12*15=0,"",AD12*15)</f>
        <v/>
      </c>
      <c r="AF12" s="314"/>
      <c r="AG12" s="315"/>
      <c r="AH12" s="311"/>
      <c r="AI12" s="312" t="str">
        <f t="shared" ref="AI12:AI42" si="6">IF(AH12*15=0,"",AH12*15)</f>
        <v/>
      </c>
      <c r="AJ12" s="313"/>
      <c r="AK12" s="312" t="str">
        <f t="shared" ref="AK12:AK42" si="7">IF(AJ12*15=0,"",AJ12*15)</f>
        <v/>
      </c>
      <c r="AL12" s="314"/>
      <c r="AM12" s="315"/>
      <c r="AN12" s="311"/>
      <c r="AO12" s="312" t="str">
        <f t="shared" ref="AO12:AO34" si="8">IF(AN12*15=0,"",AN12*15)</f>
        <v/>
      </c>
      <c r="AP12" s="313"/>
      <c r="AQ12" s="312" t="str">
        <f t="shared" ref="AQ12:AQ42" si="9">IF(AP12*15=0,"",AP12*15)</f>
        <v/>
      </c>
      <c r="AR12" s="314"/>
      <c r="AS12" s="315"/>
      <c r="AT12" s="311"/>
      <c r="AU12" s="312" t="str">
        <f t="shared" ref="AU12:AU39" si="10">IF(AT12*15=0,"",AT12*15)</f>
        <v/>
      </c>
      <c r="AV12" s="313"/>
      <c r="AW12" s="312" t="str">
        <f t="shared" ref="AW12:AW39" si="11">IF(AV12*15=0,"",AV12*15)</f>
        <v/>
      </c>
      <c r="AX12" s="314"/>
      <c r="AY12" s="315"/>
      <c r="AZ12" s="24">
        <v>1</v>
      </c>
      <c r="BA12" s="16">
        <v>14</v>
      </c>
      <c r="BB12" s="25">
        <v>1</v>
      </c>
      <c r="BC12" s="16">
        <v>14</v>
      </c>
      <c r="BD12" s="25">
        <f t="shared" ref="BD12:BD42" si="12">IF(N12+H12+T12+Z12+AF12+AL12+AR12+AX12=0,"",N12+H12+T12+Z12+AF12+AL12+AR12+AX12)</f>
        <v>2</v>
      </c>
      <c r="BE12" s="26">
        <f t="shared" ref="BE12:BE42" si="13">IF(D12+F12+L12+J12+P12+R12+V12+X12+AB12+AD12+AH12+AJ12+AN12+AP12+AT12+AV12=0,"",D12+F12+L12+J12+P12+R12+V12+X12+AB12+AD12+AH12+AJ12+AN12+AP12+AT12+AV12)</f>
        <v>2</v>
      </c>
      <c r="BF12" s="41" t="s">
        <v>717</v>
      </c>
      <c r="BG12" s="41" t="s">
        <v>709</v>
      </c>
    </row>
    <row r="13" spans="1:59" ht="15.75" customHeight="1" x14ac:dyDescent="0.2">
      <c r="A13" s="235" t="s">
        <v>418</v>
      </c>
      <c r="B13" s="13" t="s">
        <v>15</v>
      </c>
      <c r="C13" s="14" t="s">
        <v>419</v>
      </c>
      <c r="D13" s="15">
        <v>4</v>
      </c>
      <c r="E13" s="16">
        <v>56</v>
      </c>
      <c r="F13" s="15">
        <v>1</v>
      </c>
      <c r="G13" s="16">
        <v>14</v>
      </c>
      <c r="H13" s="15">
        <v>4</v>
      </c>
      <c r="I13" s="17" t="s">
        <v>15</v>
      </c>
      <c r="J13" s="18"/>
      <c r="K13" s="16"/>
      <c r="L13" s="19"/>
      <c r="M13" s="16"/>
      <c r="N13" s="19"/>
      <c r="O13" s="20"/>
      <c r="P13" s="311"/>
      <c r="Q13" s="312" t="str">
        <f t="shared" si="0"/>
        <v/>
      </c>
      <c r="R13" s="313"/>
      <c r="S13" s="312" t="str">
        <f t="shared" si="1"/>
        <v/>
      </c>
      <c r="T13" s="314"/>
      <c r="U13" s="315"/>
      <c r="V13" s="311"/>
      <c r="W13" s="312" t="str">
        <f t="shared" si="2"/>
        <v/>
      </c>
      <c r="X13" s="313"/>
      <c r="Y13" s="312" t="str">
        <f t="shared" si="3"/>
        <v/>
      </c>
      <c r="Z13" s="314"/>
      <c r="AA13" s="315"/>
      <c r="AB13" s="311"/>
      <c r="AC13" s="312" t="str">
        <f t="shared" si="4"/>
        <v/>
      </c>
      <c r="AD13" s="313"/>
      <c r="AE13" s="312" t="str">
        <f t="shared" si="5"/>
        <v/>
      </c>
      <c r="AF13" s="314"/>
      <c r="AG13" s="315"/>
      <c r="AH13" s="311"/>
      <c r="AI13" s="312" t="str">
        <f t="shared" si="6"/>
        <v/>
      </c>
      <c r="AJ13" s="313"/>
      <c r="AK13" s="312" t="str">
        <f t="shared" si="7"/>
        <v/>
      </c>
      <c r="AL13" s="314"/>
      <c r="AM13" s="315"/>
      <c r="AN13" s="311"/>
      <c r="AO13" s="312" t="str">
        <f t="shared" si="8"/>
        <v/>
      </c>
      <c r="AP13" s="313"/>
      <c r="AQ13" s="312" t="str">
        <f t="shared" si="9"/>
        <v/>
      </c>
      <c r="AR13" s="314"/>
      <c r="AS13" s="315"/>
      <c r="AT13" s="311"/>
      <c r="AU13" s="312" t="str">
        <f t="shared" si="10"/>
        <v/>
      </c>
      <c r="AV13" s="313"/>
      <c r="AW13" s="312" t="str">
        <f t="shared" si="11"/>
        <v/>
      </c>
      <c r="AX13" s="314"/>
      <c r="AY13" s="315"/>
      <c r="AZ13" s="24">
        <f t="shared" ref="AZ13:AZ42" si="14">IF(D13+J13+P13+V13+AB13+AH13+AN13+AT13=0,"",D13+J13+P13+V13+AB13+AH13+AN13+AT13)</f>
        <v>4</v>
      </c>
      <c r="BA13" s="16">
        <f t="shared" ref="BA13:BA40" si="15">IF((D13+J13+P13+V13+AB13+AH13+AN13+AT13)*14=0,"",(D13+J13+P13+V13+AB13+AH13+AN13+AT13)*14)</f>
        <v>56</v>
      </c>
      <c r="BB13" s="25">
        <f t="shared" ref="BB13:BB42" si="16">IF(F13+L13+R13+X13+AD13+AJ13+AP13+AV13=0,"",F13+L13+R13+X13+AD13+AJ13+AP13+AV13)</f>
        <v>1</v>
      </c>
      <c r="BC13" s="16">
        <f t="shared" ref="BC13:BC42" si="17">IF((L13+F13+R13+X13+AD13+AJ13+AP13+AV13)*14=0,"",(L13+F13+R13+X13+AD13+AJ13+AP13+AV13)*14)</f>
        <v>14</v>
      </c>
      <c r="BD13" s="25">
        <f t="shared" si="12"/>
        <v>4</v>
      </c>
      <c r="BE13" s="26">
        <f t="shared" si="13"/>
        <v>5</v>
      </c>
      <c r="BF13" s="41" t="s">
        <v>717</v>
      </c>
      <c r="BG13" s="41" t="s">
        <v>709</v>
      </c>
    </row>
    <row r="14" spans="1:59" s="493" customFormat="1" ht="15.75" customHeight="1" x14ac:dyDescent="0.2">
      <c r="A14" s="235" t="s">
        <v>420</v>
      </c>
      <c r="B14" s="29" t="s">
        <v>15</v>
      </c>
      <c r="C14" s="30" t="s">
        <v>421</v>
      </c>
      <c r="D14" s="488"/>
      <c r="E14" s="489" t="str">
        <f t="shared" ref="E14:E42" si="18">IF(D14*15=0,"",D14*15)</f>
        <v/>
      </c>
      <c r="F14" s="490"/>
      <c r="G14" s="489" t="str">
        <f t="shared" ref="G14:G42" si="19">IF(F14*15=0,"",F14*15)</f>
        <v/>
      </c>
      <c r="H14" s="491"/>
      <c r="I14" s="492"/>
      <c r="J14" s="311">
        <v>1</v>
      </c>
      <c r="K14" s="312">
        <v>14</v>
      </c>
      <c r="L14" s="313">
        <v>1</v>
      </c>
      <c r="M14" s="312">
        <v>14</v>
      </c>
      <c r="N14" s="314">
        <v>3</v>
      </c>
      <c r="O14" s="315" t="s">
        <v>15</v>
      </c>
      <c r="P14" s="488"/>
      <c r="Q14" s="489"/>
      <c r="R14" s="490"/>
      <c r="S14" s="489" t="str">
        <f t="shared" si="1"/>
        <v/>
      </c>
      <c r="T14" s="491"/>
      <c r="U14" s="492"/>
      <c r="V14" s="488"/>
      <c r="W14" s="489" t="str">
        <f t="shared" si="2"/>
        <v/>
      </c>
      <c r="X14" s="490"/>
      <c r="Y14" s="489" t="str">
        <f t="shared" si="3"/>
        <v/>
      </c>
      <c r="Z14" s="491"/>
      <c r="AA14" s="492"/>
      <c r="AB14" s="488"/>
      <c r="AC14" s="489" t="str">
        <f t="shared" si="4"/>
        <v/>
      </c>
      <c r="AD14" s="490"/>
      <c r="AE14" s="489" t="str">
        <f t="shared" si="5"/>
        <v/>
      </c>
      <c r="AF14" s="491"/>
      <c r="AG14" s="492"/>
      <c r="AH14" s="488"/>
      <c r="AI14" s="489" t="str">
        <f t="shared" si="6"/>
        <v/>
      </c>
      <c r="AJ14" s="490"/>
      <c r="AK14" s="489" t="str">
        <f t="shared" si="7"/>
        <v/>
      </c>
      <c r="AL14" s="491"/>
      <c r="AM14" s="492"/>
      <c r="AN14" s="488"/>
      <c r="AO14" s="489" t="str">
        <f t="shared" si="8"/>
        <v/>
      </c>
      <c r="AP14" s="490"/>
      <c r="AQ14" s="489" t="str">
        <f t="shared" si="9"/>
        <v/>
      </c>
      <c r="AR14" s="491"/>
      <c r="AS14" s="492"/>
      <c r="AT14" s="488"/>
      <c r="AU14" s="489" t="str">
        <f t="shared" si="10"/>
        <v/>
      </c>
      <c r="AV14" s="490"/>
      <c r="AW14" s="489" t="str">
        <f t="shared" si="11"/>
        <v/>
      </c>
      <c r="AX14" s="491"/>
      <c r="AY14" s="492"/>
      <c r="AZ14" s="24">
        <f t="shared" si="14"/>
        <v>1</v>
      </c>
      <c r="BA14" s="16">
        <f t="shared" si="15"/>
        <v>14</v>
      </c>
      <c r="BB14" s="25">
        <f t="shared" si="16"/>
        <v>1</v>
      </c>
      <c r="BC14" s="16">
        <f t="shared" si="17"/>
        <v>14</v>
      </c>
      <c r="BD14" s="25">
        <f t="shared" si="12"/>
        <v>3</v>
      </c>
      <c r="BE14" s="26">
        <f t="shared" si="13"/>
        <v>2</v>
      </c>
      <c r="BF14" s="41" t="s">
        <v>717</v>
      </c>
      <c r="BG14" s="41" t="s">
        <v>719</v>
      </c>
    </row>
    <row r="15" spans="1:59" ht="15.75" customHeight="1" x14ac:dyDescent="0.2">
      <c r="A15" s="235" t="s">
        <v>422</v>
      </c>
      <c r="B15" s="29" t="s">
        <v>34</v>
      </c>
      <c r="C15" s="494" t="s">
        <v>423</v>
      </c>
      <c r="D15" s="311"/>
      <c r="E15" s="312" t="str">
        <f t="shared" si="18"/>
        <v/>
      </c>
      <c r="F15" s="313"/>
      <c r="G15" s="312" t="str">
        <f t="shared" si="19"/>
        <v/>
      </c>
      <c r="H15" s="314"/>
      <c r="I15" s="315"/>
      <c r="J15" s="311"/>
      <c r="K15" s="312" t="str">
        <f t="shared" ref="K15:K42" si="20">IF(J15*15=0,"",J15*15)</f>
        <v/>
      </c>
      <c r="L15" s="313"/>
      <c r="M15" s="312"/>
      <c r="N15" s="314"/>
      <c r="O15" s="315"/>
      <c r="P15" s="311"/>
      <c r="Q15" s="312"/>
      <c r="R15" s="313"/>
      <c r="S15" s="312"/>
      <c r="T15" s="314"/>
      <c r="U15" s="315"/>
      <c r="V15" s="311"/>
      <c r="W15" s="312" t="str">
        <f t="shared" si="2"/>
        <v/>
      </c>
      <c r="X15" s="313"/>
      <c r="Y15" s="312" t="str">
        <f t="shared" si="3"/>
        <v/>
      </c>
      <c r="Z15" s="314"/>
      <c r="AA15" s="315"/>
      <c r="AB15" s="311"/>
      <c r="AC15" s="312" t="str">
        <f t="shared" si="4"/>
        <v/>
      </c>
      <c r="AD15" s="313">
        <v>1</v>
      </c>
      <c r="AE15" s="312">
        <v>14</v>
      </c>
      <c r="AF15" s="314">
        <v>1</v>
      </c>
      <c r="AG15" s="315" t="s">
        <v>88</v>
      </c>
      <c r="AH15" s="311"/>
      <c r="AI15" s="312" t="str">
        <f t="shared" si="6"/>
        <v/>
      </c>
      <c r="AJ15" s="313"/>
      <c r="AK15" s="312" t="str">
        <f t="shared" si="7"/>
        <v/>
      </c>
      <c r="AL15" s="314"/>
      <c r="AM15" s="315"/>
      <c r="AN15" s="311"/>
      <c r="AO15" s="312" t="str">
        <f t="shared" si="8"/>
        <v/>
      </c>
      <c r="AP15" s="313"/>
      <c r="AQ15" s="312" t="str">
        <f t="shared" si="9"/>
        <v/>
      </c>
      <c r="AR15" s="314"/>
      <c r="AS15" s="315"/>
      <c r="AT15" s="311"/>
      <c r="AU15" s="312" t="str">
        <f t="shared" si="10"/>
        <v/>
      </c>
      <c r="AV15" s="313"/>
      <c r="AW15" s="312" t="str">
        <f t="shared" si="11"/>
        <v/>
      </c>
      <c r="AX15" s="314"/>
      <c r="AY15" s="315"/>
      <c r="AZ15" s="24" t="str">
        <f t="shared" si="14"/>
        <v/>
      </c>
      <c r="BA15" s="16" t="str">
        <f t="shared" si="15"/>
        <v/>
      </c>
      <c r="BB15" s="25">
        <f t="shared" si="16"/>
        <v>1</v>
      </c>
      <c r="BC15" s="16">
        <f t="shared" si="17"/>
        <v>14</v>
      </c>
      <c r="BD15" s="25">
        <f t="shared" si="12"/>
        <v>1</v>
      </c>
      <c r="BE15" s="26">
        <f t="shared" si="13"/>
        <v>1</v>
      </c>
      <c r="BF15" s="41" t="s">
        <v>717</v>
      </c>
      <c r="BG15" s="41" t="s">
        <v>728</v>
      </c>
    </row>
    <row r="16" spans="1:59" s="493" customFormat="1" ht="15.75" customHeight="1" x14ac:dyDescent="0.2">
      <c r="A16" s="235" t="s">
        <v>730</v>
      </c>
      <c r="B16" s="29" t="s">
        <v>34</v>
      </c>
      <c r="C16" s="318" t="s">
        <v>731</v>
      </c>
      <c r="D16" s="488"/>
      <c r="E16" s="489" t="str">
        <f t="shared" si="18"/>
        <v/>
      </c>
      <c r="F16" s="490"/>
      <c r="G16" s="489" t="str">
        <f t="shared" si="19"/>
        <v/>
      </c>
      <c r="H16" s="491"/>
      <c r="I16" s="492"/>
      <c r="J16" s="488"/>
      <c r="K16" s="489" t="str">
        <f t="shared" si="20"/>
        <v/>
      </c>
      <c r="L16" s="490"/>
      <c r="M16" s="489" t="str">
        <f t="shared" ref="M16:M42" si="21">IF(L16*15=0,"",L16*15)</f>
        <v/>
      </c>
      <c r="N16" s="491"/>
      <c r="O16" s="492"/>
      <c r="P16" s="488"/>
      <c r="Q16" s="489" t="str">
        <f t="shared" si="0"/>
        <v/>
      </c>
      <c r="R16" s="490"/>
      <c r="S16" s="489" t="str">
        <f t="shared" si="1"/>
        <v/>
      </c>
      <c r="T16" s="491"/>
      <c r="U16" s="492"/>
      <c r="V16" s="311">
        <v>1</v>
      </c>
      <c r="W16" s="312">
        <v>14</v>
      </c>
      <c r="X16" s="313">
        <v>1</v>
      </c>
      <c r="Y16" s="312">
        <v>14</v>
      </c>
      <c r="Z16" s="314">
        <v>3</v>
      </c>
      <c r="AA16" s="315" t="s">
        <v>471</v>
      </c>
      <c r="AB16" s="488"/>
      <c r="AC16" s="489" t="str">
        <f t="shared" si="4"/>
        <v/>
      </c>
      <c r="AD16" s="490"/>
      <c r="AE16" s="489" t="str">
        <f t="shared" si="5"/>
        <v/>
      </c>
      <c r="AF16" s="491"/>
      <c r="AG16" s="492"/>
      <c r="AH16" s="488"/>
      <c r="AI16" s="489" t="str">
        <f t="shared" si="6"/>
        <v/>
      </c>
      <c r="AJ16" s="490"/>
      <c r="AK16" s="489" t="str">
        <f t="shared" si="7"/>
        <v/>
      </c>
      <c r="AL16" s="491"/>
      <c r="AM16" s="492"/>
      <c r="AN16" s="488"/>
      <c r="AO16" s="489" t="str">
        <f t="shared" si="8"/>
        <v/>
      </c>
      <c r="AP16" s="490"/>
      <c r="AQ16" s="489" t="str">
        <f t="shared" si="9"/>
        <v/>
      </c>
      <c r="AR16" s="491"/>
      <c r="AS16" s="492"/>
      <c r="AT16" s="488"/>
      <c r="AU16" s="489" t="str">
        <f t="shared" si="10"/>
        <v/>
      </c>
      <c r="AV16" s="490"/>
      <c r="AW16" s="489" t="str">
        <f t="shared" si="11"/>
        <v/>
      </c>
      <c r="AX16" s="491"/>
      <c r="AY16" s="492"/>
      <c r="AZ16" s="24">
        <f t="shared" si="14"/>
        <v>1</v>
      </c>
      <c r="BA16" s="16">
        <f t="shared" si="15"/>
        <v>14</v>
      </c>
      <c r="BB16" s="25">
        <f t="shared" si="16"/>
        <v>1</v>
      </c>
      <c r="BC16" s="16">
        <f t="shared" si="17"/>
        <v>14</v>
      </c>
      <c r="BD16" s="25">
        <f t="shared" si="12"/>
        <v>3</v>
      </c>
      <c r="BE16" s="26">
        <f t="shared" si="13"/>
        <v>2</v>
      </c>
      <c r="BF16" s="41" t="s">
        <v>717</v>
      </c>
      <c r="BG16" s="41" t="s">
        <v>816</v>
      </c>
    </row>
    <row r="17" spans="1:59" s="493" customFormat="1" ht="15.75" customHeight="1" x14ac:dyDescent="0.2">
      <c r="A17" s="235" t="s">
        <v>732</v>
      </c>
      <c r="B17" s="29" t="s">
        <v>34</v>
      </c>
      <c r="C17" s="318" t="s">
        <v>735</v>
      </c>
      <c r="D17" s="488"/>
      <c r="E17" s="489" t="str">
        <f t="shared" si="18"/>
        <v/>
      </c>
      <c r="F17" s="490"/>
      <c r="G17" s="489" t="str">
        <f t="shared" si="19"/>
        <v/>
      </c>
      <c r="H17" s="491"/>
      <c r="I17" s="492"/>
      <c r="J17" s="488"/>
      <c r="K17" s="489" t="str">
        <f t="shared" si="20"/>
        <v/>
      </c>
      <c r="L17" s="490"/>
      <c r="M17" s="489" t="str">
        <f t="shared" si="21"/>
        <v/>
      </c>
      <c r="N17" s="491"/>
      <c r="O17" s="492"/>
      <c r="P17" s="488"/>
      <c r="Q17" s="489" t="str">
        <f t="shared" si="0"/>
        <v/>
      </c>
      <c r="R17" s="490"/>
      <c r="S17" s="489" t="str">
        <f t="shared" si="1"/>
        <v/>
      </c>
      <c r="T17" s="491"/>
      <c r="U17" s="492"/>
      <c r="V17" s="488"/>
      <c r="W17" s="489" t="str">
        <f t="shared" si="2"/>
        <v/>
      </c>
      <c r="X17" s="490"/>
      <c r="Y17" s="489" t="str">
        <f t="shared" si="3"/>
        <v/>
      </c>
      <c r="Z17" s="491"/>
      <c r="AA17" s="492"/>
      <c r="AB17" s="311">
        <v>1</v>
      </c>
      <c r="AC17" s="312">
        <v>14</v>
      </c>
      <c r="AD17" s="313">
        <v>1</v>
      </c>
      <c r="AE17" s="312">
        <v>14</v>
      </c>
      <c r="AF17" s="314">
        <v>3</v>
      </c>
      <c r="AG17" s="315" t="s">
        <v>104</v>
      </c>
      <c r="AH17" s="311"/>
      <c r="AI17" s="312" t="str">
        <f t="shared" si="6"/>
        <v/>
      </c>
      <c r="AJ17" s="313"/>
      <c r="AK17" s="312" t="str">
        <f t="shared" si="7"/>
        <v/>
      </c>
      <c r="AL17" s="314"/>
      <c r="AM17" s="315"/>
      <c r="AN17" s="311"/>
      <c r="AO17" s="312" t="str">
        <f t="shared" si="8"/>
        <v/>
      </c>
      <c r="AP17" s="313"/>
      <c r="AQ17" s="312" t="str">
        <f t="shared" si="9"/>
        <v/>
      </c>
      <c r="AR17" s="314"/>
      <c r="AS17" s="315"/>
      <c r="AT17" s="488"/>
      <c r="AU17" s="489" t="str">
        <f t="shared" si="10"/>
        <v/>
      </c>
      <c r="AV17" s="490"/>
      <c r="AW17" s="489" t="str">
        <f t="shared" si="11"/>
        <v/>
      </c>
      <c r="AX17" s="491"/>
      <c r="AY17" s="492"/>
      <c r="AZ17" s="24">
        <f t="shared" si="14"/>
        <v>1</v>
      </c>
      <c r="BA17" s="16">
        <f t="shared" si="15"/>
        <v>14</v>
      </c>
      <c r="BB17" s="25">
        <f t="shared" si="16"/>
        <v>1</v>
      </c>
      <c r="BC17" s="16">
        <f t="shared" si="17"/>
        <v>14</v>
      </c>
      <c r="BD17" s="25">
        <f t="shared" si="12"/>
        <v>3</v>
      </c>
      <c r="BE17" s="26">
        <f t="shared" si="13"/>
        <v>2</v>
      </c>
      <c r="BF17" s="41" t="s">
        <v>717</v>
      </c>
      <c r="BG17" s="41" t="s">
        <v>816</v>
      </c>
    </row>
    <row r="18" spans="1:59" s="493" customFormat="1" ht="15.75" customHeight="1" x14ac:dyDescent="0.2">
      <c r="A18" s="235" t="s">
        <v>733</v>
      </c>
      <c r="B18" s="29" t="s">
        <v>34</v>
      </c>
      <c r="C18" s="318" t="s">
        <v>736</v>
      </c>
      <c r="D18" s="488"/>
      <c r="E18" s="489" t="str">
        <f t="shared" si="18"/>
        <v/>
      </c>
      <c r="F18" s="490"/>
      <c r="G18" s="489" t="str">
        <f t="shared" si="19"/>
        <v/>
      </c>
      <c r="H18" s="491"/>
      <c r="I18" s="492"/>
      <c r="J18" s="488"/>
      <c r="K18" s="489" t="str">
        <f t="shared" si="20"/>
        <v/>
      </c>
      <c r="L18" s="490"/>
      <c r="M18" s="489" t="str">
        <f t="shared" si="21"/>
        <v/>
      </c>
      <c r="N18" s="491"/>
      <c r="O18" s="492"/>
      <c r="P18" s="488"/>
      <c r="Q18" s="489" t="str">
        <f t="shared" si="0"/>
        <v/>
      </c>
      <c r="R18" s="490"/>
      <c r="S18" s="489" t="str">
        <f t="shared" si="1"/>
        <v/>
      </c>
      <c r="T18" s="491"/>
      <c r="U18" s="492"/>
      <c r="V18" s="488"/>
      <c r="W18" s="489" t="str">
        <f t="shared" si="2"/>
        <v/>
      </c>
      <c r="X18" s="490"/>
      <c r="Y18" s="489" t="str">
        <f t="shared" si="3"/>
        <v/>
      </c>
      <c r="Z18" s="491"/>
      <c r="AA18" s="492"/>
      <c r="AB18" s="311"/>
      <c r="AC18" s="312" t="str">
        <f t="shared" si="4"/>
        <v/>
      </c>
      <c r="AD18" s="313"/>
      <c r="AE18" s="312" t="str">
        <f t="shared" si="5"/>
        <v/>
      </c>
      <c r="AF18" s="314"/>
      <c r="AG18" s="315"/>
      <c r="AH18" s="311">
        <v>1</v>
      </c>
      <c r="AI18" s="312">
        <v>14</v>
      </c>
      <c r="AJ18" s="313">
        <v>1</v>
      </c>
      <c r="AK18" s="312">
        <v>14</v>
      </c>
      <c r="AL18" s="314">
        <v>3</v>
      </c>
      <c r="AM18" s="315" t="s">
        <v>104</v>
      </c>
      <c r="AN18" s="311"/>
      <c r="AO18" s="312" t="str">
        <f t="shared" si="8"/>
        <v/>
      </c>
      <c r="AP18" s="313"/>
      <c r="AQ18" s="312" t="str">
        <f t="shared" si="9"/>
        <v/>
      </c>
      <c r="AR18" s="314"/>
      <c r="AS18" s="315"/>
      <c r="AT18" s="488"/>
      <c r="AU18" s="489" t="str">
        <f t="shared" si="10"/>
        <v/>
      </c>
      <c r="AV18" s="490"/>
      <c r="AW18" s="489" t="str">
        <f t="shared" si="11"/>
        <v/>
      </c>
      <c r="AX18" s="491"/>
      <c r="AY18" s="492"/>
      <c r="AZ18" s="24">
        <f t="shared" si="14"/>
        <v>1</v>
      </c>
      <c r="BA18" s="16">
        <f t="shared" si="15"/>
        <v>14</v>
      </c>
      <c r="BB18" s="25">
        <f t="shared" si="16"/>
        <v>1</v>
      </c>
      <c r="BC18" s="16">
        <f t="shared" si="17"/>
        <v>14</v>
      </c>
      <c r="BD18" s="25">
        <f t="shared" si="12"/>
        <v>3</v>
      </c>
      <c r="BE18" s="26">
        <f t="shared" si="13"/>
        <v>2</v>
      </c>
      <c r="BF18" s="41" t="s">
        <v>717</v>
      </c>
      <c r="BG18" s="41" t="s">
        <v>816</v>
      </c>
    </row>
    <row r="19" spans="1:59" s="493" customFormat="1" ht="15.75" customHeight="1" x14ac:dyDescent="0.2">
      <c r="A19" s="235" t="s">
        <v>734</v>
      </c>
      <c r="B19" s="29" t="s">
        <v>34</v>
      </c>
      <c r="C19" s="318" t="s">
        <v>737</v>
      </c>
      <c r="D19" s="488"/>
      <c r="E19" s="489" t="str">
        <f t="shared" si="18"/>
        <v/>
      </c>
      <c r="F19" s="490"/>
      <c r="G19" s="489" t="str">
        <f t="shared" si="19"/>
        <v/>
      </c>
      <c r="H19" s="491"/>
      <c r="I19" s="492"/>
      <c r="J19" s="488"/>
      <c r="K19" s="489" t="str">
        <f t="shared" si="20"/>
        <v/>
      </c>
      <c r="L19" s="490"/>
      <c r="M19" s="489" t="str">
        <f t="shared" si="21"/>
        <v/>
      </c>
      <c r="N19" s="491"/>
      <c r="O19" s="492"/>
      <c r="P19" s="488"/>
      <c r="Q19" s="489" t="str">
        <f t="shared" si="0"/>
        <v/>
      </c>
      <c r="R19" s="490"/>
      <c r="S19" s="489" t="str">
        <f t="shared" si="1"/>
        <v/>
      </c>
      <c r="T19" s="491"/>
      <c r="U19" s="492"/>
      <c r="V19" s="488"/>
      <c r="W19" s="489" t="str">
        <f t="shared" si="2"/>
        <v/>
      </c>
      <c r="X19" s="490"/>
      <c r="Y19" s="489" t="str">
        <f t="shared" si="3"/>
        <v/>
      </c>
      <c r="Z19" s="491"/>
      <c r="AA19" s="492"/>
      <c r="AB19" s="311"/>
      <c r="AC19" s="312" t="str">
        <f t="shared" si="4"/>
        <v/>
      </c>
      <c r="AD19" s="313"/>
      <c r="AE19" s="312" t="str">
        <f t="shared" si="5"/>
        <v/>
      </c>
      <c r="AF19" s="314"/>
      <c r="AG19" s="315"/>
      <c r="AH19" s="311"/>
      <c r="AI19" s="312" t="str">
        <f t="shared" si="6"/>
        <v/>
      </c>
      <c r="AJ19" s="313"/>
      <c r="AK19" s="312" t="str">
        <f t="shared" si="7"/>
        <v/>
      </c>
      <c r="AL19" s="314"/>
      <c r="AM19" s="315"/>
      <c r="AN19" s="311">
        <v>2</v>
      </c>
      <c r="AO19" s="312">
        <v>28</v>
      </c>
      <c r="AP19" s="313">
        <v>2</v>
      </c>
      <c r="AQ19" s="312">
        <v>28</v>
      </c>
      <c r="AR19" s="314">
        <v>4</v>
      </c>
      <c r="AS19" s="315" t="s">
        <v>363</v>
      </c>
      <c r="AT19" s="488"/>
      <c r="AU19" s="489" t="str">
        <f t="shared" si="10"/>
        <v/>
      </c>
      <c r="AV19" s="490"/>
      <c r="AW19" s="489" t="str">
        <f t="shared" si="11"/>
        <v/>
      </c>
      <c r="AX19" s="491"/>
      <c r="AY19" s="492"/>
      <c r="AZ19" s="24">
        <f t="shared" si="14"/>
        <v>2</v>
      </c>
      <c r="BA19" s="16">
        <f t="shared" si="15"/>
        <v>28</v>
      </c>
      <c r="BB19" s="25">
        <f t="shared" si="16"/>
        <v>2</v>
      </c>
      <c r="BC19" s="16">
        <f t="shared" si="17"/>
        <v>28</v>
      </c>
      <c r="BD19" s="25">
        <f t="shared" si="12"/>
        <v>4</v>
      </c>
      <c r="BE19" s="26">
        <f t="shared" si="13"/>
        <v>4</v>
      </c>
      <c r="BF19" s="41" t="s">
        <v>717</v>
      </c>
      <c r="BG19" s="41" t="s">
        <v>816</v>
      </c>
    </row>
    <row r="20" spans="1:59" s="493" customFormat="1" ht="15.75" customHeight="1" x14ac:dyDescent="0.2">
      <c r="A20" s="235" t="s">
        <v>738</v>
      </c>
      <c r="B20" s="29" t="s">
        <v>34</v>
      </c>
      <c r="C20" s="318" t="s">
        <v>832</v>
      </c>
      <c r="D20" s="488"/>
      <c r="E20" s="489" t="str">
        <f t="shared" si="18"/>
        <v/>
      </c>
      <c r="F20" s="490"/>
      <c r="G20" s="489" t="str">
        <f t="shared" si="19"/>
        <v/>
      </c>
      <c r="H20" s="491"/>
      <c r="I20" s="492"/>
      <c r="J20" s="488"/>
      <c r="K20" s="489"/>
      <c r="L20" s="490"/>
      <c r="M20" s="489"/>
      <c r="N20" s="491"/>
      <c r="O20" s="492"/>
      <c r="P20" s="311">
        <v>2</v>
      </c>
      <c r="Q20" s="312">
        <v>28</v>
      </c>
      <c r="R20" s="313">
        <v>1</v>
      </c>
      <c r="S20" s="312">
        <v>14</v>
      </c>
      <c r="T20" s="314">
        <v>3</v>
      </c>
      <c r="U20" s="315" t="s">
        <v>471</v>
      </c>
      <c r="V20" s="311"/>
      <c r="W20" s="312" t="str">
        <f t="shared" si="2"/>
        <v/>
      </c>
      <c r="X20" s="313"/>
      <c r="Y20" s="312" t="str">
        <f t="shared" si="3"/>
        <v/>
      </c>
      <c r="Z20" s="314"/>
      <c r="AA20" s="315"/>
      <c r="AB20" s="311"/>
      <c r="AC20" s="312"/>
      <c r="AD20" s="313"/>
      <c r="AE20" s="312"/>
      <c r="AF20" s="314"/>
      <c r="AG20" s="315"/>
      <c r="AH20" s="311"/>
      <c r="AI20" s="312" t="str">
        <f t="shared" si="6"/>
        <v/>
      </c>
      <c r="AJ20" s="313"/>
      <c r="AK20" s="312" t="str">
        <f t="shared" si="7"/>
        <v/>
      </c>
      <c r="AL20" s="314"/>
      <c r="AM20" s="315"/>
      <c r="AN20" s="311"/>
      <c r="AO20" s="312" t="str">
        <f t="shared" si="8"/>
        <v/>
      </c>
      <c r="AP20" s="313"/>
      <c r="AQ20" s="312" t="str">
        <f t="shared" si="9"/>
        <v/>
      </c>
      <c r="AR20" s="314"/>
      <c r="AS20" s="315"/>
      <c r="AT20" s="488"/>
      <c r="AU20" s="489" t="str">
        <f t="shared" si="10"/>
        <v/>
      </c>
      <c r="AV20" s="490"/>
      <c r="AW20" s="489" t="str">
        <f t="shared" si="11"/>
        <v/>
      </c>
      <c r="AX20" s="491"/>
      <c r="AY20" s="492"/>
      <c r="AZ20" s="24">
        <f t="shared" si="14"/>
        <v>2</v>
      </c>
      <c r="BA20" s="16">
        <f t="shared" si="15"/>
        <v>28</v>
      </c>
      <c r="BB20" s="25">
        <f t="shared" si="16"/>
        <v>1</v>
      </c>
      <c r="BC20" s="16">
        <f t="shared" si="17"/>
        <v>14</v>
      </c>
      <c r="BD20" s="25">
        <f t="shared" si="12"/>
        <v>3</v>
      </c>
      <c r="BE20" s="26">
        <f t="shared" si="13"/>
        <v>3</v>
      </c>
      <c r="BF20" s="41" t="s">
        <v>717</v>
      </c>
      <c r="BG20" s="41" t="s">
        <v>707</v>
      </c>
    </row>
    <row r="21" spans="1:59" s="493" customFormat="1" ht="15.75" customHeight="1" x14ac:dyDescent="0.2">
      <c r="A21" s="235" t="s">
        <v>739</v>
      </c>
      <c r="B21" s="29" t="s">
        <v>34</v>
      </c>
      <c r="C21" s="318" t="s">
        <v>833</v>
      </c>
      <c r="D21" s="488"/>
      <c r="E21" s="489" t="str">
        <f t="shared" si="18"/>
        <v/>
      </c>
      <c r="F21" s="490"/>
      <c r="G21" s="489" t="str">
        <f t="shared" si="19"/>
        <v/>
      </c>
      <c r="H21" s="491"/>
      <c r="I21" s="492"/>
      <c r="J21" s="488"/>
      <c r="K21" s="489" t="str">
        <f t="shared" si="20"/>
        <v/>
      </c>
      <c r="L21" s="490"/>
      <c r="M21" s="489" t="str">
        <f t="shared" si="21"/>
        <v/>
      </c>
      <c r="N21" s="491"/>
      <c r="O21" s="492"/>
      <c r="P21" s="311"/>
      <c r="Q21" s="312" t="str">
        <f t="shared" si="0"/>
        <v/>
      </c>
      <c r="R21" s="313"/>
      <c r="S21" s="312" t="str">
        <f t="shared" si="1"/>
        <v/>
      </c>
      <c r="T21" s="314"/>
      <c r="U21" s="315"/>
      <c r="V21" s="311"/>
      <c r="W21" s="312" t="str">
        <f t="shared" si="2"/>
        <v/>
      </c>
      <c r="X21" s="313"/>
      <c r="Y21" s="312" t="str">
        <f t="shared" si="3"/>
        <v/>
      </c>
      <c r="Z21" s="314"/>
      <c r="AA21" s="315"/>
      <c r="AB21" s="311"/>
      <c r="AC21" s="312" t="str">
        <f t="shared" si="4"/>
        <v/>
      </c>
      <c r="AD21" s="313"/>
      <c r="AE21" s="312" t="str">
        <f t="shared" si="5"/>
        <v/>
      </c>
      <c r="AF21" s="314"/>
      <c r="AG21" s="315"/>
      <c r="AH21" s="311"/>
      <c r="AI21" s="312"/>
      <c r="AJ21" s="313"/>
      <c r="AK21" s="312"/>
      <c r="AL21" s="314"/>
      <c r="AM21" s="315"/>
      <c r="AN21" s="311">
        <v>1</v>
      </c>
      <c r="AO21" s="312">
        <v>14</v>
      </c>
      <c r="AP21" s="313">
        <v>1</v>
      </c>
      <c r="AQ21" s="312">
        <v>14</v>
      </c>
      <c r="AR21" s="314">
        <v>2</v>
      </c>
      <c r="AS21" s="315" t="s">
        <v>104</v>
      </c>
      <c r="AT21" s="488"/>
      <c r="AU21" s="489" t="str">
        <f t="shared" si="10"/>
        <v/>
      </c>
      <c r="AV21" s="490"/>
      <c r="AW21" s="489" t="str">
        <f t="shared" si="11"/>
        <v/>
      </c>
      <c r="AX21" s="491"/>
      <c r="AY21" s="492"/>
      <c r="AZ21" s="24">
        <f t="shared" si="14"/>
        <v>1</v>
      </c>
      <c r="BA21" s="16">
        <f t="shared" si="15"/>
        <v>14</v>
      </c>
      <c r="BB21" s="25">
        <f t="shared" si="16"/>
        <v>1</v>
      </c>
      <c r="BC21" s="16">
        <f t="shared" si="17"/>
        <v>14</v>
      </c>
      <c r="BD21" s="25">
        <f t="shared" si="12"/>
        <v>2</v>
      </c>
      <c r="BE21" s="26">
        <f t="shared" si="13"/>
        <v>2</v>
      </c>
      <c r="BF21" s="41" t="s">
        <v>717</v>
      </c>
      <c r="BG21" s="41" t="s">
        <v>707</v>
      </c>
    </row>
    <row r="22" spans="1:59" s="493" customFormat="1" ht="15.75" customHeight="1" x14ac:dyDescent="0.2">
      <c r="A22" s="235" t="s">
        <v>740</v>
      </c>
      <c r="B22" s="29" t="s">
        <v>34</v>
      </c>
      <c r="C22" s="318" t="s">
        <v>834</v>
      </c>
      <c r="D22" s="488"/>
      <c r="E22" s="489" t="str">
        <f t="shared" si="18"/>
        <v/>
      </c>
      <c r="F22" s="490"/>
      <c r="G22" s="489" t="str">
        <f t="shared" si="19"/>
        <v/>
      </c>
      <c r="H22" s="491"/>
      <c r="I22" s="492"/>
      <c r="J22" s="488"/>
      <c r="K22" s="489" t="str">
        <f t="shared" si="20"/>
        <v/>
      </c>
      <c r="L22" s="490"/>
      <c r="M22" s="489" t="str">
        <f t="shared" si="21"/>
        <v/>
      </c>
      <c r="N22" s="491"/>
      <c r="O22" s="492"/>
      <c r="P22" s="311"/>
      <c r="Q22" s="312" t="str">
        <f t="shared" si="0"/>
        <v/>
      </c>
      <c r="R22" s="313"/>
      <c r="S22" s="312" t="str">
        <f t="shared" si="1"/>
        <v/>
      </c>
      <c r="T22" s="314"/>
      <c r="U22" s="315"/>
      <c r="V22" s="311"/>
      <c r="W22" s="312" t="str">
        <f t="shared" si="2"/>
        <v/>
      </c>
      <c r="X22" s="313"/>
      <c r="Y22" s="312" t="str">
        <f t="shared" si="3"/>
        <v/>
      </c>
      <c r="Z22" s="314"/>
      <c r="AA22" s="315"/>
      <c r="AB22" s="311"/>
      <c r="AC22" s="312" t="str">
        <f t="shared" si="4"/>
        <v/>
      </c>
      <c r="AD22" s="313"/>
      <c r="AE22" s="312" t="str">
        <f t="shared" si="5"/>
        <v/>
      </c>
      <c r="AF22" s="314"/>
      <c r="AG22" s="315"/>
      <c r="AH22" s="311"/>
      <c r="AI22" s="312" t="str">
        <f t="shared" si="6"/>
        <v/>
      </c>
      <c r="AJ22" s="313"/>
      <c r="AK22" s="312" t="str">
        <f t="shared" si="7"/>
        <v/>
      </c>
      <c r="AL22" s="314"/>
      <c r="AM22" s="315"/>
      <c r="AN22" s="311"/>
      <c r="AO22" s="312"/>
      <c r="AP22" s="313"/>
      <c r="AQ22" s="312"/>
      <c r="AR22" s="314"/>
      <c r="AS22" s="315"/>
      <c r="AT22" s="311">
        <v>2</v>
      </c>
      <c r="AU22" s="312">
        <v>20</v>
      </c>
      <c r="AV22" s="313">
        <v>2</v>
      </c>
      <c r="AW22" s="312">
        <v>20</v>
      </c>
      <c r="AX22" s="314">
        <v>3</v>
      </c>
      <c r="AY22" s="315" t="s">
        <v>363</v>
      </c>
      <c r="AZ22" s="24">
        <f t="shared" si="14"/>
        <v>2</v>
      </c>
      <c r="BA22" s="16">
        <v>20</v>
      </c>
      <c r="BB22" s="25">
        <f t="shared" si="16"/>
        <v>2</v>
      </c>
      <c r="BC22" s="16">
        <v>20</v>
      </c>
      <c r="BD22" s="25">
        <f t="shared" si="12"/>
        <v>3</v>
      </c>
      <c r="BE22" s="26">
        <f t="shared" si="13"/>
        <v>4</v>
      </c>
      <c r="BF22" s="41" t="s">
        <v>717</v>
      </c>
      <c r="BG22" s="41" t="s">
        <v>817</v>
      </c>
    </row>
    <row r="23" spans="1:59" s="493" customFormat="1" ht="15.75" customHeight="1" x14ac:dyDescent="0.2">
      <c r="A23" s="235" t="s">
        <v>741</v>
      </c>
      <c r="B23" s="29" t="s">
        <v>34</v>
      </c>
      <c r="C23" s="318" t="s">
        <v>537</v>
      </c>
      <c r="D23" s="488"/>
      <c r="E23" s="489" t="str">
        <f t="shared" si="18"/>
        <v/>
      </c>
      <c r="F23" s="490"/>
      <c r="G23" s="489" t="str">
        <f t="shared" si="19"/>
        <v/>
      </c>
      <c r="H23" s="491"/>
      <c r="I23" s="492"/>
      <c r="J23" s="488"/>
      <c r="K23" s="489"/>
      <c r="L23" s="490"/>
      <c r="M23" s="489"/>
      <c r="N23" s="491"/>
      <c r="O23" s="492"/>
      <c r="P23" s="311"/>
      <c r="Q23" s="312" t="str">
        <f t="shared" si="0"/>
        <v/>
      </c>
      <c r="R23" s="313"/>
      <c r="S23" s="312" t="str">
        <f t="shared" si="1"/>
        <v/>
      </c>
      <c r="T23" s="314"/>
      <c r="U23" s="315"/>
      <c r="V23" s="311"/>
      <c r="W23" s="312" t="str">
        <f t="shared" si="2"/>
        <v/>
      </c>
      <c r="X23" s="313"/>
      <c r="Y23" s="312" t="str">
        <f t="shared" si="3"/>
        <v/>
      </c>
      <c r="Z23" s="314"/>
      <c r="AA23" s="315"/>
      <c r="AB23" s="311">
        <v>2</v>
      </c>
      <c r="AC23" s="312">
        <v>28</v>
      </c>
      <c r="AD23" s="313">
        <v>2</v>
      </c>
      <c r="AE23" s="312">
        <v>28</v>
      </c>
      <c r="AF23" s="314">
        <v>5</v>
      </c>
      <c r="AG23" s="315" t="s">
        <v>104</v>
      </c>
      <c r="AH23" s="311"/>
      <c r="AI23" s="312"/>
      <c r="AJ23" s="313"/>
      <c r="AK23" s="312"/>
      <c r="AL23" s="314"/>
      <c r="AM23" s="315"/>
      <c r="AN23" s="311"/>
      <c r="AO23" s="312" t="str">
        <f t="shared" si="8"/>
        <v/>
      </c>
      <c r="AP23" s="313"/>
      <c r="AQ23" s="312" t="str">
        <f t="shared" si="9"/>
        <v/>
      </c>
      <c r="AR23" s="314"/>
      <c r="AS23" s="315"/>
      <c r="AT23" s="311"/>
      <c r="AU23" s="312" t="str">
        <f t="shared" si="10"/>
        <v/>
      </c>
      <c r="AV23" s="313"/>
      <c r="AW23" s="312" t="str">
        <f t="shared" si="11"/>
        <v/>
      </c>
      <c r="AX23" s="314"/>
      <c r="AY23" s="315"/>
      <c r="AZ23" s="24">
        <f t="shared" si="14"/>
        <v>2</v>
      </c>
      <c r="BA23" s="16">
        <f t="shared" si="15"/>
        <v>28</v>
      </c>
      <c r="BB23" s="25">
        <f t="shared" si="16"/>
        <v>2</v>
      </c>
      <c r="BC23" s="16">
        <f t="shared" si="17"/>
        <v>28</v>
      </c>
      <c r="BD23" s="25">
        <f t="shared" si="12"/>
        <v>5</v>
      </c>
      <c r="BE23" s="26">
        <f t="shared" si="13"/>
        <v>4</v>
      </c>
      <c r="BF23" s="41" t="s">
        <v>717</v>
      </c>
      <c r="BG23" s="41" t="s">
        <v>817</v>
      </c>
    </row>
    <row r="24" spans="1:59" s="493" customFormat="1" ht="15.75" customHeight="1" x14ac:dyDescent="0.2">
      <c r="A24" s="235" t="s">
        <v>742</v>
      </c>
      <c r="B24" s="29" t="s">
        <v>34</v>
      </c>
      <c r="C24" s="318" t="s">
        <v>538</v>
      </c>
      <c r="D24" s="488"/>
      <c r="E24" s="489" t="str">
        <f t="shared" si="18"/>
        <v/>
      </c>
      <c r="F24" s="490"/>
      <c r="G24" s="489" t="str">
        <f t="shared" si="19"/>
        <v/>
      </c>
      <c r="H24" s="491"/>
      <c r="I24" s="492"/>
      <c r="J24" s="488"/>
      <c r="K24" s="489" t="str">
        <f t="shared" si="20"/>
        <v/>
      </c>
      <c r="L24" s="490"/>
      <c r="M24" s="489" t="str">
        <f t="shared" si="21"/>
        <v/>
      </c>
      <c r="N24" s="491"/>
      <c r="O24" s="492"/>
      <c r="P24" s="311"/>
      <c r="Q24" s="312" t="str">
        <f t="shared" si="0"/>
        <v/>
      </c>
      <c r="R24" s="313"/>
      <c r="S24" s="312" t="str">
        <f t="shared" si="1"/>
        <v/>
      </c>
      <c r="T24" s="314"/>
      <c r="U24" s="315"/>
      <c r="V24" s="311"/>
      <c r="W24" s="312" t="str">
        <f t="shared" si="2"/>
        <v/>
      </c>
      <c r="X24" s="313"/>
      <c r="Y24" s="312" t="str">
        <f t="shared" si="3"/>
        <v/>
      </c>
      <c r="Z24" s="314"/>
      <c r="AA24" s="315"/>
      <c r="AB24" s="311"/>
      <c r="AC24" s="312" t="str">
        <f t="shared" si="4"/>
        <v/>
      </c>
      <c r="AD24" s="313"/>
      <c r="AE24" s="312" t="str">
        <f t="shared" si="5"/>
        <v/>
      </c>
      <c r="AF24" s="314"/>
      <c r="AG24" s="315"/>
      <c r="AH24" s="311"/>
      <c r="AI24" s="312" t="str">
        <f t="shared" si="6"/>
        <v/>
      </c>
      <c r="AJ24" s="313"/>
      <c r="AK24" s="312" t="str">
        <f t="shared" si="7"/>
        <v/>
      </c>
      <c r="AL24" s="314"/>
      <c r="AM24" s="315"/>
      <c r="AN24" s="311">
        <v>2</v>
      </c>
      <c r="AO24" s="312">
        <v>28</v>
      </c>
      <c r="AP24" s="313">
        <v>1</v>
      </c>
      <c r="AQ24" s="312">
        <v>14</v>
      </c>
      <c r="AR24" s="314">
        <v>3</v>
      </c>
      <c r="AS24" s="315" t="s">
        <v>104</v>
      </c>
      <c r="AT24" s="311"/>
      <c r="AU24" s="312" t="str">
        <f t="shared" si="10"/>
        <v/>
      </c>
      <c r="AV24" s="313"/>
      <c r="AW24" s="312" t="str">
        <f t="shared" si="11"/>
        <v/>
      </c>
      <c r="AX24" s="314"/>
      <c r="AY24" s="315"/>
      <c r="AZ24" s="24">
        <f t="shared" si="14"/>
        <v>2</v>
      </c>
      <c r="BA24" s="16">
        <f t="shared" si="15"/>
        <v>28</v>
      </c>
      <c r="BB24" s="25">
        <f t="shared" si="16"/>
        <v>1</v>
      </c>
      <c r="BC24" s="16">
        <f t="shared" si="17"/>
        <v>14</v>
      </c>
      <c r="BD24" s="25">
        <f t="shared" si="12"/>
        <v>3</v>
      </c>
      <c r="BE24" s="26">
        <f t="shared" si="13"/>
        <v>3</v>
      </c>
      <c r="BF24" s="41" t="s">
        <v>717</v>
      </c>
      <c r="BG24" s="41" t="s">
        <v>817</v>
      </c>
    </row>
    <row r="25" spans="1:59" s="493" customFormat="1" x14ac:dyDescent="0.2">
      <c r="A25" s="235" t="s">
        <v>743</v>
      </c>
      <c r="B25" s="29" t="s">
        <v>34</v>
      </c>
      <c r="C25" s="318" t="s">
        <v>539</v>
      </c>
      <c r="D25" s="488"/>
      <c r="E25" s="489" t="str">
        <f t="shared" si="18"/>
        <v/>
      </c>
      <c r="F25" s="490"/>
      <c r="G25" s="489" t="str">
        <f t="shared" si="19"/>
        <v/>
      </c>
      <c r="H25" s="491"/>
      <c r="I25" s="492"/>
      <c r="J25" s="488"/>
      <c r="K25" s="489" t="str">
        <f t="shared" si="20"/>
        <v/>
      </c>
      <c r="L25" s="490"/>
      <c r="M25" s="489" t="str">
        <f t="shared" si="21"/>
        <v/>
      </c>
      <c r="N25" s="491"/>
      <c r="O25" s="492"/>
      <c r="P25" s="311"/>
      <c r="Q25" s="312" t="str">
        <f t="shared" si="0"/>
        <v/>
      </c>
      <c r="R25" s="313"/>
      <c r="S25" s="312" t="str">
        <f t="shared" si="1"/>
        <v/>
      </c>
      <c r="T25" s="314"/>
      <c r="U25" s="315"/>
      <c r="V25" s="311"/>
      <c r="W25" s="312" t="str">
        <f t="shared" si="2"/>
        <v/>
      </c>
      <c r="X25" s="313"/>
      <c r="Y25" s="312" t="str">
        <f t="shared" si="3"/>
        <v/>
      </c>
      <c r="Z25" s="314"/>
      <c r="AA25" s="315"/>
      <c r="AB25" s="311"/>
      <c r="AC25" s="312" t="str">
        <f t="shared" si="4"/>
        <v/>
      </c>
      <c r="AD25" s="313"/>
      <c r="AE25" s="312" t="str">
        <f t="shared" si="5"/>
        <v/>
      </c>
      <c r="AF25" s="314"/>
      <c r="AG25" s="315"/>
      <c r="AH25" s="311"/>
      <c r="AI25" s="312" t="str">
        <f t="shared" si="6"/>
        <v/>
      </c>
      <c r="AJ25" s="313"/>
      <c r="AK25" s="312" t="str">
        <f t="shared" si="7"/>
        <v/>
      </c>
      <c r="AL25" s="314"/>
      <c r="AM25" s="315"/>
      <c r="AN25" s="311"/>
      <c r="AO25" s="312" t="str">
        <f t="shared" si="8"/>
        <v/>
      </c>
      <c r="AP25" s="313"/>
      <c r="AQ25" s="312" t="str">
        <f t="shared" si="9"/>
        <v/>
      </c>
      <c r="AR25" s="314"/>
      <c r="AS25" s="315"/>
      <c r="AT25" s="311">
        <v>1</v>
      </c>
      <c r="AU25" s="312">
        <v>10</v>
      </c>
      <c r="AV25" s="313">
        <v>1</v>
      </c>
      <c r="AW25" s="312">
        <v>10</v>
      </c>
      <c r="AX25" s="314">
        <v>2</v>
      </c>
      <c r="AY25" s="315" t="s">
        <v>363</v>
      </c>
      <c r="AZ25" s="457">
        <f t="shared" si="14"/>
        <v>1</v>
      </c>
      <c r="BA25" s="168">
        <v>10</v>
      </c>
      <c r="BB25" s="325">
        <f t="shared" si="16"/>
        <v>1</v>
      </c>
      <c r="BC25" s="168">
        <v>10</v>
      </c>
      <c r="BD25" s="325">
        <f t="shared" si="12"/>
        <v>2</v>
      </c>
      <c r="BE25" s="26">
        <f t="shared" si="13"/>
        <v>2</v>
      </c>
      <c r="BF25" s="41" t="s">
        <v>717</v>
      </c>
      <c r="BG25" s="41" t="s">
        <v>817</v>
      </c>
    </row>
    <row r="26" spans="1:59" s="493" customFormat="1" x14ac:dyDescent="0.2">
      <c r="A26" s="235" t="s">
        <v>744</v>
      </c>
      <c r="B26" s="29" t="s">
        <v>34</v>
      </c>
      <c r="C26" s="318" t="s">
        <v>540</v>
      </c>
      <c r="D26" s="488"/>
      <c r="E26" s="489" t="str">
        <f t="shared" si="18"/>
        <v/>
      </c>
      <c r="F26" s="490"/>
      <c r="G26" s="489" t="str">
        <f t="shared" si="19"/>
        <v/>
      </c>
      <c r="H26" s="491"/>
      <c r="I26" s="492"/>
      <c r="J26" s="488"/>
      <c r="K26" s="489" t="str">
        <f t="shared" si="20"/>
        <v/>
      </c>
      <c r="L26" s="490"/>
      <c r="M26" s="489" t="str">
        <f t="shared" si="21"/>
        <v/>
      </c>
      <c r="N26" s="491"/>
      <c r="O26" s="492"/>
      <c r="P26" s="311"/>
      <c r="Q26" s="312"/>
      <c r="R26" s="313"/>
      <c r="S26" s="312"/>
      <c r="T26" s="314"/>
      <c r="U26" s="315"/>
      <c r="V26" s="311">
        <v>1</v>
      </c>
      <c r="W26" s="312">
        <v>14</v>
      </c>
      <c r="X26" s="313">
        <v>1</v>
      </c>
      <c r="Y26" s="312">
        <v>14</v>
      </c>
      <c r="Z26" s="314">
        <v>3</v>
      </c>
      <c r="AA26" s="315" t="s">
        <v>104</v>
      </c>
      <c r="AB26" s="311"/>
      <c r="AC26" s="312" t="str">
        <f t="shared" si="4"/>
        <v/>
      </c>
      <c r="AD26" s="313"/>
      <c r="AE26" s="312" t="str">
        <f t="shared" si="5"/>
        <v/>
      </c>
      <c r="AF26" s="314"/>
      <c r="AG26" s="315"/>
      <c r="AH26" s="311"/>
      <c r="AI26" s="312" t="str">
        <f t="shared" si="6"/>
        <v/>
      </c>
      <c r="AJ26" s="313"/>
      <c r="AK26" s="312" t="str">
        <f t="shared" si="7"/>
        <v/>
      </c>
      <c r="AL26" s="314"/>
      <c r="AM26" s="315"/>
      <c r="AN26" s="311"/>
      <c r="AO26" s="312" t="str">
        <f t="shared" si="8"/>
        <v/>
      </c>
      <c r="AP26" s="313"/>
      <c r="AQ26" s="312" t="str">
        <f t="shared" si="9"/>
        <v/>
      </c>
      <c r="AR26" s="314"/>
      <c r="AS26" s="315"/>
      <c r="AT26" s="488"/>
      <c r="AU26" s="489" t="str">
        <f t="shared" si="10"/>
        <v/>
      </c>
      <c r="AV26" s="490"/>
      <c r="AW26" s="489" t="str">
        <f t="shared" si="11"/>
        <v/>
      </c>
      <c r="AX26" s="491"/>
      <c r="AY26" s="492"/>
      <c r="AZ26" s="457">
        <f t="shared" si="14"/>
        <v>1</v>
      </c>
      <c r="BA26" s="168">
        <f t="shared" si="15"/>
        <v>14</v>
      </c>
      <c r="BB26" s="325">
        <f t="shared" si="16"/>
        <v>1</v>
      </c>
      <c r="BC26" s="168">
        <f t="shared" si="17"/>
        <v>14</v>
      </c>
      <c r="BD26" s="325">
        <f t="shared" si="12"/>
        <v>3</v>
      </c>
      <c r="BE26" s="26">
        <f t="shared" si="13"/>
        <v>2</v>
      </c>
      <c r="BF26" s="41" t="s">
        <v>717</v>
      </c>
      <c r="BG26" s="41" t="s">
        <v>729</v>
      </c>
    </row>
    <row r="27" spans="1:59" s="493" customFormat="1" ht="15.75" customHeight="1" x14ac:dyDescent="0.2">
      <c r="A27" s="235" t="s">
        <v>745</v>
      </c>
      <c r="B27" s="29" t="s">
        <v>34</v>
      </c>
      <c r="C27" s="318" t="s">
        <v>541</v>
      </c>
      <c r="D27" s="488"/>
      <c r="E27" s="489" t="str">
        <f t="shared" si="18"/>
        <v/>
      </c>
      <c r="F27" s="490"/>
      <c r="G27" s="489" t="str">
        <f t="shared" si="19"/>
        <v/>
      </c>
      <c r="H27" s="491"/>
      <c r="I27" s="492"/>
      <c r="J27" s="488"/>
      <c r="K27" s="489" t="str">
        <f t="shared" si="20"/>
        <v/>
      </c>
      <c r="L27" s="490"/>
      <c r="M27" s="489" t="str">
        <f t="shared" si="21"/>
        <v/>
      </c>
      <c r="N27" s="491"/>
      <c r="O27" s="492"/>
      <c r="P27" s="311"/>
      <c r="Q27" s="312" t="str">
        <f t="shared" si="0"/>
        <v/>
      </c>
      <c r="R27" s="313"/>
      <c r="S27" s="312" t="str">
        <f t="shared" si="1"/>
        <v/>
      </c>
      <c r="T27" s="314"/>
      <c r="U27" s="315"/>
      <c r="V27" s="311"/>
      <c r="W27" s="312"/>
      <c r="X27" s="313"/>
      <c r="Y27" s="312"/>
      <c r="Z27" s="314"/>
      <c r="AA27" s="315"/>
      <c r="AB27" s="311">
        <v>1</v>
      </c>
      <c r="AC27" s="312">
        <v>14</v>
      </c>
      <c r="AD27" s="313">
        <v>1</v>
      </c>
      <c r="AE27" s="312">
        <v>14</v>
      </c>
      <c r="AF27" s="314">
        <v>2</v>
      </c>
      <c r="AG27" s="315" t="s">
        <v>104</v>
      </c>
      <c r="AH27" s="311"/>
      <c r="AI27" s="312" t="str">
        <f t="shared" si="6"/>
        <v/>
      </c>
      <c r="AJ27" s="313"/>
      <c r="AK27" s="312" t="str">
        <f t="shared" si="7"/>
        <v/>
      </c>
      <c r="AL27" s="314"/>
      <c r="AM27" s="315"/>
      <c r="AN27" s="311"/>
      <c r="AO27" s="312" t="str">
        <f t="shared" si="8"/>
        <v/>
      </c>
      <c r="AP27" s="313"/>
      <c r="AQ27" s="312" t="str">
        <f t="shared" si="9"/>
        <v/>
      </c>
      <c r="AR27" s="314"/>
      <c r="AS27" s="315"/>
      <c r="AT27" s="488"/>
      <c r="AU27" s="489" t="str">
        <f t="shared" si="10"/>
        <v/>
      </c>
      <c r="AV27" s="490"/>
      <c r="AW27" s="489" t="str">
        <f t="shared" si="11"/>
        <v/>
      </c>
      <c r="AX27" s="491"/>
      <c r="AY27" s="492"/>
      <c r="AZ27" s="24">
        <f t="shared" si="14"/>
        <v>1</v>
      </c>
      <c r="BA27" s="16">
        <f t="shared" si="15"/>
        <v>14</v>
      </c>
      <c r="BB27" s="25">
        <f t="shared" si="16"/>
        <v>1</v>
      </c>
      <c r="BC27" s="16">
        <f t="shared" si="17"/>
        <v>14</v>
      </c>
      <c r="BD27" s="25">
        <f t="shared" si="12"/>
        <v>2</v>
      </c>
      <c r="BE27" s="26">
        <f t="shared" si="13"/>
        <v>2</v>
      </c>
      <c r="BF27" s="41" t="s">
        <v>717</v>
      </c>
      <c r="BG27" s="41" t="s">
        <v>729</v>
      </c>
    </row>
    <row r="28" spans="1:59" s="493" customFormat="1" ht="15.75" customHeight="1" x14ac:dyDescent="0.2">
      <c r="A28" s="235" t="s">
        <v>746</v>
      </c>
      <c r="B28" s="29" t="s">
        <v>34</v>
      </c>
      <c r="C28" s="318" t="s">
        <v>542</v>
      </c>
      <c r="D28" s="488"/>
      <c r="E28" s="489" t="str">
        <f t="shared" si="18"/>
        <v/>
      </c>
      <c r="F28" s="490"/>
      <c r="G28" s="489" t="str">
        <f t="shared" si="19"/>
        <v/>
      </c>
      <c r="H28" s="491"/>
      <c r="I28" s="492"/>
      <c r="J28" s="488"/>
      <c r="K28" s="489" t="str">
        <f t="shared" si="20"/>
        <v/>
      </c>
      <c r="L28" s="490"/>
      <c r="M28" s="489" t="str">
        <f t="shared" si="21"/>
        <v/>
      </c>
      <c r="N28" s="491"/>
      <c r="O28" s="492"/>
      <c r="P28" s="311"/>
      <c r="Q28" s="312" t="str">
        <f t="shared" si="0"/>
        <v/>
      </c>
      <c r="R28" s="313"/>
      <c r="S28" s="312" t="str">
        <f t="shared" si="1"/>
        <v/>
      </c>
      <c r="T28" s="314"/>
      <c r="U28" s="315"/>
      <c r="V28" s="311"/>
      <c r="W28" s="312" t="str">
        <f t="shared" si="2"/>
        <v/>
      </c>
      <c r="X28" s="313"/>
      <c r="Y28" s="312" t="str">
        <f t="shared" si="3"/>
        <v/>
      </c>
      <c r="Z28" s="314"/>
      <c r="AA28" s="315"/>
      <c r="AB28" s="311"/>
      <c r="AC28" s="312"/>
      <c r="AD28" s="313"/>
      <c r="AE28" s="312"/>
      <c r="AF28" s="314"/>
      <c r="AG28" s="315"/>
      <c r="AH28" s="311">
        <v>1</v>
      </c>
      <c r="AI28" s="312">
        <v>14</v>
      </c>
      <c r="AJ28" s="313">
        <v>1</v>
      </c>
      <c r="AK28" s="312">
        <v>14</v>
      </c>
      <c r="AL28" s="314">
        <v>2</v>
      </c>
      <c r="AM28" s="315" t="s">
        <v>104</v>
      </c>
      <c r="AN28" s="311"/>
      <c r="AO28" s="312" t="str">
        <f t="shared" si="8"/>
        <v/>
      </c>
      <c r="AP28" s="313"/>
      <c r="AQ28" s="312" t="str">
        <f t="shared" si="9"/>
        <v/>
      </c>
      <c r="AR28" s="314"/>
      <c r="AS28" s="315"/>
      <c r="AT28" s="488"/>
      <c r="AU28" s="489" t="str">
        <f t="shared" si="10"/>
        <v/>
      </c>
      <c r="AV28" s="490"/>
      <c r="AW28" s="489" t="str">
        <f t="shared" si="11"/>
        <v/>
      </c>
      <c r="AX28" s="491"/>
      <c r="AY28" s="492"/>
      <c r="AZ28" s="24">
        <f t="shared" si="14"/>
        <v>1</v>
      </c>
      <c r="BA28" s="16">
        <f t="shared" si="15"/>
        <v>14</v>
      </c>
      <c r="BB28" s="25">
        <f t="shared" si="16"/>
        <v>1</v>
      </c>
      <c r="BC28" s="16">
        <f t="shared" si="17"/>
        <v>14</v>
      </c>
      <c r="BD28" s="25">
        <f t="shared" si="12"/>
        <v>2</v>
      </c>
      <c r="BE28" s="26">
        <f t="shared" si="13"/>
        <v>2</v>
      </c>
      <c r="BF28" s="41" t="s">
        <v>717</v>
      </c>
      <c r="BG28" s="41" t="s">
        <v>729</v>
      </c>
    </row>
    <row r="29" spans="1:59" s="493" customFormat="1" ht="15.75" customHeight="1" x14ac:dyDescent="0.2">
      <c r="A29" s="235" t="s">
        <v>747</v>
      </c>
      <c r="B29" s="29" t="s">
        <v>34</v>
      </c>
      <c r="C29" s="318" t="s">
        <v>543</v>
      </c>
      <c r="D29" s="488"/>
      <c r="E29" s="489" t="str">
        <f t="shared" si="18"/>
        <v/>
      </c>
      <c r="F29" s="490"/>
      <c r="G29" s="489" t="str">
        <f t="shared" si="19"/>
        <v/>
      </c>
      <c r="H29" s="491"/>
      <c r="I29" s="492"/>
      <c r="J29" s="488"/>
      <c r="K29" s="489" t="str">
        <f t="shared" si="20"/>
        <v/>
      </c>
      <c r="L29" s="490"/>
      <c r="M29" s="489" t="str">
        <f t="shared" si="21"/>
        <v/>
      </c>
      <c r="N29" s="491"/>
      <c r="O29" s="492"/>
      <c r="P29" s="311"/>
      <c r="Q29" s="312" t="str">
        <f t="shared" si="0"/>
        <v/>
      </c>
      <c r="R29" s="313"/>
      <c r="S29" s="312" t="str">
        <f t="shared" si="1"/>
        <v/>
      </c>
      <c r="T29" s="314"/>
      <c r="U29" s="315"/>
      <c r="V29" s="311"/>
      <c r="W29" s="312" t="str">
        <f t="shared" si="2"/>
        <v/>
      </c>
      <c r="X29" s="313"/>
      <c r="Y29" s="312" t="str">
        <f t="shared" si="3"/>
        <v/>
      </c>
      <c r="Z29" s="314"/>
      <c r="AA29" s="315"/>
      <c r="AB29" s="311"/>
      <c r="AC29" s="312" t="str">
        <f t="shared" si="4"/>
        <v/>
      </c>
      <c r="AD29" s="313"/>
      <c r="AE29" s="312" t="str">
        <f t="shared" si="5"/>
        <v/>
      </c>
      <c r="AF29" s="314"/>
      <c r="AG29" s="315"/>
      <c r="AH29" s="311"/>
      <c r="AI29" s="312"/>
      <c r="AJ29" s="313"/>
      <c r="AK29" s="312"/>
      <c r="AL29" s="314"/>
      <c r="AM29" s="315"/>
      <c r="AN29" s="311">
        <v>2</v>
      </c>
      <c r="AO29" s="312">
        <v>28</v>
      </c>
      <c r="AP29" s="313">
        <v>2</v>
      </c>
      <c r="AQ29" s="312">
        <v>28</v>
      </c>
      <c r="AR29" s="314">
        <v>3</v>
      </c>
      <c r="AS29" s="315" t="s">
        <v>104</v>
      </c>
      <c r="AT29" s="488"/>
      <c r="AU29" s="489" t="str">
        <f t="shared" si="10"/>
        <v/>
      </c>
      <c r="AV29" s="490"/>
      <c r="AW29" s="489" t="str">
        <f t="shared" si="11"/>
        <v/>
      </c>
      <c r="AX29" s="491"/>
      <c r="AY29" s="492"/>
      <c r="AZ29" s="24">
        <f t="shared" si="14"/>
        <v>2</v>
      </c>
      <c r="BA29" s="16">
        <f t="shared" si="15"/>
        <v>28</v>
      </c>
      <c r="BB29" s="25">
        <f t="shared" si="16"/>
        <v>2</v>
      </c>
      <c r="BC29" s="16">
        <f t="shared" si="17"/>
        <v>28</v>
      </c>
      <c r="BD29" s="25">
        <f t="shared" si="12"/>
        <v>3</v>
      </c>
      <c r="BE29" s="26">
        <f t="shared" si="13"/>
        <v>4</v>
      </c>
      <c r="BF29" s="41" t="s">
        <v>717</v>
      </c>
      <c r="BG29" s="41" t="s">
        <v>729</v>
      </c>
    </row>
    <row r="30" spans="1:59" s="493" customFormat="1" ht="15.75" customHeight="1" x14ac:dyDescent="0.2">
      <c r="A30" s="235" t="s">
        <v>748</v>
      </c>
      <c r="B30" s="29" t="s">
        <v>34</v>
      </c>
      <c r="C30" s="318" t="s">
        <v>544</v>
      </c>
      <c r="D30" s="488"/>
      <c r="E30" s="489" t="str">
        <f t="shared" si="18"/>
        <v/>
      </c>
      <c r="F30" s="490"/>
      <c r="G30" s="489" t="str">
        <f t="shared" si="19"/>
        <v/>
      </c>
      <c r="H30" s="491"/>
      <c r="I30" s="492"/>
      <c r="J30" s="488"/>
      <c r="K30" s="489" t="str">
        <f t="shared" si="20"/>
        <v/>
      </c>
      <c r="L30" s="490"/>
      <c r="M30" s="489" t="str">
        <f t="shared" si="21"/>
        <v/>
      </c>
      <c r="N30" s="491"/>
      <c r="O30" s="492"/>
      <c r="P30" s="311"/>
      <c r="Q30" s="312" t="str">
        <f t="shared" si="0"/>
        <v/>
      </c>
      <c r="R30" s="313"/>
      <c r="S30" s="312" t="str">
        <f t="shared" si="1"/>
        <v/>
      </c>
      <c r="T30" s="314"/>
      <c r="U30" s="315"/>
      <c r="V30" s="311"/>
      <c r="W30" s="312" t="str">
        <f t="shared" si="2"/>
        <v/>
      </c>
      <c r="X30" s="313"/>
      <c r="Y30" s="312" t="str">
        <f t="shared" si="3"/>
        <v/>
      </c>
      <c r="Z30" s="314"/>
      <c r="AA30" s="315"/>
      <c r="AB30" s="311"/>
      <c r="AC30" s="312" t="str">
        <f t="shared" si="4"/>
        <v/>
      </c>
      <c r="AD30" s="313"/>
      <c r="AE30" s="312" t="str">
        <f t="shared" si="5"/>
        <v/>
      </c>
      <c r="AF30" s="314"/>
      <c r="AG30" s="315"/>
      <c r="AH30" s="311"/>
      <c r="AI30" s="312" t="str">
        <f t="shared" si="6"/>
        <v/>
      </c>
      <c r="AJ30" s="313"/>
      <c r="AK30" s="312" t="str">
        <f t="shared" si="7"/>
        <v/>
      </c>
      <c r="AL30" s="314"/>
      <c r="AM30" s="315"/>
      <c r="AN30" s="311"/>
      <c r="AO30" s="489"/>
      <c r="AP30" s="490"/>
      <c r="AQ30" s="489"/>
      <c r="AR30" s="491"/>
      <c r="AS30" s="492"/>
      <c r="AT30" s="311">
        <v>1</v>
      </c>
      <c r="AU30" s="312">
        <v>10</v>
      </c>
      <c r="AV30" s="313">
        <v>1</v>
      </c>
      <c r="AW30" s="312">
        <v>10</v>
      </c>
      <c r="AX30" s="314">
        <v>3</v>
      </c>
      <c r="AY30" s="315" t="s">
        <v>363</v>
      </c>
      <c r="AZ30" s="24">
        <f t="shared" si="14"/>
        <v>1</v>
      </c>
      <c r="BA30" s="16">
        <v>10</v>
      </c>
      <c r="BB30" s="25">
        <f t="shared" si="16"/>
        <v>1</v>
      </c>
      <c r="BC30" s="16">
        <v>10</v>
      </c>
      <c r="BD30" s="25">
        <f t="shared" si="12"/>
        <v>3</v>
      </c>
      <c r="BE30" s="26">
        <f t="shared" si="13"/>
        <v>2</v>
      </c>
      <c r="BF30" s="41" t="s">
        <v>717</v>
      </c>
      <c r="BG30" s="41" t="s">
        <v>729</v>
      </c>
    </row>
    <row r="31" spans="1:59" s="493" customFormat="1" ht="15.75" customHeight="1" x14ac:dyDescent="0.2">
      <c r="A31" s="235" t="s">
        <v>749</v>
      </c>
      <c r="B31" s="29" t="s">
        <v>34</v>
      </c>
      <c r="C31" s="318" t="s">
        <v>545</v>
      </c>
      <c r="D31" s="488"/>
      <c r="E31" s="489" t="str">
        <f t="shared" si="18"/>
        <v/>
      </c>
      <c r="F31" s="490"/>
      <c r="G31" s="489" t="str">
        <f t="shared" si="19"/>
        <v/>
      </c>
      <c r="H31" s="491"/>
      <c r="I31" s="492"/>
      <c r="J31" s="488"/>
      <c r="K31" s="489"/>
      <c r="L31" s="490"/>
      <c r="M31" s="489"/>
      <c r="N31" s="491"/>
      <c r="O31" s="492"/>
      <c r="P31" s="311"/>
      <c r="Q31" s="312"/>
      <c r="R31" s="313"/>
      <c r="S31" s="312"/>
      <c r="T31" s="314"/>
      <c r="U31" s="315"/>
      <c r="V31" s="311">
        <v>2</v>
      </c>
      <c r="W31" s="312">
        <v>28</v>
      </c>
      <c r="X31" s="313">
        <v>2</v>
      </c>
      <c r="Y31" s="312">
        <v>28</v>
      </c>
      <c r="Z31" s="314">
        <v>4</v>
      </c>
      <c r="AA31" s="315" t="s">
        <v>546</v>
      </c>
      <c r="AB31" s="311"/>
      <c r="AC31" s="312" t="str">
        <f t="shared" si="4"/>
        <v/>
      </c>
      <c r="AD31" s="313"/>
      <c r="AE31" s="312" t="str">
        <f t="shared" si="5"/>
        <v/>
      </c>
      <c r="AF31" s="314"/>
      <c r="AG31" s="315"/>
      <c r="AH31" s="311"/>
      <c r="AI31" s="312" t="str">
        <f t="shared" si="6"/>
        <v/>
      </c>
      <c r="AJ31" s="313"/>
      <c r="AK31" s="312" t="str">
        <f t="shared" si="7"/>
        <v/>
      </c>
      <c r="AL31" s="314"/>
      <c r="AM31" s="315"/>
      <c r="AN31" s="311"/>
      <c r="AO31" s="489" t="str">
        <f t="shared" si="8"/>
        <v/>
      </c>
      <c r="AP31" s="490"/>
      <c r="AQ31" s="489" t="str">
        <f t="shared" si="9"/>
        <v/>
      </c>
      <c r="AR31" s="491"/>
      <c r="AS31" s="492"/>
      <c r="AT31" s="488"/>
      <c r="AU31" s="489" t="str">
        <f t="shared" si="10"/>
        <v/>
      </c>
      <c r="AV31" s="490"/>
      <c r="AW31" s="489" t="str">
        <f t="shared" si="11"/>
        <v/>
      </c>
      <c r="AX31" s="491"/>
      <c r="AY31" s="492"/>
      <c r="AZ31" s="24">
        <f t="shared" si="14"/>
        <v>2</v>
      </c>
      <c r="BA31" s="16">
        <f t="shared" si="15"/>
        <v>28</v>
      </c>
      <c r="BB31" s="25">
        <f t="shared" si="16"/>
        <v>2</v>
      </c>
      <c r="BC31" s="16">
        <f t="shared" si="17"/>
        <v>28</v>
      </c>
      <c r="BD31" s="25">
        <f t="shared" si="12"/>
        <v>4</v>
      </c>
      <c r="BE31" s="26">
        <f t="shared" si="13"/>
        <v>4</v>
      </c>
      <c r="BF31" s="41" t="s">
        <v>717</v>
      </c>
      <c r="BG31" s="41" t="s">
        <v>728</v>
      </c>
    </row>
    <row r="32" spans="1:59" s="493" customFormat="1" ht="15.75" customHeight="1" x14ac:dyDescent="0.2">
      <c r="A32" s="235" t="s">
        <v>750</v>
      </c>
      <c r="B32" s="29" t="s">
        <v>34</v>
      </c>
      <c r="C32" s="318" t="s">
        <v>547</v>
      </c>
      <c r="D32" s="488"/>
      <c r="E32" s="489" t="str">
        <f t="shared" si="18"/>
        <v/>
      </c>
      <c r="F32" s="490"/>
      <c r="G32" s="489" t="str">
        <f t="shared" si="19"/>
        <v/>
      </c>
      <c r="H32" s="491"/>
      <c r="I32" s="492"/>
      <c r="J32" s="488"/>
      <c r="K32" s="489" t="str">
        <f t="shared" si="20"/>
        <v/>
      </c>
      <c r="L32" s="490"/>
      <c r="M32" s="489" t="str">
        <f t="shared" si="21"/>
        <v/>
      </c>
      <c r="N32" s="491"/>
      <c r="O32" s="492"/>
      <c r="P32" s="311"/>
      <c r="Q32" s="312" t="str">
        <f t="shared" si="0"/>
        <v/>
      </c>
      <c r="R32" s="313"/>
      <c r="S32" s="312" t="str">
        <f t="shared" si="1"/>
        <v/>
      </c>
      <c r="T32" s="314"/>
      <c r="U32" s="315"/>
      <c r="V32" s="311"/>
      <c r="W32" s="312"/>
      <c r="X32" s="313"/>
      <c r="Y32" s="312"/>
      <c r="Z32" s="314"/>
      <c r="AA32" s="315"/>
      <c r="AB32" s="311">
        <v>1</v>
      </c>
      <c r="AC32" s="312">
        <v>14</v>
      </c>
      <c r="AD32" s="313">
        <v>1</v>
      </c>
      <c r="AE32" s="312">
        <v>14</v>
      </c>
      <c r="AF32" s="314">
        <v>2</v>
      </c>
      <c r="AG32" s="315" t="s">
        <v>546</v>
      </c>
      <c r="AH32" s="311"/>
      <c r="AI32" s="312" t="str">
        <f t="shared" si="6"/>
        <v/>
      </c>
      <c r="AJ32" s="313"/>
      <c r="AK32" s="312" t="str">
        <f t="shared" si="7"/>
        <v/>
      </c>
      <c r="AL32" s="314"/>
      <c r="AM32" s="315"/>
      <c r="AN32" s="311"/>
      <c r="AO32" s="489" t="str">
        <f t="shared" si="8"/>
        <v/>
      </c>
      <c r="AP32" s="490"/>
      <c r="AQ32" s="489" t="str">
        <f t="shared" si="9"/>
        <v/>
      </c>
      <c r="AR32" s="491"/>
      <c r="AS32" s="492"/>
      <c r="AT32" s="488"/>
      <c r="AU32" s="489" t="str">
        <f t="shared" si="10"/>
        <v/>
      </c>
      <c r="AV32" s="490"/>
      <c r="AW32" s="489" t="str">
        <f t="shared" si="11"/>
        <v/>
      </c>
      <c r="AX32" s="491"/>
      <c r="AY32" s="492"/>
      <c r="AZ32" s="24">
        <f t="shared" si="14"/>
        <v>1</v>
      </c>
      <c r="BA32" s="16">
        <f t="shared" si="15"/>
        <v>14</v>
      </c>
      <c r="BB32" s="25">
        <f t="shared" si="16"/>
        <v>1</v>
      </c>
      <c r="BC32" s="16">
        <f t="shared" si="17"/>
        <v>14</v>
      </c>
      <c r="BD32" s="25">
        <f t="shared" si="12"/>
        <v>2</v>
      </c>
      <c r="BE32" s="26">
        <f t="shared" si="13"/>
        <v>2</v>
      </c>
      <c r="BF32" s="41" t="s">
        <v>717</v>
      </c>
      <c r="BG32" s="41" t="s">
        <v>728</v>
      </c>
    </row>
    <row r="33" spans="1:59" s="27" customFormat="1" ht="15.75" customHeight="1" x14ac:dyDescent="0.2">
      <c r="A33" s="235" t="s">
        <v>751</v>
      </c>
      <c r="B33" s="29" t="s">
        <v>34</v>
      </c>
      <c r="C33" s="318" t="s">
        <v>548</v>
      </c>
      <c r="D33" s="488"/>
      <c r="E33" s="489" t="str">
        <f t="shared" si="18"/>
        <v/>
      </c>
      <c r="F33" s="490"/>
      <c r="G33" s="489" t="str">
        <f t="shared" si="19"/>
        <v/>
      </c>
      <c r="H33" s="491"/>
      <c r="I33" s="492"/>
      <c r="J33" s="488"/>
      <c r="K33" s="489" t="str">
        <f t="shared" si="20"/>
        <v/>
      </c>
      <c r="L33" s="490"/>
      <c r="M33" s="489" t="str">
        <f t="shared" si="21"/>
        <v/>
      </c>
      <c r="N33" s="491"/>
      <c r="O33" s="492"/>
      <c r="P33" s="311"/>
      <c r="Q33" s="312" t="str">
        <f t="shared" si="0"/>
        <v/>
      </c>
      <c r="R33" s="313"/>
      <c r="S33" s="312" t="str">
        <f t="shared" si="1"/>
        <v/>
      </c>
      <c r="T33" s="314"/>
      <c r="U33" s="315"/>
      <c r="V33" s="311"/>
      <c r="W33" s="312" t="str">
        <f t="shared" si="2"/>
        <v/>
      </c>
      <c r="X33" s="313"/>
      <c r="Y33" s="312" t="str">
        <f t="shared" si="3"/>
        <v/>
      </c>
      <c r="Z33" s="314"/>
      <c r="AA33" s="315"/>
      <c r="AB33" s="495"/>
      <c r="AC33" s="312"/>
      <c r="AD33" s="496"/>
      <c r="AE33" s="312"/>
      <c r="AF33" s="497"/>
      <c r="AG33" s="498"/>
      <c r="AH33" s="311">
        <v>2</v>
      </c>
      <c r="AI33" s="312">
        <v>28</v>
      </c>
      <c r="AJ33" s="313">
        <v>2</v>
      </c>
      <c r="AK33" s="312">
        <v>28</v>
      </c>
      <c r="AL33" s="314">
        <v>4</v>
      </c>
      <c r="AM33" s="315" t="s">
        <v>549</v>
      </c>
      <c r="AN33" s="311"/>
      <c r="AO33" s="489" t="str">
        <f t="shared" si="8"/>
        <v/>
      </c>
      <c r="AP33" s="490"/>
      <c r="AQ33" s="489" t="str">
        <f t="shared" si="9"/>
        <v/>
      </c>
      <c r="AR33" s="491"/>
      <c r="AS33" s="492"/>
      <c r="AT33" s="488"/>
      <c r="AU33" s="489" t="str">
        <f t="shared" si="10"/>
        <v/>
      </c>
      <c r="AV33" s="490"/>
      <c r="AW33" s="489" t="str">
        <f t="shared" si="11"/>
        <v/>
      </c>
      <c r="AX33" s="491"/>
      <c r="AY33" s="492"/>
      <c r="AZ33" s="24">
        <f t="shared" si="14"/>
        <v>2</v>
      </c>
      <c r="BA33" s="16">
        <f t="shared" si="15"/>
        <v>28</v>
      </c>
      <c r="BB33" s="25">
        <f t="shared" si="16"/>
        <v>2</v>
      </c>
      <c r="BC33" s="16">
        <f t="shared" si="17"/>
        <v>28</v>
      </c>
      <c r="BD33" s="25">
        <f t="shared" si="12"/>
        <v>4</v>
      </c>
      <c r="BE33" s="26">
        <f t="shared" si="13"/>
        <v>4</v>
      </c>
      <c r="BF33" s="41" t="s">
        <v>717</v>
      </c>
      <c r="BG33" s="41" t="s">
        <v>728</v>
      </c>
    </row>
    <row r="34" spans="1:59" s="27" customFormat="1" ht="15.75" customHeight="1" x14ac:dyDescent="0.2">
      <c r="A34" s="235" t="s">
        <v>818</v>
      </c>
      <c r="B34" s="29" t="s">
        <v>34</v>
      </c>
      <c r="C34" s="318" t="s">
        <v>431</v>
      </c>
      <c r="D34" s="311"/>
      <c r="E34" s="312" t="str">
        <f t="shared" si="18"/>
        <v/>
      </c>
      <c r="F34" s="313"/>
      <c r="G34" s="312" t="str">
        <f t="shared" si="19"/>
        <v/>
      </c>
      <c r="H34" s="314"/>
      <c r="I34" s="315"/>
      <c r="J34" s="311">
        <v>1</v>
      </c>
      <c r="K34" s="312">
        <v>14</v>
      </c>
      <c r="L34" s="313">
        <v>1</v>
      </c>
      <c r="M34" s="312">
        <v>14</v>
      </c>
      <c r="N34" s="314">
        <v>2</v>
      </c>
      <c r="O34" s="315" t="s">
        <v>15</v>
      </c>
      <c r="P34" s="311"/>
      <c r="Q34" s="312" t="str">
        <f t="shared" si="0"/>
        <v/>
      </c>
      <c r="R34" s="313"/>
      <c r="S34" s="312" t="str">
        <f t="shared" si="1"/>
        <v/>
      </c>
      <c r="T34" s="314"/>
      <c r="U34" s="315"/>
      <c r="V34" s="311"/>
      <c r="W34" s="312" t="str">
        <f t="shared" si="2"/>
        <v/>
      </c>
      <c r="X34" s="313"/>
      <c r="Y34" s="312" t="str">
        <f t="shared" si="3"/>
        <v/>
      </c>
      <c r="Z34" s="314"/>
      <c r="AA34" s="315"/>
      <c r="AB34" s="311"/>
      <c r="AC34" s="312" t="str">
        <f t="shared" si="4"/>
        <v/>
      </c>
      <c r="AD34" s="313"/>
      <c r="AE34" s="312" t="str">
        <f t="shared" si="5"/>
        <v/>
      </c>
      <c r="AF34" s="314"/>
      <c r="AG34" s="315"/>
      <c r="AH34" s="311"/>
      <c r="AI34" s="312" t="str">
        <f t="shared" si="6"/>
        <v/>
      </c>
      <c r="AJ34" s="313"/>
      <c r="AK34" s="312" t="str">
        <f t="shared" si="7"/>
        <v/>
      </c>
      <c r="AL34" s="314"/>
      <c r="AM34" s="315"/>
      <c r="AN34" s="311"/>
      <c r="AO34" s="312" t="str">
        <f t="shared" si="8"/>
        <v/>
      </c>
      <c r="AP34" s="313"/>
      <c r="AQ34" s="312" t="str">
        <f t="shared" si="9"/>
        <v/>
      </c>
      <c r="AR34" s="314"/>
      <c r="AS34" s="315"/>
      <c r="AT34" s="311"/>
      <c r="AU34" s="312" t="str">
        <f t="shared" si="10"/>
        <v/>
      </c>
      <c r="AV34" s="313"/>
      <c r="AW34" s="312" t="str">
        <f t="shared" si="11"/>
        <v/>
      </c>
      <c r="AX34" s="314"/>
      <c r="AY34" s="315"/>
      <c r="AZ34" s="24">
        <f t="shared" si="14"/>
        <v>1</v>
      </c>
      <c r="BA34" s="16">
        <f t="shared" si="15"/>
        <v>14</v>
      </c>
      <c r="BB34" s="25">
        <f t="shared" si="16"/>
        <v>1</v>
      </c>
      <c r="BC34" s="16">
        <f t="shared" si="17"/>
        <v>14</v>
      </c>
      <c r="BD34" s="25">
        <f t="shared" si="12"/>
        <v>2</v>
      </c>
      <c r="BE34" s="26">
        <f t="shared" si="13"/>
        <v>2</v>
      </c>
      <c r="BF34" s="41" t="s">
        <v>717</v>
      </c>
      <c r="BG34" s="41" t="s">
        <v>719</v>
      </c>
    </row>
    <row r="35" spans="1:59" s="27" customFormat="1" ht="15.75" customHeight="1" x14ac:dyDescent="0.2">
      <c r="A35" s="235" t="s">
        <v>752</v>
      </c>
      <c r="B35" s="29" t="s">
        <v>34</v>
      </c>
      <c r="C35" s="318" t="s">
        <v>432</v>
      </c>
      <c r="D35" s="488"/>
      <c r="E35" s="489"/>
      <c r="F35" s="490"/>
      <c r="G35" s="489"/>
      <c r="H35" s="491"/>
      <c r="I35" s="492"/>
      <c r="J35" s="311">
        <v>1</v>
      </c>
      <c r="K35" s="312">
        <v>14</v>
      </c>
      <c r="L35" s="313">
        <v>1</v>
      </c>
      <c r="M35" s="312">
        <v>14</v>
      </c>
      <c r="N35" s="314">
        <v>3</v>
      </c>
      <c r="O35" s="315" t="s">
        <v>468</v>
      </c>
      <c r="P35" s="488"/>
      <c r="Q35" s="489"/>
      <c r="R35" s="490"/>
      <c r="S35" s="489"/>
      <c r="T35" s="491"/>
      <c r="U35" s="492"/>
      <c r="V35" s="488"/>
      <c r="W35" s="489"/>
      <c r="X35" s="490"/>
      <c r="Y35" s="489"/>
      <c r="Z35" s="491"/>
      <c r="AA35" s="492"/>
      <c r="AB35" s="488"/>
      <c r="AC35" s="489"/>
      <c r="AD35" s="490"/>
      <c r="AE35" s="489"/>
      <c r="AF35" s="491"/>
      <c r="AG35" s="492"/>
      <c r="AH35" s="488"/>
      <c r="AI35" s="489"/>
      <c r="AJ35" s="490"/>
      <c r="AK35" s="489"/>
      <c r="AL35" s="491"/>
      <c r="AM35" s="492"/>
      <c r="AN35" s="488"/>
      <c r="AO35" s="489"/>
      <c r="AP35" s="490"/>
      <c r="AQ35" s="489"/>
      <c r="AR35" s="491"/>
      <c r="AS35" s="492"/>
      <c r="AT35" s="488"/>
      <c r="AU35" s="489"/>
      <c r="AV35" s="490"/>
      <c r="AW35" s="489"/>
      <c r="AX35" s="491"/>
      <c r="AY35" s="492"/>
      <c r="AZ35" s="24">
        <f t="shared" si="14"/>
        <v>1</v>
      </c>
      <c r="BA35" s="16">
        <f t="shared" si="15"/>
        <v>14</v>
      </c>
      <c r="BB35" s="25">
        <f t="shared" si="16"/>
        <v>1</v>
      </c>
      <c r="BC35" s="16">
        <f t="shared" si="17"/>
        <v>14</v>
      </c>
      <c r="BD35" s="25">
        <f t="shared" si="12"/>
        <v>3</v>
      </c>
      <c r="BE35" s="26">
        <f t="shared" si="13"/>
        <v>2</v>
      </c>
      <c r="BF35" s="41" t="s">
        <v>717</v>
      </c>
      <c r="BG35" s="41" t="s">
        <v>718</v>
      </c>
    </row>
    <row r="36" spans="1:59" s="27" customFormat="1" ht="15.75" customHeight="1" x14ac:dyDescent="0.2">
      <c r="A36" s="235" t="s">
        <v>753</v>
      </c>
      <c r="B36" s="29" t="s">
        <v>34</v>
      </c>
      <c r="C36" s="318" t="s">
        <v>433</v>
      </c>
      <c r="D36" s="488"/>
      <c r="E36" s="489"/>
      <c r="F36" s="490"/>
      <c r="G36" s="489"/>
      <c r="H36" s="491"/>
      <c r="I36" s="492"/>
      <c r="J36" s="488"/>
      <c r="K36" s="489"/>
      <c r="L36" s="490"/>
      <c r="M36" s="489"/>
      <c r="N36" s="491"/>
      <c r="O36" s="492"/>
      <c r="P36" s="488"/>
      <c r="Q36" s="489"/>
      <c r="R36" s="490"/>
      <c r="S36" s="489"/>
      <c r="T36" s="491"/>
      <c r="U36" s="492"/>
      <c r="V36" s="488"/>
      <c r="W36" s="489"/>
      <c r="X36" s="490"/>
      <c r="Y36" s="489"/>
      <c r="Z36" s="491"/>
      <c r="AA36" s="492"/>
      <c r="AB36" s="311">
        <v>1</v>
      </c>
      <c r="AC36" s="312">
        <v>14</v>
      </c>
      <c r="AD36" s="313">
        <v>1</v>
      </c>
      <c r="AE36" s="312">
        <v>14</v>
      </c>
      <c r="AF36" s="314">
        <v>3</v>
      </c>
      <c r="AG36" s="315" t="s">
        <v>15</v>
      </c>
      <c r="AH36" s="488"/>
      <c r="AI36" s="489"/>
      <c r="AJ36" s="490"/>
      <c r="AK36" s="489"/>
      <c r="AL36" s="491"/>
      <c r="AM36" s="492"/>
      <c r="AN36" s="488"/>
      <c r="AO36" s="489"/>
      <c r="AP36" s="490"/>
      <c r="AQ36" s="489"/>
      <c r="AR36" s="491"/>
      <c r="AS36" s="492"/>
      <c r="AT36" s="488"/>
      <c r="AU36" s="489"/>
      <c r="AV36" s="490"/>
      <c r="AW36" s="489"/>
      <c r="AX36" s="491"/>
      <c r="AY36" s="492"/>
      <c r="AZ36" s="24">
        <f t="shared" si="14"/>
        <v>1</v>
      </c>
      <c r="BA36" s="16">
        <f t="shared" si="15"/>
        <v>14</v>
      </c>
      <c r="BB36" s="25">
        <f t="shared" si="16"/>
        <v>1</v>
      </c>
      <c r="BC36" s="16">
        <f t="shared" si="17"/>
        <v>14</v>
      </c>
      <c r="BD36" s="25">
        <f t="shared" si="12"/>
        <v>3</v>
      </c>
      <c r="BE36" s="26">
        <f t="shared" si="13"/>
        <v>2</v>
      </c>
      <c r="BF36" s="41" t="s">
        <v>717</v>
      </c>
      <c r="BG36" s="41" t="s">
        <v>718</v>
      </c>
    </row>
    <row r="37" spans="1:59" s="1" customFormat="1" ht="15.75" customHeight="1" x14ac:dyDescent="0.2">
      <c r="A37" s="235" t="s">
        <v>434</v>
      </c>
      <c r="B37" s="29" t="s">
        <v>34</v>
      </c>
      <c r="C37" s="318" t="s">
        <v>435</v>
      </c>
      <c r="D37" s="311"/>
      <c r="E37" s="312"/>
      <c r="F37" s="313"/>
      <c r="G37" s="312"/>
      <c r="H37" s="314"/>
      <c r="I37" s="315"/>
      <c r="J37" s="311"/>
      <c r="K37" s="312"/>
      <c r="L37" s="313"/>
      <c r="M37" s="312"/>
      <c r="N37" s="314"/>
      <c r="O37" s="315"/>
      <c r="P37" s="311"/>
      <c r="Q37" s="312"/>
      <c r="R37" s="313"/>
      <c r="S37" s="312"/>
      <c r="T37" s="314"/>
      <c r="U37" s="315"/>
      <c r="V37" s="311"/>
      <c r="W37" s="312"/>
      <c r="X37" s="313"/>
      <c r="Y37" s="312"/>
      <c r="Z37" s="314"/>
      <c r="AA37" s="315"/>
      <c r="AB37" s="311"/>
      <c r="AC37" s="312"/>
      <c r="AD37" s="313"/>
      <c r="AE37" s="312"/>
      <c r="AF37" s="314"/>
      <c r="AG37" s="315"/>
      <c r="AH37" s="311"/>
      <c r="AI37" s="312"/>
      <c r="AJ37" s="313"/>
      <c r="AK37" s="312"/>
      <c r="AL37" s="314"/>
      <c r="AM37" s="315"/>
      <c r="AN37" s="311"/>
      <c r="AO37" s="312"/>
      <c r="AP37" s="313"/>
      <c r="AQ37" s="312"/>
      <c r="AR37" s="314"/>
      <c r="AS37" s="315"/>
      <c r="AT37" s="311">
        <v>1</v>
      </c>
      <c r="AU37" s="312">
        <v>10</v>
      </c>
      <c r="AV37" s="313">
        <v>1</v>
      </c>
      <c r="AW37" s="16">
        <v>10</v>
      </c>
      <c r="AX37" s="314">
        <v>3</v>
      </c>
      <c r="AY37" s="315" t="s">
        <v>15</v>
      </c>
      <c r="AZ37" s="24">
        <f t="shared" si="14"/>
        <v>1</v>
      </c>
      <c r="BA37" s="16">
        <v>10</v>
      </c>
      <c r="BB37" s="25">
        <f t="shared" si="16"/>
        <v>1</v>
      </c>
      <c r="BC37" s="16">
        <v>10</v>
      </c>
      <c r="BD37" s="25">
        <f t="shared" si="12"/>
        <v>3</v>
      </c>
      <c r="BE37" s="26">
        <f t="shared" si="13"/>
        <v>2</v>
      </c>
      <c r="BF37" s="41" t="s">
        <v>717</v>
      </c>
      <c r="BG37" s="41" t="s">
        <v>729</v>
      </c>
    </row>
    <row r="38" spans="1:59" s="1" customFormat="1" ht="15.75" customHeight="1" x14ac:dyDescent="0.2">
      <c r="A38" s="235" t="s">
        <v>754</v>
      </c>
      <c r="B38" s="29" t="s">
        <v>34</v>
      </c>
      <c r="C38" s="318" t="s">
        <v>436</v>
      </c>
      <c r="D38" s="311"/>
      <c r="E38" s="312"/>
      <c r="F38" s="313"/>
      <c r="G38" s="312"/>
      <c r="H38" s="314"/>
      <c r="I38" s="315"/>
      <c r="J38" s="311"/>
      <c r="K38" s="312"/>
      <c r="L38" s="313"/>
      <c r="M38" s="312"/>
      <c r="N38" s="314"/>
      <c r="O38" s="315"/>
      <c r="P38" s="311"/>
      <c r="Q38" s="312"/>
      <c r="R38" s="313"/>
      <c r="S38" s="312"/>
      <c r="T38" s="314"/>
      <c r="U38" s="315"/>
      <c r="V38" s="311"/>
      <c r="W38" s="312"/>
      <c r="X38" s="313"/>
      <c r="Y38" s="312"/>
      <c r="Z38" s="314"/>
      <c r="AA38" s="315"/>
      <c r="AB38" s="311"/>
      <c r="AC38" s="312"/>
      <c r="AD38" s="313"/>
      <c r="AE38" s="312"/>
      <c r="AF38" s="314"/>
      <c r="AG38" s="315"/>
      <c r="AH38" s="311"/>
      <c r="AI38" s="312"/>
      <c r="AJ38" s="313"/>
      <c r="AK38" s="312"/>
      <c r="AL38" s="314"/>
      <c r="AM38" s="315"/>
      <c r="AN38" s="311">
        <v>1</v>
      </c>
      <c r="AO38" s="312">
        <v>14</v>
      </c>
      <c r="AP38" s="313">
        <v>1</v>
      </c>
      <c r="AQ38" s="312">
        <v>14</v>
      </c>
      <c r="AR38" s="314">
        <v>2</v>
      </c>
      <c r="AS38" s="315" t="s">
        <v>468</v>
      </c>
      <c r="AT38" s="311"/>
      <c r="AU38" s="312"/>
      <c r="AV38" s="313"/>
      <c r="AW38" s="312"/>
      <c r="AX38" s="314"/>
      <c r="AY38" s="315"/>
      <c r="AZ38" s="24">
        <f t="shared" si="14"/>
        <v>1</v>
      </c>
      <c r="BA38" s="16">
        <f t="shared" si="15"/>
        <v>14</v>
      </c>
      <c r="BB38" s="25">
        <f t="shared" si="16"/>
        <v>1</v>
      </c>
      <c r="BC38" s="16">
        <f t="shared" si="17"/>
        <v>14</v>
      </c>
      <c r="BD38" s="25">
        <f t="shared" si="12"/>
        <v>2</v>
      </c>
      <c r="BE38" s="26">
        <f t="shared" si="13"/>
        <v>2</v>
      </c>
      <c r="BF38" s="41" t="s">
        <v>717</v>
      </c>
      <c r="BG38" s="41" t="s">
        <v>819</v>
      </c>
    </row>
    <row r="39" spans="1:59" s="1" customFormat="1" ht="15.75" customHeight="1" x14ac:dyDescent="0.2">
      <c r="A39" s="235" t="s">
        <v>437</v>
      </c>
      <c r="B39" s="29" t="s">
        <v>34</v>
      </c>
      <c r="C39" s="318" t="s">
        <v>438</v>
      </c>
      <c r="D39" s="311"/>
      <c r="E39" s="312" t="str">
        <f t="shared" si="18"/>
        <v/>
      </c>
      <c r="F39" s="313"/>
      <c r="G39" s="312" t="str">
        <f t="shared" si="19"/>
        <v/>
      </c>
      <c r="H39" s="314"/>
      <c r="I39" s="315"/>
      <c r="J39" s="311"/>
      <c r="K39" s="312" t="str">
        <f t="shared" si="20"/>
        <v/>
      </c>
      <c r="L39" s="313"/>
      <c r="M39" s="312" t="str">
        <f t="shared" si="21"/>
        <v/>
      </c>
      <c r="N39" s="314"/>
      <c r="O39" s="315"/>
      <c r="P39" s="311"/>
      <c r="Q39" s="312" t="str">
        <f t="shared" si="0"/>
        <v/>
      </c>
      <c r="R39" s="313"/>
      <c r="S39" s="312" t="str">
        <f t="shared" si="1"/>
        <v/>
      </c>
      <c r="T39" s="314"/>
      <c r="U39" s="315"/>
      <c r="V39" s="311"/>
      <c r="W39" s="312" t="str">
        <f t="shared" si="2"/>
        <v/>
      </c>
      <c r="X39" s="313"/>
      <c r="Y39" s="312" t="str">
        <f t="shared" si="3"/>
        <v/>
      </c>
      <c r="Z39" s="314"/>
      <c r="AA39" s="315"/>
      <c r="AB39" s="311"/>
      <c r="AC39" s="312"/>
      <c r="AD39" s="313"/>
      <c r="AE39" s="312"/>
      <c r="AF39" s="314"/>
      <c r="AG39" s="315"/>
      <c r="AH39" s="311"/>
      <c r="AI39" s="312" t="str">
        <f t="shared" si="6"/>
        <v/>
      </c>
      <c r="AJ39" s="313">
        <v>2</v>
      </c>
      <c r="AK39" s="312">
        <v>28</v>
      </c>
      <c r="AL39" s="314">
        <v>2</v>
      </c>
      <c r="AM39" s="315" t="s">
        <v>468</v>
      </c>
      <c r="AN39" s="311"/>
      <c r="AO39" s="312"/>
      <c r="AP39" s="313"/>
      <c r="AQ39" s="312"/>
      <c r="AR39" s="314"/>
      <c r="AS39" s="315"/>
      <c r="AT39" s="311"/>
      <c r="AU39" s="312" t="str">
        <f t="shared" si="10"/>
        <v/>
      </c>
      <c r="AV39" s="313"/>
      <c r="AW39" s="312" t="str">
        <f t="shared" si="11"/>
        <v/>
      </c>
      <c r="AX39" s="314"/>
      <c r="AY39" s="315"/>
      <c r="AZ39" s="24" t="str">
        <f t="shared" si="14"/>
        <v/>
      </c>
      <c r="BA39" s="16" t="str">
        <f t="shared" si="15"/>
        <v/>
      </c>
      <c r="BB39" s="25">
        <f t="shared" si="16"/>
        <v>2</v>
      </c>
      <c r="BC39" s="16">
        <f t="shared" si="17"/>
        <v>28</v>
      </c>
      <c r="BD39" s="25">
        <f t="shared" si="12"/>
        <v>2</v>
      </c>
      <c r="BE39" s="26">
        <f t="shared" si="13"/>
        <v>2</v>
      </c>
      <c r="BF39" s="41" t="s">
        <v>717</v>
      </c>
      <c r="BG39" s="41" t="s">
        <v>718</v>
      </c>
    </row>
    <row r="40" spans="1:59" s="1" customFormat="1" ht="15.75" customHeight="1" x14ac:dyDescent="0.2">
      <c r="A40" s="235" t="s">
        <v>820</v>
      </c>
      <c r="B40" s="29" t="s">
        <v>34</v>
      </c>
      <c r="C40" s="318" t="s">
        <v>439</v>
      </c>
      <c r="D40" s="311"/>
      <c r="E40" s="312" t="str">
        <f t="shared" si="18"/>
        <v/>
      </c>
      <c r="F40" s="313"/>
      <c r="G40" s="312" t="str">
        <f t="shared" si="19"/>
        <v/>
      </c>
      <c r="H40" s="314"/>
      <c r="I40" s="315"/>
      <c r="J40" s="311"/>
      <c r="K40" s="312" t="str">
        <f t="shared" si="20"/>
        <v/>
      </c>
      <c r="L40" s="313"/>
      <c r="M40" s="312" t="str">
        <f t="shared" si="21"/>
        <v/>
      </c>
      <c r="N40" s="314"/>
      <c r="O40" s="315"/>
      <c r="P40" s="311"/>
      <c r="Q40" s="312" t="str">
        <f t="shared" si="0"/>
        <v/>
      </c>
      <c r="R40" s="313"/>
      <c r="S40" s="312" t="str">
        <f t="shared" si="1"/>
        <v/>
      </c>
      <c r="T40" s="314"/>
      <c r="U40" s="315"/>
      <c r="V40" s="311"/>
      <c r="W40" s="312" t="str">
        <f t="shared" si="2"/>
        <v/>
      </c>
      <c r="X40" s="313"/>
      <c r="Y40" s="312" t="str">
        <f t="shared" si="3"/>
        <v/>
      </c>
      <c r="Z40" s="314"/>
      <c r="AA40" s="315"/>
      <c r="AB40" s="311"/>
      <c r="AC40" s="312" t="str">
        <f t="shared" si="4"/>
        <v/>
      </c>
      <c r="AD40" s="313"/>
      <c r="AE40" s="312" t="str">
        <f t="shared" si="5"/>
        <v/>
      </c>
      <c r="AF40" s="314"/>
      <c r="AG40" s="315"/>
      <c r="AH40" s="311"/>
      <c r="AI40" s="312" t="str">
        <f t="shared" si="6"/>
        <v/>
      </c>
      <c r="AJ40" s="313"/>
      <c r="AK40" s="312"/>
      <c r="AL40" s="314"/>
      <c r="AM40" s="315"/>
      <c r="AN40" s="311"/>
      <c r="AO40" s="312" t="str">
        <f t="shared" ref="AO40:AO42" si="22">IF(AN40*15=0,"",AN40*15)</f>
        <v/>
      </c>
      <c r="AP40" s="313">
        <v>2</v>
      </c>
      <c r="AQ40" s="312">
        <v>28</v>
      </c>
      <c r="AR40" s="314">
        <v>2</v>
      </c>
      <c r="AS40" s="315" t="s">
        <v>468</v>
      </c>
      <c r="AT40" s="311"/>
      <c r="AU40" s="312"/>
      <c r="AV40" s="313"/>
      <c r="AW40" s="312"/>
      <c r="AX40" s="314"/>
      <c r="AY40" s="315"/>
      <c r="AZ40" s="24" t="str">
        <f t="shared" si="14"/>
        <v/>
      </c>
      <c r="BA40" s="16" t="str">
        <f t="shared" si="15"/>
        <v/>
      </c>
      <c r="BB40" s="25">
        <f t="shared" si="16"/>
        <v>2</v>
      </c>
      <c r="BC40" s="16">
        <f t="shared" si="17"/>
        <v>28</v>
      </c>
      <c r="BD40" s="25">
        <f t="shared" si="12"/>
        <v>2</v>
      </c>
      <c r="BE40" s="26">
        <f t="shared" si="13"/>
        <v>2</v>
      </c>
      <c r="BF40" s="41" t="s">
        <v>717</v>
      </c>
      <c r="BG40" s="41" t="s">
        <v>718</v>
      </c>
    </row>
    <row r="41" spans="1:59" s="1" customFormat="1" ht="15.75" customHeight="1" x14ac:dyDescent="0.2">
      <c r="A41" s="499" t="s">
        <v>861</v>
      </c>
      <c r="B41" s="29" t="s">
        <v>34</v>
      </c>
      <c r="C41" s="500" t="s">
        <v>631</v>
      </c>
      <c r="D41" s="311"/>
      <c r="E41" s="312"/>
      <c r="F41" s="313"/>
      <c r="G41" s="312"/>
      <c r="H41" s="314"/>
      <c r="I41" s="315"/>
      <c r="J41" s="311"/>
      <c r="K41" s="312"/>
      <c r="L41" s="313"/>
      <c r="M41" s="312"/>
      <c r="N41" s="314"/>
      <c r="O41" s="315"/>
      <c r="P41" s="311"/>
      <c r="Q41" s="312"/>
      <c r="R41" s="313"/>
      <c r="S41" s="312"/>
      <c r="T41" s="314"/>
      <c r="U41" s="315"/>
      <c r="V41" s="311"/>
      <c r="W41" s="312"/>
      <c r="X41" s="313"/>
      <c r="Y41" s="312"/>
      <c r="Z41" s="314"/>
      <c r="AA41" s="315"/>
      <c r="AB41" s="311"/>
      <c r="AC41" s="312"/>
      <c r="AD41" s="313"/>
      <c r="AE41" s="312"/>
      <c r="AF41" s="314"/>
      <c r="AG41" s="315"/>
      <c r="AH41" s="311"/>
      <c r="AI41" s="312"/>
      <c r="AJ41" s="313"/>
      <c r="AK41" s="312"/>
      <c r="AL41" s="314"/>
      <c r="AM41" s="315"/>
      <c r="AN41" s="311"/>
      <c r="AO41" s="312"/>
      <c r="AP41" s="313"/>
      <c r="AQ41" s="312"/>
      <c r="AR41" s="314"/>
      <c r="AS41" s="315"/>
      <c r="AT41" s="311"/>
      <c r="AU41" s="312"/>
      <c r="AV41" s="313">
        <v>1</v>
      </c>
      <c r="AW41" s="312">
        <v>10</v>
      </c>
      <c r="AX41" s="314">
        <v>1</v>
      </c>
      <c r="AY41" s="315" t="s">
        <v>469</v>
      </c>
      <c r="AZ41" s="24" t="str">
        <f t="shared" ref="AZ41" si="23">IF(D41+J41+P41+V41+AB41+AH41+AN41+AT41=0,"",D41+J41+P41+V41+AB41+AH41+AN41+AT41)</f>
        <v/>
      </c>
      <c r="BA41" s="16" t="str">
        <f t="shared" ref="BA41" si="24">IF((D41+J41+P41+V41+AB41+AH41+AN41+AT41)*14=0,"",(D41+J41+P41+V41+AB41+AH41+AN41+AT41)*14)</f>
        <v/>
      </c>
      <c r="BB41" s="25">
        <f t="shared" ref="BB41" si="25">IF(F41+L41+R41+X41+AD41+AJ41+AP41+AV41=0,"",F41+L41+R41+X41+AD41+AJ41+AP41+AV41)</f>
        <v>1</v>
      </c>
      <c r="BC41" s="16">
        <v>10</v>
      </c>
      <c r="BD41" s="25">
        <f t="shared" ref="BD41" si="26">IF(N41+H41+T41+Z41+AF41+AL41+AR41+AX41=0,"",N41+H41+T41+Z41+AF41+AL41+AR41+AX41)</f>
        <v>1</v>
      </c>
      <c r="BE41" s="26">
        <f t="shared" ref="BE41" si="27">IF(D41+F41+L41+J41+P41+R41+V41+X41+AB41+AD41+AH41+AJ41+AN41+AP41+AT41+AV41=0,"",D41+F41+L41+J41+P41+R41+V41+X41+AB41+AD41+AH41+AJ41+AN41+AP41+AT41+AV41)</f>
        <v>1</v>
      </c>
      <c r="BF41" s="41" t="s">
        <v>720</v>
      </c>
      <c r="BG41" s="41" t="s">
        <v>843</v>
      </c>
    </row>
    <row r="42" spans="1:59" s="1" customFormat="1" ht="15.75" customHeight="1" x14ac:dyDescent="0.2">
      <c r="A42" s="235" t="s">
        <v>440</v>
      </c>
      <c r="B42" s="29" t="s">
        <v>34</v>
      </c>
      <c r="C42" s="459" t="s">
        <v>441</v>
      </c>
      <c r="D42" s="311"/>
      <c r="E42" s="312" t="str">
        <f t="shared" si="18"/>
        <v/>
      </c>
      <c r="F42" s="313"/>
      <c r="G42" s="312" t="str">
        <f t="shared" si="19"/>
        <v/>
      </c>
      <c r="H42" s="314"/>
      <c r="I42" s="315"/>
      <c r="J42" s="311"/>
      <c r="K42" s="312" t="str">
        <f t="shared" si="20"/>
        <v/>
      </c>
      <c r="L42" s="313"/>
      <c r="M42" s="312" t="str">
        <f t="shared" si="21"/>
        <v/>
      </c>
      <c r="N42" s="314"/>
      <c r="O42" s="315"/>
      <c r="P42" s="311"/>
      <c r="Q42" s="312" t="str">
        <f t="shared" si="0"/>
        <v/>
      </c>
      <c r="R42" s="313"/>
      <c r="S42" s="312" t="str">
        <f t="shared" si="1"/>
        <v/>
      </c>
      <c r="T42" s="314"/>
      <c r="U42" s="315"/>
      <c r="V42" s="311"/>
      <c r="W42" s="312" t="str">
        <f t="shared" si="2"/>
        <v/>
      </c>
      <c r="X42" s="313"/>
      <c r="Y42" s="312" t="str">
        <f t="shared" si="3"/>
        <v/>
      </c>
      <c r="Z42" s="314"/>
      <c r="AA42" s="315"/>
      <c r="AB42" s="311"/>
      <c r="AC42" s="312"/>
      <c r="AD42" s="313"/>
      <c r="AE42" s="312" t="str">
        <f t="shared" si="5"/>
        <v/>
      </c>
      <c r="AF42" s="314"/>
      <c r="AG42" s="315"/>
      <c r="AH42" s="311"/>
      <c r="AI42" s="312" t="str">
        <f t="shared" si="6"/>
        <v/>
      </c>
      <c r="AJ42" s="313"/>
      <c r="AK42" s="312" t="str">
        <f t="shared" si="7"/>
        <v/>
      </c>
      <c r="AL42" s="314"/>
      <c r="AM42" s="315"/>
      <c r="AN42" s="311"/>
      <c r="AO42" s="312" t="str">
        <f t="shared" si="22"/>
        <v/>
      </c>
      <c r="AP42" s="313"/>
      <c r="AQ42" s="312" t="str">
        <f t="shared" si="9"/>
        <v/>
      </c>
      <c r="AR42" s="314"/>
      <c r="AS42" s="315"/>
      <c r="AT42" s="311">
        <v>1</v>
      </c>
      <c r="AU42" s="312">
        <v>10</v>
      </c>
      <c r="AV42" s="313"/>
      <c r="AW42" s="312" t="str">
        <f t="shared" ref="AW42" si="28">IF(AV42*15=0,"",AV42*15)</f>
        <v/>
      </c>
      <c r="AX42" s="314">
        <v>2</v>
      </c>
      <c r="AY42" s="315" t="s">
        <v>468</v>
      </c>
      <c r="AZ42" s="24">
        <f t="shared" si="14"/>
        <v>1</v>
      </c>
      <c r="BA42" s="16">
        <v>10</v>
      </c>
      <c r="BB42" s="25" t="str">
        <f t="shared" si="16"/>
        <v/>
      </c>
      <c r="BC42" s="16" t="str">
        <f t="shared" si="17"/>
        <v/>
      </c>
      <c r="BD42" s="25">
        <f t="shared" si="12"/>
        <v>2</v>
      </c>
      <c r="BE42" s="26">
        <f t="shared" si="13"/>
        <v>1</v>
      </c>
      <c r="BF42" s="41" t="s">
        <v>717</v>
      </c>
      <c r="BG42" s="41" t="s">
        <v>684</v>
      </c>
    </row>
    <row r="43" spans="1:59" s="300" customFormat="1" ht="15.75" customHeight="1" thickBot="1" x14ac:dyDescent="0.3">
      <c r="A43" s="364"/>
      <c r="B43" s="87"/>
      <c r="C43" s="365" t="s">
        <v>55</v>
      </c>
      <c r="D43" s="366">
        <f>SUM(D12:D42)</f>
        <v>5</v>
      </c>
      <c r="E43" s="366">
        <f>SUM(E12:E42)</f>
        <v>70</v>
      </c>
      <c r="F43" s="366">
        <f>SUM(F12:F42)</f>
        <v>2</v>
      </c>
      <c r="G43" s="366">
        <f>SUM(G12:G42)</f>
        <v>28</v>
      </c>
      <c r="H43" s="366">
        <f>SUM(H12:H42)</f>
        <v>6</v>
      </c>
      <c r="I43" s="367" t="s">
        <v>17</v>
      </c>
      <c r="J43" s="366">
        <f>SUM(J12:J42)</f>
        <v>3</v>
      </c>
      <c r="K43" s="366">
        <f>SUM(K12:K42)</f>
        <v>42</v>
      </c>
      <c r="L43" s="366">
        <f>SUM(L12:L42)</f>
        <v>3</v>
      </c>
      <c r="M43" s="366">
        <f>SUM(M12:M42)</f>
        <v>42</v>
      </c>
      <c r="N43" s="366">
        <f>SUM(N12:N42)</f>
        <v>8</v>
      </c>
      <c r="O43" s="367" t="s">
        <v>17</v>
      </c>
      <c r="P43" s="366">
        <f>SUM(P12:P42)</f>
        <v>2</v>
      </c>
      <c r="Q43" s="366">
        <f>SUM(Q12:Q42)</f>
        <v>28</v>
      </c>
      <c r="R43" s="366">
        <f>SUM(R12:R42)</f>
        <v>1</v>
      </c>
      <c r="S43" s="366">
        <f>SUM(S12:S42)</f>
        <v>14</v>
      </c>
      <c r="T43" s="366">
        <f>SUM(T12:T42)</f>
        <v>3</v>
      </c>
      <c r="U43" s="367" t="s">
        <v>17</v>
      </c>
      <c r="V43" s="366">
        <f>SUM(V12:V42)</f>
        <v>4</v>
      </c>
      <c r="W43" s="366">
        <f>SUM(W12:W42)</f>
        <v>56</v>
      </c>
      <c r="X43" s="366">
        <f>SUM(X12:X42)</f>
        <v>4</v>
      </c>
      <c r="Y43" s="366">
        <f>SUM(Y12:Y42)</f>
        <v>56</v>
      </c>
      <c r="Z43" s="366">
        <f>SUM(Z12:Z42)</f>
        <v>10</v>
      </c>
      <c r="AA43" s="367" t="s">
        <v>17</v>
      </c>
      <c r="AB43" s="366">
        <f>SUM(AB12:AB42)</f>
        <v>6</v>
      </c>
      <c r="AC43" s="366">
        <f>SUM(AC12:AC42)</f>
        <v>84</v>
      </c>
      <c r="AD43" s="366">
        <f>SUM(AD12:AD42)</f>
        <v>7</v>
      </c>
      <c r="AE43" s="366">
        <f>SUM(AE12:AE42)</f>
        <v>98</v>
      </c>
      <c r="AF43" s="366">
        <f>SUM(AF12:AF42)</f>
        <v>16</v>
      </c>
      <c r="AG43" s="367" t="s">
        <v>17</v>
      </c>
      <c r="AH43" s="366">
        <f>SUM(AH12:AH42)</f>
        <v>4</v>
      </c>
      <c r="AI43" s="366">
        <f>SUM(AI12:AI42)</f>
        <v>56</v>
      </c>
      <c r="AJ43" s="366">
        <f>SUM(AJ12:AJ42)</f>
        <v>6</v>
      </c>
      <c r="AK43" s="366">
        <f>SUM(AK12:AK42)</f>
        <v>84</v>
      </c>
      <c r="AL43" s="366">
        <f>SUM(AL12:AL42)</f>
        <v>11</v>
      </c>
      <c r="AM43" s="367" t="s">
        <v>17</v>
      </c>
      <c r="AN43" s="366">
        <f>SUM(AN12:AN42)</f>
        <v>8</v>
      </c>
      <c r="AO43" s="366">
        <f>SUM(AO12:AO42)</f>
        <v>112</v>
      </c>
      <c r="AP43" s="366">
        <f>SUM(AP12:AP42)</f>
        <v>9</v>
      </c>
      <c r="AQ43" s="366">
        <f>SUM(AQ12:AQ42)</f>
        <v>126</v>
      </c>
      <c r="AR43" s="368">
        <f>SUM(AR12:AR42)</f>
        <v>16</v>
      </c>
      <c r="AS43" s="367" t="s">
        <v>17</v>
      </c>
      <c r="AT43" s="366">
        <f>SUM(AT12:AT42)</f>
        <v>6</v>
      </c>
      <c r="AU43" s="366">
        <f>SUM(AU12:AU42)</f>
        <v>60</v>
      </c>
      <c r="AV43" s="366">
        <f>SUM(AV12:AV42)</f>
        <v>6</v>
      </c>
      <c r="AW43" s="366">
        <f>SUM(AW12:AW42)</f>
        <v>60</v>
      </c>
      <c r="AX43" s="366">
        <f>SUM(AX12:AX42)</f>
        <v>14</v>
      </c>
      <c r="AY43" s="367" t="s">
        <v>17</v>
      </c>
      <c r="AZ43" s="366">
        <f t="shared" ref="AZ43:BE43" si="29">SUM(AZ12:AZ42)</f>
        <v>38</v>
      </c>
      <c r="BA43" s="366">
        <f t="shared" si="29"/>
        <v>508</v>
      </c>
      <c r="BB43" s="366">
        <f t="shared" si="29"/>
        <v>38</v>
      </c>
      <c r="BC43" s="366">
        <f t="shared" si="29"/>
        <v>508</v>
      </c>
      <c r="BD43" s="458">
        <f t="shared" si="29"/>
        <v>84</v>
      </c>
      <c r="BE43" s="366">
        <f t="shared" si="29"/>
        <v>76</v>
      </c>
    </row>
    <row r="44" spans="1:59" s="300" customFormat="1" ht="15.75" customHeight="1" thickBot="1" x14ac:dyDescent="0.3">
      <c r="A44" s="369"/>
      <c r="B44" s="370"/>
      <c r="C44" s="297" t="s">
        <v>44</v>
      </c>
      <c r="D44" s="298">
        <f>D10+D43</f>
        <v>14</v>
      </c>
      <c r="E44" s="298">
        <f>E10+E43</f>
        <v>182</v>
      </c>
      <c r="F44" s="298">
        <f>F10+F43</f>
        <v>27</v>
      </c>
      <c r="G44" s="298">
        <f>G10+G43</f>
        <v>312</v>
      </c>
      <c r="H44" s="298">
        <f>H10+H43</f>
        <v>28</v>
      </c>
      <c r="I44" s="371" t="s">
        <v>17</v>
      </c>
      <c r="J44" s="298">
        <f>J10+J43</f>
        <v>12</v>
      </c>
      <c r="K44" s="298">
        <f>K10+K43</f>
        <v>180</v>
      </c>
      <c r="L44" s="298">
        <f>L10+L43</f>
        <v>16</v>
      </c>
      <c r="M44" s="298">
        <f>M10+M43</f>
        <v>226</v>
      </c>
      <c r="N44" s="298">
        <f>N10+N43</f>
        <v>28</v>
      </c>
      <c r="O44" s="371" t="s">
        <v>17</v>
      </c>
      <c r="P44" s="298">
        <f>P10+P43</f>
        <v>14</v>
      </c>
      <c r="Q44" s="298">
        <f>Q10+Q43</f>
        <v>200</v>
      </c>
      <c r="R44" s="298">
        <f>R10+R43</f>
        <v>14</v>
      </c>
      <c r="S44" s="298">
        <f>S10+S43</f>
        <v>192</v>
      </c>
      <c r="T44" s="298">
        <f>T10+T43</f>
        <v>28</v>
      </c>
      <c r="U44" s="371" t="s">
        <v>17</v>
      </c>
      <c r="V44" s="298">
        <f>V10+V43</f>
        <v>7</v>
      </c>
      <c r="W44" s="298">
        <f>W10+W43</f>
        <v>102</v>
      </c>
      <c r="X44" s="298">
        <f>X10+X43</f>
        <v>18</v>
      </c>
      <c r="Y44" s="298">
        <f>Y10+Y43</f>
        <v>250</v>
      </c>
      <c r="Z44" s="298">
        <f>Z10+Z43</f>
        <v>27</v>
      </c>
      <c r="AA44" s="371" t="s">
        <v>17</v>
      </c>
      <c r="AB44" s="298">
        <f>AB10+AB43</f>
        <v>12</v>
      </c>
      <c r="AC44" s="298">
        <f>AC10+AC43</f>
        <v>164</v>
      </c>
      <c r="AD44" s="298">
        <f>AD10+AD43</f>
        <v>19</v>
      </c>
      <c r="AE44" s="298">
        <f>AE10+AE43</f>
        <v>270</v>
      </c>
      <c r="AF44" s="298">
        <f>AF10+AF43</f>
        <v>33</v>
      </c>
      <c r="AG44" s="371" t="s">
        <v>17</v>
      </c>
      <c r="AH44" s="298">
        <f>AH10+AH43</f>
        <v>10</v>
      </c>
      <c r="AI44" s="298">
        <f>AI10+AI43</f>
        <v>144</v>
      </c>
      <c r="AJ44" s="298">
        <f>AJ10+AJ43</f>
        <v>19</v>
      </c>
      <c r="AK44" s="298">
        <f>AK10+AK43</f>
        <v>270</v>
      </c>
      <c r="AL44" s="298">
        <f>AL10+AL43</f>
        <v>30</v>
      </c>
      <c r="AM44" s="371" t="s">
        <v>17</v>
      </c>
      <c r="AN44" s="298">
        <f>AN10+AN43</f>
        <v>13</v>
      </c>
      <c r="AO44" s="298">
        <f>AO10+AO43</f>
        <v>182</v>
      </c>
      <c r="AP44" s="298">
        <f>AP10+AP43</f>
        <v>16</v>
      </c>
      <c r="AQ44" s="372">
        <f>AQ10+AQ43</f>
        <v>224</v>
      </c>
      <c r="AR44" s="373">
        <f>AR10+AR43</f>
        <v>33</v>
      </c>
      <c r="AS44" s="297" t="s">
        <v>17</v>
      </c>
      <c r="AT44" s="298">
        <f>AT10+AT43</f>
        <v>10</v>
      </c>
      <c r="AU44" s="298">
        <f>AU10+AU43</f>
        <v>100</v>
      </c>
      <c r="AV44" s="298">
        <f>AV10+AV43</f>
        <v>16</v>
      </c>
      <c r="AW44" s="298">
        <f>AW10+AW43</f>
        <v>158</v>
      </c>
      <c r="AX44" s="298">
        <f>AX10+AX43</f>
        <v>33</v>
      </c>
      <c r="AY44" s="371" t="s">
        <v>17</v>
      </c>
      <c r="AZ44" s="374">
        <f t="shared" ref="AZ44:BE44" si="30">AZ10+AZ43</f>
        <v>92</v>
      </c>
      <c r="BA44" s="374">
        <f t="shared" si="30"/>
        <v>1246</v>
      </c>
      <c r="BB44" s="374">
        <f t="shared" si="30"/>
        <v>145</v>
      </c>
      <c r="BC44" s="375">
        <f t="shared" si="30"/>
        <v>1898</v>
      </c>
      <c r="BD44" s="373">
        <f t="shared" si="30"/>
        <v>240</v>
      </c>
      <c r="BE44" s="376">
        <f t="shared" si="30"/>
        <v>237</v>
      </c>
    </row>
    <row r="45" spans="1:59" ht="18.75" customHeight="1" x14ac:dyDescent="0.25">
      <c r="A45" s="377"/>
      <c r="B45" s="378"/>
      <c r="C45" s="379" t="s">
        <v>16</v>
      </c>
      <c r="D45" s="773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774"/>
      <c r="Y45" s="774"/>
      <c r="Z45" s="774"/>
      <c r="AA45" s="774"/>
      <c r="AB45" s="773"/>
      <c r="AC45" s="774"/>
      <c r="AD45" s="774"/>
      <c r="AE45" s="774"/>
      <c r="AF45" s="774"/>
      <c r="AG45" s="774"/>
      <c r="AH45" s="774"/>
      <c r="AI45" s="774"/>
      <c r="AJ45" s="774"/>
      <c r="AK45" s="774"/>
      <c r="AL45" s="774"/>
      <c r="AM45" s="774"/>
      <c r="AN45" s="774"/>
      <c r="AO45" s="774"/>
      <c r="AP45" s="774"/>
      <c r="AQ45" s="774"/>
      <c r="AR45" s="774"/>
      <c r="AS45" s="774"/>
      <c r="AT45" s="774"/>
      <c r="AU45" s="774"/>
      <c r="AV45" s="774"/>
      <c r="AW45" s="774"/>
      <c r="AX45" s="774"/>
      <c r="AY45" s="774"/>
      <c r="AZ45" s="775"/>
      <c r="BA45" s="776"/>
      <c r="BB45" s="776"/>
      <c r="BC45" s="776"/>
      <c r="BD45" s="787"/>
      <c r="BE45" s="776"/>
      <c r="BF45" s="380"/>
      <c r="BG45" s="380"/>
    </row>
    <row r="46" spans="1:59" s="27" customFormat="1" ht="15.75" customHeight="1" x14ac:dyDescent="0.25">
      <c r="A46" s="235" t="s">
        <v>756</v>
      </c>
      <c r="B46" s="501"/>
      <c r="C46" s="318" t="s">
        <v>757</v>
      </c>
      <c r="D46" s="488"/>
      <c r="E46" s="489"/>
      <c r="F46" s="490"/>
      <c r="G46" s="489"/>
      <c r="H46" s="491"/>
      <c r="I46" s="492"/>
      <c r="J46" s="488"/>
      <c r="K46" s="489"/>
      <c r="L46" s="490"/>
      <c r="M46" s="489"/>
      <c r="N46" s="491"/>
      <c r="O46" s="492"/>
      <c r="P46" s="488"/>
      <c r="Q46" s="489"/>
      <c r="R46" s="490"/>
      <c r="S46" s="489"/>
      <c r="T46" s="491"/>
      <c r="U46" s="492"/>
      <c r="V46" s="488"/>
      <c r="W46" s="489"/>
      <c r="X46" s="490"/>
      <c r="Y46" s="489"/>
      <c r="Z46" s="491"/>
      <c r="AA46" s="492"/>
      <c r="AB46" s="502"/>
      <c r="AC46" s="489"/>
      <c r="AD46" s="503"/>
      <c r="AE46" s="489"/>
      <c r="AF46" s="504"/>
      <c r="AG46" s="505"/>
      <c r="AH46" s="323"/>
      <c r="AI46" s="324"/>
      <c r="AJ46" s="506"/>
      <c r="AK46" s="324"/>
      <c r="AL46" s="507"/>
      <c r="AM46" s="508"/>
      <c r="AN46" s="488"/>
      <c r="AO46" s="489"/>
      <c r="AP46" s="313">
        <v>1</v>
      </c>
      <c r="AQ46" s="312">
        <v>14</v>
      </c>
      <c r="AR46" s="314" t="s">
        <v>17</v>
      </c>
      <c r="AS46" s="315" t="s">
        <v>550</v>
      </c>
      <c r="AT46" s="488"/>
      <c r="AU46" s="489"/>
      <c r="AV46" s="490"/>
      <c r="AW46" s="489"/>
      <c r="AX46" s="491"/>
      <c r="AY46" s="492"/>
      <c r="AZ46" s="509"/>
      <c r="BA46" s="74"/>
      <c r="BB46" s="510"/>
      <c r="BC46" s="74"/>
      <c r="BD46" s="510"/>
      <c r="BE46" s="511"/>
      <c r="BF46" s="41" t="s">
        <v>717</v>
      </c>
      <c r="BG46" s="41" t="s">
        <v>728</v>
      </c>
    </row>
    <row r="47" spans="1:59" s="1" customFormat="1" ht="15.75" customHeight="1" x14ac:dyDescent="0.2">
      <c r="A47" s="472" t="s">
        <v>442</v>
      </c>
      <c r="B47" s="29" t="s">
        <v>15</v>
      </c>
      <c r="C47" s="459" t="s">
        <v>443</v>
      </c>
      <c r="D47" s="99"/>
      <c r="E47" s="16" t="str">
        <f t="shared" ref="E47:E50" si="31">IF(D47*15=0,"",D47*15)</f>
        <v/>
      </c>
      <c r="F47" s="100"/>
      <c r="G47" s="16" t="str">
        <f t="shared" ref="G47:G50" si="32">IF(F47*15=0,"",F47*15)</f>
        <v/>
      </c>
      <c r="H47" s="101" t="s">
        <v>17</v>
      </c>
      <c r="I47" s="102"/>
      <c r="J47" s="99"/>
      <c r="K47" s="16" t="str">
        <f t="shared" ref="K47:K50" si="33">IF(J47*15=0,"",J47*15)</f>
        <v/>
      </c>
      <c r="L47" s="100"/>
      <c r="M47" s="16" t="str">
        <f t="shared" ref="M47:M50" si="34">IF(L47*15=0,"",L47*15)</f>
        <v/>
      </c>
      <c r="N47" s="101" t="s">
        <v>17</v>
      </c>
      <c r="O47" s="102"/>
      <c r="P47" s="99"/>
      <c r="Q47" s="16" t="str">
        <f t="shared" ref="Q47:Q50" si="35">IF(P47*15=0,"",P47*15)</f>
        <v/>
      </c>
      <c r="R47" s="100"/>
      <c r="S47" s="16" t="str">
        <f t="shared" ref="S47:S50" si="36">IF(R47*15=0,"",R47*15)</f>
        <v/>
      </c>
      <c r="T47" s="101" t="s">
        <v>17</v>
      </c>
      <c r="U47" s="102"/>
      <c r="V47" s="99"/>
      <c r="W47" s="16" t="str">
        <f t="shared" ref="W47:W50" si="37">IF(V47*15=0,"",V47*15)</f>
        <v/>
      </c>
      <c r="X47" s="100"/>
      <c r="Y47" s="16" t="str">
        <f t="shared" ref="Y47:Y50" si="38">IF(X47*15=0,"",X47*15)</f>
        <v/>
      </c>
      <c r="Z47" s="101" t="s">
        <v>17</v>
      </c>
      <c r="AA47" s="102"/>
      <c r="AB47" s="99"/>
      <c r="AC47" s="16" t="str">
        <f t="shared" ref="AC47:AC50" si="39">IF(AB47*15=0,"",AB47*15)</f>
        <v/>
      </c>
      <c r="AD47" s="100"/>
      <c r="AE47" s="16" t="str">
        <f t="shared" ref="AE47:AE50" si="40">IF(AD47*15=0,"",AD47*15)</f>
        <v/>
      </c>
      <c r="AF47" s="101" t="s">
        <v>17</v>
      </c>
      <c r="AG47" s="102"/>
      <c r="AH47" s="99"/>
      <c r="AI47" s="16" t="str">
        <f t="shared" ref="AI47:AI50" si="41">IF(AH47*15=0,"",AH47*15)</f>
        <v/>
      </c>
      <c r="AJ47" s="100"/>
      <c r="AK47" s="16" t="str">
        <f t="shared" ref="AK47:AK50" si="42">IF(AJ47*15=0,"",AJ47*15)</f>
        <v/>
      </c>
      <c r="AL47" s="101" t="s">
        <v>17</v>
      </c>
      <c r="AM47" s="20"/>
      <c r="AN47" s="99"/>
      <c r="AO47" s="16" t="str">
        <f>IF(AN47*15=0,"",AN47*15)</f>
        <v/>
      </c>
      <c r="AP47" s="100"/>
      <c r="AQ47" s="16" t="str">
        <f>IF(AP47*15=0,"",AP47*15)</f>
        <v/>
      </c>
      <c r="AR47" s="101" t="s">
        <v>17</v>
      </c>
      <c r="AS47" s="20" t="s">
        <v>474</v>
      </c>
      <c r="AT47" s="99"/>
      <c r="AU47" s="16" t="str">
        <f t="shared" ref="AU47:AU50" si="43">IF(AT47*15=0,"",AT47*15)</f>
        <v/>
      </c>
      <c r="AV47" s="100"/>
      <c r="AW47" s="16" t="str">
        <f t="shared" ref="AW47:AW50" si="44">IF(AV47*15=0,"",AV47*15)</f>
        <v/>
      </c>
      <c r="AX47" s="101" t="s">
        <v>17</v>
      </c>
      <c r="AY47" s="103"/>
      <c r="AZ47" s="24" t="str">
        <f t="shared" ref="AZ47:AZ50" si="45">IF(D47+J47+P47+V47+AB47+AH47+AN47+AT47=0,"",D47+J47+P47+V47+AB47+AH47+AN47+AT47)</f>
        <v/>
      </c>
      <c r="BA47" s="106" t="str">
        <f>IF((P47+V47+AB47+AH47+AN47+AT47)*14=0,"",(P47+V47+AB47+AH47+AN47+AT47)*14)</f>
        <v/>
      </c>
      <c r="BB47" s="25" t="str">
        <f t="shared" ref="BB47:BB50" si="46">IF(F47+L47+R47+X47+AD47+AJ47+AP47+AV47=0,"",F47+L47+R47+X47+AD47+AJ47+AP47+AV47)</f>
        <v/>
      </c>
      <c r="BC47" s="16" t="str">
        <f>IF((L47+F47+R47+X47+AD47+AJ47+AP47+AV47)*14=0,"",(L47+F47+R47+X47+AD47+AJ47+AP47+AV47)*14)</f>
        <v/>
      </c>
      <c r="BD47" s="101" t="s">
        <v>17</v>
      </c>
      <c r="BE47" s="121" t="str">
        <f t="shared" ref="BE47:BE50" si="47">IF(D47+F47+L47+J47+P47+R47+V47+X47+AB47+AD47+AH47+AJ47+AN47+AP47+AT47+AV47=0,"",D47+F47+L47+J47+P47+R47+V47+X47+AB47+AD47+AH47+AJ47+AN47+AP47+AT47+AV47)</f>
        <v/>
      </c>
      <c r="BF47" s="381"/>
      <c r="BG47" s="381"/>
    </row>
    <row r="48" spans="1:59" s="1" customFormat="1" ht="15.75" customHeight="1" x14ac:dyDescent="0.2">
      <c r="A48" s="472" t="s">
        <v>444</v>
      </c>
      <c r="B48" s="29" t="s">
        <v>15</v>
      </c>
      <c r="C48" s="459" t="s">
        <v>445</v>
      </c>
      <c r="D48" s="99"/>
      <c r="E48" s="16" t="str">
        <f t="shared" si="31"/>
        <v/>
      </c>
      <c r="F48" s="100"/>
      <c r="G48" s="16" t="str">
        <f t="shared" si="32"/>
        <v/>
      </c>
      <c r="H48" s="101" t="s">
        <v>17</v>
      </c>
      <c r="I48" s="102"/>
      <c r="J48" s="99"/>
      <c r="K48" s="16" t="str">
        <f t="shared" si="33"/>
        <v/>
      </c>
      <c r="L48" s="100"/>
      <c r="M48" s="16" t="str">
        <f t="shared" si="34"/>
        <v/>
      </c>
      <c r="N48" s="101" t="s">
        <v>17</v>
      </c>
      <c r="O48" s="102"/>
      <c r="P48" s="99"/>
      <c r="Q48" s="16" t="str">
        <f t="shared" si="35"/>
        <v/>
      </c>
      <c r="R48" s="100"/>
      <c r="S48" s="16" t="str">
        <f t="shared" si="36"/>
        <v/>
      </c>
      <c r="T48" s="101" t="s">
        <v>17</v>
      </c>
      <c r="U48" s="102"/>
      <c r="V48" s="99"/>
      <c r="W48" s="16" t="str">
        <f t="shared" si="37"/>
        <v/>
      </c>
      <c r="X48" s="100"/>
      <c r="Y48" s="16" t="str">
        <f t="shared" si="38"/>
        <v/>
      </c>
      <c r="Z48" s="101" t="s">
        <v>17</v>
      </c>
      <c r="AA48" s="102"/>
      <c r="AB48" s="99"/>
      <c r="AC48" s="16" t="str">
        <f t="shared" si="39"/>
        <v/>
      </c>
      <c r="AD48" s="100"/>
      <c r="AE48" s="16" t="str">
        <f t="shared" si="40"/>
        <v/>
      </c>
      <c r="AF48" s="101" t="s">
        <v>17</v>
      </c>
      <c r="AG48" s="102"/>
      <c r="AH48" s="99"/>
      <c r="AI48" s="16" t="str">
        <f t="shared" si="41"/>
        <v/>
      </c>
      <c r="AJ48" s="100"/>
      <c r="AK48" s="16" t="str">
        <f t="shared" si="42"/>
        <v/>
      </c>
      <c r="AL48" s="101" t="s">
        <v>17</v>
      </c>
      <c r="AM48" s="102"/>
      <c r="AN48" s="99"/>
      <c r="AO48" s="16" t="str">
        <f>IF(AN48*15=0,"",AN48*15)</f>
        <v/>
      </c>
      <c r="AP48" s="100"/>
      <c r="AQ48" s="16" t="str">
        <f>IF(AP48*15=0,"",AP48*15)</f>
        <v/>
      </c>
      <c r="AR48" s="101" t="s">
        <v>17</v>
      </c>
      <c r="AS48" s="102"/>
      <c r="AT48" s="99"/>
      <c r="AU48" s="16" t="str">
        <f t="shared" si="43"/>
        <v/>
      </c>
      <c r="AV48" s="100"/>
      <c r="AW48" s="16" t="str">
        <f t="shared" si="44"/>
        <v/>
      </c>
      <c r="AX48" s="101" t="s">
        <v>17</v>
      </c>
      <c r="AY48" s="19" t="s">
        <v>472</v>
      </c>
      <c r="AZ48" s="24" t="str">
        <f t="shared" si="45"/>
        <v/>
      </c>
      <c r="BA48" s="106" t="str">
        <f>IF((P48+V48+AB48+AH48+AN48+AT48)*14=0,"",(P48+V48+AB48+AH48+AN48+AT48)*14)</f>
        <v/>
      </c>
      <c r="BB48" s="25" t="str">
        <f t="shared" si="46"/>
        <v/>
      </c>
      <c r="BC48" s="106" t="str">
        <f>IF((L48+F48+R48+X48+AD48+AJ48+AP48+AV48)*14=0,"",(L48+F48+R48+X48+AD48+AJ48+AP48+AV48)*14)</f>
        <v/>
      </c>
      <c r="BD48" s="101" t="s">
        <v>17</v>
      </c>
      <c r="BE48" s="121" t="str">
        <f t="shared" si="47"/>
        <v/>
      </c>
      <c r="BF48" s="381"/>
      <c r="BG48" s="381"/>
    </row>
    <row r="49" spans="1:59" s="1" customFormat="1" ht="15.75" customHeight="1" x14ac:dyDescent="0.2">
      <c r="A49" s="472" t="s">
        <v>755</v>
      </c>
      <c r="B49" s="29" t="s">
        <v>15</v>
      </c>
      <c r="C49" s="459" t="s">
        <v>585</v>
      </c>
      <c r="D49" s="99"/>
      <c r="E49" s="16" t="str">
        <f t="shared" si="31"/>
        <v/>
      </c>
      <c r="F49" s="100"/>
      <c r="G49" s="16" t="str">
        <f t="shared" si="32"/>
        <v/>
      </c>
      <c r="H49" s="101" t="s">
        <v>17</v>
      </c>
      <c r="I49" s="102"/>
      <c r="J49" s="99"/>
      <c r="K49" s="16" t="str">
        <f t="shared" si="33"/>
        <v/>
      </c>
      <c r="L49" s="100"/>
      <c r="M49" s="16" t="str">
        <f t="shared" si="34"/>
        <v/>
      </c>
      <c r="N49" s="101" t="s">
        <v>17</v>
      </c>
      <c r="O49" s="102"/>
      <c r="P49" s="99"/>
      <c r="Q49" s="16" t="str">
        <f t="shared" si="35"/>
        <v/>
      </c>
      <c r="R49" s="100"/>
      <c r="S49" s="16" t="str">
        <f t="shared" si="36"/>
        <v/>
      </c>
      <c r="T49" s="101" t="s">
        <v>17</v>
      </c>
      <c r="U49" s="102"/>
      <c r="V49" s="99"/>
      <c r="W49" s="16" t="str">
        <f t="shared" si="37"/>
        <v/>
      </c>
      <c r="X49" s="100"/>
      <c r="Y49" s="16" t="str">
        <f t="shared" si="38"/>
        <v/>
      </c>
      <c r="Z49" s="101" t="s">
        <v>17</v>
      </c>
      <c r="AA49" s="102"/>
      <c r="AB49" s="99"/>
      <c r="AC49" s="16" t="str">
        <f t="shared" si="39"/>
        <v/>
      </c>
      <c r="AD49" s="100"/>
      <c r="AE49" s="16" t="str">
        <f t="shared" si="40"/>
        <v/>
      </c>
      <c r="AF49" s="101" t="s">
        <v>17</v>
      </c>
      <c r="AG49" s="102"/>
      <c r="AH49" s="99"/>
      <c r="AI49" s="16" t="str">
        <f t="shared" si="41"/>
        <v/>
      </c>
      <c r="AJ49" s="100"/>
      <c r="AK49" s="16" t="str">
        <f t="shared" si="42"/>
        <v/>
      </c>
      <c r="AL49" s="101" t="s">
        <v>17</v>
      </c>
      <c r="AM49" s="102"/>
      <c r="AN49" s="99"/>
      <c r="AO49" s="16" t="str">
        <f>IF(AN49*15=0,"",AN49*15)</f>
        <v/>
      </c>
      <c r="AP49" s="100"/>
      <c r="AQ49" s="16" t="str">
        <f>IF(AP49*15=0,"",AP49*15)</f>
        <v/>
      </c>
      <c r="AR49" s="101" t="s">
        <v>17</v>
      </c>
      <c r="AS49" s="102"/>
      <c r="AT49" s="99"/>
      <c r="AU49" s="16" t="str">
        <f t="shared" si="43"/>
        <v/>
      </c>
      <c r="AV49" s="100"/>
      <c r="AW49" s="16" t="str">
        <f t="shared" si="44"/>
        <v/>
      </c>
      <c r="AX49" s="101" t="s">
        <v>17</v>
      </c>
      <c r="AY49" s="19" t="s">
        <v>472</v>
      </c>
      <c r="AZ49" s="24"/>
      <c r="BA49" s="106"/>
      <c r="BB49" s="25"/>
      <c r="BC49" s="106"/>
      <c r="BD49" s="101"/>
      <c r="BE49" s="121"/>
      <c r="BF49" s="381"/>
      <c r="BG49" s="381"/>
    </row>
    <row r="50" spans="1:59" s="1" customFormat="1" ht="15.75" customHeight="1" thickBot="1" x14ac:dyDescent="0.25">
      <c r="A50" s="472" t="s">
        <v>446</v>
      </c>
      <c r="B50" s="29" t="s">
        <v>15</v>
      </c>
      <c r="C50" s="459" t="s">
        <v>447</v>
      </c>
      <c r="D50" s="99"/>
      <c r="E50" s="16" t="str">
        <f t="shared" si="31"/>
        <v/>
      </c>
      <c r="F50" s="100"/>
      <c r="G50" s="16" t="str">
        <f t="shared" si="32"/>
        <v/>
      </c>
      <c r="H50" s="101" t="s">
        <v>17</v>
      </c>
      <c r="I50" s="102"/>
      <c r="J50" s="99"/>
      <c r="K50" s="16" t="str">
        <f t="shared" si="33"/>
        <v/>
      </c>
      <c r="L50" s="100"/>
      <c r="M50" s="16" t="str">
        <f t="shared" si="34"/>
        <v/>
      </c>
      <c r="N50" s="101" t="s">
        <v>17</v>
      </c>
      <c r="O50" s="102"/>
      <c r="P50" s="99"/>
      <c r="Q50" s="16" t="str">
        <f t="shared" si="35"/>
        <v/>
      </c>
      <c r="R50" s="100"/>
      <c r="S50" s="16" t="str">
        <f t="shared" si="36"/>
        <v/>
      </c>
      <c r="T50" s="101" t="s">
        <v>17</v>
      </c>
      <c r="U50" s="102"/>
      <c r="V50" s="99"/>
      <c r="W50" s="16" t="str">
        <f t="shared" si="37"/>
        <v/>
      </c>
      <c r="X50" s="100"/>
      <c r="Y50" s="16" t="str">
        <f t="shared" si="38"/>
        <v/>
      </c>
      <c r="Z50" s="101" t="s">
        <v>17</v>
      </c>
      <c r="AA50" s="102"/>
      <c r="AB50" s="99"/>
      <c r="AC50" s="16" t="str">
        <f t="shared" si="39"/>
        <v/>
      </c>
      <c r="AD50" s="100"/>
      <c r="AE50" s="16" t="str">
        <f t="shared" si="40"/>
        <v/>
      </c>
      <c r="AF50" s="101" t="s">
        <v>17</v>
      </c>
      <c r="AG50" s="102"/>
      <c r="AH50" s="99"/>
      <c r="AI50" s="16" t="str">
        <f t="shared" si="41"/>
        <v/>
      </c>
      <c r="AJ50" s="100"/>
      <c r="AK50" s="16" t="str">
        <f t="shared" si="42"/>
        <v/>
      </c>
      <c r="AL50" s="101" t="s">
        <v>17</v>
      </c>
      <c r="AM50" s="23"/>
      <c r="AN50" s="460"/>
      <c r="AO50" s="106"/>
      <c r="AP50" s="460"/>
      <c r="AQ50" s="106"/>
      <c r="AR50" s="424"/>
      <c r="AS50" s="512"/>
      <c r="AT50" s="158"/>
      <c r="AU50" s="16" t="str">
        <f t="shared" si="43"/>
        <v/>
      </c>
      <c r="AV50" s="100"/>
      <c r="AW50" s="16" t="str">
        <f t="shared" si="44"/>
        <v/>
      </c>
      <c r="AX50" s="101" t="s">
        <v>17</v>
      </c>
      <c r="AY50" s="19" t="s">
        <v>472</v>
      </c>
      <c r="AZ50" s="24" t="str">
        <f t="shared" si="45"/>
        <v/>
      </c>
      <c r="BA50" s="106" t="str">
        <f>IF((P50+V50+AB50+AH50+AN50+AT50)*14=0,"",(P50+V50+AB50+AH50+AN50+AT50)*14)</f>
        <v/>
      </c>
      <c r="BB50" s="25" t="str">
        <f t="shared" si="46"/>
        <v/>
      </c>
      <c r="BC50" s="16" t="str">
        <f>IF((L50+F50+R50+X50+AD50+AJ50+AP50+AV50)*14=0,"",(L50+F50+R50+X50+AD50+AJ50+AP50+AV50)*14)</f>
        <v/>
      </c>
      <c r="BD50" s="101" t="s">
        <v>17</v>
      </c>
      <c r="BE50" s="121" t="str">
        <f t="shared" si="47"/>
        <v/>
      </c>
      <c r="BF50" s="381"/>
      <c r="BG50" s="381"/>
    </row>
    <row r="51" spans="1:59" ht="15.75" customHeight="1" thickBot="1" x14ac:dyDescent="0.3">
      <c r="A51" s="382"/>
      <c r="B51" s="383"/>
      <c r="C51" s="384" t="s">
        <v>18</v>
      </c>
      <c r="D51" s="385">
        <f>SUM(D47:D50)</f>
        <v>0</v>
      </c>
      <c r="E51" s="386">
        <f t="shared" ref="E51:G51" si="48">SUM(E47:E50)</f>
        <v>0</v>
      </c>
      <c r="F51" s="387">
        <f t="shared" si="48"/>
        <v>0</v>
      </c>
      <c r="G51" s="386">
        <f t="shared" si="48"/>
        <v>0</v>
      </c>
      <c r="H51" s="388" t="s">
        <v>17</v>
      </c>
      <c r="I51" s="389" t="s">
        <v>17</v>
      </c>
      <c r="J51" s="390">
        <f t="shared" ref="J51:M51" si="49">SUM(J47:J50)</f>
        <v>0</v>
      </c>
      <c r="K51" s="386">
        <f t="shared" si="49"/>
        <v>0</v>
      </c>
      <c r="L51" s="387">
        <f t="shared" si="49"/>
        <v>0</v>
      </c>
      <c r="M51" s="386">
        <f t="shared" si="49"/>
        <v>0</v>
      </c>
      <c r="N51" s="388" t="s">
        <v>17</v>
      </c>
      <c r="O51" s="389" t="s">
        <v>17</v>
      </c>
      <c r="P51" s="385">
        <f t="shared" ref="P51:S51" si="50">SUM(P47:P50)</f>
        <v>0</v>
      </c>
      <c r="Q51" s="386">
        <f t="shared" si="50"/>
        <v>0</v>
      </c>
      <c r="R51" s="387">
        <f t="shared" si="50"/>
        <v>0</v>
      </c>
      <c r="S51" s="386">
        <f t="shared" si="50"/>
        <v>0</v>
      </c>
      <c r="T51" s="391" t="s">
        <v>17</v>
      </c>
      <c r="U51" s="389" t="s">
        <v>17</v>
      </c>
      <c r="V51" s="390">
        <f t="shared" ref="V51:Y51" si="51">SUM(V47:V50)</f>
        <v>0</v>
      </c>
      <c r="W51" s="386">
        <f t="shared" si="51"/>
        <v>0</v>
      </c>
      <c r="X51" s="387">
        <f t="shared" si="51"/>
        <v>0</v>
      </c>
      <c r="Y51" s="386">
        <f t="shared" si="51"/>
        <v>0</v>
      </c>
      <c r="Z51" s="388" t="s">
        <v>17</v>
      </c>
      <c r="AA51" s="389" t="s">
        <v>17</v>
      </c>
      <c r="AB51" s="385">
        <f t="shared" ref="AB51:AE51" si="52">SUM(AB47:AB50)</f>
        <v>0</v>
      </c>
      <c r="AC51" s="386">
        <f t="shared" si="52"/>
        <v>0</v>
      </c>
      <c r="AD51" s="387">
        <f t="shared" si="52"/>
        <v>0</v>
      </c>
      <c r="AE51" s="386">
        <f t="shared" si="52"/>
        <v>0</v>
      </c>
      <c r="AF51" s="388" t="s">
        <v>17</v>
      </c>
      <c r="AG51" s="389" t="s">
        <v>17</v>
      </c>
      <c r="AH51" s="390">
        <f t="shared" ref="AH51:AK51" si="53">SUM(AH47:AH50)</f>
        <v>0</v>
      </c>
      <c r="AI51" s="386">
        <f t="shared" si="53"/>
        <v>0</v>
      </c>
      <c r="AJ51" s="387">
        <f t="shared" si="53"/>
        <v>0</v>
      </c>
      <c r="AK51" s="386">
        <f t="shared" si="53"/>
        <v>0</v>
      </c>
      <c r="AL51" s="388" t="s">
        <v>17</v>
      </c>
      <c r="AM51" s="389" t="s">
        <v>17</v>
      </c>
      <c r="AN51" s="385">
        <f t="shared" ref="AN51:AQ51" si="54">SUM(AN47:AN50)</f>
        <v>0</v>
      </c>
      <c r="AO51" s="386">
        <f t="shared" si="54"/>
        <v>0</v>
      </c>
      <c r="AP51" s="387">
        <f t="shared" si="54"/>
        <v>0</v>
      </c>
      <c r="AQ51" s="386">
        <f t="shared" si="54"/>
        <v>0</v>
      </c>
      <c r="AR51" s="391" t="s">
        <v>17</v>
      </c>
      <c r="AS51" s="389" t="s">
        <v>17</v>
      </c>
      <c r="AT51" s="390">
        <f t="shared" ref="AT51:AW51" si="55">SUM(AT47:AT50)</f>
        <v>0</v>
      </c>
      <c r="AU51" s="386">
        <f t="shared" si="55"/>
        <v>0</v>
      </c>
      <c r="AV51" s="387">
        <f t="shared" si="55"/>
        <v>0</v>
      </c>
      <c r="AW51" s="386">
        <f t="shared" si="55"/>
        <v>0</v>
      </c>
      <c r="AX51" s="388" t="s">
        <v>17</v>
      </c>
      <c r="AY51" s="389" t="s">
        <v>17</v>
      </c>
      <c r="AZ51" s="392" t="str">
        <f>IF(D51+J51+P51+V51=0,"",D51+J51+P51+V51)</f>
        <v/>
      </c>
      <c r="BA51" s="393" t="str">
        <f>IF((P51+V51+AB51+AH51+AN51+AT51)*14=0,"",(P51+V51+AB51+AH51+AN51+AT51)*14)</f>
        <v/>
      </c>
      <c r="BB51" s="394" t="str">
        <f>IF(F51+L51+R51+X51=0,"",F51+L51+R51+X51)</f>
        <v/>
      </c>
      <c r="BC51" s="393" t="str">
        <f>IF((L51+F51+R51+X51+AD51+AJ51+AP51+AV51)*14=0,"",(L51+F51+R51+X51+AD51+AJ51+AP51+AV51)*14)</f>
        <v/>
      </c>
      <c r="BD51" s="388" t="s">
        <v>17</v>
      </c>
      <c r="BE51" s="395" t="s">
        <v>43</v>
      </c>
    </row>
    <row r="52" spans="1:59" ht="15.75" customHeight="1" thickBot="1" x14ac:dyDescent="0.3">
      <c r="A52" s="396"/>
      <c r="B52" s="397"/>
      <c r="C52" s="398" t="s">
        <v>45</v>
      </c>
      <c r="D52" s="399">
        <f>D44+D51</f>
        <v>14</v>
      </c>
      <c r="E52" s="400">
        <f t="shared" ref="E52:G52" si="56">E44+E51</f>
        <v>182</v>
      </c>
      <c r="F52" s="401">
        <f t="shared" si="56"/>
        <v>27</v>
      </c>
      <c r="G52" s="400">
        <f t="shared" si="56"/>
        <v>312</v>
      </c>
      <c r="H52" s="402" t="s">
        <v>17</v>
      </c>
      <c r="I52" s="403" t="s">
        <v>17</v>
      </c>
      <c r="J52" s="404">
        <f t="shared" ref="J52:M52" si="57">J44+J51</f>
        <v>12</v>
      </c>
      <c r="K52" s="400">
        <f t="shared" si="57"/>
        <v>180</v>
      </c>
      <c r="L52" s="401">
        <f t="shared" si="57"/>
        <v>16</v>
      </c>
      <c r="M52" s="400">
        <f t="shared" si="57"/>
        <v>226</v>
      </c>
      <c r="N52" s="402" t="s">
        <v>17</v>
      </c>
      <c r="O52" s="403" t="s">
        <v>17</v>
      </c>
      <c r="P52" s="399">
        <f t="shared" ref="P52:S52" si="58">P44+P51</f>
        <v>14</v>
      </c>
      <c r="Q52" s="400">
        <f t="shared" si="58"/>
        <v>200</v>
      </c>
      <c r="R52" s="401">
        <f t="shared" si="58"/>
        <v>14</v>
      </c>
      <c r="S52" s="400">
        <f t="shared" si="58"/>
        <v>192</v>
      </c>
      <c r="T52" s="405" t="s">
        <v>17</v>
      </c>
      <c r="U52" s="403" t="s">
        <v>17</v>
      </c>
      <c r="V52" s="404">
        <f t="shared" ref="V52:Y52" si="59">V44+V51</f>
        <v>7</v>
      </c>
      <c r="W52" s="400">
        <f t="shared" si="59"/>
        <v>102</v>
      </c>
      <c r="X52" s="401">
        <f t="shared" si="59"/>
        <v>18</v>
      </c>
      <c r="Y52" s="400">
        <f t="shared" si="59"/>
        <v>250</v>
      </c>
      <c r="Z52" s="402" t="s">
        <v>17</v>
      </c>
      <c r="AA52" s="403" t="s">
        <v>17</v>
      </c>
      <c r="AB52" s="399">
        <f t="shared" ref="AB52:AE52" si="60">AB44+AB51</f>
        <v>12</v>
      </c>
      <c r="AC52" s="400">
        <f t="shared" si="60"/>
        <v>164</v>
      </c>
      <c r="AD52" s="401">
        <f t="shared" si="60"/>
        <v>19</v>
      </c>
      <c r="AE52" s="400">
        <f t="shared" si="60"/>
        <v>270</v>
      </c>
      <c r="AF52" s="402" t="s">
        <v>17</v>
      </c>
      <c r="AG52" s="403" t="s">
        <v>17</v>
      </c>
      <c r="AH52" s="404">
        <f t="shared" ref="AH52:AK52" si="61">AH44+AH51</f>
        <v>10</v>
      </c>
      <c r="AI52" s="400">
        <f t="shared" si="61"/>
        <v>144</v>
      </c>
      <c r="AJ52" s="401">
        <f t="shared" si="61"/>
        <v>19</v>
      </c>
      <c r="AK52" s="400">
        <f t="shared" si="61"/>
        <v>270</v>
      </c>
      <c r="AL52" s="402" t="s">
        <v>17</v>
      </c>
      <c r="AM52" s="403" t="s">
        <v>17</v>
      </c>
      <c r="AN52" s="399">
        <f t="shared" ref="AN52:AQ52" si="62">AN44+AN51</f>
        <v>13</v>
      </c>
      <c r="AO52" s="400">
        <f t="shared" si="62"/>
        <v>182</v>
      </c>
      <c r="AP52" s="401">
        <f t="shared" si="62"/>
        <v>16</v>
      </c>
      <c r="AQ52" s="400">
        <f t="shared" si="62"/>
        <v>224</v>
      </c>
      <c r="AR52" s="405" t="s">
        <v>17</v>
      </c>
      <c r="AS52" s="403" t="s">
        <v>17</v>
      </c>
      <c r="AT52" s="404">
        <f t="shared" ref="AT52:AW52" si="63">AT44+AT51</f>
        <v>10</v>
      </c>
      <c r="AU52" s="400">
        <f t="shared" si="63"/>
        <v>100</v>
      </c>
      <c r="AV52" s="401">
        <f t="shared" si="63"/>
        <v>16</v>
      </c>
      <c r="AW52" s="400">
        <f t="shared" si="63"/>
        <v>158</v>
      </c>
      <c r="AX52" s="402" t="s">
        <v>17</v>
      </c>
      <c r="AY52" s="403" t="s">
        <v>17</v>
      </c>
      <c r="AZ52" s="406">
        <f>IF(D52+J52+P52+V52+AB52+AN52+AT52+AH52=0,"",D52+J52+P52+V52+AB52+AN52+AT52+AH52)</f>
        <v>92</v>
      </c>
      <c r="BA52" s="406">
        <v>1330</v>
      </c>
      <c r="BB52" s="406">
        <f>IF(F52+L52+R52+X52+AD52+AP52+AV52+AJ52=0,"",F52+L52+R52+X52+AD52+AP52+AV52+AJ52)</f>
        <v>145</v>
      </c>
      <c r="BC52" s="406">
        <v>1808</v>
      </c>
      <c r="BD52" s="402" t="s">
        <v>17</v>
      </c>
      <c r="BE52" s="407" t="s">
        <v>43</v>
      </c>
    </row>
    <row r="53" spans="1:59" ht="15.75" customHeight="1" thickTop="1" x14ac:dyDescent="0.25">
      <c r="A53" s="408"/>
      <c r="B53" s="409"/>
      <c r="C53" s="410"/>
      <c r="D53" s="773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  <c r="U53" s="774"/>
      <c r="V53" s="774"/>
      <c r="W53" s="774"/>
      <c r="X53" s="774"/>
      <c r="Y53" s="774"/>
      <c r="Z53" s="774"/>
      <c r="AA53" s="774"/>
      <c r="AB53" s="773"/>
      <c r="AC53" s="774"/>
      <c r="AD53" s="774"/>
      <c r="AE53" s="774"/>
      <c r="AF53" s="774"/>
      <c r="AG53" s="774"/>
      <c r="AH53" s="774"/>
      <c r="AI53" s="774"/>
      <c r="AJ53" s="774"/>
      <c r="AK53" s="774"/>
      <c r="AL53" s="774"/>
      <c r="AM53" s="774"/>
      <c r="AN53" s="774"/>
      <c r="AO53" s="774"/>
      <c r="AP53" s="774"/>
      <c r="AQ53" s="774"/>
      <c r="AR53" s="774"/>
      <c r="AS53" s="774"/>
      <c r="AT53" s="774"/>
      <c r="AU53" s="774"/>
      <c r="AV53" s="774"/>
      <c r="AW53" s="774"/>
      <c r="AX53" s="774"/>
      <c r="AY53" s="774"/>
      <c r="AZ53" s="775"/>
      <c r="BA53" s="776"/>
      <c r="BB53" s="776"/>
      <c r="BC53" s="776"/>
      <c r="BD53" s="776"/>
      <c r="BE53" s="776"/>
      <c r="BF53" s="380"/>
      <c r="BG53" s="380"/>
    </row>
    <row r="54" spans="1:59" s="422" customFormat="1" ht="15.75" customHeight="1" x14ac:dyDescent="0.2">
      <c r="A54" s="423" t="s">
        <v>448</v>
      </c>
      <c r="B54" s="424" t="s">
        <v>15</v>
      </c>
      <c r="C54" s="425" t="s">
        <v>20</v>
      </c>
      <c r="D54" s="413"/>
      <c r="E54" s="183"/>
      <c r="F54" s="183"/>
      <c r="G54" s="183"/>
      <c r="H54" s="414"/>
      <c r="I54" s="415"/>
      <c r="J54" s="416"/>
      <c r="K54" s="183"/>
      <c r="L54" s="183"/>
      <c r="M54" s="183">
        <v>160</v>
      </c>
      <c r="N54" s="414">
        <v>0</v>
      </c>
      <c r="O54" s="415" t="s">
        <v>183</v>
      </c>
      <c r="P54" s="185"/>
      <c r="Q54" s="183"/>
      <c r="R54" s="183"/>
      <c r="S54" s="183"/>
      <c r="T54" s="414"/>
      <c r="U54" s="414"/>
      <c r="V54" s="414"/>
      <c r="W54" s="183"/>
      <c r="X54" s="183"/>
      <c r="Y54" s="183"/>
      <c r="Z54" s="414"/>
      <c r="AA54" s="415"/>
      <c r="AB54" s="416"/>
      <c r="AC54" s="183"/>
      <c r="AD54" s="183"/>
      <c r="AE54" s="183"/>
      <c r="AF54" s="414"/>
      <c r="AG54" s="414"/>
      <c r="AH54" s="414"/>
      <c r="AI54" s="183"/>
      <c r="AJ54" s="183"/>
      <c r="AK54" s="243"/>
      <c r="AL54" s="244"/>
      <c r="AM54" s="417"/>
      <c r="AN54" s="416"/>
      <c r="AO54" s="183"/>
      <c r="AP54" s="183"/>
      <c r="AQ54" s="183"/>
      <c r="AR54" s="414"/>
      <c r="AS54" s="415"/>
      <c r="AT54" s="416"/>
      <c r="AU54" s="183"/>
      <c r="AV54" s="183"/>
      <c r="AW54" s="100"/>
      <c r="AX54" s="36"/>
      <c r="AY54" s="418"/>
      <c r="AZ54" s="419"/>
      <c r="BA54" s="420"/>
      <c r="BB54" s="420"/>
      <c r="BC54" s="420"/>
      <c r="BD54" s="420"/>
      <c r="BE54" s="420"/>
      <c r="BF54" s="421"/>
      <c r="BG54" s="421"/>
    </row>
    <row r="55" spans="1:59" s="422" customFormat="1" ht="15.75" customHeight="1" x14ac:dyDescent="0.2">
      <c r="A55" s="423" t="s">
        <v>449</v>
      </c>
      <c r="B55" s="424" t="s">
        <v>15</v>
      </c>
      <c r="C55" s="425" t="s">
        <v>21</v>
      </c>
      <c r="D55" s="426"/>
      <c r="E55" s="183"/>
      <c r="F55" s="183"/>
      <c r="G55" s="183"/>
      <c r="H55" s="414"/>
      <c r="I55" s="427"/>
      <c r="J55" s="416"/>
      <c r="K55" s="183"/>
      <c r="L55" s="183"/>
      <c r="M55" s="183"/>
      <c r="N55" s="414"/>
      <c r="O55" s="427"/>
      <c r="P55" s="185"/>
      <c r="Q55" s="183"/>
      <c r="R55" s="183"/>
      <c r="S55" s="183"/>
      <c r="T55" s="414"/>
      <c r="U55" s="414"/>
      <c r="V55" s="414"/>
      <c r="W55" s="183"/>
      <c r="X55" s="183"/>
      <c r="Y55" s="183">
        <v>160</v>
      </c>
      <c r="Z55" s="414">
        <v>0</v>
      </c>
      <c r="AA55" s="427" t="s">
        <v>183</v>
      </c>
      <c r="AB55" s="416"/>
      <c r="AC55" s="183"/>
      <c r="AD55" s="183"/>
      <c r="AE55" s="183"/>
      <c r="AF55" s="414"/>
      <c r="AG55" s="414"/>
      <c r="AH55" s="414"/>
      <c r="AI55" s="183"/>
      <c r="AJ55" s="183"/>
      <c r="AK55" s="243"/>
      <c r="AL55" s="244"/>
      <c r="AM55" s="428"/>
      <c r="AN55" s="416"/>
      <c r="AO55" s="183"/>
      <c r="AP55" s="183"/>
      <c r="AQ55" s="183"/>
      <c r="AR55" s="414"/>
      <c r="AS55" s="427"/>
      <c r="AT55" s="416"/>
      <c r="AU55" s="183"/>
      <c r="AV55" s="183"/>
      <c r="AW55" s="100"/>
      <c r="AX55" s="36"/>
      <c r="AY55" s="418"/>
      <c r="AZ55" s="419"/>
      <c r="BA55" s="420"/>
      <c r="BB55" s="420"/>
      <c r="BC55" s="420"/>
      <c r="BD55" s="420"/>
      <c r="BE55" s="420"/>
      <c r="BF55" s="421"/>
      <c r="BG55" s="421"/>
    </row>
    <row r="56" spans="1:59" s="422" customFormat="1" ht="15.75" customHeight="1" x14ac:dyDescent="0.2">
      <c r="A56" s="423" t="s">
        <v>450</v>
      </c>
      <c r="B56" s="424" t="s">
        <v>15</v>
      </c>
      <c r="C56" s="425" t="s">
        <v>33</v>
      </c>
      <c r="D56" s="426"/>
      <c r="E56" s="183"/>
      <c r="F56" s="183"/>
      <c r="G56" s="183"/>
      <c r="H56" s="414"/>
      <c r="I56" s="427"/>
      <c r="J56" s="416"/>
      <c r="K56" s="183"/>
      <c r="L56" s="183"/>
      <c r="M56" s="183"/>
      <c r="N56" s="414"/>
      <c r="O56" s="427"/>
      <c r="P56" s="185"/>
      <c r="Q56" s="183"/>
      <c r="R56" s="183"/>
      <c r="S56" s="183"/>
      <c r="T56" s="414"/>
      <c r="U56" s="414"/>
      <c r="V56" s="414"/>
      <c r="W56" s="183"/>
      <c r="X56" s="183"/>
      <c r="Y56" s="183"/>
      <c r="Z56" s="414"/>
      <c r="AA56" s="427"/>
      <c r="AB56" s="416"/>
      <c r="AC56" s="183"/>
      <c r="AD56" s="183"/>
      <c r="AE56" s="183"/>
      <c r="AF56" s="414"/>
      <c r="AG56" s="414"/>
      <c r="AH56" s="414"/>
      <c r="AI56" s="183"/>
      <c r="AJ56" s="183"/>
      <c r="AK56" s="243">
        <v>160</v>
      </c>
      <c r="AL56" s="244">
        <v>0</v>
      </c>
      <c r="AM56" s="428" t="s">
        <v>183</v>
      </c>
      <c r="AN56" s="416"/>
      <c r="AO56" s="183"/>
      <c r="AP56" s="183"/>
      <c r="AQ56" s="183"/>
      <c r="AR56" s="414"/>
      <c r="AS56" s="427"/>
      <c r="AT56" s="416"/>
      <c r="AU56" s="183"/>
      <c r="AV56" s="183"/>
      <c r="AW56" s="100"/>
      <c r="AX56" s="36"/>
      <c r="AY56" s="418"/>
      <c r="AZ56" s="419"/>
      <c r="BA56" s="420"/>
      <c r="BB56" s="420"/>
      <c r="BC56" s="420"/>
      <c r="BD56" s="420"/>
      <c r="BE56" s="420"/>
      <c r="BF56" s="421"/>
      <c r="BG56" s="421"/>
    </row>
    <row r="57" spans="1:59" s="422" customFormat="1" ht="15.75" customHeight="1" thickBot="1" x14ac:dyDescent="0.25">
      <c r="A57" s="462" t="s">
        <v>451</v>
      </c>
      <c r="B57" s="463" t="s">
        <v>15</v>
      </c>
      <c r="C57" s="429" t="s">
        <v>356</v>
      </c>
      <c r="D57" s="430"/>
      <c r="E57" s="431"/>
      <c r="F57" s="431"/>
      <c r="G57" s="431"/>
      <c r="H57" s="432"/>
      <c r="I57" s="433"/>
      <c r="J57" s="434"/>
      <c r="K57" s="431"/>
      <c r="L57" s="431"/>
      <c r="M57" s="431"/>
      <c r="N57" s="432"/>
      <c r="O57" s="433"/>
      <c r="P57" s="435"/>
      <c r="Q57" s="431"/>
      <c r="R57" s="431"/>
      <c r="S57" s="431"/>
      <c r="T57" s="432"/>
      <c r="U57" s="432"/>
      <c r="V57" s="432"/>
      <c r="W57" s="431"/>
      <c r="X57" s="431"/>
      <c r="Y57" s="431"/>
      <c r="Z57" s="432"/>
      <c r="AA57" s="433"/>
      <c r="AB57" s="434"/>
      <c r="AC57" s="431"/>
      <c r="AD57" s="431"/>
      <c r="AE57" s="431"/>
      <c r="AF57" s="432"/>
      <c r="AG57" s="432"/>
      <c r="AH57" s="432"/>
      <c r="AI57" s="431"/>
      <c r="AJ57" s="431"/>
      <c r="AK57" s="431"/>
      <c r="AL57" s="432"/>
      <c r="AM57" s="436"/>
      <c r="AN57" s="434"/>
      <c r="AO57" s="431"/>
      <c r="AP57" s="431"/>
      <c r="AQ57" s="431"/>
      <c r="AR57" s="432"/>
      <c r="AS57" s="433"/>
      <c r="AT57" s="434"/>
      <c r="AU57" s="431"/>
      <c r="AV57" s="431"/>
      <c r="AW57" s="437">
        <v>80</v>
      </c>
      <c r="AX57" s="438">
        <v>0</v>
      </c>
      <c r="AY57" s="439" t="s">
        <v>183</v>
      </c>
      <c r="AZ57" s="419"/>
      <c r="BA57" s="420"/>
      <c r="BB57" s="420"/>
      <c r="BC57" s="420"/>
      <c r="BD57" s="420"/>
      <c r="BE57" s="420"/>
      <c r="BF57" s="421"/>
      <c r="BG57" s="421"/>
    </row>
    <row r="58" spans="1:59" s="422" customFormat="1" ht="9.9499999999999993" customHeight="1" thickTop="1" x14ac:dyDescent="0.2">
      <c r="A58" s="836"/>
      <c r="B58" s="837"/>
      <c r="C58" s="837"/>
      <c r="D58" s="837"/>
      <c r="E58" s="837"/>
      <c r="F58" s="837"/>
      <c r="G58" s="837"/>
      <c r="H58" s="837"/>
      <c r="I58" s="837"/>
      <c r="J58" s="837"/>
      <c r="K58" s="837"/>
      <c r="L58" s="837"/>
      <c r="M58" s="837"/>
      <c r="N58" s="837"/>
      <c r="O58" s="837"/>
      <c r="P58" s="837"/>
      <c r="Q58" s="837"/>
      <c r="R58" s="837"/>
      <c r="S58" s="837"/>
      <c r="T58" s="837"/>
      <c r="U58" s="837"/>
      <c r="V58" s="837"/>
      <c r="W58" s="837"/>
      <c r="X58" s="837"/>
      <c r="Y58" s="837"/>
      <c r="Z58" s="837"/>
      <c r="AA58" s="838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1"/>
      <c r="AX58" s="441"/>
      <c r="AY58" s="441"/>
      <c r="AZ58" s="442"/>
      <c r="BA58" s="443"/>
      <c r="BB58" s="443"/>
      <c r="BC58" s="443"/>
      <c r="BD58" s="443"/>
      <c r="BE58" s="444"/>
    </row>
    <row r="59" spans="1:59" s="422" customFormat="1" ht="15.75" customHeight="1" x14ac:dyDescent="0.2">
      <c r="A59" s="779" t="s">
        <v>22</v>
      </c>
      <c r="B59" s="780"/>
      <c r="C59" s="780"/>
      <c r="D59" s="780"/>
      <c r="E59" s="780"/>
      <c r="F59" s="780"/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0"/>
      <c r="T59" s="780"/>
      <c r="U59" s="780"/>
      <c r="V59" s="780"/>
      <c r="W59" s="780"/>
      <c r="X59" s="780"/>
      <c r="Y59" s="780"/>
      <c r="Z59" s="780"/>
      <c r="AA59" s="780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2"/>
      <c r="BA59" s="443"/>
      <c r="BB59" s="443"/>
      <c r="BC59" s="443"/>
      <c r="BD59" s="443"/>
      <c r="BE59" s="444"/>
    </row>
    <row r="60" spans="1:59" s="422" customFormat="1" ht="15.75" customHeight="1" x14ac:dyDescent="0.25">
      <c r="A60" s="446"/>
      <c r="B60" s="171"/>
      <c r="C60" s="447" t="s">
        <v>23</v>
      </c>
      <c r="D60" s="256"/>
      <c r="E60" s="257"/>
      <c r="F60" s="257"/>
      <c r="G60" s="257"/>
      <c r="H60" s="25"/>
      <c r="I60" s="258" t="str">
        <f>IF(COUNTIF(I12:I57,"A")=0,"",COUNTIF(I12:I57,"A"))</f>
        <v/>
      </c>
      <c r="J60" s="256"/>
      <c r="K60" s="257"/>
      <c r="L60" s="257"/>
      <c r="M60" s="257"/>
      <c r="N60" s="25"/>
      <c r="O60" s="258">
        <f>IF(COUNTIF(O12:O57,"A")=0,"",COUNTIF(O12:O57,"A"))</f>
        <v>1</v>
      </c>
      <c r="P60" s="256"/>
      <c r="Q60" s="257"/>
      <c r="R60" s="257"/>
      <c r="S60" s="257"/>
      <c r="T60" s="25"/>
      <c r="U60" s="258" t="str">
        <f>IF(COUNTIF(U12:U57,"A")=0,"",COUNTIF(U12:U57,"A"))</f>
        <v/>
      </c>
      <c r="V60" s="256"/>
      <c r="W60" s="257"/>
      <c r="X60" s="257"/>
      <c r="Y60" s="257"/>
      <c r="Z60" s="25"/>
      <c r="AA60" s="258">
        <f>IF(COUNTIF(AA12:AA57,"A")=0,"",COUNTIF(AA12:AA57,"A"))</f>
        <v>1</v>
      </c>
      <c r="AB60" s="256"/>
      <c r="AC60" s="257"/>
      <c r="AD60" s="257"/>
      <c r="AE60" s="257"/>
      <c r="AF60" s="25"/>
      <c r="AG60" s="258" t="str">
        <f>IF(COUNTIF(AG12:AG57,"A")=0,"",COUNTIF(AG12:AG57,"A"))</f>
        <v/>
      </c>
      <c r="AH60" s="256"/>
      <c r="AI60" s="257"/>
      <c r="AJ60" s="257"/>
      <c r="AK60" s="257"/>
      <c r="AL60" s="25"/>
      <c r="AM60" s="258">
        <f>IF(COUNTIF(AM12:AM57,"A")=0,"",COUNTIF(AM12:AM57,"A"))</f>
        <v>1</v>
      </c>
      <c r="AN60" s="256"/>
      <c r="AO60" s="257"/>
      <c r="AP60" s="257"/>
      <c r="AQ60" s="257"/>
      <c r="AR60" s="25"/>
      <c r="AS60" s="258">
        <v>1</v>
      </c>
      <c r="AT60" s="256"/>
      <c r="AU60" s="257"/>
      <c r="AV60" s="257"/>
      <c r="AW60" s="257"/>
      <c r="AX60" s="25"/>
      <c r="AY60" s="258">
        <f>IF(COUNTIF(AY12:AY57,"A")=0,"",COUNTIF(AY12:AY57,"A"))</f>
        <v>1</v>
      </c>
      <c r="AZ60" s="259"/>
      <c r="BA60" s="257"/>
      <c r="BB60" s="257"/>
      <c r="BC60" s="257"/>
      <c r="BD60" s="25"/>
      <c r="BE60" s="288">
        <f t="shared" ref="BE60:BE72" si="64">IF(SUM(I60:AY60)=0,"",SUM(I60:AY60))</f>
        <v>5</v>
      </c>
    </row>
    <row r="61" spans="1:59" s="422" customFormat="1" ht="15.75" customHeight="1" x14ac:dyDescent="0.25">
      <c r="A61" s="446"/>
      <c r="B61" s="171"/>
      <c r="C61" s="447" t="s">
        <v>24</v>
      </c>
      <c r="D61" s="256"/>
      <c r="E61" s="257"/>
      <c r="F61" s="257"/>
      <c r="G61" s="257"/>
      <c r="H61" s="25"/>
      <c r="I61" s="258" t="str">
        <f>IF(COUNTIF(I12:I57,"B")=0,"",COUNTIF(I12:I57,"B"))</f>
        <v/>
      </c>
      <c r="J61" s="256"/>
      <c r="K61" s="257"/>
      <c r="L61" s="257"/>
      <c r="M61" s="257"/>
      <c r="N61" s="25"/>
      <c r="O61" s="258" t="str">
        <f>IF(COUNTIF(O12:O57,"B")=0,"",COUNTIF(O12:O57,"B"))</f>
        <v/>
      </c>
      <c r="P61" s="256"/>
      <c r="Q61" s="257"/>
      <c r="R61" s="257"/>
      <c r="S61" s="257"/>
      <c r="T61" s="25"/>
      <c r="U61" s="258" t="str">
        <f>IF(COUNTIF(U12:U57,"B")=0,"",COUNTIF(U12:U57,"B"))</f>
        <v/>
      </c>
      <c r="V61" s="256"/>
      <c r="W61" s="257"/>
      <c r="X61" s="257"/>
      <c r="Y61" s="257"/>
      <c r="Z61" s="25"/>
      <c r="AA61" s="258" t="str">
        <f>IF(COUNTIF(AA12:AA57,"B")=0,"",COUNTIF(AA12:AA57,"B"))</f>
        <v/>
      </c>
      <c r="AB61" s="256"/>
      <c r="AC61" s="257"/>
      <c r="AD61" s="257"/>
      <c r="AE61" s="257"/>
      <c r="AF61" s="25"/>
      <c r="AG61" s="258">
        <f>IF(COUNTIF(AG12:AG57,"B")=0,"",COUNTIF(AG12:AG57,"B"))</f>
        <v>1</v>
      </c>
      <c r="AH61" s="256"/>
      <c r="AI61" s="257"/>
      <c r="AJ61" s="257"/>
      <c r="AK61" s="257"/>
      <c r="AL61" s="25"/>
      <c r="AM61" s="258" t="str">
        <f>IF(COUNTIF(AM12:AM57,"B")=0,"",COUNTIF(AM12:AM57,"B"))</f>
        <v/>
      </c>
      <c r="AN61" s="256"/>
      <c r="AO61" s="257"/>
      <c r="AP61" s="257"/>
      <c r="AQ61" s="257"/>
      <c r="AR61" s="25"/>
      <c r="AS61" s="258">
        <v>1</v>
      </c>
      <c r="AT61" s="256"/>
      <c r="AU61" s="257"/>
      <c r="AV61" s="257"/>
      <c r="AW61" s="257"/>
      <c r="AX61" s="25"/>
      <c r="AY61" s="258">
        <v>3</v>
      </c>
      <c r="AZ61" s="259"/>
      <c r="BA61" s="257"/>
      <c r="BB61" s="257"/>
      <c r="BC61" s="257"/>
      <c r="BD61" s="25"/>
      <c r="BE61" s="288">
        <f t="shared" si="64"/>
        <v>5</v>
      </c>
    </row>
    <row r="62" spans="1:59" s="422" customFormat="1" ht="15.75" customHeight="1" x14ac:dyDescent="0.25">
      <c r="A62" s="446"/>
      <c r="B62" s="171"/>
      <c r="C62" s="447" t="s">
        <v>61</v>
      </c>
      <c r="D62" s="256"/>
      <c r="E62" s="257"/>
      <c r="F62" s="257"/>
      <c r="G62" s="257"/>
      <c r="H62" s="25"/>
      <c r="I62" s="258" t="str">
        <f>IF(COUNTIF(I12:I57,"ÉÉ")=0,"",COUNTIF(I12:I57,"ÉÉ"))</f>
        <v/>
      </c>
      <c r="J62" s="256"/>
      <c r="K62" s="257"/>
      <c r="L62" s="257"/>
      <c r="M62" s="257"/>
      <c r="N62" s="25"/>
      <c r="O62" s="258">
        <f>IF(COUNTIF(O12:O57,"ÉÉ")=0,"",COUNTIF(O12:O57,"ÉÉ"))</f>
        <v>1</v>
      </c>
      <c r="P62" s="256"/>
      <c r="Q62" s="257"/>
      <c r="R62" s="257"/>
      <c r="S62" s="257"/>
      <c r="T62" s="25"/>
      <c r="U62" s="258" t="str">
        <f>IF(COUNTIF(U12:U57,"ÉÉ")=0,"",COUNTIF(U12:U57,"ÉÉ"))</f>
        <v/>
      </c>
      <c r="V62" s="256"/>
      <c r="W62" s="257"/>
      <c r="X62" s="257"/>
      <c r="Y62" s="257"/>
      <c r="Z62" s="25"/>
      <c r="AA62" s="258" t="str">
        <f>IF(COUNTIF(AA12:AA57,"ÉÉ")=0,"",COUNTIF(AA12:AA57,"ÉÉ"))</f>
        <v/>
      </c>
      <c r="AB62" s="256"/>
      <c r="AC62" s="257"/>
      <c r="AD62" s="257"/>
      <c r="AE62" s="257"/>
      <c r="AF62" s="25"/>
      <c r="AG62" s="258" t="str">
        <f>IF(COUNTIF(AG12:AG57,"ÉÉ")=0,"",COUNTIF(AG12:AG57,"ÉÉ"))</f>
        <v/>
      </c>
      <c r="AH62" s="256"/>
      <c r="AI62" s="257"/>
      <c r="AJ62" s="257"/>
      <c r="AK62" s="257"/>
      <c r="AL62" s="25"/>
      <c r="AM62" s="258">
        <v>2</v>
      </c>
      <c r="AN62" s="256"/>
      <c r="AO62" s="257"/>
      <c r="AP62" s="257"/>
      <c r="AQ62" s="257"/>
      <c r="AR62" s="25"/>
      <c r="AS62" s="258">
        <f>IF(COUNTIF(AS12:AS57,"ÉÉ")=0,"",COUNTIF(AS12:AS57,"ÉÉ"))</f>
        <v>2</v>
      </c>
      <c r="AT62" s="256"/>
      <c r="AU62" s="257"/>
      <c r="AV62" s="257"/>
      <c r="AW62" s="257"/>
      <c r="AX62" s="25"/>
      <c r="AY62" s="258">
        <f>IF(COUNTIF(AY12:AY57,"ÉÉ")=0,"",COUNTIF(AY12:AY57,"ÉÉ"))</f>
        <v>1</v>
      </c>
      <c r="AZ62" s="259"/>
      <c r="BA62" s="257"/>
      <c r="BB62" s="257"/>
      <c r="BC62" s="257"/>
      <c r="BD62" s="25"/>
      <c r="BE62" s="288">
        <f t="shared" si="64"/>
        <v>6</v>
      </c>
    </row>
    <row r="63" spans="1:59" s="422" customFormat="1" ht="15.75" customHeight="1" x14ac:dyDescent="0.25">
      <c r="A63" s="446"/>
      <c r="B63" s="171"/>
      <c r="C63" s="447" t="s">
        <v>62</v>
      </c>
      <c r="D63" s="262"/>
      <c r="E63" s="263"/>
      <c r="F63" s="263"/>
      <c r="G63" s="263"/>
      <c r="H63" s="264"/>
      <c r="I63" s="258" t="str">
        <f>IF(COUNTIF(I12:I57,"ÉÉ(Z)")=0,"",COUNTIF(I12:I57,"ÉÉ(Z)"))</f>
        <v/>
      </c>
      <c r="J63" s="262"/>
      <c r="K63" s="263"/>
      <c r="L63" s="263"/>
      <c r="M63" s="263"/>
      <c r="N63" s="264"/>
      <c r="O63" s="258" t="str">
        <f>IF(COUNTIF(O12:O57,"ÉÉ(Z)")=0,"",COUNTIF(O12:O57,"ÉÉ(Z)"))</f>
        <v/>
      </c>
      <c r="P63" s="262"/>
      <c r="Q63" s="263"/>
      <c r="R63" s="263"/>
      <c r="S63" s="263"/>
      <c r="T63" s="264"/>
      <c r="U63" s="258">
        <f>IF(COUNTIF(U12:U57,"ÉÉ(Z)")=0,"",COUNTIF(U12:U57,"ÉÉ(Z)"))</f>
        <v>1</v>
      </c>
      <c r="V63" s="262"/>
      <c r="W63" s="263"/>
      <c r="X63" s="263"/>
      <c r="Y63" s="263"/>
      <c r="Z63" s="264"/>
      <c r="AA63" s="258">
        <f>IF(COUNTIF(AA12:AA57,"ÉÉ(Z)")=0,"",COUNTIF(AA12:AA57,"ÉÉ(Z)"))</f>
        <v>1</v>
      </c>
      <c r="AB63" s="262"/>
      <c r="AC63" s="263"/>
      <c r="AD63" s="263"/>
      <c r="AE63" s="263"/>
      <c r="AF63" s="264"/>
      <c r="AG63" s="258" t="str">
        <f>IF(COUNTIF(AG12:AG57,"ÉÉ(Z)")=0,"",COUNTIF(AG12:AG57,"ÉÉ(Z)"))</f>
        <v/>
      </c>
      <c r="AH63" s="262"/>
      <c r="AI63" s="263"/>
      <c r="AJ63" s="263"/>
      <c r="AK63" s="263"/>
      <c r="AL63" s="264"/>
      <c r="AM63" s="258" t="str">
        <f>IF(COUNTIF(AM12:AM57,"ÉÉ(Z)")=0,"",COUNTIF(AM12:AM57,"ÉÉ(Z)"))</f>
        <v/>
      </c>
      <c r="AN63" s="262"/>
      <c r="AO63" s="263"/>
      <c r="AP63" s="263"/>
      <c r="AQ63" s="263"/>
      <c r="AR63" s="264"/>
      <c r="AS63" s="258" t="str">
        <f>IF(COUNTIF(AS12:AS57,"ÉÉ(Z)")=0,"",COUNTIF(AS12:AS57,"ÉÉ(Z)"))</f>
        <v/>
      </c>
      <c r="AT63" s="262"/>
      <c r="AU63" s="263"/>
      <c r="AV63" s="263"/>
      <c r="AW63" s="263"/>
      <c r="AX63" s="264"/>
      <c r="AY63" s="258" t="str">
        <f>IF(COUNTIF(AY12:AY57,"ÉÉ(Z)")=0,"",COUNTIF(AY12:AY57,"ÉÉ(Z)"))</f>
        <v/>
      </c>
      <c r="AZ63" s="265"/>
      <c r="BA63" s="263"/>
      <c r="BB63" s="263"/>
      <c r="BC63" s="263"/>
      <c r="BD63" s="264"/>
      <c r="BE63" s="288">
        <f t="shared" si="64"/>
        <v>2</v>
      </c>
    </row>
    <row r="64" spans="1:59" s="422" customFormat="1" ht="15.75" customHeight="1" x14ac:dyDescent="0.25">
      <c r="A64" s="446"/>
      <c r="B64" s="171"/>
      <c r="C64" s="447" t="s">
        <v>63</v>
      </c>
      <c r="D64" s="256"/>
      <c r="E64" s="257"/>
      <c r="F64" s="257"/>
      <c r="G64" s="257"/>
      <c r="H64" s="25"/>
      <c r="I64" s="258">
        <f>IF(COUNTIF(I12:I57,"GYJ")=0,"",COUNTIF(I12:I57,"GYJ"))</f>
        <v>1</v>
      </c>
      <c r="J64" s="256"/>
      <c r="K64" s="257"/>
      <c r="L64" s="257"/>
      <c r="M64" s="257"/>
      <c r="N64" s="25"/>
      <c r="O64" s="258" t="str">
        <f>IF(COUNTIF(O12:O57,"GYJ")=0,"",COUNTIF(O12:O57,"GYJ"))</f>
        <v/>
      </c>
      <c r="P64" s="256"/>
      <c r="Q64" s="257"/>
      <c r="R64" s="257"/>
      <c r="S64" s="257"/>
      <c r="T64" s="25"/>
      <c r="U64" s="258" t="str">
        <f>IF(COUNTIF(U12:U57,"GYJ")=0,"",COUNTIF(U12:U57,"GYJ"))</f>
        <v/>
      </c>
      <c r="V64" s="256"/>
      <c r="W64" s="257"/>
      <c r="X64" s="257"/>
      <c r="Y64" s="257"/>
      <c r="Z64" s="25"/>
      <c r="AA64" s="258" t="str">
        <f>IF(COUNTIF(AA12:AA57,"GYJ")=0,"",COUNTIF(AA12:AA57,"GYJ"))</f>
        <v/>
      </c>
      <c r="AB64" s="256"/>
      <c r="AC64" s="257"/>
      <c r="AD64" s="257"/>
      <c r="AE64" s="257"/>
      <c r="AF64" s="25"/>
      <c r="AG64" s="258" t="str">
        <f>IF(COUNTIF(AG12:AG57,"GYJ")=0,"",COUNTIF(AG12:AG57,"GYJ"))</f>
        <v/>
      </c>
      <c r="AH64" s="256"/>
      <c r="AI64" s="257"/>
      <c r="AJ64" s="257"/>
      <c r="AK64" s="257"/>
      <c r="AL64" s="25"/>
      <c r="AM64" s="258" t="str">
        <f>IF(COUNTIF(AM12:AM57,"GYJ")=0,"",COUNTIF(AM12:AM57,"GYJ"))</f>
        <v/>
      </c>
      <c r="AN64" s="256"/>
      <c r="AO64" s="257"/>
      <c r="AP64" s="257"/>
      <c r="AQ64" s="257"/>
      <c r="AR64" s="25"/>
      <c r="AS64" s="258" t="str">
        <f>IF(COUNTIF(AS12:AS57,"GYJ")=0,"",COUNTIF(AS12:AS57,"GYJ"))</f>
        <v/>
      </c>
      <c r="AT64" s="256"/>
      <c r="AU64" s="257"/>
      <c r="AV64" s="257"/>
      <c r="AW64" s="257"/>
      <c r="AX64" s="25"/>
      <c r="AY64" s="258">
        <f>IF(COUNTIF(AY12:AY57,"GYJ")=0,"",COUNTIF(AY12:AY57,"GYJ"))</f>
        <v>1</v>
      </c>
      <c r="AZ64" s="259"/>
      <c r="BA64" s="257"/>
      <c r="BB64" s="257"/>
      <c r="BC64" s="257"/>
      <c r="BD64" s="25"/>
      <c r="BE64" s="288">
        <f t="shared" si="64"/>
        <v>2</v>
      </c>
    </row>
    <row r="65" spans="1:57" s="422" customFormat="1" ht="15.75" customHeight="1" x14ac:dyDescent="0.25">
      <c r="A65" s="446"/>
      <c r="B65" s="448"/>
      <c r="C65" s="447" t="s">
        <v>64</v>
      </c>
      <c r="D65" s="256"/>
      <c r="E65" s="257"/>
      <c r="F65" s="257"/>
      <c r="G65" s="257"/>
      <c r="H65" s="25"/>
      <c r="I65" s="258" t="str">
        <f>IF(COUNTIF(I12:I57,"GYJ(Z)")=0,"",COUNTIF(I12:I57,"GYJ(Z)"))</f>
        <v/>
      </c>
      <c r="J65" s="256"/>
      <c r="K65" s="257"/>
      <c r="L65" s="257"/>
      <c r="M65" s="257"/>
      <c r="N65" s="25"/>
      <c r="O65" s="258" t="str">
        <f>IF(COUNTIF(O12:O57,"GYJ(Z)")=0,"",COUNTIF(O12:O57,"GYJ(Z)"))</f>
        <v/>
      </c>
      <c r="P65" s="256"/>
      <c r="Q65" s="257"/>
      <c r="R65" s="257"/>
      <c r="S65" s="257"/>
      <c r="T65" s="25"/>
      <c r="U65" s="258" t="str">
        <f>IF(COUNTIF(U12:U57,"GYJ(Z)")=0,"",COUNTIF(U12:U57,"GYJ(Z)"))</f>
        <v/>
      </c>
      <c r="V65" s="256"/>
      <c r="W65" s="257"/>
      <c r="X65" s="257"/>
      <c r="Y65" s="257"/>
      <c r="Z65" s="25"/>
      <c r="AA65" s="258" t="str">
        <f>IF(COUNTIF(AA12:AA57,"GYJ(Z)")=0,"",COUNTIF(AA12:AA57,"GYJ(Z)"))</f>
        <v/>
      </c>
      <c r="AB65" s="256"/>
      <c r="AC65" s="257"/>
      <c r="AD65" s="257"/>
      <c r="AE65" s="257"/>
      <c r="AF65" s="25"/>
      <c r="AG65" s="258" t="str">
        <f>IF(COUNTIF(AG12:AG57,"GYJ(Z)")=0,"",COUNTIF(AG12:AG57,"GYJ(Z)"))</f>
        <v/>
      </c>
      <c r="AH65" s="256"/>
      <c r="AI65" s="257"/>
      <c r="AJ65" s="257"/>
      <c r="AK65" s="257"/>
      <c r="AL65" s="25"/>
      <c r="AM65" s="258" t="str">
        <f>IF(COUNTIF(AM12:AM57,"GYJ(Z)")=0,"",COUNTIF(AM12:AM57,"GYJ(Z)"))</f>
        <v/>
      </c>
      <c r="AN65" s="256"/>
      <c r="AO65" s="257"/>
      <c r="AP65" s="257"/>
      <c r="AQ65" s="257"/>
      <c r="AR65" s="25"/>
      <c r="AS65" s="258" t="str">
        <f>IF(COUNTIF(AS12:AS57,"GYJ(Z)")=0,"",COUNTIF(AS12:AS57,"GYJ(Z)"))</f>
        <v/>
      </c>
      <c r="AT65" s="256"/>
      <c r="AU65" s="257"/>
      <c r="AV65" s="257"/>
      <c r="AW65" s="257"/>
      <c r="AX65" s="25"/>
      <c r="AY65" s="258" t="str">
        <f>IF(COUNTIF(AY12:AY57,"GYJ(Z)")=0,"",COUNTIF(AY12:AY57,"GYJ(Z)"))</f>
        <v/>
      </c>
      <c r="AZ65" s="259"/>
      <c r="BA65" s="257"/>
      <c r="BB65" s="257"/>
      <c r="BC65" s="257"/>
      <c r="BD65" s="25"/>
      <c r="BE65" s="288" t="str">
        <f t="shared" si="64"/>
        <v/>
      </c>
    </row>
    <row r="66" spans="1:57" s="422" customFormat="1" ht="15.75" customHeight="1" x14ac:dyDescent="0.25">
      <c r="A66" s="446"/>
      <c r="B66" s="171"/>
      <c r="C66" s="255" t="s">
        <v>35</v>
      </c>
      <c r="D66" s="256"/>
      <c r="E66" s="257"/>
      <c r="F66" s="257"/>
      <c r="G66" s="257"/>
      <c r="H66" s="25"/>
      <c r="I66" s="258">
        <f>IF(COUNTIF(I12:I57,"K")=0,"",COUNTIF(I12:I57,"K"))</f>
        <v>1</v>
      </c>
      <c r="J66" s="256"/>
      <c r="K66" s="257"/>
      <c r="L66" s="257"/>
      <c r="M66" s="257"/>
      <c r="N66" s="25"/>
      <c r="O66" s="258">
        <f>IF(COUNTIF(O12:O57,"K")=0,"",COUNTIF(O12:O57,"K"))</f>
        <v>2</v>
      </c>
      <c r="P66" s="256"/>
      <c r="Q66" s="257"/>
      <c r="R66" s="257"/>
      <c r="S66" s="257"/>
      <c r="T66" s="25"/>
      <c r="U66" s="258" t="str">
        <f>IF(COUNTIF(U12:U57,"K")=0,"",COUNTIF(U12:U57,"K"))</f>
        <v/>
      </c>
      <c r="V66" s="256"/>
      <c r="W66" s="257"/>
      <c r="X66" s="257"/>
      <c r="Y66" s="257"/>
      <c r="Z66" s="25"/>
      <c r="AA66" s="258">
        <v>1</v>
      </c>
      <c r="AB66" s="256"/>
      <c r="AC66" s="257"/>
      <c r="AD66" s="257"/>
      <c r="AE66" s="257"/>
      <c r="AF66" s="25"/>
      <c r="AG66" s="258">
        <v>2</v>
      </c>
      <c r="AH66" s="256"/>
      <c r="AI66" s="257"/>
      <c r="AJ66" s="257"/>
      <c r="AK66" s="257"/>
      <c r="AL66" s="25"/>
      <c r="AM66" s="258" t="str">
        <f>IF(COUNTIF(AM12:AM57,"K")=0,"",COUNTIF(AM12:AM57,"K"))</f>
        <v/>
      </c>
      <c r="AN66" s="256"/>
      <c r="AO66" s="257"/>
      <c r="AP66" s="257"/>
      <c r="AQ66" s="257"/>
      <c r="AR66" s="25"/>
      <c r="AS66" s="258" t="str">
        <f>IF(COUNTIF(AS12:AS57,"K")=0,"",COUNTIF(AS12:AS57,"K"))</f>
        <v/>
      </c>
      <c r="AT66" s="256"/>
      <c r="AU66" s="257"/>
      <c r="AV66" s="257"/>
      <c r="AW66" s="257"/>
      <c r="AX66" s="25"/>
      <c r="AY66" s="258">
        <f>IF(COUNTIF(AY12:AY57,"K")=0,"",COUNTIF(AY12:AY57,"K"))</f>
        <v>1</v>
      </c>
      <c r="AZ66" s="259"/>
      <c r="BA66" s="257"/>
      <c r="BB66" s="257"/>
      <c r="BC66" s="257"/>
      <c r="BD66" s="25"/>
      <c r="BE66" s="288">
        <f t="shared" si="64"/>
        <v>7</v>
      </c>
    </row>
    <row r="67" spans="1:57" s="422" customFormat="1" ht="15.75" customHeight="1" x14ac:dyDescent="0.25">
      <c r="A67" s="446"/>
      <c r="B67" s="171"/>
      <c r="C67" s="255" t="s">
        <v>36</v>
      </c>
      <c r="D67" s="256"/>
      <c r="E67" s="257"/>
      <c r="F67" s="257"/>
      <c r="G67" s="257"/>
      <c r="H67" s="25"/>
      <c r="I67" s="258" t="str">
        <f>IF(COUNTIF(I12:I57,"K(Z)")=0,"",COUNTIF(I12:I57,"K(Z)"))</f>
        <v/>
      </c>
      <c r="J67" s="256"/>
      <c r="K67" s="257"/>
      <c r="L67" s="257"/>
      <c r="M67" s="257"/>
      <c r="N67" s="25"/>
      <c r="O67" s="258" t="str">
        <f>IF(COUNTIF(O12:O57,"K(Z)")=0,"",COUNTIF(O12:O57,"K(Z)"))</f>
        <v/>
      </c>
      <c r="P67" s="256"/>
      <c r="Q67" s="257"/>
      <c r="R67" s="257"/>
      <c r="S67" s="257"/>
      <c r="T67" s="25"/>
      <c r="U67" s="258" t="str">
        <f>IF(COUNTIF(U12:U57,"K(Z)")=0,"",COUNTIF(U12:U57,"K(Z)"))</f>
        <v/>
      </c>
      <c r="V67" s="256"/>
      <c r="W67" s="257"/>
      <c r="X67" s="257"/>
      <c r="Y67" s="257"/>
      <c r="Z67" s="25"/>
      <c r="AA67" s="258">
        <f>IF(COUNTIF(AA12:AA57,"K(Z)")=0,"",COUNTIF(AA12:AA57,"K(Z)"))</f>
        <v>1</v>
      </c>
      <c r="AB67" s="256"/>
      <c r="AC67" s="257"/>
      <c r="AD67" s="257"/>
      <c r="AE67" s="257"/>
      <c r="AF67" s="25"/>
      <c r="AG67" s="258">
        <f>IF(COUNTIF(AG12:AG57,"K(Z)")=0,"",COUNTIF(AG12:AG57,"K(Z)"))</f>
        <v>3</v>
      </c>
      <c r="AH67" s="256"/>
      <c r="AI67" s="257"/>
      <c r="AJ67" s="257"/>
      <c r="AK67" s="257"/>
      <c r="AL67" s="25"/>
      <c r="AM67" s="258">
        <f>IF(COUNTIF(AM12:AM57,"K(Z)")=0,"",COUNTIF(AM12:AM57,"K(Z)"))</f>
        <v>2</v>
      </c>
      <c r="AN67" s="256"/>
      <c r="AO67" s="257"/>
      <c r="AP67" s="257"/>
      <c r="AQ67" s="257"/>
      <c r="AR67" s="25"/>
      <c r="AS67" s="258">
        <f>IF(COUNTIF(AS12:AS57,"K(Z)")=0,"",COUNTIF(AS12:AS57,"K(Z)"))</f>
        <v>3</v>
      </c>
      <c r="AT67" s="256"/>
      <c r="AU67" s="257"/>
      <c r="AV67" s="257"/>
      <c r="AW67" s="257"/>
      <c r="AX67" s="25"/>
      <c r="AY67" s="258" t="str">
        <f>IF(COUNTIF(AY12:AY57,"K(Z)")=0,"",COUNTIF(AY12:AY57,"K(Z)"))</f>
        <v/>
      </c>
      <c r="AZ67" s="259"/>
      <c r="BA67" s="257"/>
      <c r="BB67" s="257"/>
      <c r="BC67" s="257"/>
      <c r="BD67" s="25"/>
      <c r="BE67" s="288">
        <f t="shared" si="64"/>
        <v>9</v>
      </c>
    </row>
    <row r="68" spans="1:57" s="422" customFormat="1" ht="15.75" customHeight="1" x14ac:dyDescent="0.25">
      <c r="A68" s="446"/>
      <c r="B68" s="171"/>
      <c r="C68" s="447" t="s">
        <v>25</v>
      </c>
      <c r="D68" s="256"/>
      <c r="E68" s="257"/>
      <c r="F68" s="257"/>
      <c r="G68" s="257"/>
      <c r="H68" s="25"/>
      <c r="I68" s="258" t="str">
        <f>IF(COUNTIF(I12:I57,"AV")=0,"",COUNTIF(I12:I57,"AV"))</f>
        <v/>
      </c>
      <c r="J68" s="256"/>
      <c r="K68" s="257"/>
      <c r="L68" s="257"/>
      <c r="M68" s="257"/>
      <c r="N68" s="25"/>
      <c r="O68" s="258" t="str">
        <f>IF(COUNTIF(O12:O57,"AV")=0,"",COUNTIF(O12:O57,"AV"))</f>
        <v/>
      </c>
      <c r="P68" s="256"/>
      <c r="Q68" s="257"/>
      <c r="R68" s="257"/>
      <c r="S68" s="257"/>
      <c r="T68" s="25"/>
      <c r="U68" s="258" t="str">
        <f>IF(COUNTIF(U12:U57,"AV")=0,"",COUNTIF(U12:U57,"AV"))</f>
        <v/>
      </c>
      <c r="V68" s="256"/>
      <c r="W68" s="257"/>
      <c r="X68" s="257"/>
      <c r="Y68" s="257"/>
      <c r="Z68" s="25"/>
      <c r="AA68" s="258" t="str">
        <f>IF(COUNTIF(AA12:AA57,"AV")=0,"",COUNTIF(AA12:AA57,"AV"))</f>
        <v/>
      </c>
      <c r="AB68" s="256"/>
      <c r="AC68" s="257"/>
      <c r="AD68" s="257"/>
      <c r="AE68" s="257"/>
      <c r="AF68" s="25"/>
      <c r="AG68" s="258" t="str">
        <f>IF(COUNTIF(AG12:AG57,"AV")=0,"",COUNTIF(AG12:AG57,"AV"))</f>
        <v/>
      </c>
      <c r="AH68" s="256"/>
      <c r="AI68" s="257"/>
      <c r="AJ68" s="257"/>
      <c r="AK68" s="257"/>
      <c r="AL68" s="25"/>
      <c r="AM68" s="258" t="str">
        <f>IF(COUNTIF(AM12:AM57,"AV")=0,"",COUNTIF(AM12:AM57,"AV"))</f>
        <v/>
      </c>
      <c r="AN68" s="256"/>
      <c r="AO68" s="257"/>
      <c r="AP68" s="257"/>
      <c r="AQ68" s="257"/>
      <c r="AR68" s="25"/>
      <c r="AS68" s="258" t="str">
        <f>IF(COUNTIF(AS12:AS57,"AV")=0,"",COUNTIF(AS12:AS57,"AV"))</f>
        <v/>
      </c>
      <c r="AT68" s="256"/>
      <c r="AU68" s="257"/>
      <c r="AV68" s="257"/>
      <c r="AW68" s="257"/>
      <c r="AX68" s="25"/>
      <c r="AY68" s="258" t="str">
        <f>IF(COUNTIF(AY12:AY57,"AV")=0,"",COUNTIF(AY12:AY57,"AV"))</f>
        <v/>
      </c>
      <c r="AZ68" s="259"/>
      <c r="BA68" s="257"/>
      <c r="BB68" s="257"/>
      <c r="BC68" s="257"/>
      <c r="BD68" s="25"/>
      <c r="BE68" s="288" t="str">
        <f t="shared" si="64"/>
        <v/>
      </c>
    </row>
    <row r="69" spans="1:57" s="422" customFormat="1" ht="15.75" customHeight="1" x14ac:dyDescent="0.25">
      <c r="A69" s="446"/>
      <c r="B69" s="171"/>
      <c r="C69" s="447" t="s">
        <v>65</v>
      </c>
      <c r="D69" s="256"/>
      <c r="E69" s="257"/>
      <c r="F69" s="257"/>
      <c r="G69" s="257"/>
      <c r="H69" s="25"/>
      <c r="I69" s="258" t="str">
        <f>IF(COUNTIF(I12:I57,"KV")=0,"",COUNTIF(I12:I57,"KV"))</f>
        <v/>
      </c>
      <c r="J69" s="256"/>
      <c r="K69" s="257"/>
      <c r="L69" s="257"/>
      <c r="M69" s="257"/>
      <c r="N69" s="25"/>
      <c r="O69" s="258" t="str">
        <f>IF(COUNTIF(O12:O57,"KV")=0,"",COUNTIF(O12:O57,"KV"))</f>
        <v/>
      </c>
      <c r="P69" s="256"/>
      <c r="Q69" s="257"/>
      <c r="R69" s="257"/>
      <c r="S69" s="257"/>
      <c r="T69" s="25"/>
      <c r="U69" s="258" t="str">
        <f>IF(COUNTIF(U12:U57,"KV")=0,"",COUNTIF(U12:U57,"KV"))</f>
        <v/>
      </c>
      <c r="V69" s="256"/>
      <c r="W69" s="257"/>
      <c r="X69" s="257"/>
      <c r="Y69" s="257"/>
      <c r="Z69" s="25"/>
      <c r="AA69" s="258" t="str">
        <f>IF(COUNTIF(AA12:AA57,"KV")=0,"",COUNTIF(AA12:AA57,"KV"))</f>
        <v/>
      </c>
      <c r="AB69" s="256"/>
      <c r="AC69" s="257"/>
      <c r="AD69" s="257"/>
      <c r="AE69" s="257"/>
      <c r="AF69" s="25"/>
      <c r="AG69" s="258" t="str">
        <f>IF(COUNTIF(AG12:AG57,"KV")=0,"",COUNTIF(AG12:AG57,"KV"))</f>
        <v/>
      </c>
      <c r="AH69" s="256"/>
      <c r="AI69" s="257"/>
      <c r="AJ69" s="257"/>
      <c r="AK69" s="257"/>
      <c r="AL69" s="25"/>
      <c r="AM69" s="258" t="str">
        <f>IF(COUNTIF(AM12:AM57,"KV")=0,"",COUNTIF(AM12:AM57,"KV"))</f>
        <v/>
      </c>
      <c r="AN69" s="256"/>
      <c r="AO69" s="257"/>
      <c r="AP69" s="257"/>
      <c r="AQ69" s="257"/>
      <c r="AR69" s="25"/>
      <c r="AS69" s="258" t="str">
        <f>IF(COUNTIF(AS12:AS57,"KV")=0,"",COUNTIF(AS12:AS57,"KV"))</f>
        <v/>
      </c>
      <c r="AT69" s="256"/>
      <c r="AU69" s="257"/>
      <c r="AV69" s="257"/>
      <c r="AW69" s="257"/>
      <c r="AX69" s="25"/>
      <c r="AY69" s="258" t="str">
        <f>IF(COUNTIF(AY12:AY57,"KV")=0,"",COUNTIF(AY12:AY57,"KV"))</f>
        <v/>
      </c>
      <c r="AZ69" s="259"/>
      <c r="BA69" s="257"/>
      <c r="BB69" s="257"/>
      <c r="BC69" s="257"/>
      <c r="BD69" s="25"/>
      <c r="BE69" s="288" t="str">
        <f t="shared" si="64"/>
        <v/>
      </c>
    </row>
    <row r="70" spans="1:57" s="422" customFormat="1" ht="15.75" customHeight="1" x14ac:dyDescent="0.25">
      <c r="A70" s="446"/>
      <c r="B70" s="171"/>
      <c r="C70" s="447" t="s">
        <v>66</v>
      </c>
      <c r="D70" s="269"/>
      <c r="E70" s="270"/>
      <c r="F70" s="270"/>
      <c r="G70" s="270"/>
      <c r="H70" s="271"/>
      <c r="I70" s="258" t="str">
        <f>IF(COUNTIF(I12:I57,"SZG")=0,"",COUNTIF(I12:I57,"SZG"))</f>
        <v/>
      </c>
      <c r="J70" s="269"/>
      <c r="K70" s="270"/>
      <c r="L70" s="270"/>
      <c r="M70" s="270"/>
      <c r="N70" s="271"/>
      <c r="O70" s="258" t="str">
        <f>IF(COUNTIF(O12:O57,"SZG")=0,"",COUNTIF(O12:O57,"SZG"))</f>
        <v/>
      </c>
      <c r="P70" s="269"/>
      <c r="Q70" s="270"/>
      <c r="R70" s="270"/>
      <c r="S70" s="270"/>
      <c r="T70" s="271"/>
      <c r="U70" s="258" t="str">
        <f>IF(COUNTIF(U12:U57,"SZG")=0,"",COUNTIF(U12:U57,"SZG"))</f>
        <v/>
      </c>
      <c r="V70" s="269"/>
      <c r="W70" s="270"/>
      <c r="X70" s="270"/>
      <c r="Y70" s="270"/>
      <c r="Z70" s="271"/>
      <c r="AA70" s="258" t="str">
        <f>IF(COUNTIF(AA12:AA57,"SZG")=0,"",COUNTIF(AA12:AA57,"SZG"))</f>
        <v/>
      </c>
      <c r="AB70" s="269"/>
      <c r="AC70" s="270"/>
      <c r="AD70" s="270"/>
      <c r="AE70" s="270"/>
      <c r="AF70" s="271"/>
      <c r="AG70" s="258" t="str">
        <f>IF(COUNTIF(AG12:AG57,"SZG")=0,"",COUNTIF(AG12:AG57,"SZG"))</f>
        <v/>
      </c>
      <c r="AH70" s="269"/>
      <c r="AI70" s="270"/>
      <c r="AJ70" s="270"/>
      <c r="AK70" s="270"/>
      <c r="AL70" s="271"/>
      <c r="AM70" s="258" t="str">
        <f>IF(COUNTIF(AM12:AM57,"SZG")=0,"",COUNTIF(AM12:AM57,"SZG"))</f>
        <v/>
      </c>
      <c r="AN70" s="269"/>
      <c r="AO70" s="270"/>
      <c r="AP70" s="270"/>
      <c r="AQ70" s="270"/>
      <c r="AR70" s="271"/>
      <c r="AS70" s="258">
        <f>IF(COUNTIF(AS12:AS57,"SZG")=0,"",COUNTIF(AS12:AS57,"SZG"))</f>
        <v>1</v>
      </c>
      <c r="AT70" s="269"/>
      <c r="AU70" s="270"/>
      <c r="AV70" s="270"/>
      <c r="AW70" s="270"/>
      <c r="AX70" s="271"/>
      <c r="AY70" s="258" t="str">
        <f>IF(COUNTIF(AY12:AY57,"SZG")=0,"",COUNTIF(AY12:AY57,"SZG"))</f>
        <v/>
      </c>
      <c r="AZ70" s="259"/>
      <c r="BA70" s="257"/>
      <c r="BB70" s="257"/>
      <c r="BC70" s="257"/>
      <c r="BD70" s="25"/>
      <c r="BE70" s="288">
        <f t="shared" si="64"/>
        <v>1</v>
      </c>
    </row>
    <row r="71" spans="1:57" s="422" customFormat="1" ht="15.75" customHeight="1" x14ac:dyDescent="0.25">
      <c r="A71" s="446"/>
      <c r="B71" s="171"/>
      <c r="C71" s="447" t="s">
        <v>67</v>
      </c>
      <c r="D71" s="269"/>
      <c r="E71" s="270"/>
      <c r="F71" s="270"/>
      <c r="G71" s="270"/>
      <c r="H71" s="271"/>
      <c r="I71" s="258" t="str">
        <f>IF(COUNTIF(I12:I57,"ZV")=0,"",COUNTIF(I12:I57,"ZV"))</f>
        <v/>
      </c>
      <c r="J71" s="269"/>
      <c r="K71" s="270"/>
      <c r="L71" s="270"/>
      <c r="M71" s="270"/>
      <c r="N71" s="271"/>
      <c r="O71" s="258" t="str">
        <f>IF(COUNTIF(O12:O57,"ZV")=0,"",COUNTIF(O12:O57,"ZV"))</f>
        <v/>
      </c>
      <c r="P71" s="269"/>
      <c r="Q71" s="270"/>
      <c r="R71" s="270"/>
      <c r="S71" s="270"/>
      <c r="T71" s="271"/>
      <c r="U71" s="258" t="str">
        <f>IF(COUNTIF(U12:U57,"ZV")=0,"",COUNTIF(U12:U57,"ZV"))</f>
        <v/>
      </c>
      <c r="V71" s="269"/>
      <c r="W71" s="270"/>
      <c r="X71" s="270"/>
      <c r="Y71" s="270"/>
      <c r="Z71" s="271"/>
      <c r="AA71" s="258" t="str">
        <f>IF(COUNTIF(AA12:AA57,"ZV")=0,"",COUNTIF(AA12:AA57,"ZV"))</f>
        <v/>
      </c>
      <c r="AB71" s="269"/>
      <c r="AC71" s="270"/>
      <c r="AD71" s="270"/>
      <c r="AE71" s="270"/>
      <c r="AF71" s="271"/>
      <c r="AG71" s="258" t="str">
        <f>IF(COUNTIF(AG12:AG57,"ZV")=0,"",COUNTIF(AG12:AG57,"ZV"))</f>
        <v/>
      </c>
      <c r="AH71" s="269"/>
      <c r="AI71" s="270"/>
      <c r="AJ71" s="270"/>
      <c r="AK71" s="270"/>
      <c r="AL71" s="271"/>
      <c r="AM71" s="258" t="str">
        <f>IF(COUNTIF(AM12:AM57,"ZV")=0,"",COUNTIF(AM12:AM57,"ZV"))</f>
        <v/>
      </c>
      <c r="AN71" s="269"/>
      <c r="AO71" s="270"/>
      <c r="AP71" s="270"/>
      <c r="AQ71" s="270"/>
      <c r="AR71" s="271"/>
      <c r="AS71" s="258" t="str">
        <f>IF(COUNTIF(AS12:AS57,"ZV")=0,"",COUNTIF(AS12:AS57,"ZV"))</f>
        <v/>
      </c>
      <c r="AT71" s="269"/>
      <c r="AU71" s="270"/>
      <c r="AV71" s="270"/>
      <c r="AW71" s="270"/>
      <c r="AX71" s="271"/>
      <c r="AY71" s="258">
        <f>IF(COUNTIF(AY12:AY57,"ZV")=0,"",COUNTIF(AY12:AY57,"ZV"))</f>
        <v>3</v>
      </c>
      <c r="AZ71" s="259"/>
      <c r="BA71" s="257"/>
      <c r="BB71" s="257"/>
      <c r="BC71" s="257"/>
      <c r="BD71" s="25"/>
      <c r="BE71" s="288">
        <f t="shared" si="64"/>
        <v>3</v>
      </c>
    </row>
    <row r="72" spans="1:57" s="422" customFormat="1" ht="15.75" customHeight="1" thickBot="1" x14ac:dyDescent="0.3">
      <c r="A72" s="272"/>
      <c r="B72" s="273"/>
      <c r="C72" s="274" t="s">
        <v>26</v>
      </c>
      <c r="D72" s="275"/>
      <c r="E72" s="276"/>
      <c r="F72" s="276"/>
      <c r="G72" s="276"/>
      <c r="H72" s="277"/>
      <c r="I72" s="278">
        <f>IF(SUM(I60:I71)=0,"",SUM(I60:I71))</f>
        <v>2</v>
      </c>
      <c r="J72" s="275"/>
      <c r="K72" s="276"/>
      <c r="L72" s="276"/>
      <c r="M72" s="276"/>
      <c r="N72" s="277"/>
      <c r="O72" s="278">
        <f>IF(SUM(O60:O71)=0,"",SUM(O60:O71))</f>
        <v>4</v>
      </c>
      <c r="P72" s="275"/>
      <c r="Q72" s="276"/>
      <c r="R72" s="276"/>
      <c r="S72" s="276"/>
      <c r="T72" s="277"/>
      <c r="U72" s="278">
        <f>IF(SUM(U60:U71)=0,"",SUM(U60:U71))</f>
        <v>1</v>
      </c>
      <c r="V72" s="275"/>
      <c r="W72" s="276"/>
      <c r="X72" s="276"/>
      <c r="Y72" s="276"/>
      <c r="Z72" s="277"/>
      <c r="AA72" s="278">
        <f>IF(SUM(AA60:AA71)=0,"",SUM(AA60:AA71))</f>
        <v>4</v>
      </c>
      <c r="AB72" s="275"/>
      <c r="AC72" s="276"/>
      <c r="AD72" s="276"/>
      <c r="AE72" s="276"/>
      <c r="AF72" s="277"/>
      <c r="AG72" s="278">
        <f>IF(SUM(AG60:AG71)=0,"",SUM(AG60:AG71))</f>
        <v>6</v>
      </c>
      <c r="AH72" s="275"/>
      <c r="AI72" s="276"/>
      <c r="AJ72" s="276"/>
      <c r="AK72" s="276"/>
      <c r="AL72" s="277"/>
      <c r="AM72" s="278">
        <f>IF(SUM(AM60:AM71)=0,"",SUM(AM60:AM71))</f>
        <v>5</v>
      </c>
      <c r="AN72" s="275"/>
      <c r="AO72" s="276"/>
      <c r="AP72" s="276"/>
      <c r="AQ72" s="276"/>
      <c r="AR72" s="277"/>
      <c r="AS72" s="278">
        <f>IF(SUM(AS60:AS71)=0,"",SUM(AS60:AS71))</f>
        <v>8</v>
      </c>
      <c r="AT72" s="275"/>
      <c r="AU72" s="276"/>
      <c r="AV72" s="276"/>
      <c r="AW72" s="276"/>
      <c r="AX72" s="277"/>
      <c r="AY72" s="278">
        <f>IF(SUM(AY60:AY71)=0,"",SUM(AY60:AY71))</f>
        <v>10</v>
      </c>
      <c r="AZ72" s="279"/>
      <c r="BA72" s="276"/>
      <c r="BB72" s="276"/>
      <c r="BC72" s="276"/>
      <c r="BD72" s="277"/>
      <c r="BE72" s="288">
        <f t="shared" si="64"/>
        <v>40</v>
      </c>
    </row>
    <row r="73" spans="1:57" s="422" customFormat="1" ht="15.75" customHeight="1" thickTop="1" x14ac:dyDescent="0.2">
      <c r="A73" s="449"/>
      <c r="B73" s="450"/>
      <c r="C73" s="450"/>
    </row>
    <row r="74" spans="1:57" s="422" customFormat="1" ht="15.75" customHeight="1" x14ac:dyDescent="0.2">
      <c r="A74" s="449"/>
      <c r="B74" s="450"/>
      <c r="C74" s="450"/>
    </row>
    <row r="75" spans="1:57" s="422" customFormat="1" ht="15.75" customHeight="1" x14ac:dyDescent="0.2">
      <c r="A75" s="449"/>
      <c r="B75" s="450"/>
      <c r="C75" s="450"/>
      <c r="E75" s="451"/>
      <c r="AU75" s="451"/>
    </row>
    <row r="76" spans="1:57" s="422" customFormat="1" ht="15.75" customHeight="1" x14ac:dyDescent="0.2">
      <c r="A76" s="449"/>
      <c r="B76" s="450"/>
      <c r="C76" s="450"/>
    </row>
    <row r="77" spans="1:57" s="422" customFormat="1" ht="15.75" customHeight="1" x14ac:dyDescent="0.2">
      <c r="A77" s="449"/>
      <c r="B77" s="450"/>
      <c r="C77" s="450"/>
    </row>
    <row r="78" spans="1:57" s="422" customFormat="1" ht="15.75" customHeight="1" x14ac:dyDescent="0.2">
      <c r="A78" s="449"/>
      <c r="B78" s="450"/>
      <c r="C78" s="450"/>
    </row>
    <row r="79" spans="1:57" s="422" customFormat="1" ht="15.75" customHeight="1" x14ac:dyDescent="0.2">
      <c r="A79" s="449"/>
      <c r="B79" s="450"/>
      <c r="C79" s="450"/>
    </row>
    <row r="80" spans="1:57" s="422" customFormat="1" ht="15.75" customHeight="1" x14ac:dyDescent="0.2">
      <c r="A80" s="449"/>
      <c r="B80" s="450"/>
      <c r="C80" s="450"/>
    </row>
    <row r="81" spans="1:3" s="422" customFormat="1" ht="15.75" customHeight="1" x14ac:dyDescent="0.2">
      <c r="A81" s="449"/>
      <c r="B81" s="450"/>
      <c r="C81" s="450"/>
    </row>
    <row r="82" spans="1:3" s="422" customFormat="1" ht="15.75" customHeight="1" x14ac:dyDescent="0.2">
      <c r="A82" s="449"/>
      <c r="B82" s="450"/>
      <c r="C82" s="450"/>
    </row>
    <row r="83" spans="1:3" s="422" customFormat="1" ht="15.75" customHeight="1" x14ac:dyDescent="0.2">
      <c r="A83" s="449"/>
      <c r="B83" s="450"/>
      <c r="C83" s="450"/>
    </row>
    <row r="84" spans="1:3" s="422" customFormat="1" ht="15.75" customHeight="1" x14ac:dyDescent="0.2">
      <c r="A84" s="449"/>
      <c r="B84" s="450"/>
      <c r="C84" s="450"/>
    </row>
    <row r="85" spans="1:3" s="422" customFormat="1" ht="15.75" customHeight="1" x14ac:dyDescent="0.2">
      <c r="A85" s="449"/>
      <c r="B85" s="450"/>
      <c r="C85" s="450"/>
    </row>
    <row r="86" spans="1:3" s="422" customFormat="1" ht="15.75" customHeight="1" x14ac:dyDescent="0.2">
      <c r="A86" s="449"/>
      <c r="B86" s="450"/>
      <c r="C86" s="450"/>
    </row>
    <row r="87" spans="1:3" s="422" customFormat="1" ht="15.75" customHeight="1" x14ac:dyDescent="0.2">
      <c r="A87" s="449"/>
      <c r="B87" s="450"/>
      <c r="C87" s="450"/>
    </row>
    <row r="88" spans="1:3" s="422" customFormat="1" ht="15.75" customHeight="1" x14ac:dyDescent="0.2">
      <c r="A88" s="449"/>
      <c r="B88" s="450"/>
      <c r="C88" s="450"/>
    </row>
    <row r="89" spans="1:3" s="422" customFormat="1" ht="15.75" customHeight="1" x14ac:dyDescent="0.2">
      <c r="A89" s="449"/>
      <c r="B89" s="450"/>
      <c r="C89" s="450"/>
    </row>
    <row r="90" spans="1:3" s="422" customFormat="1" ht="15.75" customHeight="1" x14ac:dyDescent="0.2">
      <c r="A90" s="449"/>
      <c r="B90" s="450"/>
      <c r="C90" s="450"/>
    </row>
    <row r="91" spans="1:3" s="422" customFormat="1" ht="15.75" customHeight="1" x14ac:dyDescent="0.2">
      <c r="A91" s="449"/>
      <c r="B91" s="450"/>
      <c r="C91" s="450"/>
    </row>
    <row r="92" spans="1:3" s="422" customFormat="1" ht="15.75" customHeight="1" x14ac:dyDescent="0.2">
      <c r="A92" s="449"/>
      <c r="B92" s="450"/>
      <c r="C92" s="450"/>
    </row>
    <row r="93" spans="1:3" s="422" customFormat="1" ht="15.75" customHeight="1" x14ac:dyDescent="0.2">
      <c r="A93" s="449"/>
      <c r="B93" s="450"/>
      <c r="C93" s="450"/>
    </row>
    <row r="94" spans="1:3" s="422" customFormat="1" ht="15.75" customHeight="1" x14ac:dyDescent="0.2">
      <c r="A94" s="449"/>
      <c r="B94" s="450"/>
      <c r="C94" s="450"/>
    </row>
    <row r="95" spans="1:3" s="422" customFormat="1" ht="15.75" customHeight="1" x14ac:dyDescent="0.2">
      <c r="A95" s="449"/>
      <c r="B95" s="450"/>
      <c r="C95" s="450"/>
    </row>
    <row r="96" spans="1:3" s="422" customFormat="1" ht="15.75" customHeight="1" x14ac:dyDescent="0.2">
      <c r="A96" s="449"/>
      <c r="B96" s="450"/>
      <c r="C96" s="450"/>
    </row>
    <row r="97" spans="1:3" s="422" customFormat="1" ht="15.75" customHeight="1" x14ac:dyDescent="0.2">
      <c r="A97" s="449"/>
      <c r="B97" s="450"/>
      <c r="C97" s="450"/>
    </row>
    <row r="98" spans="1:3" s="422" customFormat="1" ht="15.75" customHeight="1" x14ac:dyDescent="0.2">
      <c r="A98" s="449"/>
      <c r="B98" s="450"/>
      <c r="C98" s="450"/>
    </row>
    <row r="99" spans="1:3" s="422" customFormat="1" ht="15.75" customHeight="1" x14ac:dyDescent="0.2">
      <c r="A99" s="449"/>
      <c r="B99" s="450"/>
      <c r="C99" s="450"/>
    </row>
    <row r="100" spans="1:3" s="422" customFormat="1" ht="15.75" customHeight="1" x14ac:dyDescent="0.2">
      <c r="A100" s="449"/>
      <c r="B100" s="450"/>
      <c r="C100" s="450"/>
    </row>
    <row r="101" spans="1:3" s="422" customFormat="1" ht="15.75" customHeight="1" x14ac:dyDescent="0.2">
      <c r="A101" s="449"/>
      <c r="B101" s="450"/>
      <c r="C101" s="450"/>
    </row>
    <row r="102" spans="1:3" s="422" customFormat="1" ht="15.75" customHeight="1" x14ac:dyDescent="0.2">
      <c r="A102" s="449"/>
      <c r="B102" s="450"/>
      <c r="C102" s="450"/>
    </row>
    <row r="103" spans="1:3" s="422" customFormat="1" ht="15.75" customHeight="1" x14ac:dyDescent="0.2">
      <c r="A103" s="449"/>
      <c r="B103" s="450"/>
      <c r="C103" s="450"/>
    </row>
    <row r="104" spans="1:3" s="422" customFormat="1" ht="15.75" customHeight="1" x14ac:dyDescent="0.2">
      <c r="A104" s="449"/>
      <c r="B104" s="450"/>
      <c r="C104" s="450"/>
    </row>
    <row r="105" spans="1:3" s="422" customFormat="1" ht="15.75" customHeight="1" x14ac:dyDescent="0.2">
      <c r="A105" s="449"/>
      <c r="B105" s="450"/>
      <c r="C105" s="450"/>
    </row>
    <row r="106" spans="1:3" s="422" customFormat="1" ht="15.75" customHeight="1" x14ac:dyDescent="0.2">
      <c r="A106" s="449"/>
      <c r="B106" s="450"/>
      <c r="C106" s="450"/>
    </row>
    <row r="107" spans="1:3" s="422" customFormat="1" ht="15.75" customHeight="1" x14ac:dyDescent="0.2">
      <c r="A107" s="449"/>
      <c r="B107" s="450"/>
      <c r="C107" s="450"/>
    </row>
    <row r="108" spans="1:3" s="422" customFormat="1" ht="15.75" customHeight="1" x14ac:dyDescent="0.2">
      <c r="A108" s="449"/>
      <c r="B108" s="450"/>
      <c r="C108" s="450"/>
    </row>
    <row r="109" spans="1:3" s="422" customFormat="1" ht="15.75" customHeight="1" x14ac:dyDescent="0.2">
      <c r="A109" s="449"/>
      <c r="B109" s="450"/>
      <c r="C109" s="450"/>
    </row>
    <row r="110" spans="1:3" s="422" customFormat="1" ht="15.75" customHeight="1" x14ac:dyDescent="0.2">
      <c r="A110" s="449"/>
      <c r="B110" s="450"/>
      <c r="C110" s="450"/>
    </row>
    <row r="111" spans="1:3" s="422" customFormat="1" ht="15.75" customHeight="1" x14ac:dyDescent="0.2">
      <c r="A111" s="449"/>
      <c r="B111" s="450"/>
      <c r="C111" s="450"/>
    </row>
    <row r="112" spans="1:3" s="422" customFormat="1" ht="15.75" customHeight="1" x14ac:dyDescent="0.2">
      <c r="A112" s="449"/>
      <c r="B112" s="450"/>
      <c r="C112" s="450"/>
    </row>
    <row r="113" spans="1:3" s="422" customFormat="1" ht="15.75" customHeight="1" x14ac:dyDescent="0.2">
      <c r="A113" s="449"/>
      <c r="B113" s="450"/>
      <c r="C113" s="450"/>
    </row>
    <row r="114" spans="1:3" s="422" customFormat="1" ht="15.75" customHeight="1" x14ac:dyDescent="0.2">
      <c r="A114" s="449"/>
      <c r="B114" s="450"/>
      <c r="C114" s="450"/>
    </row>
    <row r="115" spans="1:3" s="422" customFormat="1" ht="15.75" customHeight="1" x14ac:dyDescent="0.2">
      <c r="A115" s="449"/>
      <c r="B115" s="450"/>
      <c r="C115" s="450"/>
    </row>
    <row r="116" spans="1:3" s="422" customFormat="1" ht="15.75" customHeight="1" x14ac:dyDescent="0.2">
      <c r="A116" s="449"/>
      <c r="B116" s="450"/>
      <c r="C116" s="450"/>
    </row>
    <row r="117" spans="1:3" s="422" customFormat="1" ht="15.75" customHeight="1" x14ac:dyDescent="0.2">
      <c r="A117" s="449"/>
      <c r="B117" s="450"/>
      <c r="C117" s="450"/>
    </row>
    <row r="118" spans="1:3" s="422" customFormat="1" ht="15.75" customHeight="1" x14ac:dyDescent="0.2">
      <c r="A118" s="449"/>
      <c r="B118" s="450"/>
      <c r="C118" s="450"/>
    </row>
    <row r="119" spans="1:3" s="422" customFormat="1" ht="15.75" customHeight="1" x14ac:dyDescent="0.2">
      <c r="A119" s="449"/>
      <c r="B119" s="450"/>
      <c r="C119" s="450"/>
    </row>
    <row r="120" spans="1:3" s="422" customFormat="1" ht="15.75" customHeight="1" x14ac:dyDescent="0.2">
      <c r="A120" s="449"/>
      <c r="B120" s="450"/>
      <c r="C120" s="450"/>
    </row>
    <row r="121" spans="1:3" s="422" customFormat="1" ht="15.75" customHeight="1" x14ac:dyDescent="0.2">
      <c r="A121" s="449"/>
      <c r="B121" s="450"/>
      <c r="C121" s="450"/>
    </row>
    <row r="122" spans="1:3" s="422" customFormat="1" ht="15.75" customHeight="1" x14ac:dyDescent="0.2">
      <c r="A122" s="449"/>
      <c r="B122" s="450"/>
      <c r="C122" s="450"/>
    </row>
    <row r="123" spans="1:3" s="422" customFormat="1" ht="15.75" customHeight="1" x14ac:dyDescent="0.2">
      <c r="A123" s="449"/>
      <c r="B123" s="450"/>
      <c r="C123" s="450"/>
    </row>
    <row r="124" spans="1:3" s="422" customFormat="1" ht="15.75" customHeight="1" x14ac:dyDescent="0.2">
      <c r="A124" s="449"/>
      <c r="B124" s="450"/>
      <c r="C124" s="450"/>
    </row>
    <row r="125" spans="1:3" s="422" customFormat="1" ht="15.75" customHeight="1" x14ac:dyDescent="0.2">
      <c r="A125" s="449"/>
      <c r="B125" s="450"/>
      <c r="C125" s="450"/>
    </row>
    <row r="126" spans="1:3" s="422" customFormat="1" ht="15.75" customHeight="1" x14ac:dyDescent="0.2">
      <c r="A126" s="449"/>
      <c r="B126" s="450"/>
      <c r="C126" s="450"/>
    </row>
    <row r="127" spans="1:3" s="422" customFormat="1" ht="15.75" customHeight="1" x14ac:dyDescent="0.2">
      <c r="A127" s="449"/>
      <c r="B127" s="450"/>
      <c r="C127" s="450"/>
    </row>
    <row r="128" spans="1:3" s="422" customFormat="1" ht="15.75" customHeight="1" x14ac:dyDescent="0.2">
      <c r="A128" s="449"/>
      <c r="B128" s="450"/>
      <c r="C128" s="450"/>
    </row>
    <row r="129" spans="1:3" s="422" customFormat="1" ht="15.75" customHeight="1" x14ac:dyDescent="0.2">
      <c r="A129" s="449"/>
      <c r="B129" s="450"/>
      <c r="C129" s="450"/>
    </row>
    <row r="130" spans="1:3" s="422" customFormat="1" ht="15.75" customHeight="1" x14ac:dyDescent="0.2">
      <c r="A130" s="449"/>
      <c r="B130" s="450"/>
      <c r="C130" s="450"/>
    </row>
    <row r="131" spans="1:3" s="422" customFormat="1" ht="15.75" customHeight="1" x14ac:dyDescent="0.2">
      <c r="A131" s="449"/>
      <c r="B131" s="450"/>
      <c r="C131" s="450"/>
    </row>
    <row r="132" spans="1:3" s="422" customFormat="1" ht="15.75" customHeight="1" x14ac:dyDescent="0.2">
      <c r="A132" s="449"/>
      <c r="B132" s="450"/>
      <c r="C132" s="450"/>
    </row>
    <row r="133" spans="1:3" s="422" customFormat="1" ht="15.75" customHeight="1" x14ac:dyDescent="0.2">
      <c r="A133" s="449"/>
      <c r="B133" s="450"/>
      <c r="C133" s="450"/>
    </row>
    <row r="134" spans="1:3" s="422" customFormat="1" ht="15.75" customHeight="1" x14ac:dyDescent="0.2">
      <c r="A134" s="449"/>
      <c r="B134" s="450"/>
      <c r="C134" s="450"/>
    </row>
    <row r="135" spans="1:3" s="422" customFormat="1" ht="15.75" customHeight="1" x14ac:dyDescent="0.2">
      <c r="A135" s="449"/>
      <c r="B135" s="450"/>
      <c r="C135" s="450"/>
    </row>
    <row r="136" spans="1:3" s="422" customFormat="1" ht="15.75" customHeight="1" x14ac:dyDescent="0.2">
      <c r="A136" s="449"/>
      <c r="B136" s="450"/>
      <c r="C136" s="450"/>
    </row>
    <row r="137" spans="1:3" s="422" customFormat="1" ht="15.75" customHeight="1" x14ac:dyDescent="0.2">
      <c r="A137" s="449"/>
      <c r="B137" s="450"/>
      <c r="C137" s="450"/>
    </row>
    <row r="138" spans="1:3" s="422" customFormat="1" ht="15.75" customHeight="1" x14ac:dyDescent="0.2">
      <c r="A138" s="449"/>
      <c r="B138" s="452"/>
      <c r="C138" s="452"/>
    </row>
    <row r="139" spans="1:3" s="422" customFormat="1" ht="15.75" customHeight="1" x14ac:dyDescent="0.2">
      <c r="A139" s="449"/>
      <c r="B139" s="452"/>
      <c r="C139" s="452"/>
    </row>
    <row r="140" spans="1:3" s="422" customFormat="1" ht="15.75" customHeight="1" x14ac:dyDescent="0.2">
      <c r="A140" s="449"/>
      <c r="B140" s="452"/>
      <c r="C140" s="452"/>
    </row>
    <row r="141" spans="1:3" s="422" customFormat="1" ht="15.75" customHeight="1" x14ac:dyDescent="0.2">
      <c r="A141" s="449"/>
      <c r="B141" s="452"/>
      <c r="C141" s="452"/>
    </row>
    <row r="142" spans="1:3" s="422" customFormat="1" ht="15.75" customHeight="1" x14ac:dyDescent="0.2">
      <c r="A142" s="449"/>
      <c r="B142" s="452"/>
      <c r="C142" s="452"/>
    </row>
    <row r="143" spans="1:3" s="422" customFormat="1" ht="15.75" customHeight="1" x14ac:dyDescent="0.2">
      <c r="A143" s="449"/>
      <c r="B143" s="452"/>
      <c r="C143" s="452"/>
    </row>
    <row r="144" spans="1:3" s="422" customFormat="1" ht="15.75" customHeight="1" x14ac:dyDescent="0.2">
      <c r="A144" s="449"/>
      <c r="B144" s="452"/>
      <c r="C144" s="452"/>
    </row>
    <row r="145" spans="1:57" ht="15.75" customHeight="1" x14ac:dyDescent="0.2">
      <c r="A145" s="449"/>
      <c r="B145" s="452"/>
      <c r="C145" s="45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  <c r="AB145" s="422"/>
      <c r="AC145" s="422"/>
      <c r="AD145" s="422"/>
      <c r="AE145" s="422"/>
      <c r="AF145" s="422"/>
      <c r="AG145" s="422"/>
      <c r="AH145" s="422"/>
      <c r="AI145" s="422"/>
      <c r="AJ145" s="422"/>
      <c r="AK145" s="422"/>
      <c r="AL145" s="422"/>
      <c r="AM145" s="422"/>
      <c r="AN145" s="422"/>
      <c r="AO145" s="422"/>
      <c r="AP145" s="422"/>
      <c r="AQ145" s="422"/>
      <c r="AR145" s="422"/>
      <c r="AS145" s="422"/>
      <c r="AT145" s="422"/>
      <c r="AU145" s="422"/>
      <c r="AV145" s="422"/>
      <c r="AW145" s="422"/>
      <c r="AX145" s="422"/>
      <c r="AY145" s="422"/>
      <c r="AZ145" s="422"/>
      <c r="BA145" s="422"/>
      <c r="BB145" s="422"/>
      <c r="BC145" s="422"/>
      <c r="BD145" s="422"/>
      <c r="BE145" s="422"/>
    </row>
    <row r="146" spans="1:57" ht="15.75" customHeight="1" x14ac:dyDescent="0.2">
      <c r="A146" s="449"/>
      <c r="B146" s="452"/>
      <c r="C146" s="45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  <c r="AB146" s="422"/>
      <c r="AC146" s="422"/>
      <c r="AD146" s="422"/>
      <c r="AE146" s="422"/>
      <c r="AF146" s="422"/>
      <c r="AG146" s="422"/>
      <c r="AH146" s="422"/>
      <c r="AI146" s="422"/>
      <c r="AJ146" s="422"/>
      <c r="AK146" s="422"/>
      <c r="AL146" s="422"/>
      <c r="AM146" s="422"/>
      <c r="AN146" s="422"/>
      <c r="AO146" s="422"/>
      <c r="AP146" s="422"/>
      <c r="AQ146" s="422"/>
      <c r="AR146" s="422"/>
      <c r="AS146" s="422"/>
      <c r="AT146" s="422"/>
      <c r="AU146" s="422"/>
      <c r="AV146" s="422"/>
      <c r="AW146" s="422"/>
      <c r="AX146" s="422"/>
      <c r="AY146" s="422"/>
      <c r="AZ146" s="422"/>
      <c r="BA146" s="422"/>
      <c r="BB146" s="422"/>
      <c r="BC146" s="422"/>
      <c r="BD146" s="422"/>
      <c r="BE146" s="422"/>
    </row>
    <row r="147" spans="1:57" ht="15.75" customHeight="1" x14ac:dyDescent="0.2">
      <c r="A147" s="453"/>
      <c r="B147" s="454"/>
      <c r="C147" s="454"/>
    </row>
    <row r="148" spans="1:57" ht="15.75" customHeight="1" x14ac:dyDescent="0.2">
      <c r="A148" s="453"/>
      <c r="B148" s="454"/>
      <c r="C148" s="454"/>
    </row>
    <row r="149" spans="1:57" ht="15.75" customHeight="1" x14ac:dyDescent="0.2">
      <c r="A149" s="453"/>
      <c r="B149" s="454"/>
      <c r="C149" s="454"/>
    </row>
    <row r="150" spans="1:57" ht="15.75" customHeight="1" x14ac:dyDescent="0.2">
      <c r="A150" s="453"/>
      <c r="B150" s="454"/>
      <c r="C150" s="454"/>
    </row>
    <row r="151" spans="1:57" ht="15.75" customHeight="1" x14ac:dyDescent="0.2">
      <c r="A151" s="453"/>
      <c r="B151" s="454"/>
      <c r="C151" s="454"/>
    </row>
    <row r="152" spans="1:57" ht="15.75" customHeight="1" x14ac:dyDescent="0.2">
      <c r="A152" s="453"/>
      <c r="B152" s="454"/>
      <c r="C152" s="454"/>
    </row>
    <row r="153" spans="1:57" ht="15.75" customHeight="1" x14ac:dyDescent="0.2">
      <c r="A153" s="453"/>
      <c r="B153" s="454"/>
      <c r="C153" s="454"/>
    </row>
    <row r="154" spans="1:57" ht="15.75" customHeight="1" x14ac:dyDescent="0.2">
      <c r="A154" s="453"/>
      <c r="B154" s="454"/>
      <c r="C154" s="454"/>
    </row>
    <row r="155" spans="1:57" ht="15.75" customHeight="1" x14ac:dyDescent="0.2">
      <c r="A155" s="453"/>
      <c r="B155" s="454"/>
      <c r="C155" s="454"/>
    </row>
    <row r="156" spans="1:57" ht="15.75" customHeight="1" x14ac:dyDescent="0.2">
      <c r="A156" s="453"/>
      <c r="B156" s="454"/>
      <c r="C156" s="454"/>
    </row>
    <row r="157" spans="1:57" ht="15.75" customHeight="1" x14ac:dyDescent="0.2">
      <c r="A157" s="453"/>
      <c r="B157" s="454"/>
      <c r="C157" s="454"/>
    </row>
    <row r="158" spans="1:57" ht="15.75" customHeight="1" x14ac:dyDescent="0.2">
      <c r="A158" s="453"/>
      <c r="B158" s="454"/>
      <c r="C158" s="454"/>
    </row>
    <row r="159" spans="1:57" ht="15.75" customHeight="1" x14ac:dyDescent="0.2">
      <c r="A159" s="453"/>
      <c r="B159" s="454"/>
      <c r="C159" s="454"/>
    </row>
    <row r="160" spans="1:57" ht="15.75" customHeight="1" x14ac:dyDescent="0.2">
      <c r="A160" s="453"/>
      <c r="B160" s="454"/>
      <c r="C160" s="454"/>
    </row>
    <row r="161" spans="1:3" ht="15.75" customHeight="1" x14ac:dyDescent="0.2">
      <c r="A161" s="453"/>
      <c r="B161" s="454"/>
      <c r="C161" s="454"/>
    </row>
    <row r="162" spans="1:3" ht="15.75" customHeight="1" x14ac:dyDescent="0.2">
      <c r="A162" s="453"/>
      <c r="B162" s="454"/>
      <c r="C162" s="454"/>
    </row>
    <row r="163" spans="1:3" ht="15.75" customHeight="1" x14ac:dyDescent="0.2">
      <c r="A163" s="453"/>
      <c r="B163" s="454"/>
      <c r="C163" s="454"/>
    </row>
    <row r="164" spans="1:3" ht="15.75" customHeight="1" x14ac:dyDescent="0.2">
      <c r="A164" s="453"/>
      <c r="B164" s="454"/>
      <c r="C164" s="454"/>
    </row>
    <row r="165" spans="1:3" ht="15.75" customHeight="1" x14ac:dyDescent="0.2">
      <c r="A165" s="453"/>
      <c r="B165" s="454"/>
      <c r="C165" s="454"/>
    </row>
    <row r="166" spans="1:3" ht="15.75" customHeight="1" x14ac:dyDescent="0.2">
      <c r="A166" s="453"/>
      <c r="B166" s="454"/>
      <c r="C166" s="454"/>
    </row>
    <row r="167" spans="1:3" ht="15.75" customHeight="1" x14ac:dyDescent="0.2">
      <c r="A167" s="453"/>
      <c r="B167" s="454"/>
      <c r="C167" s="454"/>
    </row>
    <row r="168" spans="1:3" ht="15.75" customHeight="1" x14ac:dyDescent="0.2">
      <c r="A168" s="453"/>
      <c r="B168" s="454"/>
      <c r="C168" s="454"/>
    </row>
    <row r="169" spans="1:3" ht="15.75" customHeight="1" x14ac:dyDescent="0.2">
      <c r="A169" s="453"/>
      <c r="B169" s="454"/>
      <c r="C169" s="454"/>
    </row>
    <row r="170" spans="1:3" ht="15.75" customHeight="1" x14ac:dyDescent="0.2">
      <c r="A170" s="453"/>
      <c r="B170" s="454"/>
      <c r="C170" s="454"/>
    </row>
    <row r="171" spans="1:3" ht="15.75" customHeight="1" x14ac:dyDescent="0.2">
      <c r="A171" s="453"/>
      <c r="B171" s="454"/>
      <c r="C171" s="454"/>
    </row>
    <row r="172" spans="1:3" ht="15.75" customHeight="1" x14ac:dyDescent="0.2">
      <c r="A172" s="453"/>
      <c r="B172" s="454"/>
      <c r="C172" s="454"/>
    </row>
    <row r="173" spans="1:3" ht="15.75" customHeight="1" x14ac:dyDescent="0.2">
      <c r="A173" s="453"/>
      <c r="B173" s="454"/>
      <c r="C173" s="454"/>
    </row>
    <row r="174" spans="1:3" ht="15.75" customHeight="1" x14ac:dyDescent="0.2">
      <c r="A174" s="453"/>
      <c r="B174" s="454"/>
      <c r="C174" s="454"/>
    </row>
    <row r="175" spans="1:3" ht="15.75" customHeight="1" x14ac:dyDescent="0.2">
      <c r="A175" s="453"/>
      <c r="B175" s="454"/>
      <c r="C175" s="454"/>
    </row>
    <row r="176" spans="1:3" ht="15.75" customHeight="1" x14ac:dyDescent="0.2">
      <c r="A176" s="453"/>
      <c r="B176" s="454"/>
      <c r="C176" s="454"/>
    </row>
    <row r="177" spans="1:3" ht="15.75" customHeight="1" x14ac:dyDescent="0.2">
      <c r="A177" s="453"/>
      <c r="B177" s="454"/>
      <c r="C177" s="454"/>
    </row>
    <row r="178" spans="1:3" ht="15.75" customHeight="1" x14ac:dyDescent="0.2">
      <c r="A178" s="453"/>
      <c r="B178" s="454"/>
      <c r="C178" s="454"/>
    </row>
    <row r="179" spans="1:3" x14ac:dyDescent="0.2">
      <c r="A179" s="453"/>
      <c r="B179" s="454"/>
      <c r="C179" s="454"/>
    </row>
    <row r="180" spans="1:3" x14ac:dyDescent="0.2">
      <c r="A180" s="453"/>
      <c r="B180" s="454"/>
      <c r="C180" s="454"/>
    </row>
    <row r="181" spans="1:3" x14ac:dyDescent="0.2">
      <c r="A181" s="453"/>
      <c r="B181" s="454"/>
      <c r="C181" s="454"/>
    </row>
    <row r="182" spans="1:3" x14ac:dyDescent="0.2">
      <c r="A182" s="453"/>
      <c r="B182" s="454"/>
      <c r="C182" s="454"/>
    </row>
    <row r="183" spans="1:3" x14ac:dyDescent="0.2">
      <c r="A183" s="453"/>
      <c r="B183" s="454"/>
      <c r="C183" s="454"/>
    </row>
    <row r="184" spans="1:3" x14ac:dyDescent="0.2">
      <c r="A184" s="453"/>
      <c r="B184" s="454"/>
      <c r="C184" s="454"/>
    </row>
    <row r="185" spans="1:3" x14ac:dyDescent="0.2">
      <c r="A185" s="453"/>
      <c r="B185" s="454"/>
      <c r="C185" s="454"/>
    </row>
    <row r="186" spans="1:3" x14ac:dyDescent="0.2">
      <c r="A186" s="453"/>
      <c r="B186" s="454"/>
      <c r="C186" s="454"/>
    </row>
    <row r="187" spans="1:3" x14ac:dyDescent="0.2">
      <c r="A187" s="453"/>
      <c r="B187" s="454"/>
      <c r="C187" s="454"/>
    </row>
    <row r="188" spans="1:3" x14ac:dyDescent="0.2">
      <c r="A188" s="453"/>
      <c r="B188" s="454"/>
      <c r="C188" s="454"/>
    </row>
    <row r="189" spans="1:3" x14ac:dyDescent="0.2">
      <c r="A189" s="453"/>
      <c r="B189" s="454"/>
      <c r="C189" s="454"/>
    </row>
    <row r="190" spans="1:3" x14ac:dyDescent="0.2">
      <c r="A190" s="453"/>
      <c r="B190" s="454"/>
      <c r="C190" s="454"/>
    </row>
    <row r="191" spans="1:3" x14ac:dyDescent="0.2">
      <c r="A191" s="453"/>
      <c r="B191" s="454"/>
      <c r="C191" s="454"/>
    </row>
    <row r="192" spans="1:3" x14ac:dyDescent="0.2">
      <c r="A192" s="453"/>
      <c r="B192" s="454"/>
      <c r="C192" s="454"/>
    </row>
    <row r="193" spans="1:3" x14ac:dyDescent="0.2">
      <c r="A193" s="453"/>
      <c r="B193" s="454"/>
      <c r="C193" s="454"/>
    </row>
    <row r="194" spans="1:3" x14ac:dyDescent="0.2">
      <c r="A194" s="453"/>
      <c r="B194" s="454"/>
      <c r="C194" s="454"/>
    </row>
    <row r="195" spans="1:3" x14ac:dyDescent="0.2">
      <c r="A195" s="453"/>
      <c r="B195" s="454"/>
      <c r="C195" s="454"/>
    </row>
    <row r="196" spans="1:3" x14ac:dyDescent="0.2">
      <c r="A196" s="453"/>
      <c r="B196" s="454"/>
      <c r="C196" s="454"/>
    </row>
    <row r="197" spans="1:3" x14ac:dyDescent="0.2">
      <c r="A197" s="453"/>
      <c r="B197" s="454"/>
      <c r="C197" s="454"/>
    </row>
    <row r="198" spans="1:3" x14ac:dyDescent="0.2">
      <c r="A198" s="453"/>
      <c r="B198" s="454"/>
      <c r="C198" s="454"/>
    </row>
    <row r="199" spans="1:3" x14ac:dyDescent="0.2">
      <c r="A199" s="453"/>
      <c r="B199" s="454"/>
      <c r="C199" s="454"/>
    </row>
    <row r="200" spans="1:3" x14ac:dyDescent="0.2">
      <c r="A200" s="453"/>
      <c r="B200" s="454"/>
      <c r="C200" s="454"/>
    </row>
    <row r="201" spans="1:3" x14ac:dyDescent="0.2">
      <c r="A201" s="453"/>
      <c r="B201" s="454"/>
      <c r="C201" s="454"/>
    </row>
    <row r="202" spans="1:3" x14ac:dyDescent="0.2">
      <c r="A202" s="453"/>
      <c r="B202" s="454"/>
      <c r="C202" s="454"/>
    </row>
    <row r="203" spans="1:3" x14ac:dyDescent="0.2">
      <c r="A203" s="453"/>
      <c r="B203" s="454"/>
      <c r="C203" s="454"/>
    </row>
    <row r="204" spans="1:3" x14ac:dyDescent="0.2">
      <c r="A204" s="453"/>
      <c r="B204" s="454"/>
      <c r="C204" s="454"/>
    </row>
    <row r="205" spans="1:3" x14ac:dyDescent="0.2">
      <c r="A205" s="453"/>
      <c r="B205" s="454"/>
      <c r="C205" s="454"/>
    </row>
    <row r="206" spans="1:3" x14ac:dyDescent="0.2">
      <c r="A206" s="453"/>
      <c r="B206" s="454"/>
      <c r="C206" s="454"/>
    </row>
    <row r="207" spans="1:3" x14ac:dyDescent="0.2">
      <c r="A207" s="453"/>
      <c r="B207" s="454"/>
      <c r="C207" s="454"/>
    </row>
    <row r="208" spans="1:3" x14ac:dyDescent="0.2">
      <c r="A208" s="453"/>
      <c r="B208" s="454"/>
      <c r="C208" s="454"/>
    </row>
    <row r="209" spans="1:3" x14ac:dyDescent="0.2">
      <c r="A209" s="453"/>
      <c r="B209" s="454"/>
      <c r="C209" s="454"/>
    </row>
    <row r="210" spans="1:3" x14ac:dyDescent="0.2">
      <c r="A210" s="453"/>
      <c r="B210" s="454"/>
      <c r="C210" s="454"/>
    </row>
    <row r="211" spans="1:3" x14ac:dyDescent="0.2">
      <c r="A211" s="453"/>
      <c r="B211" s="454"/>
      <c r="C211" s="454"/>
    </row>
    <row r="212" spans="1:3" x14ac:dyDescent="0.2">
      <c r="A212" s="453"/>
      <c r="B212" s="454"/>
      <c r="C212" s="454"/>
    </row>
    <row r="213" spans="1:3" x14ac:dyDescent="0.2">
      <c r="A213" s="453"/>
      <c r="B213" s="454"/>
      <c r="C213" s="454"/>
    </row>
    <row r="214" spans="1:3" x14ac:dyDescent="0.2">
      <c r="A214" s="453"/>
      <c r="B214" s="454"/>
      <c r="C214" s="454"/>
    </row>
    <row r="215" spans="1:3" x14ac:dyDescent="0.2">
      <c r="A215" s="453"/>
      <c r="B215" s="454"/>
      <c r="C215" s="454"/>
    </row>
    <row r="216" spans="1:3" x14ac:dyDescent="0.2">
      <c r="A216" s="453"/>
      <c r="B216" s="454"/>
      <c r="C216" s="454"/>
    </row>
    <row r="217" spans="1:3" x14ac:dyDescent="0.2">
      <c r="A217" s="453"/>
      <c r="B217" s="454"/>
      <c r="C217" s="454"/>
    </row>
    <row r="218" spans="1:3" x14ac:dyDescent="0.2">
      <c r="A218" s="453"/>
      <c r="B218" s="454"/>
      <c r="C218" s="454"/>
    </row>
    <row r="219" spans="1:3" x14ac:dyDescent="0.2">
      <c r="A219" s="453"/>
      <c r="B219" s="454"/>
      <c r="C219" s="454"/>
    </row>
    <row r="220" spans="1:3" x14ac:dyDescent="0.2">
      <c r="A220" s="453"/>
      <c r="B220" s="454"/>
      <c r="C220" s="454"/>
    </row>
    <row r="221" spans="1:3" x14ac:dyDescent="0.2">
      <c r="A221" s="453"/>
      <c r="B221" s="454"/>
      <c r="C221" s="454"/>
    </row>
    <row r="222" spans="1:3" x14ac:dyDescent="0.2">
      <c r="A222" s="453"/>
      <c r="B222" s="454"/>
      <c r="C222" s="454"/>
    </row>
    <row r="223" spans="1:3" x14ac:dyDescent="0.2">
      <c r="A223" s="453"/>
      <c r="B223" s="454"/>
      <c r="C223" s="454"/>
    </row>
    <row r="224" spans="1:3" x14ac:dyDescent="0.2">
      <c r="A224" s="453"/>
      <c r="B224" s="454"/>
      <c r="C224" s="454"/>
    </row>
    <row r="225" spans="1:3" x14ac:dyDescent="0.2">
      <c r="A225" s="453"/>
      <c r="B225" s="454"/>
      <c r="C225" s="454"/>
    </row>
    <row r="226" spans="1:3" x14ac:dyDescent="0.2">
      <c r="A226" s="453"/>
      <c r="B226" s="454"/>
      <c r="C226" s="454"/>
    </row>
    <row r="227" spans="1:3" x14ac:dyDescent="0.2">
      <c r="A227" s="453"/>
      <c r="B227" s="454"/>
      <c r="C227" s="454"/>
    </row>
    <row r="228" spans="1:3" x14ac:dyDescent="0.2">
      <c r="A228" s="453"/>
      <c r="B228" s="454"/>
      <c r="C228" s="454"/>
    </row>
    <row r="229" spans="1:3" x14ac:dyDescent="0.2">
      <c r="A229" s="453"/>
      <c r="B229" s="454"/>
      <c r="C229" s="454"/>
    </row>
    <row r="230" spans="1:3" x14ac:dyDescent="0.2">
      <c r="A230" s="453"/>
      <c r="B230" s="454"/>
      <c r="C230" s="454"/>
    </row>
    <row r="231" spans="1:3" x14ac:dyDescent="0.2">
      <c r="A231" s="453"/>
      <c r="B231" s="454"/>
      <c r="C231" s="454"/>
    </row>
    <row r="232" spans="1:3" x14ac:dyDescent="0.2">
      <c r="A232" s="453"/>
      <c r="B232" s="454"/>
      <c r="C232" s="454"/>
    </row>
    <row r="233" spans="1:3" x14ac:dyDescent="0.2">
      <c r="A233" s="453"/>
      <c r="B233" s="454"/>
      <c r="C233" s="454"/>
    </row>
    <row r="234" spans="1:3" x14ac:dyDescent="0.2">
      <c r="A234" s="453"/>
      <c r="B234" s="454"/>
      <c r="C234" s="454"/>
    </row>
    <row r="235" spans="1:3" x14ac:dyDescent="0.2">
      <c r="A235" s="453"/>
      <c r="B235" s="454"/>
      <c r="C235" s="454"/>
    </row>
    <row r="236" spans="1:3" x14ac:dyDescent="0.2">
      <c r="A236" s="453"/>
      <c r="B236" s="454"/>
      <c r="C236" s="454"/>
    </row>
    <row r="237" spans="1:3" x14ac:dyDescent="0.2">
      <c r="A237" s="453"/>
      <c r="B237" s="454"/>
      <c r="C237" s="454"/>
    </row>
    <row r="238" spans="1:3" x14ac:dyDescent="0.2">
      <c r="A238" s="453"/>
      <c r="B238" s="454"/>
      <c r="C238" s="454"/>
    </row>
    <row r="239" spans="1:3" x14ac:dyDescent="0.2">
      <c r="A239" s="453"/>
      <c r="B239" s="454"/>
      <c r="C239" s="454"/>
    </row>
    <row r="240" spans="1:3" x14ac:dyDescent="0.2">
      <c r="A240" s="453"/>
      <c r="B240" s="454"/>
      <c r="C240" s="454"/>
    </row>
    <row r="241" spans="1:3" x14ac:dyDescent="0.2">
      <c r="A241" s="453"/>
      <c r="B241" s="454"/>
      <c r="C241" s="454"/>
    </row>
    <row r="242" spans="1:3" x14ac:dyDescent="0.2">
      <c r="A242" s="453"/>
      <c r="B242" s="454"/>
      <c r="C242" s="454"/>
    </row>
    <row r="243" spans="1:3" x14ac:dyDescent="0.2">
      <c r="A243" s="453"/>
      <c r="B243" s="454"/>
      <c r="C243" s="454"/>
    </row>
  </sheetData>
  <sheetProtection selectLockedCells="1"/>
  <protectedRanges>
    <protectedRange sqref="C59" name="Tartomány4"/>
    <protectedRange sqref="C71:C72" name="Tartomány4_1"/>
    <protectedRange sqref="C14" name="Tartomány1_2_1_2_1_1_2_1"/>
    <protectedRange sqref="C46 C15:C41" name="Tartomány1_2_1_2_1_1"/>
  </protectedRanges>
  <mergeCells count="65">
    <mergeCell ref="D53:AA53"/>
    <mergeCell ref="AB53:AY53"/>
    <mergeCell ref="AZ53:BE53"/>
    <mergeCell ref="A58:AA58"/>
    <mergeCell ref="A59:AA59"/>
    <mergeCell ref="BB8:BC8"/>
    <mergeCell ref="BD8:BD9"/>
    <mergeCell ref="BE8:BE9"/>
    <mergeCell ref="D45:AA45"/>
    <mergeCell ref="AB45:AY45"/>
    <mergeCell ref="AZ45:BE4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AR8:AR9"/>
    <mergeCell ref="AA8:AA9"/>
    <mergeCell ref="AB8:AC8"/>
    <mergeCell ref="AD8:AE8"/>
    <mergeCell ref="AF8:AF9"/>
    <mergeCell ref="AG8:AG9"/>
    <mergeCell ref="AH8:AI8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topLeftCell="A46" workbookViewId="0">
      <selection activeCell="A55" sqref="A55"/>
    </sheetView>
  </sheetViews>
  <sheetFormatPr defaultRowHeight="12.75" x14ac:dyDescent="0.2"/>
  <cols>
    <col min="1" max="1" width="13" style="515" bestFit="1" customWidth="1"/>
    <col min="2" max="2" width="41.33203125" style="513" customWidth="1"/>
    <col min="3" max="3" width="26" style="515" bestFit="1" customWidth="1"/>
    <col min="4" max="4" width="33.6640625" style="513" customWidth="1"/>
    <col min="5" max="16384" width="9.33203125" style="513"/>
  </cols>
  <sheetData>
    <row r="1" spans="1:4" x14ac:dyDescent="0.2">
      <c r="A1" s="839" t="s">
        <v>476</v>
      </c>
      <c r="B1" s="839"/>
      <c r="C1" s="839"/>
      <c r="D1" s="839"/>
    </row>
    <row r="2" spans="1:4" ht="13.5" thickBot="1" x14ac:dyDescent="0.25">
      <c r="A2" s="840" t="s">
        <v>477</v>
      </c>
      <c r="B2" s="840"/>
      <c r="C2" s="840"/>
      <c r="D2" s="840"/>
    </row>
    <row r="3" spans="1:4" ht="14.25" thickTop="1" thickBot="1" x14ac:dyDescent="0.25">
      <c r="A3" s="841" t="s">
        <v>478</v>
      </c>
      <c r="B3" s="843" t="s">
        <v>479</v>
      </c>
      <c r="C3" s="845" t="s">
        <v>480</v>
      </c>
      <c r="D3" s="846"/>
    </row>
    <row r="4" spans="1:4" ht="13.5" thickBot="1" x14ac:dyDescent="0.25">
      <c r="A4" s="842"/>
      <c r="B4" s="844"/>
      <c r="C4" s="516" t="s">
        <v>478</v>
      </c>
      <c r="D4" s="517" t="s">
        <v>481</v>
      </c>
    </row>
    <row r="5" spans="1:4" ht="25.5" x14ac:dyDescent="0.2">
      <c r="A5" s="518" t="s">
        <v>80</v>
      </c>
      <c r="B5" s="519" t="s">
        <v>81</v>
      </c>
      <c r="C5" s="520" t="s">
        <v>72</v>
      </c>
      <c r="D5" s="521" t="s">
        <v>482</v>
      </c>
    </row>
    <row r="6" spans="1:4" ht="17.25" customHeight="1" x14ac:dyDescent="0.2">
      <c r="A6" s="522" t="s">
        <v>105</v>
      </c>
      <c r="B6" s="523" t="s">
        <v>106</v>
      </c>
      <c r="C6" s="524" t="s">
        <v>102</v>
      </c>
      <c r="D6" s="525" t="s">
        <v>103</v>
      </c>
    </row>
    <row r="7" spans="1:4" ht="14.25" customHeight="1" x14ac:dyDescent="0.2">
      <c r="A7" s="522" t="s">
        <v>107</v>
      </c>
      <c r="B7" s="526" t="s">
        <v>108</v>
      </c>
      <c r="C7" s="520" t="s">
        <v>105</v>
      </c>
      <c r="D7" s="525" t="s">
        <v>106</v>
      </c>
    </row>
    <row r="8" spans="1:4" ht="14.25" customHeight="1" x14ac:dyDescent="0.2">
      <c r="A8" s="522" t="s">
        <v>109</v>
      </c>
      <c r="B8" s="526" t="s">
        <v>110</v>
      </c>
      <c r="C8" s="520" t="s">
        <v>107</v>
      </c>
      <c r="D8" s="525" t="s">
        <v>108</v>
      </c>
    </row>
    <row r="9" spans="1:4" ht="15" customHeight="1" x14ac:dyDescent="0.2">
      <c r="A9" s="522" t="s">
        <v>111</v>
      </c>
      <c r="B9" s="526" t="s">
        <v>112</v>
      </c>
      <c r="C9" s="520" t="s">
        <v>109</v>
      </c>
      <c r="D9" s="525" t="s">
        <v>110</v>
      </c>
    </row>
    <row r="10" spans="1:4" ht="14.25" customHeight="1" x14ac:dyDescent="0.2">
      <c r="A10" s="522" t="s">
        <v>113</v>
      </c>
      <c r="B10" s="526" t="s">
        <v>114</v>
      </c>
      <c r="C10" s="520" t="s">
        <v>105</v>
      </c>
      <c r="D10" s="525" t="s">
        <v>106</v>
      </c>
    </row>
    <row r="11" spans="1:4" ht="25.5" x14ac:dyDescent="0.2">
      <c r="A11" s="522" t="s">
        <v>115</v>
      </c>
      <c r="B11" s="526" t="s">
        <v>116</v>
      </c>
      <c r="C11" s="520" t="s">
        <v>863</v>
      </c>
      <c r="D11" s="525" t="s">
        <v>864</v>
      </c>
    </row>
    <row r="12" spans="1:4" ht="17.25" customHeight="1" x14ac:dyDescent="0.2">
      <c r="A12" s="522" t="s">
        <v>119</v>
      </c>
      <c r="B12" s="526" t="s">
        <v>120</v>
      </c>
      <c r="C12" s="520" t="s">
        <v>117</v>
      </c>
      <c r="D12" s="525" t="s">
        <v>118</v>
      </c>
    </row>
    <row r="13" spans="1:4" ht="25.5" x14ac:dyDescent="0.2">
      <c r="A13" s="527" t="s">
        <v>121</v>
      </c>
      <c r="B13" s="528" t="s">
        <v>865</v>
      </c>
      <c r="C13" s="520" t="s">
        <v>866</v>
      </c>
      <c r="D13" s="529" t="s">
        <v>892</v>
      </c>
    </row>
    <row r="14" spans="1:4" ht="17.25" customHeight="1" x14ac:dyDescent="0.2">
      <c r="A14" s="522" t="s">
        <v>123</v>
      </c>
      <c r="B14" s="523" t="s">
        <v>484</v>
      </c>
      <c r="C14" s="524" t="s">
        <v>70</v>
      </c>
      <c r="D14" s="525" t="s">
        <v>71</v>
      </c>
    </row>
    <row r="15" spans="1:4" ht="16.5" customHeight="1" x14ac:dyDescent="0.2">
      <c r="A15" s="522" t="s">
        <v>125</v>
      </c>
      <c r="B15" s="528" t="s">
        <v>485</v>
      </c>
      <c r="C15" s="530" t="s">
        <v>123</v>
      </c>
      <c r="D15" s="525" t="s">
        <v>484</v>
      </c>
    </row>
    <row r="16" spans="1:4" ht="17.25" customHeight="1" x14ac:dyDescent="0.2">
      <c r="A16" s="522" t="s">
        <v>127</v>
      </c>
      <c r="B16" s="528" t="s">
        <v>486</v>
      </c>
      <c r="C16" s="530" t="s">
        <v>125</v>
      </c>
      <c r="D16" s="525" t="s">
        <v>485</v>
      </c>
    </row>
    <row r="17" spans="1:4" ht="15.75" customHeight="1" x14ac:dyDescent="0.2">
      <c r="A17" s="522" t="s">
        <v>129</v>
      </c>
      <c r="B17" s="528" t="s">
        <v>130</v>
      </c>
      <c r="C17" s="530" t="s">
        <v>127</v>
      </c>
      <c r="D17" s="525" t="s">
        <v>487</v>
      </c>
    </row>
    <row r="18" spans="1:4" ht="15" customHeight="1" x14ac:dyDescent="0.2">
      <c r="A18" s="522" t="s">
        <v>131</v>
      </c>
      <c r="B18" s="528" t="s">
        <v>132</v>
      </c>
      <c r="C18" s="530" t="s">
        <v>129</v>
      </c>
      <c r="D18" s="525" t="s">
        <v>130</v>
      </c>
    </row>
    <row r="19" spans="1:4" ht="15" customHeight="1" x14ac:dyDescent="0.2">
      <c r="A19" s="522" t="s">
        <v>133</v>
      </c>
      <c r="B19" s="528" t="s">
        <v>134</v>
      </c>
      <c r="C19" s="530" t="s">
        <v>131</v>
      </c>
      <c r="D19" s="525" t="s">
        <v>132</v>
      </c>
    </row>
    <row r="20" spans="1:4" ht="15.75" customHeight="1" x14ac:dyDescent="0.2">
      <c r="A20" s="522" t="s">
        <v>135</v>
      </c>
      <c r="B20" s="528" t="s">
        <v>136</v>
      </c>
      <c r="C20" s="530" t="s">
        <v>133</v>
      </c>
      <c r="D20" s="525" t="s">
        <v>134</v>
      </c>
    </row>
    <row r="21" spans="1:4" ht="33" customHeight="1" x14ac:dyDescent="0.2">
      <c r="A21" s="522" t="s">
        <v>137</v>
      </c>
      <c r="B21" s="526" t="s">
        <v>138</v>
      </c>
      <c r="C21" s="531" t="s">
        <v>76</v>
      </c>
      <c r="D21" s="532" t="s">
        <v>77</v>
      </c>
    </row>
    <row r="22" spans="1:4" ht="18" customHeight="1" x14ac:dyDescent="0.2">
      <c r="A22" s="522" t="s">
        <v>139</v>
      </c>
      <c r="B22" s="526" t="s">
        <v>488</v>
      </c>
      <c r="C22" s="533" t="s">
        <v>137</v>
      </c>
      <c r="D22" s="525" t="s">
        <v>138</v>
      </c>
    </row>
    <row r="23" spans="1:4" ht="25.5" x14ac:dyDescent="0.2">
      <c r="A23" s="522" t="s">
        <v>764</v>
      </c>
      <c r="B23" s="526" t="s">
        <v>867</v>
      </c>
      <c r="C23" s="533" t="s">
        <v>76</v>
      </c>
      <c r="D23" s="532" t="s">
        <v>77</v>
      </c>
    </row>
    <row r="24" spans="1:4" x14ac:dyDescent="0.2">
      <c r="A24" s="522" t="s">
        <v>141</v>
      </c>
      <c r="B24" s="526" t="s">
        <v>489</v>
      </c>
      <c r="C24" s="534" t="s">
        <v>784</v>
      </c>
      <c r="D24" s="535" t="s">
        <v>101</v>
      </c>
    </row>
    <row r="25" spans="1:4" ht="25.5" x14ac:dyDescent="0.2">
      <c r="A25" s="522" t="s">
        <v>143</v>
      </c>
      <c r="B25" s="526" t="s">
        <v>490</v>
      </c>
      <c r="C25" s="533" t="s">
        <v>483</v>
      </c>
      <c r="D25" s="525" t="s">
        <v>142</v>
      </c>
    </row>
    <row r="26" spans="1:4" ht="31.5" customHeight="1" x14ac:dyDescent="0.2">
      <c r="A26" s="522" t="s">
        <v>145</v>
      </c>
      <c r="B26" s="526" t="s">
        <v>146</v>
      </c>
      <c r="C26" s="534" t="s">
        <v>868</v>
      </c>
      <c r="D26" s="525" t="s">
        <v>869</v>
      </c>
    </row>
    <row r="27" spans="1:4" ht="20.25" customHeight="1" x14ac:dyDescent="0.2">
      <c r="A27" s="522" t="s">
        <v>149</v>
      </c>
      <c r="B27" s="526" t="s">
        <v>150</v>
      </c>
      <c r="C27" s="536" t="s">
        <v>870</v>
      </c>
      <c r="D27" s="525" t="s">
        <v>96</v>
      </c>
    </row>
    <row r="28" spans="1:4" ht="17.25" customHeight="1" x14ac:dyDescent="0.2">
      <c r="A28" s="522" t="s">
        <v>491</v>
      </c>
      <c r="B28" s="537" t="s">
        <v>492</v>
      </c>
      <c r="C28" s="520" t="s">
        <v>145</v>
      </c>
      <c r="D28" s="525" t="s">
        <v>146</v>
      </c>
    </row>
    <row r="29" spans="1:4" ht="17.25" customHeight="1" x14ac:dyDescent="0.2">
      <c r="A29" s="522" t="s">
        <v>493</v>
      </c>
      <c r="B29" s="526" t="s">
        <v>494</v>
      </c>
      <c r="C29" s="533" t="s">
        <v>154</v>
      </c>
      <c r="D29" s="525" t="s">
        <v>495</v>
      </c>
    </row>
    <row r="30" spans="1:4" ht="25.5" x14ac:dyDescent="0.2">
      <c r="A30" s="527" t="s">
        <v>871</v>
      </c>
      <c r="B30" s="526" t="s">
        <v>558</v>
      </c>
      <c r="C30" s="533" t="s">
        <v>76</v>
      </c>
      <c r="D30" s="538" t="s">
        <v>77</v>
      </c>
    </row>
    <row r="31" spans="1:4" ht="25.5" x14ac:dyDescent="0.2">
      <c r="A31" s="527" t="s">
        <v>761</v>
      </c>
      <c r="B31" s="526" t="s">
        <v>559</v>
      </c>
      <c r="C31" s="533" t="s">
        <v>76</v>
      </c>
      <c r="D31" s="538" t="s">
        <v>77</v>
      </c>
    </row>
    <row r="32" spans="1:4" ht="25.5" x14ac:dyDescent="0.2">
      <c r="A32" s="527" t="s">
        <v>762</v>
      </c>
      <c r="B32" s="526" t="s">
        <v>560</v>
      </c>
      <c r="C32" s="533" t="s">
        <v>290</v>
      </c>
      <c r="D32" s="538" t="s">
        <v>77</v>
      </c>
    </row>
    <row r="33" spans="1:4" ht="15.75" customHeight="1" x14ac:dyDescent="0.2">
      <c r="A33" s="522" t="s">
        <v>164</v>
      </c>
      <c r="B33" s="526" t="s">
        <v>165</v>
      </c>
      <c r="C33" s="533" t="s">
        <v>80</v>
      </c>
      <c r="D33" s="525" t="s">
        <v>81</v>
      </c>
    </row>
    <row r="34" spans="1:4" ht="15" customHeight="1" x14ac:dyDescent="0.2">
      <c r="A34" s="522" t="s">
        <v>166</v>
      </c>
      <c r="B34" s="528" t="s">
        <v>167</v>
      </c>
      <c r="C34" s="530" t="s">
        <v>164</v>
      </c>
      <c r="D34" s="525" t="s">
        <v>165</v>
      </c>
    </row>
    <row r="35" spans="1:4" ht="15" customHeight="1" x14ac:dyDescent="0.2">
      <c r="A35" s="522" t="s">
        <v>168</v>
      </c>
      <c r="B35" s="528" t="s">
        <v>169</v>
      </c>
      <c r="C35" s="530" t="s">
        <v>166</v>
      </c>
      <c r="D35" s="525" t="s">
        <v>167</v>
      </c>
    </row>
    <row r="36" spans="1:4" ht="14.25" customHeight="1" x14ac:dyDescent="0.2">
      <c r="A36" s="522" t="s">
        <v>170</v>
      </c>
      <c r="B36" s="528" t="s">
        <v>171</v>
      </c>
      <c r="C36" s="530" t="s">
        <v>168</v>
      </c>
      <c r="D36" s="525" t="s">
        <v>169</v>
      </c>
    </row>
    <row r="37" spans="1:4" ht="16.5" customHeight="1" x14ac:dyDescent="0.2">
      <c r="A37" s="522" t="s">
        <v>172</v>
      </c>
      <c r="B37" s="528" t="s">
        <v>173</v>
      </c>
      <c r="C37" s="530" t="s">
        <v>170</v>
      </c>
      <c r="D37" s="525" t="s">
        <v>171</v>
      </c>
    </row>
    <row r="38" spans="1:4" ht="18.75" customHeight="1" x14ac:dyDescent="0.2">
      <c r="A38" s="522" t="s">
        <v>174</v>
      </c>
      <c r="B38" s="528" t="s">
        <v>175</v>
      </c>
      <c r="C38" s="530" t="s">
        <v>172</v>
      </c>
      <c r="D38" s="525" t="s">
        <v>173</v>
      </c>
    </row>
    <row r="39" spans="1:4" ht="18" customHeight="1" x14ac:dyDescent="0.2">
      <c r="A39" s="522" t="s">
        <v>176</v>
      </c>
      <c r="B39" s="528" t="s">
        <v>177</v>
      </c>
      <c r="C39" s="530" t="s">
        <v>174</v>
      </c>
      <c r="D39" s="525" t="s">
        <v>175</v>
      </c>
    </row>
    <row r="40" spans="1:4" ht="16.5" customHeight="1" x14ac:dyDescent="0.2">
      <c r="A40" s="520" t="s">
        <v>84</v>
      </c>
      <c r="B40" s="539" t="s">
        <v>85</v>
      </c>
      <c r="C40" s="530"/>
      <c r="D40" s="525" t="s">
        <v>872</v>
      </c>
    </row>
    <row r="41" spans="1:4" ht="19.5" customHeight="1" x14ac:dyDescent="0.2">
      <c r="A41" s="522" t="s">
        <v>156</v>
      </c>
      <c r="B41" s="526" t="s">
        <v>157</v>
      </c>
      <c r="C41" s="520" t="s">
        <v>84</v>
      </c>
      <c r="D41" s="525" t="s">
        <v>85</v>
      </c>
    </row>
    <row r="42" spans="1:4" ht="18" customHeight="1" x14ac:dyDescent="0.2">
      <c r="A42" s="522" t="s">
        <v>158</v>
      </c>
      <c r="B42" s="528" t="s">
        <v>159</v>
      </c>
      <c r="C42" s="530" t="s">
        <v>156</v>
      </c>
      <c r="D42" s="525" t="s">
        <v>157</v>
      </c>
    </row>
    <row r="43" spans="1:4" ht="14.25" customHeight="1" x14ac:dyDescent="0.2">
      <c r="A43" s="522" t="s">
        <v>160</v>
      </c>
      <c r="B43" s="528" t="s">
        <v>161</v>
      </c>
      <c r="C43" s="530" t="s">
        <v>158</v>
      </c>
      <c r="D43" s="525" t="s">
        <v>159</v>
      </c>
    </row>
    <row r="44" spans="1:4" x14ac:dyDescent="0.2">
      <c r="A44" s="522" t="s">
        <v>162</v>
      </c>
      <c r="B44" s="526" t="s">
        <v>163</v>
      </c>
      <c r="C44" s="520" t="s">
        <v>78</v>
      </c>
      <c r="D44" s="525" t="s">
        <v>79</v>
      </c>
    </row>
    <row r="45" spans="1:4" x14ac:dyDescent="0.2">
      <c r="A45" s="522" t="s">
        <v>292</v>
      </c>
      <c r="B45" s="537" t="s">
        <v>293</v>
      </c>
      <c r="C45" s="540" t="s">
        <v>162</v>
      </c>
      <c r="D45" s="525" t="s">
        <v>163</v>
      </c>
    </row>
    <row r="46" spans="1:4" x14ac:dyDescent="0.2">
      <c r="A46" s="527" t="s">
        <v>610</v>
      </c>
      <c r="B46" s="526" t="s">
        <v>283</v>
      </c>
      <c r="C46" s="531" t="s">
        <v>609</v>
      </c>
      <c r="D46" s="538" t="s">
        <v>282</v>
      </c>
    </row>
    <row r="47" spans="1:4" x14ac:dyDescent="0.2">
      <c r="A47" s="527" t="s">
        <v>284</v>
      </c>
      <c r="B47" s="526" t="s">
        <v>285</v>
      </c>
      <c r="C47" s="531" t="s">
        <v>609</v>
      </c>
      <c r="D47" s="538" t="s">
        <v>282</v>
      </c>
    </row>
    <row r="48" spans="1:4" x14ac:dyDescent="0.2">
      <c r="A48" s="522" t="s">
        <v>286</v>
      </c>
      <c r="B48" s="528" t="s">
        <v>287</v>
      </c>
      <c r="C48" s="530" t="s">
        <v>284</v>
      </c>
      <c r="D48" s="525" t="s">
        <v>496</v>
      </c>
    </row>
    <row r="49" spans="1:4" x14ac:dyDescent="0.2">
      <c r="A49" s="522" t="s">
        <v>763</v>
      </c>
      <c r="B49" s="537" t="s">
        <v>519</v>
      </c>
      <c r="C49" s="541" t="s">
        <v>139</v>
      </c>
      <c r="D49" s="525" t="s">
        <v>140</v>
      </c>
    </row>
    <row r="50" spans="1:4" x14ac:dyDescent="0.2">
      <c r="A50" s="522" t="s">
        <v>296</v>
      </c>
      <c r="B50" s="537" t="s">
        <v>297</v>
      </c>
      <c r="C50" s="531" t="s">
        <v>294</v>
      </c>
      <c r="D50" s="525" t="s">
        <v>295</v>
      </c>
    </row>
    <row r="51" spans="1:4" x14ac:dyDescent="0.2">
      <c r="A51" s="522" t="s">
        <v>298</v>
      </c>
      <c r="B51" s="542" t="s">
        <v>299</v>
      </c>
      <c r="C51" s="530" t="s">
        <v>296</v>
      </c>
      <c r="D51" s="525" t="s">
        <v>297</v>
      </c>
    </row>
    <row r="52" spans="1:4" x14ac:dyDescent="0.2">
      <c r="A52" s="522" t="s">
        <v>300</v>
      </c>
      <c r="B52" s="543" t="s">
        <v>301</v>
      </c>
      <c r="C52" s="530" t="s">
        <v>298</v>
      </c>
      <c r="D52" s="525" t="s">
        <v>299</v>
      </c>
    </row>
    <row r="53" spans="1:4" x14ac:dyDescent="0.2">
      <c r="A53" s="522" t="s">
        <v>302</v>
      </c>
      <c r="B53" s="544" t="s">
        <v>303</v>
      </c>
      <c r="C53" s="530" t="s">
        <v>300</v>
      </c>
      <c r="D53" s="525" t="s">
        <v>301</v>
      </c>
    </row>
    <row r="54" spans="1:4" x14ac:dyDescent="0.2">
      <c r="A54" s="522" t="s">
        <v>311</v>
      </c>
      <c r="B54" s="545" t="s">
        <v>497</v>
      </c>
      <c r="C54" s="546" t="s">
        <v>1124</v>
      </c>
      <c r="D54" s="525" t="s">
        <v>873</v>
      </c>
    </row>
    <row r="55" spans="1:4" ht="38.25" x14ac:dyDescent="0.2">
      <c r="A55" s="547" t="s">
        <v>313</v>
      </c>
      <c r="B55" s="548" t="s">
        <v>314</v>
      </c>
      <c r="C55" s="705" t="s">
        <v>1175</v>
      </c>
      <c r="D55" s="525" t="s">
        <v>874</v>
      </c>
    </row>
    <row r="56" spans="1:4" ht="38.25" x14ac:dyDescent="0.2">
      <c r="A56" s="522" t="s">
        <v>315</v>
      </c>
      <c r="B56" s="548" t="s">
        <v>498</v>
      </c>
      <c r="C56" s="705" t="s">
        <v>1175</v>
      </c>
      <c r="D56" s="525" t="s">
        <v>874</v>
      </c>
    </row>
    <row r="57" spans="1:4" ht="31.5" customHeight="1" x14ac:dyDescent="0.2">
      <c r="A57" s="522" t="s">
        <v>317</v>
      </c>
      <c r="B57" s="548" t="s">
        <v>318</v>
      </c>
      <c r="C57" s="550" t="s">
        <v>315</v>
      </c>
      <c r="D57" s="525" t="s">
        <v>498</v>
      </c>
    </row>
    <row r="58" spans="1:4" x14ac:dyDescent="0.2">
      <c r="A58" s="522" t="s">
        <v>1126</v>
      </c>
      <c r="B58" s="548" t="s">
        <v>320</v>
      </c>
      <c r="C58" s="706" t="s">
        <v>1125</v>
      </c>
      <c r="D58" s="551" t="s">
        <v>875</v>
      </c>
    </row>
    <row r="59" spans="1:4" ht="38.25" x14ac:dyDescent="0.2">
      <c r="A59" s="522" t="s">
        <v>321</v>
      </c>
      <c r="B59" s="548" t="s">
        <v>322</v>
      </c>
      <c r="C59" s="705" t="s">
        <v>1175</v>
      </c>
      <c r="D59" s="525" t="s">
        <v>874</v>
      </c>
    </row>
    <row r="60" spans="1:4" ht="38.25" x14ac:dyDescent="0.2">
      <c r="A60" s="522" t="s">
        <v>323</v>
      </c>
      <c r="B60" s="548" t="s">
        <v>324</v>
      </c>
      <c r="C60" s="705" t="s">
        <v>1175</v>
      </c>
      <c r="D60" s="525" t="s">
        <v>874</v>
      </c>
    </row>
    <row r="61" spans="1:4" ht="51" x14ac:dyDescent="0.2">
      <c r="A61" s="522" t="s">
        <v>326</v>
      </c>
      <c r="B61" s="552" t="s">
        <v>876</v>
      </c>
      <c r="C61" s="705" t="s">
        <v>1177</v>
      </c>
      <c r="D61" s="525" t="s">
        <v>877</v>
      </c>
    </row>
    <row r="62" spans="1:4" ht="38.25" x14ac:dyDescent="0.2">
      <c r="A62" s="522" t="s">
        <v>1125</v>
      </c>
      <c r="B62" s="548" t="s">
        <v>875</v>
      </c>
      <c r="C62" s="705" t="s">
        <v>1176</v>
      </c>
      <c r="D62" s="525" t="s">
        <v>874</v>
      </c>
    </row>
    <row r="63" spans="1:4" ht="51" x14ac:dyDescent="0.2">
      <c r="A63" s="522" t="s">
        <v>592</v>
      </c>
      <c r="B63" s="548" t="s">
        <v>344</v>
      </c>
      <c r="C63" s="705" t="s">
        <v>1178</v>
      </c>
      <c r="D63" s="525" t="s">
        <v>878</v>
      </c>
    </row>
    <row r="64" spans="1:4" ht="25.5" x14ac:dyDescent="0.2">
      <c r="A64" s="522" t="s">
        <v>590</v>
      </c>
      <c r="B64" s="548" t="s">
        <v>879</v>
      </c>
      <c r="C64" s="549" t="s">
        <v>894</v>
      </c>
      <c r="D64" s="525" t="s">
        <v>880</v>
      </c>
    </row>
    <row r="65" spans="1:4" ht="25.5" x14ac:dyDescent="0.2">
      <c r="A65" s="522" t="s">
        <v>357</v>
      </c>
      <c r="B65" s="548" t="s">
        <v>358</v>
      </c>
      <c r="C65" s="550" t="s">
        <v>141</v>
      </c>
      <c r="D65" s="525" t="s">
        <v>142</v>
      </c>
    </row>
    <row r="66" spans="1:4" ht="30" customHeight="1" x14ac:dyDescent="0.2">
      <c r="A66" s="522" t="s">
        <v>359</v>
      </c>
      <c r="B66" s="553" t="s">
        <v>360</v>
      </c>
      <c r="C66" s="530" t="s">
        <v>357</v>
      </c>
      <c r="D66" s="525" t="s">
        <v>358</v>
      </c>
    </row>
    <row r="67" spans="1:4" ht="27" customHeight="1" x14ac:dyDescent="0.2">
      <c r="A67" s="522" t="s">
        <v>361</v>
      </c>
      <c r="B67" s="553" t="s">
        <v>362</v>
      </c>
      <c r="C67" s="530" t="s">
        <v>359</v>
      </c>
      <c r="D67" s="525" t="s">
        <v>360</v>
      </c>
    </row>
    <row r="68" spans="1:4" ht="24.75" customHeight="1" x14ac:dyDescent="0.2">
      <c r="A68" s="554" t="s">
        <v>793</v>
      </c>
      <c r="B68" s="548" t="s">
        <v>881</v>
      </c>
      <c r="C68" s="550" t="s">
        <v>792</v>
      </c>
      <c r="D68" s="551" t="s">
        <v>882</v>
      </c>
    </row>
    <row r="69" spans="1:4" ht="26.25" customHeight="1" x14ac:dyDescent="0.2">
      <c r="A69" s="554" t="s">
        <v>794</v>
      </c>
      <c r="B69" s="548" t="s">
        <v>883</v>
      </c>
      <c r="C69" s="550" t="s">
        <v>793</v>
      </c>
      <c r="D69" s="551" t="s">
        <v>881</v>
      </c>
    </row>
    <row r="70" spans="1:4" ht="26.25" customHeight="1" x14ac:dyDescent="0.2">
      <c r="A70" s="554" t="s">
        <v>795</v>
      </c>
      <c r="B70" s="548" t="s">
        <v>884</v>
      </c>
      <c r="C70" s="550" t="s">
        <v>794</v>
      </c>
      <c r="D70" s="551" t="s">
        <v>883</v>
      </c>
    </row>
    <row r="71" spans="1:4" ht="27" customHeight="1" x14ac:dyDescent="0.2">
      <c r="A71" s="554" t="s">
        <v>796</v>
      </c>
      <c r="B71" s="548" t="s">
        <v>885</v>
      </c>
      <c r="C71" s="550" t="s">
        <v>795</v>
      </c>
      <c r="D71" s="551" t="s">
        <v>884</v>
      </c>
    </row>
    <row r="72" spans="1:4" ht="25.5" customHeight="1" x14ac:dyDescent="0.2">
      <c r="A72" s="554" t="s">
        <v>797</v>
      </c>
      <c r="B72" s="548" t="s">
        <v>886</v>
      </c>
      <c r="C72" s="550" t="s">
        <v>796</v>
      </c>
      <c r="D72" s="551" t="s">
        <v>885</v>
      </c>
    </row>
    <row r="73" spans="1:4" ht="27.75" customHeight="1" x14ac:dyDescent="0.2">
      <c r="A73" s="522" t="s">
        <v>552</v>
      </c>
      <c r="B73" s="548" t="s">
        <v>527</v>
      </c>
      <c r="C73" s="534" t="s">
        <v>74</v>
      </c>
      <c r="D73" s="525" t="s">
        <v>75</v>
      </c>
    </row>
    <row r="74" spans="1:4" ht="30" customHeight="1" x14ac:dyDescent="0.2">
      <c r="A74" s="522" t="s">
        <v>364</v>
      </c>
      <c r="B74" s="548" t="s">
        <v>365</v>
      </c>
      <c r="C74" s="550" t="s">
        <v>279</v>
      </c>
      <c r="D74" s="525" t="s">
        <v>499</v>
      </c>
    </row>
    <row r="75" spans="1:4" ht="27" customHeight="1" x14ac:dyDescent="0.2">
      <c r="A75" s="522" t="s">
        <v>372</v>
      </c>
      <c r="B75" s="548" t="s">
        <v>373</v>
      </c>
      <c r="C75" s="550" t="s">
        <v>370</v>
      </c>
      <c r="D75" s="525" t="s">
        <v>371</v>
      </c>
    </row>
    <row r="76" spans="1:4" ht="31.5" customHeight="1" x14ac:dyDescent="0.2">
      <c r="A76" s="522" t="s">
        <v>374</v>
      </c>
      <c r="B76" s="548" t="s">
        <v>500</v>
      </c>
      <c r="C76" s="550" t="s">
        <v>368</v>
      </c>
      <c r="D76" s="525" t="s">
        <v>501</v>
      </c>
    </row>
    <row r="77" spans="1:4" ht="34.5" customHeight="1" x14ac:dyDescent="0.2">
      <c r="A77" s="522" t="s">
        <v>859</v>
      </c>
      <c r="B77" s="548" t="s">
        <v>502</v>
      </c>
      <c r="C77" s="550" t="s">
        <v>368</v>
      </c>
      <c r="D77" s="525" t="s">
        <v>501</v>
      </c>
    </row>
    <row r="78" spans="1:4" ht="26.25" customHeight="1" x14ac:dyDescent="0.2">
      <c r="A78" s="522" t="s">
        <v>809</v>
      </c>
      <c r="B78" s="548" t="s">
        <v>521</v>
      </c>
      <c r="C78" s="550" t="s">
        <v>887</v>
      </c>
      <c r="D78" s="525" t="s">
        <v>501</v>
      </c>
    </row>
    <row r="79" spans="1:4" ht="30.75" customHeight="1" x14ac:dyDescent="0.2">
      <c r="A79" s="522" t="s">
        <v>376</v>
      </c>
      <c r="B79" s="548" t="s">
        <v>377</v>
      </c>
      <c r="C79" s="550" t="s">
        <v>368</v>
      </c>
      <c r="D79" s="525" t="s">
        <v>501</v>
      </c>
    </row>
    <row r="80" spans="1:4" ht="32.25" customHeight="1" x14ac:dyDescent="0.2">
      <c r="A80" s="555" t="s">
        <v>378</v>
      </c>
      <c r="B80" s="551" t="s">
        <v>379</v>
      </c>
      <c r="C80" s="549" t="s">
        <v>893</v>
      </c>
      <c r="D80" s="525" t="s">
        <v>888</v>
      </c>
    </row>
    <row r="81" spans="1:4" ht="28.5" customHeight="1" x14ac:dyDescent="0.2">
      <c r="A81" s="522" t="s">
        <v>380</v>
      </c>
      <c r="B81" s="548" t="s">
        <v>381</v>
      </c>
      <c r="C81" s="550" t="s">
        <v>368</v>
      </c>
      <c r="D81" s="525" t="s">
        <v>369</v>
      </c>
    </row>
    <row r="82" spans="1:4" ht="27.75" customHeight="1" x14ac:dyDescent="0.2">
      <c r="A82" s="522" t="s">
        <v>383</v>
      </c>
      <c r="B82" s="548" t="s">
        <v>384</v>
      </c>
      <c r="C82" s="550" t="s">
        <v>412</v>
      </c>
      <c r="D82" s="525" t="s">
        <v>503</v>
      </c>
    </row>
    <row r="83" spans="1:4" ht="32.25" customHeight="1" x14ac:dyDescent="0.2">
      <c r="A83" s="522" t="s">
        <v>386</v>
      </c>
      <c r="B83" s="548" t="s">
        <v>504</v>
      </c>
      <c r="C83" s="550" t="s">
        <v>385</v>
      </c>
      <c r="D83" s="525" t="s">
        <v>505</v>
      </c>
    </row>
    <row r="84" spans="1:4" ht="30" customHeight="1" x14ac:dyDescent="0.2">
      <c r="A84" s="522" t="s">
        <v>390</v>
      </c>
      <c r="B84" s="548" t="s">
        <v>506</v>
      </c>
      <c r="C84" s="550" t="s">
        <v>279</v>
      </c>
      <c r="D84" s="525" t="s">
        <v>499</v>
      </c>
    </row>
    <row r="85" spans="1:4" ht="27" customHeight="1" x14ac:dyDescent="0.2">
      <c r="A85" s="522" t="s">
        <v>805</v>
      </c>
      <c r="B85" s="548" t="s">
        <v>520</v>
      </c>
      <c r="C85" s="550" t="s">
        <v>889</v>
      </c>
      <c r="D85" s="525" t="s">
        <v>371</v>
      </c>
    </row>
    <row r="86" spans="1:4" ht="26.25" customHeight="1" x14ac:dyDescent="0.2">
      <c r="A86" s="522" t="s">
        <v>807</v>
      </c>
      <c r="B86" s="548" t="s">
        <v>522</v>
      </c>
      <c r="C86" s="550" t="s">
        <v>368</v>
      </c>
      <c r="D86" s="525" t="s">
        <v>369</v>
      </c>
    </row>
    <row r="87" spans="1:4" ht="27.75" customHeight="1" x14ac:dyDescent="0.2">
      <c r="A87" s="522" t="s">
        <v>815</v>
      </c>
      <c r="B87" s="548" t="s">
        <v>615</v>
      </c>
      <c r="C87" s="550" t="s">
        <v>279</v>
      </c>
      <c r="D87" s="525" t="s">
        <v>499</v>
      </c>
    </row>
    <row r="88" spans="1:4" x14ac:dyDescent="0.2">
      <c r="A88" s="522" t="s">
        <v>811</v>
      </c>
      <c r="B88" s="548" t="s">
        <v>392</v>
      </c>
      <c r="C88" s="550" t="s">
        <v>304</v>
      </c>
      <c r="D88" s="525" t="s">
        <v>305</v>
      </c>
    </row>
    <row r="89" spans="1:4" x14ac:dyDescent="0.2">
      <c r="A89" s="522" t="s">
        <v>396</v>
      </c>
      <c r="B89" s="548" t="s">
        <v>507</v>
      </c>
      <c r="C89" s="550" t="s">
        <v>279</v>
      </c>
      <c r="D89" s="525" t="s">
        <v>499</v>
      </c>
    </row>
    <row r="90" spans="1:4" ht="30" customHeight="1" x14ac:dyDescent="0.2">
      <c r="A90" s="522" t="s">
        <v>398</v>
      </c>
      <c r="B90" s="553" t="s">
        <v>508</v>
      </c>
      <c r="C90" s="530" t="s">
        <v>396</v>
      </c>
      <c r="D90" s="525" t="s">
        <v>397</v>
      </c>
    </row>
    <row r="91" spans="1:4" ht="28.5" customHeight="1" x14ac:dyDescent="0.2">
      <c r="A91" s="522" t="s">
        <v>400</v>
      </c>
      <c r="B91" s="553" t="s">
        <v>509</v>
      </c>
      <c r="C91" s="530" t="s">
        <v>398</v>
      </c>
      <c r="D91" s="525" t="s">
        <v>399</v>
      </c>
    </row>
    <row r="92" spans="1:4" ht="28.5" customHeight="1" x14ac:dyDescent="0.2">
      <c r="A92" s="522" t="s">
        <v>402</v>
      </c>
      <c r="B92" s="553" t="s">
        <v>510</v>
      </c>
      <c r="C92" s="530" t="s">
        <v>400</v>
      </c>
      <c r="D92" s="525" t="s">
        <v>511</v>
      </c>
    </row>
    <row r="93" spans="1:4" ht="27.75" customHeight="1" x14ac:dyDescent="0.2">
      <c r="A93" s="522" t="s">
        <v>404</v>
      </c>
      <c r="B93" s="553" t="s">
        <v>512</v>
      </c>
      <c r="C93" s="530" t="s">
        <v>402</v>
      </c>
      <c r="D93" s="525" t="s">
        <v>513</v>
      </c>
    </row>
    <row r="94" spans="1:4" ht="25.5" x14ac:dyDescent="0.2">
      <c r="A94" s="522" t="s">
        <v>408</v>
      </c>
      <c r="B94" s="548" t="s">
        <v>409</v>
      </c>
      <c r="C94" s="550" t="s">
        <v>406</v>
      </c>
      <c r="D94" s="525" t="s">
        <v>407</v>
      </c>
    </row>
    <row r="95" spans="1:4" x14ac:dyDescent="0.2">
      <c r="A95" s="522" t="s">
        <v>732</v>
      </c>
      <c r="B95" s="553" t="s">
        <v>425</v>
      </c>
      <c r="C95" s="530" t="s">
        <v>730</v>
      </c>
      <c r="D95" s="525" t="s">
        <v>424</v>
      </c>
    </row>
    <row r="96" spans="1:4" x14ac:dyDescent="0.2">
      <c r="A96" s="522" t="s">
        <v>733</v>
      </c>
      <c r="B96" s="553" t="s">
        <v>426</v>
      </c>
      <c r="C96" s="530" t="s">
        <v>732</v>
      </c>
      <c r="D96" s="525" t="s">
        <v>425</v>
      </c>
    </row>
    <row r="97" spans="1:5" x14ac:dyDescent="0.2">
      <c r="A97" s="522" t="s">
        <v>734</v>
      </c>
      <c r="B97" s="553" t="s">
        <v>427</v>
      </c>
      <c r="C97" s="530" t="s">
        <v>733</v>
      </c>
      <c r="D97" s="525" t="s">
        <v>426</v>
      </c>
    </row>
    <row r="98" spans="1:5" x14ac:dyDescent="0.2">
      <c r="A98" s="522" t="s">
        <v>739</v>
      </c>
      <c r="B98" s="548" t="s">
        <v>429</v>
      </c>
      <c r="C98" s="550" t="s">
        <v>738</v>
      </c>
      <c r="D98" s="525" t="s">
        <v>428</v>
      </c>
    </row>
    <row r="99" spans="1:5" x14ac:dyDescent="0.2">
      <c r="A99" s="522" t="s">
        <v>740</v>
      </c>
      <c r="B99" s="553" t="s">
        <v>890</v>
      </c>
      <c r="C99" s="530" t="s">
        <v>739</v>
      </c>
      <c r="D99" s="525" t="s">
        <v>429</v>
      </c>
    </row>
    <row r="100" spans="1:5" x14ac:dyDescent="0.2">
      <c r="A100" s="522" t="s">
        <v>742</v>
      </c>
      <c r="B100" s="548" t="s">
        <v>538</v>
      </c>
      <c r="C100" s="550" t="s">
        <v>741</v>
      </c>
      <c r="D100" s="525" t="s">
        <v>537</v>
      </c>
    </row>
    <row r="101" spans="1:5" x14ac:dyDescent="0.2">
      <c r="A101" s="522" t="s">
        <v>743</v>
      </c>
      <c r="B101" s="548" t="s">
        <v>539</v>
      </c>
      <c r="C101" s="550" t="s">
        <v>742</v>
      </c>
      <c r="D101" s="525" t="s">
        <v>430</v>
      </c>
    </row>
    <row r="102" spans="1:5" x14ac:dyDescent="0.2">
      <c r="A102" s="522" t="s">
        <v>744</v>
      </c>
      <c r="B102" s="548" t="s">
        <v>540</v>
      </c>
      <c r="C102" s="550" t="s">
        <v>891</v>
      </c>
      <c r="D102" s="525" t="s">
        <v>431</v>
      </c>
    </row>
    <row r="103" spans="1:5" x14ac:dyDescent="0.2">
      <c r="A103" s="522" t="s">
        <v>745</v>
      </c>
      <c r="B103" s="548" t="s">
        <v>541</v>
      </c>
      <c r="C103" s="530" t="s">
        <v>744</v>
      </c>
      <c r="D103" s="525" t="s">
        <v>540</v>
      </c>
    </row>
    <row r="104" spans="1:5" x14ac:dyDescent="0.2">
      <c r="A104" s="522" t="s">
        <v>746</v>
      </c>
      <c r="B104" s="548" t="s">
        <v>542</v>
      </c>
      <c r="C104" s="530" t="s">
        <v>745</v>
      </c>
      <c r="D104" s="525" t="s">
        <v>541</v>
      </c>
    </row>
    <row r="105" spans="1:5" x14ac:dyDescent="0.2">
      <c r="A105" s="522" t="s">
        <v>747</v>
      </c>
      <c r="B105" s="548" t="s">
        <v>543</v>
      </c>
      <c r="C105" s="530" t="s">
        <v>746</v>
      </c>
      <c r="D105" s="525" t="s">
        <v>542</v>
      </c>
    </row>
    <row r="106" spans="1:5" x14ac:dyDescent="0.2">
      <c r="A106" s="522" t="s">
        <v>748</v>
      </c>
      <c r="B106" s="548" t="s">
        <v>544</v>
      </c>
      <c r="C106" s="530" t="s">
        <v>747</v>
      </c>
      <c r="D106" s="525" t="s">
        <v>543</v>
      </c>
    </row>
    <row r="107" spans="1:5" x14ac:dyDescent="0.2">
      <c r="A107" s="522" t="s">
        <v>750</v>
      </c>
      <c r="B107" s="548" t="s">
        <v>547</v>
      </c>
      <c r="C107" s="550" t="s">
        <v>749</v>
      </c>
      <c r="D107" s="525" t="s">
        <v>545</v>
      </c>
    </row>
    <row r="108" spans="1:5" x14ac:dyDescent="0.2">
      <c r="A108" s="522" t="s">
        <v>751</v>
      </c>
      <c r="B108" s="548" t="s">
        <v>548</v>
      </c>
      <c r="C108" s="550" t="s">
        <v>750</v>
      </c>
      <c r="D108" s="525" t="s">
        <v>547</v>
      </c>
    </row>
    <row r="109" spans="1:5" ht="25.5" x14ac:dyDescent="0.2">
      <c r="A109" s="522" t="s">
        <v>753</v>
      </c>
      <c r="B109" s="548" t="s">
        <v>433</v>
      </c>
      <c r="C109" s="550" t="s">
        <v>752</v>
      </c>
      <c r="D109" s="525" t="s">
        <v>432</v>
      </c>
    </row>
    <row r="110" spans="1:5" x14ac:dyDescent="0.2">
      <c r="A110" s="522" t="s">
        <v>756</v>
      </c>
      <c r="B110" s="553" t="s">
        <v>514</v>
      </c>
      <c r="C110" s="530" t="s">
        <v>751</v>
      </c>
      <c r="D110" s="556" t="s">
        <v>548</v>
      </c>
      <c r="E110" s="514"/>
    </row>
    <row r="111" spans="1:5" x14ac:dyDescent="0.2">
      <c r="A111" s="557" t="s">
        <v>820</v>
      </c>
      <c r="B111" s="558" t="s">
        <v>515</v>
      </c>
      <c r="C111" s="559" t="s">
        <v>437</v>
      </c>
      <c r="D111" s="525" t="s">
        <v>516</v>
      </c>
    </row>
    <row r="112" spans="1:5" x14ac:dyDescent="0.2">
      <c r="A112" s="557" t="s">
        <v>768</v>
      </c>
      <c r="B112" s="560" t="s">
        <v>330</v>
      </c>
      <c r="C112" s="561" t="s">
        <v>1128</v>
      </c>
      <c r="D112" s="525" t="s">
        <v>1129</v>
      </c>
    </row>
    <row r="113" spans="1:4" x14ac:dyDescent="0.2">
      <c r="A113" s="547" t="s">
        <v>769</v>
      </c>
      <c r="B113" s="558" t="s">
        <v>331</v>
      </c>
      <c r="C113" s="562" t="s">
        <v>766</v>
      </c>
      <c r="D113" s="525" t="s">
        <v>328</v>
      </c>
    </row>
    <row r="114" spans="1:4" ht="19.5" customHeight="1" x14ac:dyDescent="0.2">
      <c r="A114" s="522" t="s">
        <v>770</v>
      </c>
      <c r="B114" s="558" t="s">
        <v>333</v>
      </c>
      <c r="C114" s="562" t="s">
        <v>769</v>
      </c>
      <c r="D114" s="525" t="s">
        <v>331</v>
      </c>
    </row>
    <row r="115" spans="1:4" ht="19.5" customHeight="1" x14ac:dyDescent="0.2">
      <c r="A115" s="522" t="s">
        <v>772</v>
      </c>
      <c r="B115" s="558" t="s">
        <v>335</v>
      </c>
      <c r="C115" s="559" t="s">
        <v>771</v>
      </c>
      <c r="D115" s="525" t="s">
        <v>334</v>
      </c>
    </row>
    <row r="116" spans="1:4" x14ac:dyDescent="0.2">
      <c r="A116" s="522" t="s">
        <v>773</v>
      </c>
      <c r="B116" s="558" t="s">
        <v>336</v>
      </c>
      <c r="C116" s="559" t="s">
        <v>772</v>
      </c>
      <c r="D116" s="525" t="s">
        <v>334</v>
      </c>
    </row>
    <row r="117" spans="1:4" x14ac:dyDescent="0.2">
      <c r="A117" s="522" t="s">
        <v>774</v>
      </c>
      <c r="B117" s="558" t="s">
        <v>338</v>
      </c>
      <c r="C117" s="562" t="s">
        <v>773</v>
      </c>
      <c r="D117" s="525" t="s">
        <v>336</v>
      </c>
    </row>
    <row r="118" spans="1:4" x14ac:dyDescent="0.2">
      <c r="A118" s="522" t="s">
        <v>775</v>
      </c>
      <c r="B118" s="558" t="s">
        <v>339</v>
      </c>
      <c r="C118" s="562" t="s">
        <v>772</v>
      </c>
      <c r="D118" s="525" t="s">
        <v>335</v>
      </c>
    </row>
    <row r="119" spans="1:4" ht="25.5" x14ac:dyDescent="0.2">
      <c r="A119" s="522" t="s">
        <v>776</v>
      </c>
      <c r="B119" s="563" t="s">
        <v>340</v>
      </c>
      <c r="C119" s="562" t="s">
        <v>775</v>
      </c>
      <c r="D119" s="525" t="s">
        <v>339</v>
      </c>
    </row>
    <row r="120" spans="1:4" ht="25.5" x14ac:dyDescent="0.2">
      <c r="A120" s="522" t="s">
        <v>780</v>
      </c>
      <c r="B120" s="558" t="s">
        <v>342</v>
      </c>
      <c r="C120" s="562" t="s">
        <v>776</v>
      </c>
      <c r="D120" s="525" t="s">
        <v>340</v>
      </c>
    </row>
    <row r="121" spans="1:4" x14ac:dyDescent="0.2">
      <c r="A121" s="522" t="s">
        <v>777</v>
      </c>
      <c r="B121" s="558" t="s">
        <v>343</v>
      </c>
      <c r="C121" s="562" t="s">
        <v>774</v>
      </c>
      <c r="D121" s="525" t="s">
        <v>338</v>
      </c>
    </row>
    <row r="122" spans="1:4" ht="51" x14ac:dyDescent="0.2">
      <c r="A122" s="522" t="s">
        <v>778</v>
      </c>
      <c r="B122" s="558" t="s">
        <v>1107</v>
      </c>
      <c r="C122" s="562" t="s">
        <v>1130</v>
      </c>
      <c r="D122" s="525" t="s">
        <v>1131</v>
      </c>
    </row>
    <row r="123" spans="1:4" x14ac:dyDescent="0.2">
      <c r="A123" s="522" t="s">
        <v>826</v>
      </c>
      <c r="B123" s="558" t="s">
        <v>332</v>
      </c>
      <c r="C123" s="559" t="s">
        <v>783</v>
      </c>
      <c r="D123" s="525" t="s">
        <v>96</v>
      </c>
    </row>
    <row r="124" spans="1:4" ht="13.5" thickBot="1" x14ac:dyDescent="0.25">
      <c r="A124" s="564" t="s">
        <v>827</v>
      </c>
      <c r="B124" s="565" t="s">
        <v>345</v>
      </c>
      <c r="C124" s="566" t="s">
        <v>783</v>
      </c>
      <c r="D124" s="567" t="s">
        <v>96</v>
      </c>
    </row>
    <row r="125" spans="1:4" ht="13.5" thickTop="1" x14ac:dyDescent="0.2"/>
  </sheetData>
  <protectedRanges>
    <protectedRange sqref="D54" name="Tartomány1_2_1"/>
    <protectedRange sqref="D112" name="Tartomány1_2_1_2"/>
  </protectedRanges>
  <mergeCells count="5">
    <mergeCell ref="A1:D1"/>
    <mergeCell ref="A2:D2"/>
    <mergeCell ref="A3:A4"/>
    <mergeCell ref="B3:B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6</vt:i4>
      </vt:variant>
    </vt:vector>
  </HeadingPairs>
  <TitlesOfParts>
    <vt:vector size="14" baseType="lpstr">
      <vt:lpstr>SZAK</vt:lpstr>
      <vt:lpstr>BEVÁNDORLÁSI</vt:lpstr>
      <vt:lpstr>HATÁRRENDÉSZETI</vt:lpstr>
      <vt:lpstr>IGAZGATÁSRENDÉSZETI</vt:lpstr>
      <vt:lpstr>KÖZLEKEDÉSRENDÉSZETI</vt:lpstr>
      <vt:lpstr>KÖZRENDVÉDELMI</vt:lpstr>
      <vt:lpstr>VÁM- ÉS PÉNZÜGYŐRI</vt:lpstr>
      <vt:lpstr>ELŐTANULMÁNYI REND</vt:lpstr>
      <vt:lpstr>BEVÁNDORLÁSI!Nyomtatási_terület</vt:lpstr>
      <vt:lpstr>HATÁRRENDÉSZETI!Nyomtatási_terület</vt:lpstr>
      <vt:lpstr>KÖZLEKEDÉSRENDÉSZETI!Nyomtatási_terület</vt:lpstr>
      <vt:lpstr>KÖZRENDVÉDELMI!Nyomtatási_terület</vt:lpstr>
      <vt:lpstr>SZAK!Nyomtatási_terület</vt:lpstr>
      <vt:lpstr>'VÁM- ÉS PÉNZÜGYŐRI'!Nyomtatási_terület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2020-07-02T07:25:10Z</cp:lastPrinted>
  <dcterms:created xsi:type="dcterms:W3CDTF">2013-03-06T07:49:00Z</dcterms:created>
  <dcterms:modified xsi:type="dcterms:W3CDTF">2022-03-03T08:28:35Z</dcterms:modified>
</cp:coreProperties>
</file>