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rendvédelmi szóvivó" sheetId="1" r:id="rId1"/>
  </sheets>
  <definedNames>
    <definedName name="A83.2" localSheetId="0">#REF!</definedName>
    <definedName name="A83.2">#REF!</definedName>
    <definedName name="másol">#REF!</definedName>
    <definedName name="_xlnm.Print_Area" localSheetId="0">'rendvédelmi szóvivó'!$A$1:$AA$46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Y15" i="1"/>
  <c r="Y14" i="1"/>
  <c r="Y13" i="1"/>
  <c r="Y12" i="1"/>
  <c r="Y11" i="1"/>
  <c r="Y10" i="1"/>
  <c r="Z21" i="1" l="1"/>
  <c r="X21" i="1"/>
  <c r="W23" i="1" l="1"/>
  <c r="W25" i="1" s="1"/>
  <c r="V23" i="1"/>
  <c r="V25" i="1" s="1"/>
  <c r="U23" i="1"/>
  <c r="T23" i="1"/>
  <c r="S23" i="1"/>
  <c r="S25" i="1" s="1"/>
  <c r="R23" i="1"/>
  <c r="R25" i="1" s="1"/>
  <c r="Q23" i="1"/>
  <c r="P23" i="1"/>
  <c r="O23" i="1"/>
  <c r="O25" i="1" s="1"/>
  <c r="N23" i="1"/>
  <c r="N25" i="1" s="1"/>
  <c r="M23" i="1"/>
  <c r="L23" i="1"/>
  <c r="K23" i="1"/>
  <c r="K25" i="1" s="1"/>
  <c r="J23" i="1"/>
  <c r="I23" i="1"/>
  <c r="H23" i="1"/>
  <c r="G25" i="1"/>
  <c r="F23" i="1"/>
  <c r="F25" i="1" s="1"/>
  <c r="E23" i="1"/>
  <c r="D23" i="1"/>
  <c r="Z22" i="1"/>
  <c r="Y22" i="1"/>
  <c r="X22" i="1"/>
  <c r="Z20" i="1"/>
  <c r="Y20" i="1"/>
  <c r="Z19" i="1"/>
  <c r="Y19" i="1"/>
  <c r="Z18" i="1"/>
  <c r="Y18" i="1"/>
  <c r="X18" i="1"/>
  <c r="Z17" i="1"/>
  <c r="Y17" i="1"/>
  <c r="X17" i="1"/>
  <c r="Z16" i="1"/>
  <c r="X16" i="1"/>
  <c r="Z15" i="1"/>
  <c r="Z14" i="1"/>
  <c r="X14" i="1"/>
  <c r="Z13" i="1"/>
  <c r="X13" i="1"/>
  <c r="Z12" i="1"/>
  <c r="X12" i="1"/>
  <c r="Z11" i="1"/>
  <c r="X11" i="1"/>
  <c r="Z10" i="1"/>
  <c r="X10" i="1"/>
  <c r="D25" i="1" l="1"/>
  <c r="D27" i="1"/>
  <c r="H27" i="1"/>
  <c r="H25" i="1"/>
  <c r="L25" i="1"/>
  <c r="L27" i="1"/>
  <c r="P27" i="1"/>
  <c r="P25" i="1"/>
  <c r="T27" i="1"/>
  <c r="T25" i="1"/>
  <c r="E25" i="1"/>
  <c r="E27" i="1"/>
  <c r="I27" i="1"/>
  <c r="M25" i="1"/>
  <c r="M27" i="1"/>
  <c r="Q27" i="1"/>
  <c r="Q25" i="1"/>
  <c r="U27" i="1"/>
  <c r="U25" i="1"/>
  <c r="Z23" i="1"/>
  <c r="Z25" i="1" s="1"/>
  <c r="O35" i="1"/>
  <c r="G41" i="1"/>
  <c r="S41" i="1"/>
  <c r="K32" i="1"/>
  <c r="W41" i="1"/>
  <c r="S34" i="1"/>
  <c r="Y23" i="1"/>
  <c r="S32" i="1"/>
  <c r="K33" i="1"/>
  <c r="S36" i="1"/>
  <c r="S38" i="1"/>
  <c r="S40" i="1"/>
  <c r="S42" i="1"/>
  <c r="G32" i="1"/>
  <c r="W32" i="1"/>
  <c r="G34" i="1"/>
  <c r="W34" i="1"/>
  <c r="W36" i="1"/>
  <c r="W38" i="1"/>
  <c r="O39" i="1"/>
  <c r="G40" i="1"/>
  <c r="W40" i="1"/>
  <c r="G42" i="1"/>
  <c r="W42" i="1"/>
  <c r="S33" i="1"/>
  <c r="K34" i="1"/>
  <c r="S35" i="1"/>
  <c r="S37" i="1"/>
  <c r="S39" i="1"/>
  <c r="G33" i="1"/>
  <c r="W33" i="1"/>
  <c r="G35" i="1"/>
  <c r="W35" i="1"/>
  <c r="G37" i="1"/>
  <c r="W37" i="1"/>
  <c r="O38" i="1"/>
  <c r="G39" i="1"/>
  <c r="W39" i="1"/>
  <c r="X27" i="1" l="1"/>
  <c r="K42" i="1"/>
  <c r="O40" i="1"/>
  <c r="O33" i="1"/>
  <c r="AA33" i="1" s="1"/>
  <c r="K37" i="1"/>
  <c r="O36" i="1"/>
  <c r="O37" i="1"/>
  <c r="K39" i="1"/>
  <c r="AA39" i="1" s="1"/>
  <c r="K35" i="1"/>
  <c r="AA35" i="1" s="1"/>
  <c r="O32" i="1"/>
  <c r="AA32" i="1" s="1"/>
  <c r="O41" i="1"/>
  <c r="K41" i="1"/>
  <c r="O42" i="1"/>
  <c r="O34" i="1"/>
  <c r="AA34" i="1" s="1"/>
  <c r="K40" i="1"/>
  <c r="AA40" i="1" s="1"/>
  <c r="AA38" i="1"/>
  <c r="AA42" i="1" l="1"/>
  <c r="AA41" i="1"/>
  <c r="AA37" i="1"/>
  <c r="AA36" i="1"/>
  <c r="AA43" i="1" l="1"/>
</calcChain>
</file>

<file path=xl/sharedStrings.xml><?xml version="1.0" encoding="utf-8"?>
<sst xmlns="http://schemas.openxmlformats.org/spreadsheetml/2006/main" count="174" uniqueCount="83">
  <si>
    <t xml:space="preserve"> TANÓRA-, KREDIT- ÉS VIZSGATERV </t>
  </si>
  <si>
    <t xml:space="preserve">érvényes 2021/2022-es tanévtől </t>
  </si>
  <si>
    <t>részidős képzésben, levelezői munkarend szerint 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</si>
  <si>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</si>
  <si>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</si>
  <si>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</si>
  <si>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</si>
  <si>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</si>
  <si>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</si>
  <si>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</si>
  <si>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</si>
  <si>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5.</t>
  </si>
  <si>
    <t>6.</t>
  </si>
  <si>
    <t>elm.</t>
  </si>
  <si>
    <t>gyak</t>
  </si>
  <si>
    <t>kredit</t>
  </si>
  <si>
    <t>számonkérés</t>
  </si>
  <si>
    <t>gyak.</t>
  </si>
  <si>
    <t>heti kontaktóra</t>
  </si>
  <si>
    <t>Törzsanyag</t>
  </si>
  <si>
    <t>K</t>
  </si>
  <si>
    <t>x</t>
  </si>
  <si>
    <t>ÖSSZES TANÓRARENDI KONTAKTÓRA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</si>
  <si>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</si>
  <si>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</si>
  <si>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</si>
  <si>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</si>
  <si>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</si>
  <si>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 (((zárvizsga tárgy((G(Z)))</t>
  </si>
  <si>
    <t>Alapvizsga (AV)</t>
  </si>
  <si>
    <t>Komplex vizsga (KO)</t>
  </si>
  <si>
    <t>Zárvizsga tárgy(Z)</t>
  </si>
  <si>
    <t>KRITÉRIUM, KÖVETELMÉNYEK</t>
  </si>
  <si>
    <t>SZÁMONKÉRÉS ÖSSZ:</t>
  </si>
  <si>
    <t>RENDVÉDELMI SZÓVIVŐ SZAKIRÁNYÚ TOVÁBBKÉPZÉSI SZAK</t>
  </si>
  <si>
    <t>Törzsanyag összesen</t>
  </si>
  <si>
    <t>Szakon összesen</t>
  </si>
  <si>
    <t>Szakdolgozat</t>
  </si>
  <si>
    <t>Protokoll és szervezeti arculat a rendvédelemben</t>
  </si>
  <si>
    <t>Meggyőző kommunikáció a rendvédelemben</t>
  </si>
  <si>
    <t xml:space="preserve">Közszolgálati kommunikáció </t>
  </si>
  <si>
    <t xml:space="preserve">Médiakommunikációs ismeret- és készségfejlesztés tréning 1. </t>
  </si>
  <si>
    <t>Közszolgálati kapcsolatszervezés a rendvédelemben</t>
  </si>
  <si>
    <t>Válság- és kríziskommunikáció</t>
  </si>
  <si>
    <t>Személyes kompetenciafejlesztés</t>
  </si>
  <si>
    <t xml:space="preserve">Médiakommunikációs ismeret- és készségfejlesztés tréning 2. </t>
  </si>
  <si>
    <t>B</t>
  </si>
  <si>
    <t>Vizsga (K)</t>
  </si>
  <si>
    <t>Vizsga (((zárvizsga tárgy((K(Z)))</t>
  </si>
  <si>
    <t>félévi kontaktóra</t>
  </si>
  <si>
    <t>TÁRGYFELELŐS SZERVEZETI EGYSÉG</t>
  </si>
  <si>
    <t>TÁRGYFELELŐS SZEMÉLY</t>
  </si>
  <si>
    <t>Közigazgatási és rendészetii szakismeretek</t>
  </si>
  <si>
    <t>Rendészetelméleti- és Történeti Tanszék</t>
  </si>
  <si>
    <t>Dr. Németh Zsolt</t>
  </si>
  <si>
    <t>Rendészetelmélet</t>
  </si>
  <si>
    <t>Dr. Tóth Nikolett Ágnes</t>
  </si>
  <si>
    <t>RRMTS03</t>
  </si>
  <si>
    <t>Rendészeti Magatartástudományi Tanszék</t>
  </si>
  <si>
    <t>Dr. Hegedűs Judit</t>
  </si>
  <si>
    <t>ÁNTK - Társadalmi Kommunikáció Tanszék</t>
  </si>
  <si>
    <t>Balatoni Mónika</t>
  </si>
  <si>
    <t>Dr. Gazsó L. Ferenc</t>
  </si>
  <si>
    <t>Digitális transzformáció és kommunikáció</t>
  </si>
  <si>
    <t>Mátrai Gábor</t>
  </si>
  <si>
    <t>HHK Katonai Nemzetbiztonsági Tanszék</t>
  </si>
  <si>
    <t>Dr. Resperger István</t>
  </si>
  <si>
    <t>Migráció és igazgatás</t>
  </si>
  <si>
    <t>Bevándorlási Tanszék</t>
  </si>
  <si>
    <t>Vajkai Edina</t>
  </si>
  <si>
    <t>G</t>
  </si>
  <si>
    <t>RBATS02</t>
  </si>
  <si>
    <t>RRETS02</t>
  </si>
  <si>
    <t>ÁTKTS01</t>
  </si>
  <si>
    <t>ÁTKTS02</t>
  </si>
  <si>
    <t>RRETS03</t>
  </si>
  <si>
    <t xml:space="preserve">RRETS04 </t>
  </si>
  <si>
    <t>RRETS05</t>
  </si>
  <si>
    <t>RRETS06</t>
  </si>
  <si>
    <t>RRETS07</t>
  </si>
  <si>
    <t>Gyakorlati jegy(G)</t>
  </si>
  <si>
    <t>HKKNBB24</t>
  </si>
  <si>
    <t>RRATS07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</si>
</sst>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Narrow"/>
      <charset val="238"/>
    </font>
    <font>
      <sz val="10"/>
      <name val="Arial CE"/>
      <charset val="238"/>
    </font>
    <font>
      <b/>
      <sz val="18"/>
      <name val="Arial Narrow"/>
      <family val="2"/>
      <charset val="238"/>
    </font>
    <font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charset val="238"/>
    </font>
    <font>
      <sz val="13"/>
      <name val="Arial CE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1" fillId="2" borderId="0" xfId="1" applyFill="1"/>
    <xf numFmtId="0" fontId="1" fillId="0" borderId="0" xfId="1"/>
    <xf numFmtId="0" fontId="1" fillId="2" borderId="0" xfId="1" applyFill="1" applyBorder="1"/>
    <xf numFmtId="0" fontId="1" fillId="2" borderId="0" xfId="1" applyFill="1" applyBorder="1" applyProtection="1"/>
    <xf numFmtId="0" fontId="1" fillId="2" borderId="1" xfId="1" applyFill="1" applyBorder="1" applyProtection="1"/>
    <xf numFmtId="0" fontId="7" fillId="2" borderId="18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textRotation="90" wrapText="1"/>
    </xf>
    <xf numFmtId="0" fontId="7" fillId="2" borderId="30" xfId="1" applyFont="1" applyFill="1" applyBorder="1" applyAlignment="1" applyProtection="1">
      <alignment horizontal="center" textRotation="90" wrapText="1"/>
    </xf>
    <xf numFmtId="0" fontId="8" fillId="2" borderId="31" xfId="1" applyFont="1" applyFill="1" applyBorder="1" applyAlignment="1" applyProtection="1">
      <alignment horizontal="center"/>
    </xf>
    <xf numFmtId="0" fontId="9" fillId="2" borderId="12" xfId="1" applyFont="1" applyFill="1" applyBorder="1" applyProtection="1"/>
    <xf numFmtId="0" fontId="8" fillId="2" borderId="17" xfId="1" applyFont="1" applyFill="1" applyBorder="1" applyAlignment="1" applyProtection="1">
      <alignment horizontal="center"/>
    </xf>
    <xf numFmtId="0" fontId="9" fillId="2" borderId="34" xfId="1" applyFont="1" applyFill="1" applyBorder="1" applyProtection="1"/>
    <xf numFmtId="0" fontId="9" fillId="2" borderId="33" xfId="1" applyFont="1" applyFill="1" applyBorder="1" applyProtection="1"/>
    <xf numFmtId="0" fontId="9" fillId="2" borderId="35" xfId="1" applyFont="1" applyFill="1" applyBorder="1" applyProtection="1"/>
    <xf numFmtId="0" fontId="11" fillId="0" borderId="0" xfId="1" applyFont="1"/>
    <xf numFmtId="0" fontId="12" fillId="2" borderId="37" xfId="1" applyFont="1" applyFill="1" applyBorder="1" applyAlignment="1" applyProtection="1">
      <alignment horizontal="center"/>
    </xf>
    <xf numFmtId="0" fontId="12" fillId="0" borderId="38" xfId="1" applyFont="1" applyFill="1" applyBorder="1" applyAlignment="1" applyProtection="1">
      <protection locked="0"/>
    </xf>
    <xf numFmtId="0" fontId="12" fillId="0" borderId="18" xfId="1" applyFont="1" applyBorder="1" applyAlignment="1" applyProtection="1">
      <alignment horizontal="center"/>
      <protection locked="0"/>
    </xf>
    <xf numFmtId="0" fontId="12" fillId="0" borderId="19" xfId="1" applyFont="1" applyBorder="1" applyAlignment="1" applyProtection="1">
      <alignment horizontal="center"/>
      <protection locked="0"/>
    </xf>
    <xf numFmtId="0" fontId="12" fillId="0" borderId="20" xfId="1" applyFont="1" applyBorder="1" applyAlignment="1" applyProtection="1">
      <alignment horizontal="center"/>
      <protection locked="0"/>
    </xf>
    <xf numFmtId="0" fontId="13" fillId="0" borderId="18" xfId="1" applyFont="1" applyBorder="1" applyAlignment="1" applyProtection="1">
      <alignment horizontal="center"/>
      <protection locked="0"/>
    </xf>
    <xf numFmtId="0" fontId="13" fillId="0" borderId="19" xfId="1" applyFont="1" applyBorder="1" applyAlignment="1" applyProtection="1">
      <alignment horizontal="center"/>
      <protection locked="0"/>
    </xf>
    <xf numFmtId="0" fontId="13" fillId="0" borderId="20" xfId="1" applyFont="1" applyBorder="1" applyAlignment="1" applyProtection="1">
      <alignment horizontal="center"/>
      <protection locked="0"/>
    </xf>
    <xf numFmtId="0" fontId="13" fillId="0" borderId="21" xfId="1" applyFont="1" applyBorder="1" applyAlignment="1" applyProtection="1">
      <alignment horizontal="center"/>
      <protection locked="0"/>
    </xf>
    <xf numFmtId="1" fontId="12" fillId="2" borderId="22" xfId="1" applyNumberFormat="1" applyFont="1" applyFill="1" applyBorder="1" applyAlignment="1" applyProtection="1">
      <alignment horizontal="center"/>
    </xf>
    <xf numFmtId="1" fontId="12" fillId="2" borderId="37" xfId="1" applyNumberFormat="1" applyFont="1" applyFill="1" applyBorder="1" applyAlignment="1" applyProtection="1">
      <alignment horizontal="center"/>
    </xf>
    <xf numFmtId="0" fontId="12" fillId="3" borderId="40" xfId="1" applyFont="1" applyFill="1" applyBorder="1" applyAlignment="1" applyProtection="1">
      <alignment horizontal="center"/>
    </xf>
    <xf numFmtId="1" fontId="12" fillId="0" borderId="18" xfId="1" applyNumberFormat="1" applyFont="1" applyFill="1" applyBorder="1" applyAlignment="1" applyProtection="1">
      <alignment horizontal="center"/>
      <protection locked="0"/>
    </xf>
    <xf numFmtId="1" fontId="12" fillId="0" borderId="19" xfId="1" applyNumberFormat="1" applyFont="1" applyFill="1" applyBorder="1" applyAlignment="1" applyProtection="1">
      <alignment horizontal="center"/>
      <protection locked="0"/>
    </xf>
    <xf numFmtId="0" fontId="12" fillId="0" borderId="39" xfId="1" applyFont="1" applyBorder="1" applyAlignment="1" applyProtection="1">
      <alignment horizontal="center"/>
      <protection locked="0"/>
    </xf>
    <xf numFmtId="1" fontId="12" fillId="0" borderId="37" xfId="1" applyNumberFormat="1" applyFont="1" applyFill="1" applyBorder="1" applyAlignment="1" applyProtection="1">
      <alignment horizontal="center"/>
      <protection locked="0"/>
    </xf>
    <xf numFmtId="0" fontId="12" fillId="0" borderId="21" xfId="1" applyFont="1" applyBorder="1" applyAlignment="1" applyProtection="1">
      <alignment horizontal="center"/>
      <protection locked="0"/>
    </xf>
    <xf numFmtId="0" fontId="12" fillId="0" borderId="41" xfId="1" applyFont="1" applyFill="1" applyBorder="1" applyAlignment="1" applyProtection="1">
      <protection locked="0"/>
    </xf>
    <xf numFmtId="0" fontId="14" fillId="0" borderId="20" xfId="1" applyFont="1" applyFill="1" applyBorder="1" applyAlignment="1" applyProtection="1">
      <alignment horizontal="center"/>
      <protection locked="0"/>
    </xf>
    <xf numFmtId="0" fontId="14" fillId="0" borderId="21" xfId="1" applyFont="1" applyFill="1" applyBorder="1" applyAlignment="1" applyProtection="1">
      <alignment horizontal="center"/>
      <protection locked="0"/>
    </xf>
    <xf numFmtId="0" fontId="9" fillId="4" borderId="42" xfId="1" applyFont="1" applyFill="1" applyBorder="1" applyAlignment="1" applyProtection="1">
      <alignment horizontal="center"/>
    </xf>
    <xf numFmtId="1" fontId="8" fillId="4" borderId="44" xfId="1" applyNumberFormat="1" applyFont="1" applyFill="1" applyBorder="1" applyAlignment="1" applyProtection="1">
      <alignment horizontal="center"/>
    </xf>
    <xf numFmtId="1" fontId="8" fillId="4" borderId="43" xfId="1" applyNumberFormat="1" applyFont="1" applyFill="1" applyBorder="1" applyAlignment="1" applyProtection="1">
      <alignment horizontal="center"/>
      <protection locked="0"/>
    </xf>
    <xf numFmtId="1" fontId="8" fillId="4" borderId="43" xfId="1" applyNumberFormat="1" applyFont="1" applyFill="1" applyBorder="1" applyAlignment="1" applyProtection="1">
      <alignment horizontal="center"/>
    </xf>
    <xf numFmtId="0" fontId="9" fillId="4" borderId="45" xfId="1" applyFont="1" applyFill="1" applyBorder="1" applyAlignment="1" applyProtection="1">
      <alignment horizontal="center"/>
    </xf>
    <xf numFmtId="1" fontId="8" fillId="4" borderId="46" xfId="1" applyNumberFormat="1" applyFont="1" applyFill="1" applyBorder="1" applyAlignment="1" applyProtection="1">
      <alignment horizontal="center"/>
    </xf>
    <xf numFmtId="0" fontId="9" fillId="4" borderId="47" xfId="1" applyFont="1" applyFill="1" applyBorder="1" applyAlignment="1" applyProtection="1">
      <alignment horizontal="center"/>
    </xf>
    <xf numFmtId="1" fontId="8" fillId="4" borderId="42" xfId="1" applyNumberFormat="1" applyFont="1" applyFill="1" applyBorder="1" applyAlignment="1" applyProtection="1">
      <alignment horizontal="center"/>
    </xf>
    <xf numFmtId="1" fontId="8" fillId="2" borderId="48" xfId="1" applyNumberFormat="1" applyFont="1" applyFill="1" applyBorder="1" applyAlignment="1" applyProtection="1">
      <alignment horizontal="center"/>
    </xf>
    <xf numFmtId="1" fontId="8" fillId="2" borderId="49" xfId="1" applyNumberFormat="1" applyFont="1" applyFill="1" applyBorder="1" applyAlignment="1" applyProtection="1">
      <alignment horizontal="center"/>
    </xf>
    <xf numFmtId="0" fontId="9" fillId="2" borderId="50" xfId="1" applyFont="1" applyFill="1" applyBorder="1" applyAlignment="1" applyProtection="1">
      <alignment horizontal="center"/>
    </xf>
    <xf numFmtId="0" fontId="12" fillId="2" borderId="51" xfId="1" applyFont="1" applyFill="1" applyBorder="1" applyAlignment="1" applyProtection="1">
      <alignment horizontal="center" vertical="center" wrapText="1"/>
    </xf>
    <xf numFmtId="0" fontId="12" fillId="2" borderId="52" xfId="1" applyFont="1" applyFill="1" applyBorder="1" applyAlignment="1" applyProtection="1">
      <alignment horizontal="center"/>
    </xf>
    <xf numFmtId="0" fontId="5" fillId="2" borderId="53" xfId="1" applyFont="1" applyFill="1" applyBorder="1" applyAlignment="1" applyProtection="1">
      <alignment horizontal="center"/>
    </xf>
    <xf numFmtId="1" fontId="5" fillId="2" borderId="54" xfId="1" applyNumberFormat="1" applyFont="1" applyFill="1" applyBorder="1" applyAlignment="1" applyProtection="1">
      <alignment horizontal="center"/>
    </xf>
    <xf numFmtId="1" fontId="5" fillId="2" borderId="55" xfId="1" applyNumberFormat="1" applyFont="1" applyFill="1" applyBorder="1" applyAlignment="1" applyProtection="1">
      <alignment horizontal="center"/>
    </xf>
    <xf numFmtId="1" fontId="5" fillId="2" borderId="57" xfId="1" applyNumberFormat="1" applyFont="1" applyFill="1" applyBorder="1" applyAlignment="1" applyProtection="1">
      <alignment horizontal="center"/>
    </xf>
    <xf numFmtId="0" fontId="12" fillId="2" borderId="58" xfId="1" applyFont="1" applyFill="1" applyBorder="1" applyAlignment="1" applyProtection="1">
      <alignment horizontal="center" vertical="center" shrinkToFit="1"/>
    </xf>
    <xf numFmtId="0" fontId="1" fillId="2" borderId="62" xfId="1" applyFill="1" applyBorder="1" applyProtection="1"/>
    <xf numFmtId="0" fontId="1" fillId="2" borderId="63" xfId="1" applyFill="1" applyBorder="1" applyProtection="1"/>
    <xf numFmtId="0" fontId="1" fillId="2" borderId="64" xfId="1" applyFill="1" applyBorder="1" applyProtection="1"/>
    <xf numFmtId="0" fontId="1" fillId="0" borderId="0" xfId="1" applyBorder="1"/>
    <xf numFmtId="0" fontId="12" fillId="0" borderId="65" xfId="1" applyFont="1" applyFill="1" applyBorder="1" applyAlignment="1" applyProtection="1">
      <alignment horizontal="center"/>
      <protection locked="0"/>
    </xf>
    <xf numFmtId="0" fontId="14" fillId="2" borderId="66" xfId="1" applyFont="1" applyFill="1" applyBorder="1" applyAlignment="1" applyProtection="1">
      <alignment horizontal="center"/>
    </xf>
    <xf numFmtId="0" fontId="12" fillId="2" borderId="66" xfId="1" applyFont="1" applyFill="1" applyBorder="1" applyProtection="1"/>
    <xf numFmtId="1" fontId="12" fillId="0" borderId="66" xfId="1" applyNumberFormat="1" applyFont="1" applyFill="1" applyBorder="1" applyAlignment="1" applyProtection="1">
      <alignment horizontal="center"/>
      <protection locked="0"/>
    </xf>
    <xf numFmtId="0" fontId="14" fillId="0" borderId="66" xfId="1" applyFont="1" applyFill="1" applyBorder="1" applyAlignment="1" applyProtection="1">
      <alignment horizontal="center"/>
      <protection locked="0"/>
    </xf>
    <xf numFmtId="0" fontId="14" fillId="0" borderId="67" xfId="1" applyFont="1" applyFill="1" applyBorder="1" applyAlignment="1" applyProtection="1">
      <alignment horizontal="center"/>
      <protection locked="0"/>
    </xf>
    <xf numFmtId="0" fontId="1" fillId="2" borderId="68" xfId="1" applyFill="1" applyBorder="1" applyProtection="1"/>
    <xf numFmtId="0" fontId="1" fillId="2" borderId="69" xfId="1" applyFill="1" applyBorder="1" applyProtection="1"/>
    <xf numFmtId="0" fontId="1" fillId="2" borderId="70" xfId="1" applyFill="1" applyBorder="1" applyProtection="1"/>
    <xf numFmtId="0" fontId="1" fillId="2" borderId="71" xfId="1" applyFill="1" applyBorder="1" applyProtection="1"/>
    <xf numFmtId="0" fontId="1" fillId="2" borderId="41" xfId="1" applyFill="1" applyBorder="1" applyProtection="1"/>
    <xf numFmtId="0" fontId="1" fillId="2" borderId="72" xfId="1" applyFill="1" applyBorder="1" applyProtection="1"/>
    <xf numFmtId="0" fontId="12" fillId="2" borderId="22" xfId="1" applyFont="1" applyFill="1" applyBorder="1" applyAlignment="1" applyProtection="1">
      <alignment horizontal="center"/>
    </xf>
    <xf numFmtId="0" fontId="14" fillId="2" borderId="19" xfId="1" applyFont="1" applyFill="1" applyBorder="1" applyAlignment="1" applyProtection="1">
      <alignment horizontal="center"/>
    </xf>
    <xf numFmtId="0" fontId="12" fillId="2" borderId="19" xfId="1" applyFont="1" applyFill="1" applyBorder="1" applyProtection="1"/>
    <xf numFmtId="1" fontId="12" fillId="2" borderId="21" xfId="1" applyNumberFormat="1" applyFont="1" applyFill="1" applyBorder="1" applyAlignment="1" applyProtection="1">
      <alignment horizontal="center"/>
    </xf>
    <xf numFmtId="1" fontId="12" fillId="2" borderId="41" xfId="1" applyNumberFormat="1" applyFont="1" applyFill="1" applyBorder="1" applyAlignment="1" applyProtection="1">
      <alignment horizontal="center"/>
    </xf>
    <xf numFmtId="1" fontId="12" fillId="2" borderId="20" xfId="1" applyNumberFormat="1" applyFont="1" applyFill="1" applyBorder="1" applyAlignment="1" applyProtection="1">
      <alignment horizontal="center"/>
    </xf>
    <xf numFmtId="0" fontId="1" fillId="2" borderId="37" xfId="1" applyFill="1" applyBorder="1" applyProtection="1"/>
    <xf numFmtId="1" fontId="1" fillId="2" borderId="39" xfId="1" applyNumberFormat="1" applyFill="1" applyBorder="1" applyProtection="1"/>
    <xf numFmtId="0" fontId="15" fillId="2" borderId="19" xfId="1" applyFont="1" applyFill="1" applyBorder="1" applyProtection="1"/>
    <xf numFmtId="0" fontId="12" fillId="2" borderId="73" xfId="1" applyFont="1" applyFill="1" applyBorder="1" applyProtection="1"/>
    <xf numFmtId="0" fontId="1" fillId="2" borderId="21" xfId="1" applyFill="1" applyBorder="1" applyProtection="1"/>
    <xf numFmtId="0" fontId="1" fillId="2" borderId="74" xfId="1" applyFill="1" applyBorder="1" applyProtection="1"/>
    <xf numFmtId="0" fontId="1" fillId="2" borderId="75" xfId="1" applyFill="1" applyBorder="1" applyProtection="1"/>
    <xf numFmtId="0" fontId="1" fillId="2" borderId="76" xfId="1" applyFill="1" applyBorder="1" applyProtection="1"/>
    <xf numFmtId="0" fontId="1" fillId="2" borderId="80" xfId="1" applyFill="1" applyBorder="1" applyProtection="1"/>
    <xf numFmtId="0" fontId="1" fillId="2" borderId="81" xfId="1" applyFill="1" applyBorder="1" applyProtection="1"/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/>
    <xf numFmtId="0" fontId="1" fillId="0" borderId="0" xfId="1" applyFill="1" applyBorder="1"/>
    <xf numFmtId="0" fontId="12" fillId="0" borderId="0" xfId="1" applyFont="1" applyFill="1" applyAlignment="1">
      <alignment horizontal="center"/>
    </xf>
    <xf numFmtId="0" fontId="1" fillId="0" borderId="0" xfId="1" applyFill="1"/>
    <xf numFmtId="0" fontId="12" fillId="0" borderId="0" xfId="1" applyFont="1" applyAlignment="1">
      <alignment horizontal="center"/>
    </xf>
    <xf numFmtId="0" fontId="9" fillId="4" borderId="47" xfId="1" applyFont="1" applyFill="1" applyBorder="1" applyProtection="1"/>
    <xf numFmtId="0" fontId="8" fillId="4" borderId="82" xfId="1" applyFont="1" applyFill="1" applyBorder="1" applyAlignment="1" applyProtection="1">
      <alignment horizontal="center"/>
    </xf>
    <xf numFmtId="0" fontId="12" fillId="5" borderId="83" xfId="1" applyFont="1" applyFill="1" applyBorder="1" applyAlignment="1" applyProtection="1">
      <alignment horizontal="center"/>
      <protection locked="0"/>
    </xf>
    <xf numFmtId="0" fontId="12" fillId="5" borderId="84" xfId="1" applyFont="1" applyFill="1" applyBorder="1" applyAlignment="1" applyProtection="1">
      <alignment horizontal="center"/>
    </xf>
    <xf numFmtId="0" fontId="8" fillId="5" borderId="85" xfId="1" applyFont="1" applyFill="1" applyBorder="1" applyAlignment="1" applyProtection="1">
      <alignment horizontal="center"/>
      <protection locked="0"/>
    </xf>
    <xf numFmtId="0" fontId="9" fillId="6" borderId="86" xfId="1" applyFont="1" applyFill="1" applyBorder="1" applyProtection="1"/>
    <xf numFmtId="0" fontId="8" fillId="6" borderId="87" xfId="1" applyFont="1" applyFill="1" applyBorder="1" applyAlignment="1" applyProtection="1">
      <alignment horizontal="center"/>
    </xf>
    <xf numFmtId="0" fontId="12" fillId="2" borderId="94" xfId="1" applyFont="1" applyFill="1" applyBorder="1" applyAlignment="1" applyProtection="1">
      <alignment horizontal="center" vertical="center" shrinkToFit="1"/>
    </xf>
    <xf numFmtId="1" fontId="8" fillId="6" borderId="18" xfId="1" applyNumberFormat="1" applyFont="1" applyFill="1" applyBorder="1" applyAlignment="1" applyProtection="1">
      <alignment horizontal="center"/>
    </xf>
    <xf numFmtId="1" fontId="8" fillId="6" borderId="19" xfId="1" applyNumberFormat="1" applyFont="1" applyFill="1" applyBorder="1" applyAlignment="1" applyProtection="1">
      <alignment horizontal="center"/>
      <protection locked="0"/>
    </xf>
    <xf numFmtId="1" fontId="8" fillId="6" borderId="19" xfId="1" applyNumberFormat="1" applyFont="1" applyFill="1" applyBorder="1" applyAlignment="1" applyProtection="1">
      <alignment horizontal="center"/>
    </xf>
    <xf numFmtId="0" fontId="9" fillId="6" borderId="20" xfId="1" applyFont="1" applyFill="1" applyBorder="1" applyAlignment="1" applyProtection="1">
      <alignment horizontal="center"/>
    </xf>
    <xf numFmtId="1" fontId="8" fillId="6" borderId="37" xfId="1" applyNumberFormat="1" applyFont="1" applyFill="1" applyBorder="1" applyAlignment="1" applyProtection="1">
      <alignment horizontal="center"/>
    </xf>
    <xf numFmtId="0" fontId="9" fillId="6" borderId="21" xfId="1" applyFont="1" applyFill="1" applyBorder="1" applyAlignment="1" applyProtection="1">
      <alignment horizontal="center"/>
    </xf>
    <xf numFmtId="1" fontId="8" fillId="6" borderId="22" xfId="1" applyNumberFormat="1" applyFont="1" applyFill="1" applyBorder="1" applyAlignment="1" applyProtection="1">
      <alignment horizontal="center"/>
    </xf>
    <xf numFmtId="1" fontId="4" fillId="5" borderId="88" xfId="1" applyNumberFormat="1" applyFont="1" applyFill="1" applyBorder="1" applyAlignment="1" applyProtection="1">
      <alignment horizontal="center"/>
      <protection locked="0"/>
    </xf>
    <xf numFmtId="0" fontId="4" fillId="5" borderId="89" xfId="1" applyFont="1" applyFill="1" applyBorder="1" applyAlignment="1" applyProtection="1">
      <alignment horizontal="center"/>
      <protection locked="0"/>
    </xf>
    <xf numFmtId="0" fontId="4" fillId="5" borderId="90" xfId="1" applyFont="1" applyFill="1" applyBorder="1" applyAlignment="1" applyProtection="1">
      <alignment horizontal="center"/>
      <protection locked="0"/>
    </xf>
    <xf numFmtId="0" fontId="4" fillId="5" borderId="88" xfId="1" applyFont="1" applyFill="1" applyBorder="1" applyAlignment="1" applyProtection="1">
      <alignment horizontal="center"/>
      <protection locked="0"/>
    </xf>
    <xf numFmtId="0" fontId="16" fillId="5" borderId="88" xfId="1" applyFont="1" applyFill="1" applyBorder="1" applyAlignment="1" applyProtection="1">
      <alignment horizontal="center"/>
      <protection locked="0"/>
    </xf>
    <xf numFmtId="0" fontId="16" fillId="5" borderId="89" xfId="1" applyFont="1" applyFill="1" applyBorder="1" applyAlignment="1" applyProtection="1">
      <alignment horizontal="center"/>
      <protection locked="0"/>
    </xf>
    <xf numFmtId="0" fontId="16" fillId="5" borderId="90" xfId="1" applyFont="1" applyFill="1" applyBorder="1" applyAlignment="1" applyProtection="1">
      <alignment horizontal="center"/>
      <protection locked="0"/>
    </xf>
    <xf numFmtId="0" fontId="16" fillId="5" borderId="91" xfId="1" applyFont="1" applyFill="1" applyBorder="1" applyAlignment="1" applyProtection="1">
      <alignment horizontal="center"/>
      <protection locked="0"/>
    </xf>
    <xf numFmtId="1" fontId="4" fillId="5" borderId="92" xfId="1" applyNumberFormat="1" applyFont="1" applyFill="1" applyBorder="1" applyAlignment="1" applyProtection="1">
      <alignment horizontal="center"/>
    </xf>
    <xf numFmtId="1" fontId="4" fillId="5" borderId="84" xfId="1" applyNumberFormat="1" applyFont="1" applyFill="1" applyBorder="1" applyAlignment="1" applyProtection="1">
      <alignment horizontal="center"/>
    </xf>
    <xf numFmtId="0" fontId="5" fillId="2" borderId="55" xfId="1" applyFont="1" applyFill="1" applyBorder="1" applyAlignment="1" applyProtection="1">
      <alignment horizontal="center"/>
    </xf>
    <xf numFmtId="0" fontId="5" fillId="2" borderId="56" xfId="1" applyFont="1" applyFill="1" applyBorder="1" applyAlignment="1" applyProtection="1">
      <alignment horizontal="center"/>
    </xf>
    <xf numFmtId="1" fontId="4" fillId="2" borderId="55" xfId="1" applyNumberFormat="1" applyFont="1" applyFill="1" applyBorder="1" applyAlignment="1" applyProtection="1">
      <alignment horizontal="center"/>
    </xf>
    <xf numFmtId="0" fontId="8" fillId="6" borderId="93" xfId="1" applyFont="1" applyFill="1" applyBorder="1" applyAlignment="1" applyProtection="1">
      <alignment horizontal="center"/>
    </xf>
    <xf numFmtId="1" fontId="9" fillId="6" borderId="19" xfId="1" applyNumberFormat="1" applyFont="1" applyFill="1" applyBorder="1" applyAlignment="1" applyProtection="1">
      <alignment horizontal="center"/>
    </xf>
    <xf numFmtId="1" fontId="9" fillId="6" borderId="37" xfId="1" applyNumberFormat="1" applyFont="1" applyFill="1" applyBorder="1" applyAlignment="1" applyProtection="1">
      <alignment horizontal="center"/>
    </xf>
    <xf numFmtId="0" fontId="12" fillId="2" borderId="21" xfId="1" applyFont="1" applyFill="1" applyBorder="1" applyAlignment="1" applyProtection="1">
      <alignment horizontal="center" vertical="center" shrinkToFit="1"/>
    </xf>
    <xf numFmtId="0" fontId="1" fillId="0" borderId="1" xfId="1" applyBorder="1"/>
    <xf numFmtId="0" fontId="1" fillId="0" borderId="74" xfId="1" applyBorder="1"/>
    <xf numFmtId="0" fontId="11" fillId="0" borderId="74" xfId="1" applyFont="1" applyBorder="1"/>
    <xf numFmtId="0" fontId="11" fillId="0" borderId="98" xfId="1" applyFont="1" applyBorder="1"/>
    <xf numFmtId="0" fontId="1" fillId="0" borderId="99" xfId="1" applyBorder="1"/>
    <xf numFmtId="0" fontId="12" fillId="0" borderId="66" xfId="1" applyFont="1" applyBorder="1"/>
    <xf numFmtId="0" fontId="12" fillId="0" borderId="19" xfId="1" applyFont="1" applyBorder="1"/>
    <xf numFmtId="0" fontId="12" fillId="0" borderId="73" xfId="1" applyFont="1" applyBorder="1"/>
    <xf numFmtId="0" fontId="12" fillId="0" borderId="12" xfId="1" applyFont="1" applyBorder="1"/>
    <xf numFmtId="0" fontId="12" fillId="0" borderId="27" xfId="1" applyFont="1" applyBorder="1"/>
    <xf numFmtId="0" fontId="12" fillId="0" borderId="36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4" fillId="7" borderId="95" xfId="1" applyFont="1" applyFill="1" applyBorder="1" applyAlignment="1">
      <alignment horizontal="center" vertical="top"/>
    </xf>
    <xf numFmtId="0" fontId="4" fillId="7" borderId="96" xfId="1" applyFont="1" applyFill="1" applyBorder="1" applyAlignment="1">
      <alignment horizontal="center" vertical="top"/>
    </xf>
    <xf numFmtId="0" fontId="4" fillId="7" borderId="97" xfId="1" applyFont="1" applyFill="1" applyBorder="1" applyAlignment="1">
      <alignment horizontal="center" vertical="top"/>
    </xf>
    <xf numFmtId="0" fontId="4" fillId="7" borderId="74" xfId="1" applyFont="1" applyFill="1" applyBorder="1" applyAlignment="1">
      <alignment horizontal="center" vertical="top"/>
    </xf>
    <xf numFmtId="0" fontId="12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12" fillId="0" borderId="77" xfId="1" applyFont="1" applyFill="1" applyBorder="1" applyAlignment="1" applyProtection="1">
      <alignment horizontal="left" vertical="center" wrapText="1"/>
      <protection locked="0"/>
    </xf>
    <xf numFmtId="0" fontId="0" fillId="0" borderId="78" xfId="0" applyFill="1" applyBorder="1" applyAlignment="1" applyProtection="1">
      <alignment horizontal="left" vertical="center" wrapText="1"/>
      <protection locked="0"/>
    </xf>
    <xf numFmtId="0" fontId="0" fillId="0" borderId="79" xfId="0" applyFill="1" applyBorder="1" applyAlignment="1" applyProtection="1">
      <alignment horizontal="left" vertical="center" wrapText="1"/>
      <protection locked="0"/>
    </xf>
    <xf numFmtId="0" fontId="12" fillId="2" borderId="59" xfId="1" applyFont="1" applyFill="1" applyBorder="1" applyAlignment="1" applyProtection="1">
      <alignment horizontal="left" vertical="center" wrapText="1"/>
    </xf>
    <xf numFmtId="0" fontId="0" fillId="2" borderId="60" xfId="0" applyFill="1" applyBorder="1" applyAlignment="1" applyProtection="1">
      <alignment horizontal="left" vertical="center" wrapText="1"/>
    </xf>
    <xf numFmtId="0" fontId="0" fillId="2" borderId="61" xfId="0" applyFill="1" applyBorder="1" applyAlignment="1" applyProtection="1">
      <alignment horizontal="left" vertical="center" wrapText="1"/>
    </xf>
    <xf numFmtId="0" fontId="12" fillId="2" borderId="22" xfId="1" applyFont="1" applyFill="1" applyBorder="1" applyAlignment="1" applyProtection="1">
      <alignment horizontal="left" vertical="center" wrapText="1"/>
    </xf>
    <xf numFmtId="0" fontId="0" fillId="2" borderId="19" xfId="0" applyFill="1" applyBorder="1" applyAlignment="1" applyProtection="1">
      <alignment horizontal="left" vertical="center" wrapText="1"/>
    </xf>
    <xf numFmtId="0" fontId="0" fillId="2" borderId="21" xfId="0" applyFill="1" applyBorder="1" applyAlignment="1" applyProtection="1">
      <alignment horizontal="left" vertical="center" wrapText="1"/>
    </xf>
    <xf numFmtId="1" fontId="4" fillId="2" borderId="71" xfId="1" applyNumberFormat="1" applyFont="1" applyFill="1" applyBorder="1" applyAlignment="1" applyProtection="1">
      <alignment horizontal="center" vertical="center"/>
    </xf>
    <xf numFmtId="1" fontId="4" fillId="2" borderId="41" xfId="1" applyNumberFormat="1" applyFont="1" applyFill="1" applyBorder="1" applyAlignment="1" applyProtection="1">
      <alignment horizontal="center" vertical="center"/>
    </xf>
    <xf numFmtId="0" fontId="4" fillId="2" borderId="22" xfId="1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1" fillId="2" borderId="71" xfId="1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7" fillId="2" borderId="19" xfId="1" applyFont="1" applyFill="1" applyBorder="1" applyAlignment="1" applyProtection="1">
      <alignment horizontal="center" textRotation="90"/>
    </xf>
    <xf numFmtId="0" fontId="0" fillId="2" borderId="27" xfId="0" applyFill="1" applyBorder="1" applyAlignment="1" applyProtection="1">
      <alignment horizontal="center"/>
    </xf>
    <xf numFmtId="0" fontId="7" fillId="2" borderId="21" xfId="1" applyFont="1" applyFill="1" applyBorder="1" applyAlignment="1" applyProtection="1">
      <alignment horizontal="center" textRotation="90"/>
    </xf>
    <xf numFmtId="0" fontId="0" fillId="2" borderId="29" xfId="0" applyFill="1" applyBorder="1" applyAlignment="1" applyProtection="1">
      <alignment horizontal="center"/>
    </xf>
    <xf numFmtId="0" fontId="10" fillId="2" borderId="32" xfId="1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9" fillId="2" borderId="48" xfId="1" applyFont="1" applyFill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" borderId="11" xfId="1" applyFont="1" applyFill="1" applyBorder="1" applyAlignment="1" applyProtection="1">
      <alignment horizontal="center"/>
    </xf>
    <xf numFmtId="0" fontId="7" fillId="2" borderId="12" xfId="1" applyFont="1" applyFill="1" applyBorder="1" applyAlignment="1" applyProtection="1">
      <alignment horizontal="center"/>
    </xf>
    <xf numFmtId="0" fontId="7" fillId="2" borderId="13" xfId="1" applyFont="1" applyFill="1" applyBorder="1" applyAlignment="1" applyProtection="1">
      <alignment horizontal="center"/>
    </xf>
    <xf numFmtId="0" fontId="7" fillId="2" borderId="14" xfId="1" applyFont="1" applyFill="1" applyBorder="1" applyAlignment="1" applyProtection="1">
      <alignment horizontal="center"/>
    </xf>
    <xf numFmtId="0" fontId="7" fillId="2" borderId="15" xfId="1" applyFont="1" applyFill="1" applyBorder="1" applyAlignment="1" applyProtection="1">
      <alignment horizontal="center"/>
    </xf>
    <xf numFmtId="0" fontId="2" fillId="2" borderId="0" xfId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center" vertical="center" textRotation="90"/>
    </xf>
    <xf numFmtId="0" fontId="4" fillId="2" borderId="9" xfId="1" applyFont="1" applyFill="1" applyBorder="1" applyAlignment="1" applyProtection="1">
      <alignment horizontal="center" vertical="center" textRotation="90"/>
    </xf>
    <xf numFmtId="0" fontId="4" fillId="2" borderId="23" xfId="1" applyFont="1" applyFill="1" applyBorder="1" applyAlignment="1" applyProtection="1">
      <alignment horizontal="center" vertical="center" textRotation="90"/>
    </xf>
    <xf numFmtId="0" fontId="5" fillId="2" borderId="3" xfId="1" applyFont="1" applyFill="1" applyBorder="1" applyAlignment="1" applyProtection="1">
      <alignment horizontal="center" vertical="center" textRotation="90"/>
    </xf>
    <xf numFmtId="0" fontId="5" fillId="2" borderId="10" xfId="1" applyFont="1" applyFill="1" applyBorder="1" applyAlignment="1" applyProtection="1">
      <alignment horizontal="center" vertical="center" textRotation="90"/>
    </xf>
    <xf numFmtId="0" fontId="5" fillId="2" borderId="24" xfId="1" applyFont="1" applyFill="1" applyBorder="1" applyAlignment="1" applyProtection="1">
      <alignment horizontal="center" vertical="center" textRotation="90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7" fillId="2" borderId="20" xfId="1" applyFont="1" applyFill="1" applyBorder="1" applyAlignment="1" applyProtection="1">
      <alignment horizontal="center" textRotation="90"/>
    </xf>
    <xf numFmtId="0" fontId="0" fillId="2" borderId="28" xfId="0" applyFill="1" applyBorder="1" applyAlignment="1" applyProtection="1">
      <alignment horizontal="center"/>
    </xf>
  </cellXfs>
  <cellStyles count="2">
    <cellStyle name="Normál" xfId="0" builtinId="0"/>
    <cellStyle name="Normál_H_B séma 0323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R215"/>
  <sheetViews>
    <sheetView tabSelected="1" zoomScale="80" zoomScaleNormal="80" workbookViewId="0">
      <selection sqref="A1:W1"/>
    </sheetView>
  </sheetViews>
  <sheetFormatPr defaultColWidth="10.6640625" defaultRowHeight="15.75" x14ac:dyDescent="0.25"/>
  <cols>
    <col min="1" max="1" width="17.33203125" style="92" customWidth="1"/>
    <col min="2" max="2" width="7.1640625" style="2" customWidth="1"/>
    <col min="3" max="3" width="60.33203125" style="2" customWidth="1"/>
    <col min="4" max="15" width="5.83203125" style="2" customWidth="1"/>
    <col min="16" max="23" width="5.83203125" style="2" hidden="1" customWidth="1"/>
    <col min="24" max="24" width="7.33203125" style="2" bestFit="1" customWidth="1"/>
    <col min="25" max="25" width="6.5" style="2" bestFit="1" customWidth="1"/>
    <col min="26" max="26" width="6.6640625" style="2" customWidth="1"/>
    <col min="27" max="27" width="5.83203125" style="2" customWidth="1"/>
    <col min="28" max="28" width="63.6640625" style="2" bestFit="1" customWidth="1"/>
    <col min="29" max="29" width="30" style="2" bestFit="1" customWidth="1"/>
    <col min="30" max="39" width="1.83203125" style="2" customWidth="1"/>
    <col min="40" max="40" width="2.33203125" style="2" customWidth="1"/>
    <col min="41" max="16384" width="10.6640625" style="2"/>
  </cols>
  <sheetData>
    <row r="1" spans="1:44" ht="21.95" customHeight="1" x14ac:dyDescent="0.2">
      <c r="A1" s="178" t="s">
        <v>0</v>
      </c>
      <c r="B1" s="178"/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"/>
      <c r="Y1" s="1"/>
      <c r="Z1" s="1"/>
      <c r="AA1" s="1"/>
    </row>
    <row r="2" spans="1:44" ht="21.95" customHeight="1" x14ac:dyDescent="0.2">
      <c r="A2" s="180" t="s">
        <v>34</v>
      </c>
      <c r="B2" s="180"/>
      <c r="C2" s="180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3"/>
      <c r="Y2" s="3"/>
      <c r="Z2" s="3"/>
      <c r="AA2" s="3"/>
    </row>
    <row r="3" spans="1:44" ht="15.75" customHeight="1" x14ac:dyDescent="0.2">
      <c r="A3" s="182" t="s">
        <v>1</v>
      </c>
      <c r="B3" s="182"/>
      <c r="C3" s="182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4"/>
      <c r="Y3" s="4"/>
      <c r="Z3" s="4"/>
      <c r="AA3" s="4"/>
    </row>
    <row r="4" spans="1:44" ht="15.75" customHeight="1" thickBot="1" x14ac:dyDescent="0.25">
      <c r="A4" s="184" t="s">
        <v>2</v>
      </c>
      <c r="B4" s="184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5"/>
      <c r="Y4" s="5"/>
      <c r="Z4" s="5"/>
      <c r="AA4" s="5"/>
      <c r="AB4" s="125"/>
      <c r="AC4" s="125"/>
    </row>
    <row r="5" spans="1:44" ht="15.75" customHeight="1" thickTop="1" thickBot="1" x14ac:dyDescent="0.25">
      <c r="A5" s="186" t="s">
        <v>3</v>
      </c>
      <c r="B5" s="189" t="s">
        <v>4</v>
      </c>
      <c r="C5" s="192" t="s">
        <v>5</v>
      </c>
      <c r="D5" s="195" t="s">
        <v>6</v>
      </c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X5" s="169" t="s">
        <v>7</v>
      </c>
      <c r="Y5" s="170"/>
      <c r="Z5" s="170"/>
      <c r="AA5" s="170"/>
      <c r="AB5" s="137" t="s">
        <v>50</v>
      </c>
      <c r="AC5" s="140" t="s">
        <v>51</v>
      </c>
      <c r="AD5" s="126"/>
    </row>
    <row r="6" spans="1:44" ht="15.75" customHeight="1" x14ac:dyDescent="0.2">
      <c r="A6" s="187"/>
      <c r="B6" s="190"/>
      <c r="C6" s="193"/>
      <c r="D6" s="173" t="s">
        <v>8</v>
      </c>
      <c r="E6" s="174"/>
      <c r="F6" s="174"/>
      <c r="G6" s="175"/>
      <c r="H6" s="176" t="s">
        <v>9</v>
      </c>
      <c r="I6" s="174"/>
      <c r="J6" s="174"/>
      <c r="K6" s="177"/>
      <c r="L6" s="173" t="s">
        <v>10</v>
      </c>
      <c r="M6" s="174"/>
      <c r="N6" s="174"/>
      <c r="O6" s="175"/>
      <c r="P6" s="173" t="s">
        <v>11</v>
      </c>
      <c r="Q6" s="174"/>
      <c r="R6" s="174"/>
      <c r="S6" s="175"/>
      <c r="T6" s="176" t="s">
        <v>12</v>
      </c>
      <c r="U6" s="174"/>
      <c r="V6" s="174"/>
      <c r="W6" s="177"/>
      <c r="X6" s="171"/>
      <c r="Y6" s="172"/>
      <c r="Z6" s="172"/>
      <c r="AA6" s="172"/>
      <c r="AB6" s="138"/>
      <c r="AC6" s="140"/>
      <c r="AD6" s="126"/>
    </row>
    <row r="7" spans="1:44" ht="15.75" customHeight="1" x14ac:dyDescent="0.2">
      <c r="A7" s="187"/>
      <c r="B7" s="190"/>
      <c r="C7" s="193"/>
      <c r="D7" s="6" t="s">
        <v>13</v>
      </c>
      <c r="E7" s="6" t="s">
        <v>14</v>
      </c>
      <c r="F7" s="161" t="s">
        <v>15</v>
      </c>
      <c r="G7" s="198" t="s">
        <v>16</v>
      </c>
      <c r="H7" s="6" t="s">
        <v>13</v>
      </c>
      <c r="I7" s="6" t="s">
        <v>17</v>
      </c>
      <c r="J7" s="161" t="s">
        <v>15</v>
      </c>
      <c r="K7" s="198" t="s">
        <v>16</v>
      </c>
      <c r="L7" s="6" t="s">
        <v>13</v>
      </c>
      <c r="M7" s="6" t="s">
        <v>17</v>
      </c>
      <c r="N7" s="161" t="s">
        <v>15</v>
      </c>
      <c r="O7" s="198" t="s">
        <v>16</v>
      </c>
      <c r="P7" s="6" t="s">
        <v>13</v>
      </c>
      <c r="Q7" s="6" t="s">
        <v>17</v>
      </c>
      <c r="R7" s="161" t="s">
        <v>15</v>
      </c>
      <c r="S7" s="198" t="s">
        <v>16</v>
      </c>
      <c r="T7" s="6" t="s">
        <v>13</v>
      </c>
      <c r="U7" s="6" t="s">
        <v>17</v>
      </c>
      <c r="V7" s="161" t="s">
        <v>15</v>
      </c>
      <c r="W7" s="163" t="s">
        <v>16</v>
      </c>
      <c r="X7" s="7" t="s">
        <v>13</v>
      </c>
      <c r="Y7" s="6" t="s">
        <v>17</v>
      </c>
      <c r="Z7" s="161" t="s">
        <v>15</v>
      </c>
      <c r="AA7" s="163" t="s">
        <v>16</v>
      </c>
      <c r="AB7" s="138"/>
      <c r="AC7" s="140"/>
      <c r="AD7" s="126"/>
      <c r="AE7" s="58"/>
      <c r="AQ7" s="58"/>
    </row>
    <row r="8" spans="1:44" ht="80.099999999999994" customHeight="1" thickBot="1" x14ac:dyDescent="0.25">
      <c r="A8" s="188"/>
      <c r="B8" s="191"/>
      <c r="C8" s="194"/>
      <c r="D8" s="9" t="s">
        <v>49</v>
      </c>
      <c r="E8" s="9" t="s">
        <v>49</v>
      </c>
      <c r="F8" s="162"/>
      <c r="G8" s="199"/>
      <c r="H8" s="9" t="s">
        <v>49</v>
      </c>
      <c r="I8" s="9" t="s">
        <v>49</v>
      </c>
      <c r="J8" s="162"/>
      <c r="K8" s="199"/>
      <c r="L8" s="9" t="s">
        <v>49</v>
      </c>
      <c r="M8" s="9" t="s">
        <v>49</v>
      </c>
      <c r="N8" s="162"/>
      <c r="O8" s="199"/>
      <c r="P8" s="8" t="s">
        <v>18</v>
      </c>
      <c r="Q8" s="8" t="s">
        <v>18</v>
      </c>
      <c r="R8" s="162"/>
      <c r="S8" s="199"/>
      <c r="T8" s="8" t="s">
        <v>18</v>
      </c>
      <c r="U8" s="8" t="s">
        <v>18</v>
      </c>
      <c r="V8" s="162"/>
      <c r="W8" s="164"/>
      <c r="X8" s="9" t="s">
        <v>49</v>
      </c>
      <c r="Y8" s="9" t="s">
        <v>49</v>
      </c>
      <c r="Z8" s="162"/>
      <c r="AA8" s="164"/>
      <c r="AB8" s="139"/>
      <c r="AC8" s="140"/>
      <c r="AD8" s="126"/>
      <c r="AQ8" s="58"/>
    </row>
    <row r="9" spans="1:44" s="16" customFormat="1" ht="15.75" customHeight="1" thickBot="1" x14ac:dyDescent="0.35">
      <c r="A9" s="10">
        <v>1</v>
      </c>
      <c r="B9" s="11"/>
      <c r="C9" s="12" t="s">
        <v>19</v>
      </c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3"/>
      <c r="Y9" s="14"/>
      <c r="Z9" s="14"/>
      <c r="AA9" s="15"/>
      <c r="AC9" s="128"/>
      <c r="AD9" s="127"/>
    </row>
    <row r="10" spans="1:44" ht="15.75" customHeight="1" thickTop="1" x14ac:dyDescent="0.25">
      <c r="A10" s="135" t="s">
        <v>82</v>
      </c>
      <c r="B10" s="17" t="s">
        <v>20</v>
      </c>
      <c r="C10" s="18" t="s">
        <v>52</v>
      </c>
      <c r="D10" s="19">
        <v>20</v>
      </c>
      <c r="E10" s="20">
        <v>24</v>
      </c>
      <c r="F10" s="20">
        <v>7</v>
      </c>
      <c r="G10" s="21" t="s">
        <v>46</v>
      </c>
      <c r="H10" s="19"/>
      <c r="I10" s="20"/>
      <c r="J10" s="20"/>
      <c r="K10" s="21"/>
      <c r="L10" s="19"/>
      <c r="M10" s="20"/>
      <c r="N10" s="20"/>
      <c r="O10" s="21"/>
      <c r="P10" s="22"/>
      <c r="Q10" s="23"/>
      <c r="R10" s="23"/>
      <c r="S10" s="24"/>
      <c r="T10" s="22"/>
      <c r="U10" s="23"/>
      <c r="V10" s="23"/>
      <c r="W10" s="25"/>
      <c r="X10" s="26">
        <f t="shared" ref="X10:X21" si="0">IF(D10+H10+L10+P10+T10=0,"",D10+H10+L10+P10+T10)</f>
        <v>20</v>
      </c>
      <c r="Y10" s="27">
        <f>E10</f>
        <v>24</v>
      </c>
      <c r="Z10" s="27">
        <f t="shared" ref="Z10:Z21" si="1">IF(F10+J10+N10+R10+V10=0,"",F10+J10+N10+R10+V10)</f>
        <v>7</v>
      </c>
      <c r="AA10" s="124" t="s">
        <v>21</v>
      </c>
      <c r="AB10" s="131" t="s">
        <v>53</v>
      </c>
      <c r="AC10" s="130" t="s">
        <v>54</v>
      </c>
    </row>
    <row r="11" spans="1:44" ht="15.75" customHeight="1" x14ac:dyDescent="0.25">
      <c r="A11" s="135" t="s">
        <v>72</v>
      </c>
      <c r="B11" s="17" t="s">
        <v>20</v>
      </c>
      <c r="C11" s="18" t="s">
        <v>55</v>
      </c>
      <c r="D11" s="19">
        <v>5</v>
      </c>
      <c r="E11" s="20">
        <v>4</v>
      </c>
      <c r="F11" s="20">
        <v>4</v>
      </c>
      <c r="G11" s="21" t="s">
        <v>46</v>
      </c>
      <c r="H11" s="19"/>
      <c r="I11" s="20"/>
      <c r="J11" s="20"/>
      <c r="K11" s="21"/>
      <c r="L11" s="19"/>
      <c r="M11" s="20"/>
      <c r="N11" s="20"/>
      <c r="O11" s="21"/>
      <c r="P11" s="22"/>
      <c r="Q11" s="23"/>
      <c r="R11" s="23"/>
      <c r="S11" s="24"/>
      <c r="T11" s="22"/>
      <c r="U11" s="23"/>
      <c r="V11" s="23"/>
      <c r="W11" s="25"/>
      <c r="X11" s="26">
        <f t="shared" si="0"/>
        <v>5</v>
      </c>
      <c r="Y11" s="27">
        <f t="shared" ref="Y11:Y14" si="2">E11</f>
        <v>4</v>
      </c>
      <c r="Z11" s="27">
        <f t="shared" si="1"/>
        <v>4</v>
      </c>
      <c r="AA11" s="124" t="s">
        <v>21</v>
      </c>
      <c r="AB11" s="131" t="s">
        <v>53</v>
      </c>
      <c r="AC11" s="131" t="s">
        <v>56</v>
      </c>
    </row>
    <row r="12" spans="1:44" ht="15.75" customHeight="1" x14ac:dyDescent="0.25">
      <c r="A12" s="135" t="s">
        <v>57</v>
      </c>
      <c r="B12" s="17" t="s">
        <v>20</v>
      </c>
      <c r="C12" s="18" t="s">
        <v>38</v>
      </c>
      <c r="D12" s="19">
        <v>4</v>
      </c>
      <c r="E12" s="20">
        <v>11</v>
      </c>
      <c r="F12" s="20">
        <v>4</v>
      </c>
      <c r="G12" s="21" t="s">
        <v>20</v>
      </c>
      <c r="H12" s="19"/>
      <c r="I12" s="20"/>
      <c r="J12" s="20"/>
      <c r="K12" s="21"/>
      <c r="L12" s="19"/>
      <c r="M12" s="20"/>
      <c r="N12" s="20"/>
      <c r="O12" s="21"/>
      <c r="P12" s="22"/>
      <c r="Q12" s="23"/>
      <c r="R12" s="23"/>
      <c r="S12" s="24"/>
      <c r="T12" s="22"/>
      <c r="U12" s="23"/>
      <c r="V12" s="23"/>
      <c r="W12" s="25"/>
      <c r="X12" s="26">
        <f t="shared" si="0"/>
        <v>4</v>
      </c>
      <c r="Y12" s="27">
        <f t="shared" si="2"/>
        <v>11</v>
      </c>
      <c r="Z12" s="27">
        <f t="shared" si="1"/>
        <v>4</v>
      </c>
      <c r="AA12" s="124" t="s">
        <v>21</v>
      </c>
      <c r="AB12" s="131" t="s">
        <v>58</v>
      </c>
      <c r="AC12" s="131" t="s">
        <v>59</v>
      </c>
    </row>
    <row r="13" spans="1:44" ht="15.75" customHeight="1" x14ac:dyDescent="0.25">
      <c r="A13" s="135" t="s">
        <v>73</v>
      </c>
      <c r="B13" s="17" t="s">
        <v>20</v>
      </c>
      <c r="C13" s="18" t="s">
        <v>39</v>
      </c>
      <c r="D13" s="19">
        <v>9</v>
      </c>
      <c r="E13" s="20">
        <v>9</v>
      </c>
      <c r="F13" s="20">
        <v>5</v>
      </c>
      <c r="G13" s="21" t="s">
        <v>20</v>
      </c>
      <c r="H13" s="19"/>
      <c r="I13" s="20"/>
      <c r="J13" s="20"/>
      <c r="K13" s="21"/>
      <c r="L13" s="19"/>
      <c r="M13" s="20"/>
      <c r="N13" s="20"/>
      <c r="O13" s="21"/>
      <c r="P13" s="22"/>
      <c r="Q13" s="23"/>
      <c r="R13" s="23"/>
      <c r="S13" s="24"/>
      <c r="T13" s="22"/>
      <c r="U13" s="23"/>
      <c r="V13" s="23"/>
      <c r="W13" s="25"/>
      <c r="X13" s="26">
        <f t="shared" si="0"/>
        <v>9</v>
      </c>
      <c r="Y13" s="27">
        <f t="shared" si="2"/>
        <v>9</v>
      </c>
      <c r="Z13" s="27">
        <f t="shared" si="1"/>
        <v>5</v>
      </c>
      <c r="AA13" s="124" t="s">
        <v>21</v>
      </c>
      <c r="AB13" s="131" t="s">
        <v>60</v>
      </c>
      <c r="AC13" s="131" t="s">
        <v>61</v>
      </c>
    </row>
    <row r="14" spans="1:44" ht="15.75" customHeight="1" x14ac:dyDescent="0.25">
      <c r="A14" s="135" t="s">
        <v>74</v>
      </c>
      <c r="B14" s="17" t="s">
        <v>20</v>
      </c>
      <c r="C14" s="18" t="s">
        <v>40</v>
      </c>
      <c r="D14" s="19">
        <v>9</v>
      </c>
      <c r="E14" s="20">
        <v>9</v>
      </c>
      <c r="F14" s="20">
        <v>5</v>
      </c>
      <c r="G14" s="21" t="s">
        <v>20</v>
      </c>
      <c r="H14" s="19"/>
      <c r="I14" s="20"/>
      <c r="J14" s="20"/>
      <c r="K14" s="21"/>
      <c r="L14" s="19"/>
      <c r="M14" s="20"/>
      <c r="N14" s="20"/>
      <c r="O14" s="21"/>
      <c r="P14" s="22"/>
      <c r="Q14" s="23"/>
      <c r="R14" s="23"/>
      <c r="S14" s="24"/>
      <c r="T14" s="22"/>
      <c r="U14" s="23"/>
      <c r="V14" s="23"/>
      <c r="W14" s="25"/>
      <c r="X14" s="26">
        <f t="shared" si="0"/>
        <v>9</v>
      </c>
      <c r="Y14" s="27">
        <f t="shared" si="2"/>
        <v>9</v>
      </c>
      <c r="Z14" s="27">
        <f t="shared" si="1"/>
        <v>5</v>
      </c>
      <c r="AA14" s="124" t="s">
        <v>21</v>
      </c>
      <c r="AB14" s="131" t="s">
        <v>60</v>
      </c>
      <c r="AC14" s="131" t="s">
        <v>61</v>
      </c>
    </row>
    <row r="15" spans="1:44" ht="15.75" customHeight="1" x14ac:dyDescent="0.25">
      <c r="A15" s="135" t="s">
        <v>75</v>
      </c>
      <c r="B15" s="17" t="s">
        <v>20</v>
      </c>
      <c r="C15" s="18" t="s">
        <v>41</v>
      </c>
      <c r="D15" s="19">
        <v>4</v>
      </c>
      <c r="E15" s="20">
        <v>16</v>
      </c>
      <c r="F15" s="20">
        <v>5</v>
      </c>
      <c r="G15" s="21" t="s">
        <v>70</v>
      </c>
      <c r="H15" s="19"/>
      <c r="I15" s="20"/>
      <c r="J15" s="20"/>
      <c r="K15" s="21"/>
      <c r="L15" s="19"/>
      <c r="M15" s="20"/>
      <c r="N15" s="20"/>
      <c r="O15" s="21"/>
      <c r="P15" s="22"/>
      <c r="Q15" s="23"/>
      <c r="R15" s="23"/>
      <c r="S15" s="24"/>
      <c r="T15" s="22"/>
      <c r="U15" s="23"/>
      <c r="V15" s="23"/>
      <c r="W15" s="25"/>
      <c r="X15" s="26">
        <f>D15</f>
        <v>4</v>
      </c>
      <c r="Y15" s="27">
        <f>E15</f>
        <v>16</v>
      </c>
      <c r="Z15" s="27">
        <f t="shared" si="1"/>
        <v>5</v>
      </c>
      <c r="AA15" s="124" t="s">
        <v>21</v>
      </c>
      <c r="AB15" s="131" t="s">
        <v>53</v>
      </c>
      <c r="AC15" s="131" t="s">
        <v>62</v>
      </c>
    </row>
    <row r="16" spans="1:44" ht="15.75" customHeight="1" x14ac:dyDescent="0.25">
      <c r="A16" s="135" t="s">
        <v>76</v>
      </c>
      <c r="B16" s="28" t="s">
        <v>20</v>
      </c>
      <c r="C16" s="18" t="s">
        <v>63</v>
      </c>
      <c r="D16" s="29"/>
      <c r="E16" s="30"/>
      <c r="F16" s="30"/>
      <c r="G16" s="20"/>
      <c r="H16" s="29">
        <v>18</v>
      </c>
      <c r="I16" s="30">
        <v>0</v>
      </c>
      <c r="J16" s="30">
        <v>5</v>
      </c>
      <c r="K16" s="20" t="s">
        <v>20</v>
      </c>
      <c r="L16" s="29"/>
      <c r="M16" s="30"/>
      <c r="N16" s="30"/>
      <c r="O16" s="31"/>
      <c r="P16" s="32"/>
      <c r="Q16" s="30"/>
      <c r="R16" s="30"/>
      <c r="S16" s="23"/>
      <c r="T16" s="29"/>
      <c r="U16" s="30"/>
      <c r="V16" s="30"/>
      <c r="W16" s="25"/>
      <c r="X16" s="26">
        <f t="shared" si="0"/>
        <v>18</v>
      </c>
      <c r="Y16" s="27">
        <v>0</v>
      </c>
      <c r="Z16" s="27">
        <f t="shared" si="1"/>
        <v>5</v>
      </c>
      <c r="AA16" s="124" t="s">
        <v>21</v>
      </c>
      <c r="AB16" s="131" t="s">
        <v>53</v>
      </c>
      <c r="AC16" s="131" t="s">
        <v>64</v>
      </c>
      <c r="AR16" s="58"/>
    </row>
    <row r="17" spans="1:29" ht="15.75" customHeight="1" x14ac:dyDescent="0.25">
      <c r="A17" s="135" t="s">
        <v>77</v>
      </c>
      <c r="B17" s="28" t="s">
        <v>20</v>
      </c>
      <c r="C17" s="18" t="s">
        <v>42</v>
      </c>
      <c r="D17" s="29"/>
      <c r="E17" s="30"/>
      <c r="F17" s="30"/>
      <c r="G17" s="20"/>
      <c r="H17" s="29">
        <v>10</v>
      </c>
      <c r="I17" s="30">
        <v>10</v>
      </c>
      <c r="J17" s="30">
        <v>4</v>
      </c>
      <c r="K17" s="20" t="s">
        <v>70</v>
      </c>
      <c r="L17" s="29"/>
      <c r="M17" s="30"/>
      <c r="N17" s="30"/>
      <c r="O17" s="31"/>
      <c r="P17" s="32"/>
      <c r="Q17" s="30"/>
      <c r="R17" s="30"/>
      <c r="S17" s="23"/>
      <c r="T17" s="29"/>
      <c r="U17" s="30"/>
      <c r="V17" s="30"/>
      <c r="W17" s="25"/>
      <c r="X17" s="26">
        <f t="shared" si="0"/>
        <v>10</v>
      </c>
      <c r="Y17" s="27">
        <f t="shared" ref="Y17:Y20" si="3">IF(E17+I17+M17+Q17+U17=0,"",E17+I17+M17+Q17+U17)</f>
        <v>10</v>
      </c>
      <c r="Z17" s="27">
        <f t="shared" si="1"/>
        <v>4</v>
      </c>
      <c r="AA17" s="124" t="s">
        <v>21</v>
      </c>
      <c r="AB17" s="131" t="s">
        <v>53</v>
      </c>
      <c r="AC17" s="131" t="s">
        <v>56</v>
      </c>
    </row>
    <row r="18" spans="1:29" ht="15.75" customHeight="1" x14ac:dyDescent="0.25">
      <c r="A18" s="135" t="s">
        <v>81</v>
      </c>
      <c r="B18" s="28" t="s">
        <v>20</v>
      </c>
      <c r="C18" s="18" t="s">
        <v>43</v>
      </c>
      <c r="D18" s="29"/>
      <c r="E18" s="30"/>
      <c r="F18" s="30"/>
      <c r="G18" s="20"/>
      <c r="H18" s="29">
        <v>1</v>
      </c>
      <c r="I18" s="30">
        <v>4</v>
      </c>
      <c r="J18" s="30">
        <v>3</v>
      </c>
      <c r="K18" s="20" t="s">
        <v>46</v>
      </c>
      <c r="L18" s="29"/>
      <c r="M18" s="30"/>
      <c r="N18" s="30"/>
      <c r="O18" s="31"/>
      <c r="P18" s="32"/>
      <c r="Q18" s="30"/>
      <c r="R18" s="30"/>
      <c r="S18" s="23"/>
      <c r="T18" s="29"/>
      <c r="U18" s="30"/>
      <c r="V18" s="30"/>
      <c r="W18" s="25"/>
      <c r="X18" s="26">
        <f t="shared" si="0"/>
        <v>1</v>
      </c>
      <c r="Y18" s="27">
        <f t="shared" si="3"/>
        <v>4</v>
      </c>
      <c r="Z18" s="27">
        <f t="shared" si="1"/>
        <v>3</v>
      </c>
      <c r="AA18" s="124" t="s">
        <v>21</v>
      </c>
      <c r="AB18" s="131" t="s">
        <v>65</v>
      </c>
      <c r="AC18" s="131" t="s">
        <v>66</v>
      </c>
    </row>
    <row r="19" spans="1:29" ht="15.75" customHeight="1" x14ac:dyDescent="0.25">
      <c r="A19" s="135" t="s">
        <v>78</v>
      </c>
      <c r="B19" s="28" t="s">
        <v>20</v>
      </c>
      <c r="C19" s="18" t="s">
        <v>44</v>
      </c>
      <c r="D19" s="29"/>
      <c r="E19" s="30"/>
      <c r="F19" s="30"/>
      <c r="G19" s="20"/>
      <c r="H19" s="29">
        <v>0</v>
      </c>
      <c r="I19" s="30">
        <v>20</v>
      </c>
      <c r="J19" s="30">
        <v>4</v>
      </c>
      <c r="K19" s="20" t="s">
        <v>70</v>
      </c>
      <c r="L19" s="29"/>
      <c r="M19" s="30"/>
      <c r="N19" s="30"/>
      <c r="O19" s="31"/>
      <c r="P19" s="32"/>
      <c r="Q19" s="30"/>
      <c r="R19" s="30"/>
      <c r="S19" s="23"/>
      <c r="T19" s="29"/>
      <c r="U19" s="30"/>
      <c r="V19" s="30"/>
      <c r="W19" s="25"/>
      <c r="X19" s="26">
        <v>0</v>
      </c>
      <c r="Y19" s="27">
        <f t="shared" si="3"/>
        <v>20</v>
      </c>
      <c r="Z19" s="27">
        <f t="shared" si="1"/>
        <v>4</v>
      </c>
      <c r="AA19" s="124" t="s">
        <v>21</v>
      </c>
      <c r="AB19" s="131" t="s">
        <v>53</v>
      </c>
      <c r="AC19" s="131" t="s">
        <v>56</v>
      </c>
    </row>
    <row r="20" spans="1:29" ht="15.75" customHeight="1" x14ac:dyDescent="0.25">
      <c r="A20" s="135" t="s">
        <v>79</v>
      </c>
      <c r="B20" s="28" t="s">
        <v>20</v>
      </c>
      <c r="C20" s="18" t="s">
        <v>45</v>
      </c>
      <c r="D20" s="29"/>
      <c r="E20" s="30"/>
      <c r="F20" s="30"/>
      <c r="G20" s="20"/>
      <c r="H20" s="29">
        <v>4</v>
      </c>
      <c r="I20" s="30">
        <v>16</v>
      </c>
      <c r="J20" s="30">
        <v>5</v>
      </c>
      <c r="K20" s="20" t="s">
        <v>70</v>
      </c>
      <c r="L20" s="29"/>
      <c r="M20" s="30"/>
      <c r="N20" s="30"/>
      <c r="O20" s="31"/>
      <c r="P20" s="32"/>
      <c r="Q20" s="30"/>
      <c r="R20" s="30"/>
      <c r="S20" s="23"/>
      <c r="T20" s="29"/>
      <c r="U20" s="30"/>
      <c r="V20" s="30"/>
      <c r="W20" s="25"/>
      <c r="X20" s="26">
        <v>4</v>
      </c>
      <c r="Y20" s="27">
        <f t="shared" si="3"/>
        <v>16</v>
      </c>
      <c r="Z20" s="27">
        <f t="shared" si="1"/>
        <v>5</v>
      </c>
      <c r="AA20" s="124" t="s">
        <v>21</v>
      </c>
      <c r="AB20" s="131" t="s">
        <v>53</v>
      </c>
      <c r="AC20" s="131" t="s">
        <v>62</v>
      </c>
    </row>
    <row r="21" spans="1:29" ht="15.75" customHeight="1" x14ac:dyDescent="0.25">
      <c r="A21" s="135" t="s">
        <v>71</v>
      </c>
      <c r="B21" s="28" t="s">
        <v>20</v>
      </c>
      <c r="C21" s="18" t="s">
        <v>67</v>
      </c>
      <c r="D21" s="29"/>
      <c r="E21" s="30"/>
      <c r="F21" s="30"/>
      <c r="G21" s="20"/>
      <c r="H21" s="29">
        <v>10</v>
      </c>
      <c r="I21" s="30">
        <v>0</v>
      </c>
      <c r="J21" s="30">
        <v>5</v>
      </c>
      <c r="K21" s="20" t="s">
        <v>20</v>
      </c>
      <c r="L21" s="29"/>
      <c r="M21" s="30"/>
      <c r="N21" s="30"/>
      <c r="O21" s="33"/>
      <c r="P21" s="32"/>
      <c r="Q21" s="30"/>
      <c r="R21" s="30"/>
      <c r="S21" s="23"/>
      <c r="T21" s="29"/>
      <c r="U21" s="30"/>
      <c r="V21" s="30"/>
      <c r="W21" s="25"/>
      <c r="X21" s="26">
        <f t="shared" si="0"/>
        <v>10</v>
      </c>
      <c r="Y21" s="27">
        <v>0</v>
      </c>
      <c r="Z21" s="27">
        <f t="shared" si="1"/>
        <v>5</v>
      </c>
      <c r="AA21" s="124" t="s">
        <v>21</v>
      </c>
      <c r="AB21" s="131" t="s">
        <v>68</v>
      </c>
      <c r="AC21" s="131" t="s">
        <v>69</v>
      </c>
    </row>
    <row r="22" spans="1:29" ht="15.75" customHeight="1" thickBot="1" x14ac:dyDescent="0.35">
      <c r="A22" s="136"/>
      <c r="B22" s="28" t="s">
        <v>20</v>
      </c>
      <c r="C22" s="34"/>
      <c r="D22" s="29"/>
      <c r="E22" s="30"/>
      <c r="F22" s="30"/>
      <c r="G22" s="23"/>
      <c r="H22" s="29"/>
      <c r="I22" s="30"/>
      <c r="J22" s="30"/>
      <c r="K22" s="23"/>
      <c r="L22" s="29"/>
      <c r="M22" s="30"/>
      <c r="N22" s="30"/>
      <c r="O22" s="23"/>
      <c r="P22" s="32"/>
      <c r="Q22" s="30"/>
      <c r="R22" s="30"/>
      <c r="S22" s="35"/>
      <c r="T22" s="29"/>
      <c r="U22" s="30"/>
      <c r="V22" s="30"/>
      <c r="W22" s="36"/>
      <c r="X22" s="26" t="str">
        <f t="shared" ref="X22:Z22" si="4">IF(D22+H22+L22+P22+T22=0,"",D22+H22+L22+P22+T22)</f>
        <v/>
      </c>
      <c r="Y22" s="27" t="str">
        <f t="shared" si="4"/>
        <v/>
      </c>
      <c r="Z22" s="27" t="str">
        <f t="shared" si="4"/>
        <v/>
      </c>
      <c r="AA22" s="124"/>
      <c r="AB22" s="132"/>
      <c r="AC22" s="132"/>
    </row>
    <row r="23" spans="1:29" s="16" customFormat="1" ht="15.75" customHeight="1" thickBot="1" x14ac:dyDescent="0.35">
      <c r="A23" s="37"/>
      <c r="B23" s="93"/>
      <c r="C23" s="94" t="s">
        <v>35</v>
      </c>
      <c r="D23" s="38">
        <f t="shared" ref="D23:Z23" si="5">SUM(D10:D22)</f>
        <v>51</v>
      </c>
      <c r="E23" s="39">
        <f t="shared" si="5"/>
        <v>73</v>
      </c>
      <c r="F23" s="40">
        <f t="shared" si="5"/>
        <v>30</v>
      </c>
      <c r="G23" s="41" t="s">
        <v>21</v>
      </c>
      <c r="H23" s="42">
        <f t="shared" si="5"/>
        <v>43</v>
      </c>
      <c r="I23" s="40">
        <f t="shared" si="5"/>
        <v>50</v>
      </c>
      <c r="J23" s="40">
        <f t="shared" si="5"/>
        <v>26</v>
      </c>
      <c r="K23" s="41">
        <f t="shared" si="5"/>
        <v>0</v>
      </c>
      <c r="L23" s="38">
        <f t="shared" si="5"/>
        <v>0</v>
      </c>
      <c r="M23" s="40">
        <f t="shared" si="5"/>
        <v>0</v>
      </c>
      <c r="N23" s="40">
        <f t="shared" si="5"/>
        <v>0</v>
      </c>
      <c r="O23" s="41">
        <f t="shared" si="5"/>
        <v>0</v>
      </c>
      <c r="P23" s="42">
        <f t="shared" si="5"/>
        <v>0</v>
      </c>
      <c r="Q23" s="40">
        <f t="shared" si="5"/>
        <v>0</v>
      </c>
      <c r="R23" s="40">
        <f t="shared" si="5"/>
        <v>0</v>
      </c>
      <c r="S23" s="41">
        <f t="shared" si="5"/>
        <v>0</v>
      </c>
      <c r="T23" s="38">
        <f t="shared" si="5"/>
        <v>0</v>
      </c>
      <c r="U23" s="40">
        <f t="shared" si="5"/>
        <v>0</v>
      </c>
      <c r="V23" s="40">
        <f t="shared" si="5"/>
        <v>0</v>
      </c>
      <c r="W23" s="43">
        <f t="shared" si="5"/>
        <v>0</v>
      </c>
      <c r="X23" s="44">
        <v>94</v>
      </c>
      <c r="Y23" s="40">
        <f t="shared" si="5"/>
        <v>123</v>
      </c>
      <c r="Z23" s="40">
        <f t="shared" si="5"/>
        <v>56</v>
      </c>
      <c r="AA23" s="43" t="s">
        <v>21</v>
      </c>
      <c r="AB23" s="133"/>
      <c r="AC23" s="133"/>
    </row>
    <row r="24" spans="1:29" s="58" customFormat="1" ht="15.75" customHeight="1" thickBot="1" x14ac:dyDescent="0.35">
      <c r="A24" s="121">
        <v>3</v>
      </c>
      <c r="B24" s="98"/>
      <c r="C24" s="99" t="s">
        <v>37</v>
      </c>
      <c r="D24" s="101"/>
      <c r="E24" s="102"/>
      <c r="F24" s="103"/>
      <c r="G24" s="104"/>
      <c r="H24" s="123">
        <v>0</v>
      </c>
      <c r="I24" s="122">
        <v>10</v>
      </c>
      <c r="J24" s="122">
        <v>4</v>
      </c>
      <c r="K24" s="104" t="s">
        <v>70</v>
      </c>
      <c r="L24" s="101"/>
      <c r="M24" s="103"/>
      <c r="N24" s="103"/>
      <c r="O24" s="104"/>
      <c r="P24" s="105"/>
      <c r="Q24" s="103"/>
      <c r="R24" s="103"/>
      <c r="S24" s="104"/>
      <c r="T24" s="101"/>
      <c r="U24" s="103"/>
      <c r="V24" s="103"/>
      <c r="W24" s="106"/>
      <c r="X24" s="107">
        <v>0</v>
      </c>
      <c r="Y24" s="105">
        <v>10</v>
      </c>
      <c r="Z24" s="105">
        <v>4</v>
      </c>
      <c r="AA24" s="124" t="s">
        <v>21</v>
      </c>
      <c r="AB24" s="134" t="s">
        <v>53</v>
      </c>
      <c r="AC24" s="132"/>
    </row>
    <row r="25" spans="1:29" s="58" customFormat="1" ht="15.75" customHeight="1" thickBot="1" x14ac:dyDescent="0.35">
      <c r="A25" s="95"/>
      <c r="B25" s="96"/>
      <c r="C25" s="97" t="s">
        <v>36</v>
      </c>
      <c r="D25" s="108">
        <f>D23</f>
        <v>51</v>
      </c>
      <c r="E25" s="109">
        <f t="shared" ref="E25:W25" si="6">E23</f>
        <v>73</v>
      </c>
      <c r="F25" s="109">
        <f t="shared" si="6"/>
        <v>30</v>
      </c>
      <c r="G25" s="110" t="str">
        <f t="shared" si="6"/>
        <v>x</v>
      </c>
      <c r="H25" s="111">
        <f t="shared" si="6"/>
        <v>43</v>
      </c>
      <c r="I25" s="109">
        <v>60</v>
      </c>
      <c r="J25" s="109">
        <v>30</v>
      </c>
      <c r="K25" s="110">
        <f t="shared" si="6"/>
        <v>0</v>
      </c>
      <c r="L25" s="111">
        <f t="shared" si="6"/>
        <v>0</v>
      </c>
      <c r="M25" s="109">
        <f t="shared" si="6"/>
        <v>0</v>
      </c>
      <c r="N25" s="109">
        <f t="shared" si="6"/>
        <v>0</v>
      </c>
      <c r="O25" s="110">
        <f t="shared" si="6"/>
        <v>0</v>
      </c>
      <c r="P25" s="112">
        <f t="shared" si="6"/>
        <v>0</v>
      </c>
      <c r="Q25" s="113">
        <f t="shared" si="6"/>
        <v>0</v>
      </c>
      <c r="R25" s="113">
        <f t="shared" si="6"/>
        <v>0</v>
      </c>
      <c r="S25" s="114">
        <f t="shared" si="6"/>
        <v>0</v>
      </c>
      <c r="T25" s="112">
        <f t="shared" si="6"/>
        <v>0</v>
      </c>
      <c r="U25" s="113">
        <f t="shared" si="6"/>
        <v>0</v>
      </c>
      <c r="V25" s="113">
        <f t="shared" si="6"/>
        <v>0</v>
      </c>
      <c r="W25" s="115">
        <f t="shared" si="6"/>
        <v>0</v>
      </c>
      <c r="X25" s="116">
        <v>94</v>
      </c>
      <c r="Y25" s="117">
        <v>133</v>
      </c>
      <c r="Z25" s="117">
        <f>SUM(Z23,,Z24)</f>
        <v>60</v>
      </c>
      <c r="AA25" s="100" t="s">
        <v>21</v>
      </c>
      <c r="AC25" s="129"/>
    </row>
    <row r="26" spans="1:29" s="58" customFormat="1" ht="15.75" customHeight="1" thickBot="1" x14ac:dyDescent="0.3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45"/>
      <c r="Y26" s="46"/>
      <c r="Z26" s="46"/>
      <c r="AA26" s="47"/>
    </row>
    <row r="27" spans="1:29" s="58" customFormat="1" ht="15.75" customHeight="1" thickBot="1" x14ac:dyDescent="0.35">
      <c r="A27" s="48"/>
      <c r="B27" s="49"/>
      <c r="C27" s="50" t="s">
        <v>22</v>
      </c>
      <c r="D27" s="51">
        <f>D23</f>
        <v>51</v>
      </c>
      <c r="E27" s="52">
        <f>E23</f>
        <v>73</v>
      </c>
      <c r="F27" s="118" t="s">
        <v>21</v>
      </c>
      <c r="G27" s="50" t="s">
        <v>21</v>
      </c>
      <c r="H27" s="51">
        <f>H23</f>
        <v>43</v>
      </c>
      <c r="I27" s="51">
        <f>I23</f>
        <v>50</v>
      </c>
      <c r="J27" s="118" t="s">
        <v>21</v>
      </c>
      <c r="K27" s="119" t="s">
        <v>21</v>
      </c>
      <c r="L27" s="53">
        <f>L23</f>
        <v>0</v>
      </c>
      <c r="M27" s="52">
        <f>M23</f>
        <v>0</v>
      </c>
      <c r="N27" s="118" t="s">
        <v>21</v>
      </c>
      <c r="O27" s="50" t="s">
        <v>21</v>
      </c>
      <c r="P27" s="53" t="e">
        <f>P23+#REF!</f>
        <v>#REF!</v>
      </c>
      <c r="Q27" s="52" t="e">
        <f>Q23+#REF!</f>
        <v>#REF!</v>
      </c>
      <c r="R27" s="118" t="s">
        <v>21</v>
      </c>
      <c r="S27" s="118" t="s">
        <v>21</v>
      </c>
      <c r="T27" s="52" t="e">
        <f>T23+#REF!</f>
        <v>#REF!</v>
      </c>
      <c r="U27" s="52" t="e">
        <f>U23+#REF!</f>
        <v>#REF!</v>
      </c>
      <c r="V27" s="118" t="s">
        <v>21</v>
      </c>
      <c r="W27" s="118" t="s">
        <v>21</v>
      </c>
      <c r="X27" s="120">
        <f>X23</f>
        <v>94</v>
      </c>
      <c r="Y27" s="120">
        <v>133</v>
      </c>
      <c r="Z27" s="118" t="s">
        <v>21</v>
      </c>
      <c r="AA27" s="54" t="s">
        <v>21</v>
      </c>
    </row>
    <row r="28" spans="1:29" s="58" customFormat="1" ht="15.75" customHeight="1" thickTop="1" thickBot="1" x14ac:dyDescent="0.2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9"/>
      <c r="X28" s="55"/>
      <c r="Y28" s="56"/>
      <c r="Z28" s="56"/>
      <c r="AA28" s="57"/>
    </row>
    <row r="29" spans="1:29" s="58" customFormat="1" ht="15.75" customHeight="1" thickTop="1" x14ac:dyDescent="0.3">
      <c r="A29" s="59"/>
      <c r="B29" s="60"/>
      <c r="C29" s="61"/>
      <c r="D29" s="62"/>
      <c r="E29" s="62"/>
      <c r="F29" s="63"/>
      <c r="G29" s="64"/>
      <c r="H29" s="63"/>
      <c r="I29" s="62"/>
      <c r="J29" s="63"/>
      <c r="K29" s="63"/>
      <c r="L29" s="63"/>
      <c r="M29" s="62"/>
      <c r="N29" s="63"/>
      <c r="O29" s="63"/>
      <c r="P29" s="63"/>
      <c r="Q29" s="62"/>
      <c r="R29" s="63"/>
      <c r="S29" s="63"/>
      <c r="T29" s="63"/>
      <c r="U29" s="62"/>
      <c r="V29" s="63"/>
      <c r="W29" s="64"/>
      <c r="X29" s="65"/>
      <c r="Y29" s="66"/>
      <c r="Z29" s="66"/>
      <c r="AA29" s="67"/>
    </row>
    <row r="30" spans="1:29" s="58" customFormat="1" ht="15.75" customHeight="1" x14ac:dyDescent="0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2"/>
      <c r="X30" s="68"/>
      <c r="Y30" s="69"/>
      <c r="Z30" s="69"/>
      <c r="AA30" s="70"/>
    </row>
    <row r="31" spans="1:29" s="58" customFormat="1" ht="15.75" customHeight="1" x14ac:dyDescent="0.2">
      <c r="A31" s="153" t="s">
        <v>23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68"/>
      <c r="Y31" s="69"/>
      <c r="Z31" s="69"/>
      <c r="AA31" s="70"/>
    </row>
    <row r="32" spans="1:29" s="58" customFormat="1" ht="15.75" customHeight="1" x14ac:dyDescent="0.3">
      <c r="A32" s="71"/>
      <c r="B32" s="72"/>
      <c r="C32" s="73" t="s">
        <v>24</v>
      </c>
      <c r="D32" s="74"/>
      <c r="E32" s="75"/>
      <c r="F32" s="27"/>
      <c r="G32" s="76">
        <f>COUNTIF(G10:G26,"A")</f>
        <v>0</v>
      </c>
      <c r="H32" s="74"/>
      <c r="I32" s="75"/>
      <c r="J32" s="27"/>
      <c r="K32" s="76">
        <f>COUNTIF(K10:K26,"A")</f>
        <v>0</v>
      </c>
      <c r="L32" s="74"/>
      <c r="M32" s="75"/>
      <c r="N32" s="27"/>
      <c r="O32" s="76">
        <f>COUNTIF(O10:O26,"A")</f>
        <v>0</v>
      </c>
      <c r="P32" s="74"/>
      <c r="Q32" s="75"/>
      <c r="R32" s="27"/>
      <c r="S32" s="76">
        <f>COUNTIF(S10:S26,"A")</f>
        <v>0</v>
      </c>
      <c r="T32" s="74"/>
      <c r="U32" s="75"/>
      <c r="V32" s="27"/>
      <c r="W32" s="74">
        <f>COUNTIF(W10:W26,"A")</f>
        <v>0</v>
      </c>
      <c r="X32" s="68"/>
      <c r="Y32" s="69"/>
      <c r="Z32" s="77"/>
      <c r="AA32" s="78">
        <f t="shared" ref="AA32:AA42" si="7">SUM(D32:W32)</f>
        <v>0</v>
      </c>
    </row>
    <row r="33" spans="1:27" s="58" customFormat="1" ht="15.75" customHeight="1" x14ac:dyDescent="0.3">
      <c r="A33" s="71"/>
      <c r="B33" s="72"/>
      <c r="C33" s="73" t="s">
        <v>25</v>
      </c>
      <c r="D33" s="74"/>
      <c r="E33" s="75"/>
      <c r="F33" s="27"/>
      <c r="G33" s="76">
        <f>COUNTIF(G10:G26,"B")</f>
        <v>2</v>
      </c>
      <c r="H33" s="74"/>
      <c r="I33" s="75"/>
      <c r="J33" s="27"/>
      <c r="K33" s="76">
        <f>COUNTIF(K10:K26,"B")</f>
        <v>1</v>
      </c>
      <c r="L33" s="74"/>
      <c r="M33" s="75"/>
      <c r="N33" s="27"/>
      <c r="O33" s="76">
        <f>COUNTIF(O10:O26,"B")</f>
        <v>0</v>
      </c>
      <c r="P33" s="74"/>
      <c r="Q33" s="75"/>
      <c r="R33" s="27"/>
      <c r="S33" s="76">
        <f>COUNTIF(S10:S26,"B")</f>
        <v>0</v>
      </c>
      <c r="T33" s="74"/>
      <c r="U33" s="75"/>
      <c r="V33" s="27"/>
      <c r="W33" s="74">
        <f>COUNTIF(W10:W26,"B")</f>
        <v>0</v>
      </c>
      <c r="X33" s="68"/>
      <c r="Y33" s="69"/>
      <c r="Z33" s="77"/>
      <c r="AA33" s="78">
        <f t="shared" si="7"/>
        <v>3</v>
      </c>
    </row>
    <row r="34" spans="1:27" s="58" customFormat="1" ht="15.75" customHeight="1" x14ac:dyDescent="0.3">
      <c r="A34" s="71"/>
      <c r="B34" s="72"/>
      <c r="C34" s="73" t="s">
        <v>26</v>
      </c>
      <c r="D34" s="74"/>
      <c r="E34" s="75"/>
      <c r="F34" s="27"/>
      <c r="G34" s="76">
        <f>COUNTIF(G10:G26,"F")</f>
        <v>0</v>
      </c>
      <c r="H34" s="74"/>
      <c r="I34" s="75"/>
      <c r="J34" s="27"/>
      <c r="K34" s="76">
        <f>COUNTIF(K10:K26,"F")</f>
        <v>0</v>
      </c>
      <c r="L34" s="74"/>
      <c r="M34" s="75"/>
      <c r="N34" s="27"/>
      <c r="O34" s="76">
        <f>COUNTIF(O10:O26,"F")</f>
        <v>0</v>
      </c>
      <c r="P34" s="74"/>
      <c r="Q34" s="75"/>
      <c r="R34" s="27"/>
      <c r="S34" s="76">
        <f>COUNTIF(S10:S26,"F")</f>
        <v>0</v>
      </c>
      <c r="T34" s="74"/>
      <c r="U34" s="75"/>
      <c r="V34" s="27"/>
      <c r="W34" s="74">
        <f>COUNTIF(W10:W26,"F")</f>
        <v>0</v>
      </c>
      <c r="X34" s="68"/>
      <c r="Y34" s="69"/>
      <c r="Z34" s="77"/>
      <c r="AA34" s="78">
        <f t="shared" si="7"/>
        <v>0</v>
      </c>
    </row>
    <row r="35" spans="1:27" s="58" customFormat="1" ht="15.75" customHeight="1" x14ac:dyDescent="0.3">
      <c r="A35" s="71"/>
      <c r="B35" s="72"/>
      <c r="C35" s="73" t="s">
        <v>27</v>
      </c>
      <c r="D35" s="74"/>
      <c r="E35" s="75"/>
      <c r="F35" s="27"/>
      <c r="G35" s="76">
        <f>COUNTIF(G10:G26,"F(z)")</f>
        <v>0</v>
      </c>
      <c r="H35" s="74"/>
      <c r="I35" s="75"/>
      <c r="J35" s="27"/>
      <c r="K35" s="76">
        <f>COUNTIF(K10:K26,"F(z)")</f>
        <v>0</v>
      </c>
      <c r="L35" s="74"/>
      <c r="M35" s="75"/>
      <c r="N35" s="27"/>
      <c r="O35" s="76">
        <f>COUNTIF(O10:O26,"F(z)")</f>
        <v>0</v>
      </c>
      <c r="P35" s="74"/>
      <c r="Q35" s="75"/>
      <c r="R35" s="27"/>
      <c r="S35" s="76">
        <f>COUNTIF(S10:S26,"F(z)")</f>
        <v>0</v>
      </c>
      <c r="T35" s="74"/>
      <c r="U35" s="75"/>
      <c r="V35" s="27"/>
      <c r="W35" s="74">
        <f>COUNTIF(W10:W26,"F(z)")</f>
        <v>0</v>
      </c>
      <c r="X35" s="68"/>
      <c r="Y35" s="69"/>
      <c r="Z35" s="77"/>
      <c r="AA35" s="78">
        <f t="shared" si="7"/>
        <v>0</v>
      </c>
    </row>
    <row r="36" spans="1:27" s="58" customFormat="1" ht="15.75" customHeight="1" x14ac:dyDescent="0.3">
      <c r="A36" s="71"/>
      <c r="B36" s="72"/>
      <c r="C36" s="73" t="s">
        <v>80</v>
      </c>
      <c r="D36" s="74"/>
      <c r="E36" s="75"/>
      <c r="F36" s="27"/>
      <c r="G36" s="76">
        <v>1</v>
      </c>
      <c r="H36" s="74"/>
      <c r="I36" s="75"/>
      <c r="J36" s="27"/>
      <c r="K36" s="76">
        <v>3</v>
      </c>
      <c r="L36" s="74"/>
      <c r="M36" s="75"/>
      <c r="N36" s="27"/>
      <c r="O36" s="76">
        <f>COUNTIF(O10:O26,"G")</f>
        <v>0</v>
      </c>
      <c r="P36" s="74"/>
      <c r="Q36" s="75"/>
      <c r="R36" s="27"/>
      <c r="S36" s="76">
        <f>COUNTIF(S10:S26,"G")</f>
        <v>0</v>
      </c>
      <c r="T36" s="74"/>
      <c r="U36" s="75"/>
      <c r="V36" s="27"/>
      <c r="W36" s="74">
        <f>COUNTIF(W10:W26,"G")</f>
        <v>0</v>
      </c>
      <c r="X36" s="68"/>
      <c r="Y36" s="69"/>
      <c r="Z36" s="77"/>
      <c r="AA36" s="78">
        <f t="shared" si="7"/>
        <v>4</v>
      </c>
    </row>
    <row r="37" spans="1:27" s="58" customFormat="1" ht="15.75" customHeight="1" x14ac:dyDescent="0.3">
      <c r="A37" s="71"/>
      <c r="B37" s="72"/>
      <c r="C37" s="73" t="s">
        <v>28</v>
      </c>
      <c r="D37" s="74"/>
      <c r="E37" s="75"/>
      <c r="F37" s="27"/>
      <c r="G37" s="76">
        <f>COUNTIF(G10:G26,"G(Z)")</f>
        <v>0</v>
      </c>
      <c r="H37" s="74"/>
      <c r="I37" s="75"/>
      <c r="J37" s="27"/>
      <c r="K37" s="76">
        <f>COUNTIF(K10:K26,"G(Z)")</f>
        <v>0</v>
      </c>
      <c r="L37" s="74"/>
      <c r="M37" s="75"/>
      <c r="N37" s="27"/>
      <c r="O37" s="76">
        <f>COUNTIF(O10:O26,"G(Z)")</f>
        <v>0</v>
      </c>
      <c r="P37" s="74"/>
      <c r="Q37" s="75"/>
      <c r="R37" s="27"/>
      <c r="S37" s="76">
        <f>COUNTIF(S10:S26,"G(Z)")</f>
        <v>0</v>
      </c>
      <c r="T37" s="74"/>
      <c r="U37" s="75"/>
      <c r="V37" s="27"/>
      <c r="W37" s="74">
        <f>COUNTIF(W10:W26,"G(Z)")</f>
        <v>0</v>
      </c>
      <c r="X37" s="68"/>
      <c r="Y37" s="69"/>
      <c r="Z37" s="77"/>
      <c r="AA37" s="78">
        <f t="shared" si="7"/>
        <v>0</v>
      </c>
    </row>
    <row r="38" spans="1:27" s="58" customFormat="1" ht="15.75" customHeight="1" x14ac:dyDescent="0.3">
      <c r="A38" s="71"/>
      <c r="B38" s="72"/>
      <c r="C38" s="73" t="s">
        <v>47</v>
      </c>
      <c r="D38" s="74"/>
      <c r="E38" s="75"/>
      <c r="F38" s="27"/>
      <c r="G38" s="76">
        <v>3</v>
      </c>
      <c r="H38" s="74"/>
      <c r="I38" s="75"/>
      <c r="J38" s="27"/>
      <c r="K38" s="76">
        <v>2</v>
      </c>
      <c r="L38" s="74"/>
      <c r="M38" s="75"/>
      <c r="N38" s="27"/>
      <c r="O38" s="76">
        <f>COUNTIF(O12:O26,"v")</f>
        <v>0</v>
      </c>
      <c r="P38" s="74"/>
      <c r="Q38" s="75"/>
      <c r="R38" s="27"/>
      <c r="S38" s="76">
        <f>COUNTIF(S12:S26,"v")</f>
        <v>0</v>
      </c>
      <c r="T38" s="74"/>
      <c r="U38" s="75"/>
      <c r="V38" s="27"/>
      <c r="W38" s="74">
        <f>COUNTIF(W12:W26,"v")</f>
        <v>0</v>
      </c>
      <c r="X38" s="68"/>
      <c r="Y38" s="69"/>
      <c r="Z38" s="77"/>
      <c r="AA38" s="78">
        <f t="shared" si="7"/>
        <v>5</v>
      </c>
    </row>
    <row r="39" spans="1:27" s="58" customFormat="1" ht="15.75" customHeight="1" x14ac:dyDescent="0.3">
      <c r="A39" s="71"/>
      <c r="B39" s="72"/>
      <c r="C39" s="73" t="s">
        <v>48</v>
      </c>
      <c r="D39" s="74"/>
      <c r="E39" s="75"/>
      <c r="F39" s="27"/>
      <c r="G39" s="76">
        <f>COUNTIF(G10:G26,"V(Z)")</f>
        <v>0</v>
      </c>
      <c r="H39" s="74"/>
      <c r="I39" s="75"/>
      <c r="J39" s="27"/>
      <c r="K39" s="76">
        <f>COUNTIF(K10:K26,"V(Z)")</f>
        <v>0</v>
      </c>
      <c r="L39" s="74"/>
      <c r="M39" s="75"/>
      <c r="N39" s="27"/>
      <c r="O39" s="76">
        <f>COUNTIF(O10:O26,"V(Z)")</f>
        <v>0</v>
      </c>
      <c r="P39" s="74"/>
      <c r="Q39" s="75"/>
      <c r="R39" s="27"/>
      <c r="S39" s="76">
        <f>COUNTIF(S10:S26,"V(Z)")</f>
        <v>0</v>
      </c>
      <c r="T39" s="74"/>
      <c r="U39" s="75"/>
      <c r="V39" s="27"/>
      <c r="W39" s="74">
        <f>COUNTIF(W10:W26,"V(Z)")</f>
        <v>0</v>
      </c>
      <c r="X39" s="68"/>
      <c r="Y39" s="69"/>
      <c r="Z39" s="77"/>
      <c r="AA39" s="78">
        <f t="shared" si="7"/>
        <v>0</v>
      </c>
    </row>
    <row r="40" spans="1:27" s="58" customFormat="1" ht="15.75" customHeight="1" x14ac:dyDescent="0.3">
      <c r="A40" s="71"/>
      <c r="B40" s="72"/>
      <c r="C40" s="73" t="s">
        <v>29</v>
      </c>
      <c r="D40" s="74"/>
      <c r="E40" s="75"/>
      <c r="F40" s="27"/>
      <c r="G40" s="76">
        <f>COUNTIF(G10:G26,"AV")</f>
        <v>0</v>
      </c>
      <c r="H40" s="74"/>
      <c r="I40" s="75"/>
      <c r="J40" s="27"/>
      <c r="K40" s="76">
        <f>COUNTIF(K10:K26,"AV")</f>
        <v>0</v>
      </c>
      <c r="L40" s="74"/>
      <c r="M40" s="75"/>
      <c r="N40" s="27"/>
      <c r="O40" s="76">
        <f>COUNTIF(O10:O26,"AV")</f>
        <v>0</v>
      </c>
      <c r="P40" s="74"/>
      <c r="Q40" s="75"/>
      <c r="R40" s="27"/>
      <c r="S40" s="76">
        <f>COUNTIF(S10:S26,"AV")</f>
        <v>0</v>
      </c>
      <c r="T40" s="74"/>
      <c r="U40" s="75"/>
      <c r="V40" s="27"/>
      <c r="W40" s="74">
        <f>COUNTIF(W10:W26,"AV")</f>
        <v>0</v>
      </c>
      <c r="X40" s="68"/>
      <c r="Y40" s="69"/>
      <c r="Z40" s="77"/>
      <c r="AA40" s="78">
        <f t="shared" si="7"/>
        <v>0</v>
      </c>
    </row>
    <row r="41" spans="1:27" s="58" customFormat="1" ht="15.75" customHeight="1" x14ac:dyDescent="0.3">
      <c r="A41" s="71"/>
      <c r="B41" s="72"/>
      <c r="C41" s="73" t="s">
        <v>30</v>
      </c>
      <c r="D41" s="74"/>
      <c r="E41" s="75"/>
      <c r="F41" s="27"/>
      <c r="G41" s="76">
        <f>COUNTIF(G10:G26,"KO")</f>
        <v>0</v>
      </c>
      <c r="H41" s="74"/>
      <c r="I41" s="75"/>
      <c r="J41" s="27"/>
      <c r="K41" s="76">
        <f>COUNTIF(K10:K26,"KO")</f>
        <v>0</v>
      </c>
      <c r="L41" s="74"/>
      <c r="M41" s="75"/>
      <c r="N41" s="27"/>
      <c r="O41" s="76">
        <f>COUNTIF(O10:O26,"KO")</f>
        <v>0</v>
      </c>
      <c r="P41" s="74"/>
      <c r="Q41" s="75"/>
      <c r="R41" s="27"/>
      <c r="S41" s="76">
        <f>COUNTIF(S10:S26,"KO")</f>
        <v>0</v>
      </c>
      <c r="T41" s="74"/>
      <c r="U41" s="75"/>
      <c r="V41" s="27"/>
      <c r="W41" s="74">
        <f>COUNTIF(W10:W26,"KO")</f>
        <v>0</v>
      </c>
      <c r="X41" s="68"/>
      <c r="Y41" s="69"/>
      <c r="Z41" s="77"/>
      <c r="AA41" s="78">
        <f t="shared" si="7"/>
        <v>0</v>
      </c>
    </row>
    <row r="42" spans="1:27" s="58" customFormat="1" ht="15.75" customHeight="1" x14ac:dyDescent="0.25">
      <c r="A42" s="71"/>
      <c r="B42" s="79"/>
      <c r="C42" s="80" t="s">
        <v>31</v>
      </c>
      <c r="D42" s="81"/>
      <c r="E42" s="69"/>
      <c r="F42" s="77"/>
      <c r="G42" s="76">
        <f>COUNTIF(G10:G26,"Z")</f>
        <v>0</v>
      </c>
      <c r="H42" s="81"/>
      <c r="I42" s="69"/>
      <c r="J42" s="77"/>
      <c r="K42" s="76">
        <f>COUNTIF(K10:K26,"Z")</f>
        <v>0</v>
      </c>
      <c r="L42" s="81"/>
      <c r="M42" s="69"/>
      <c r="N42" s="77"/>
      <c r="O42" s="76">
        <f>COUNTIF(O10:O26,"Z")</f>
        <v>0</v>
      </c>
      <c r="P42" s="81"/>
      <c r="Q42" s="69"/>
      <c r="R42" s="77"/>
      <c r="S42" s="76">
        <f>COUNTIF(S10:S26,"Z")</f>
        <v>0</v>
      </c>
      <c r="T42" s="81"/>
      <c r="U42" s="69"/>
      <c r="V42" s="77"/>
      <c r="W42" s="74">
        <f>COUNTIF(W10:W26,"Z")</f>
        <v>0</v>
      </c>
      <c r="X42" s="68"/>
      <c r="Y42" s="69"/>
      <c r="Z42" s="77"/>
      <c r="AA42" s="78">
        <f t="shared" si="7"/>
        <v>0</v>
      </c>
    </row>
    <row r="43" spans="1:27" s="58" customFormat="1" ht="15.75" customHeight="1" x14ac:dyDescent="0.2">
      <c r="A43" s="155" t="s">
        <v>32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7"/>
      <c r="X43" s="158" t="s">
        <v>33</v>
      </c>
      <c r="Y43" s="159"/>
      <c r="Z43" s="160"/>
      <c r="AA43" s="78">
        <f>SUM(AA32:AA42)</f>
        <v>12</v>
      </c>
    </row>
    <row r="44" spans="1:27" s="58" customFormat="1" ht="15.75" customHeight="1" x14ac:dyDescent="0.2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3"/>
      <c r="X44" s="82"/>
      <c r="Y44" s="4"/>
      <c r="Z44" s="4"/>
      <c r="AA44" s="83"/>
    </row>
    <row r="45" spans="1:27" s="58" customFormat="1" ht="15.75" customHeight="1" x14ac:dyDescent="0.2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3"/>
      <c r="X45" s="82"/>
      <c r="Y45" s="4"/>
      <c r="Z45" s="4"/>
      <c r="AA45" s="84"/>
    </row>
    <row r="46" spans="1:27" s="58" customFormat="1" ht="15.75" customHeight="1" thickBot="1" x14ac:dyDescent="0.25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6"/>
      <c r="X46" s="85"/>
      <c r="Y46" s="5"/>
      <c r="Z46" s="5"/>
      <c r="AA46" s="86"/>
    </row>
    <row r="47" spans="1:27" s="58" customFormat="1" ht="15.75" customHeight="1" thickTop="1" x14ac:dyDescent="0.25">
      <c r="A47" s="87"/>
      <c r="B47" s="88"/>
      <c r="C47" s="88"/>
    </row>
    <row r="48" spans="1:27" s="58" customFormat="1" ht="15.75" customHeight="1" x14ac:dyDescent="0.25">
      <c r="A48" s="87"/>
      <c r="B48" s="88"/>
      <c r="C48" s="88"/>
    </row>
    <row r="49" spans="1:3" s="58" customFormat="1" ht="15.75" customHeight="1" x14ac:dyDescent="0.25">
      <c r="A49" s="87"/>
      <c r="B49" s="88"/>
      <c r="C49" s="88"/>
    </row>
    <row r="50" spans="1:3" s="58" customFormat="1" ht="15.75" customHeight="1" x14ac:dyDescent="0.25">
      <c r="A50" s="87"/>
      <c r="B50" s="88"/>
      <c r="C50" s="88"/>
    </row>
    <row r="51" spans="1:3" s="58" customFormat="1" ht="15.75" customHeight="1" x14ac:dyDescent="0.25">
      <c r="A51" s="87"/>
      <c r="B51" s="88"/>
      <c r="C51" s="88"/>
    </row>
    <row r="52" spans="1:3" s="58" customFormat="1" ht="15.75" customHeight="1" x14ac:dyDescent="0.25">
      <c r="A52" s="87"/>
      <c r="B52" s="88"/>
      <c r="C52" s="88"/>
    </row>
    <row r="53" spans="1:3" s="58" customFormat="1" ht="15.75" customHeight="1" x14ac:dyDescent="0.25">
      <c r="A53" s="87"/>
      <c r="B53" s="88"/>
      <c r="C53" s="88"/>
    </row>
    <row r="54" spans="1:3" s="58" customFormat="1" ht="15.75" customHeight="1" x14ac:dyDescent="0.25">
      <c r="A54" s="87"/>
      <c r="B54" s="88"/>
      <c r="C54" s="88"/>
    </row>
    <row r="55" spans="1:3" s="58" customFormat="1" ht="15.75" customHeight="1" x14ac:dyDescent="0.25">
      <c r="A55" s="87"/>
      <c r="B55" s="88"/>
      <c r="C55" s="88"/>
    </row>
    <row r="56" spans="1:3" s="58" customFormat="1" ht="15.75" customHeight="1" x14ac:dyDescent="0.25">
      <c r="A56" s="87"/>
      <c r="B56" s="88"/>
      <c r="C56" s="88"/>
    </row>
    <row r="57" spans="1:3" s="58" customFormat="1" ht="15.75" customHeight="1" x14ac:dyDescent="0.25">
      <c r="A57" s="87"/>
      <c r="B57" s="88"/>
      <c r="C57" s="88"/>
    </row>
    <row r="58" spans="1:3" s="58" customFormat="1" ht="15.75" customHeight="1" x14ac:dyDescent="0.25">
      <c r="A58" s="87"/>
      <c r="B58" s="88"/>
      <c r="C58" s="88"/>
    </row>
    <row r="59" spans="1:3" s="58" customFormat="1" ht="15.75" customHeight="1" x14ac:dyDescent="0.25">
      <c r="A59" s="87"/>
      <c r="B59" s="88"/>
      <c r="C59" s="88"/>
    </row>
    <row r="60" spans="1:3" s="58" customFormat="1" ht="15.75" customHeight="1" x14ac:dyDescent="0.25">
      <c r="A60" s="87"/>
      <c r="B60" s="88"/>
      <c r="C60" s="88"/>
    </row>
    <row r="61" spans="1:3" s="58" customFormat="1" ht="15.75" customHeight="1" x14ac:dyDescent="0.25">
      <c r="A61" s="87"/>
      <c r="B61" s="88"/>
      <c r="C61" s="88"/>
    </row>
    <row r="62" spans="1:3" s="58" customFormat="1" ht="15.75" customHeight="1" x14ac:dyDescent="0.25">
      <c r="A62" s="87"/>
      <c r="B62" s="88"/>
      <c r="C62" s="88"/>
    </row>
    <row r="63" spans="1:3" s="58" customFormat="1" ht="15.75" customHeight="1" x14ac:dyDescent="0.25">
      <c r="A63" s="87"/>
      <c r="B63" s="88"/>
      <c r="C63" s="88"/>
    </row>
    <row r="64" spans="1:3" s="58" customFormat="1" ht="15.75" customHeight="1" x14ac:dyDescent="0.25">
      <c r="A64" s="87"/>
      <c r="B64" s="88"/>
      <c r="C64" s="88"/>
    </row>
    <row r="65" spans="1:3" s="58" customFormat="1" ht="15.75" customHeight="1" x14ac:dyDescent="0.25">
      <c r="A65" s="87"/>
      <c r="B65" s="88"/>
      <c r="C65" s="88"/>
    </row>
    <row r="66" spans="1:3" s="58" customFormat="1" ht="15.75" customHeight="1" x14ac:dyDescent="0.25">
      <c r="A66" s="87"/>
      <c r="B66" s="88"/>
      <c r="C66" s="88"/>
    </row>
    <row r="67" spans="1:3" s="58" customFormat="1" ht="15.75" customHeight="1" x14ac:dyDescent="0.25">
      <c r="A67" s="87"/>
      <c r="B67" s="88"/>
      <c r="C67" s="88"/>
    </row>
    <row r="68" spans="1:3" s="58" customFormat="1" ht="15.75" customHeight="1" x14ac:dyDescent="0.25">
      <c r="A68" s="87"/>
      <c r="B68" s="88"/>
      <c r="C68" s="88"/>
    </row>
    <row r="69" spans="1:3" s="58" customFormat="1" ht="15.75" customHeight="1" x14ac:dyDescent="0.25">
      <c r="A69" s="87"/>
      <c r="B69" s="88"/>
      <c r="C69" s="88"/>
    </row>
    <row r="70" spans="1:3" s="58" customFormat="1" ht="15.75" customHeight="1" x14ac:dyDescent="0.25">
      <c r="A70" s="87"/>
      <c r="B70" s="88"/>
      <c r="C70" s="88"/>
    </row>
    <row r="71" spans="1:3" s="58" customFormat="1" ht="15.75" customHeight="1" x14ac:dyDescent="0.25">
      <c r="A71" s="87"/>
      <c r="B71" s="88"/>
      <c r="C71" s="88"/>
    </row>
    <row r="72" spans="1:3" s="58" customFormat="1" ht="15.75" customHeight="1" x14ac:dyDescent="0.25">
      <c r="A72" s="87"/>
      <c r="B72" s="88"/>
      <c r="C72" s="88"/>
    </row>
    <row r="73" spans="1:3" s="58" customFormat="1" ht="15.75" customHeight="1" x14ac:dyDescent="0.25">
      <c r="A73" s="87"/>
      <c r="B73" s="88"/>
      <c r="C73" s="88"/>
    </row>
    <row r="74" spans="1:3" s="58" customFormat="1" ht="15.75" customHeight="1" x14ac:dyDescent="0.25">
      <c r="A74" s="87"/>
      <c r="B74" s="88"/>
      <c r="C74" s="88"/>
    </row>
    <row r="75" spans="1:3" s="58" customFormat="1" ht="15.75" customHeight="1" x14ac:dyDescent="0.25">
      <c r="A75" s="87"/>
      <c r="B75" s="88"/>
      <c r="C75" s="88"/>
    </row>
    <row r="76" spans="1:3" s="58" customFormat="1" ht="15.75" customHeight="1" x14ac:dyDescent="0.25">
      <c r="A76" s="87"/>
      <c r="B76" s="88"/>
      <c r="C76" s="88"/>
    </row>
    <row r="77" spans="1:3" s="58" customFormat="1" ht="15.75" customHeight="1" x14ac:dyDescent="0.25">
      <c r="A77" s="87"/>
      <c r="B77" s="88"/>
      <c r="C77" s="88"/>
    </row>
    <row r="78" spans="1:3" s="58" customFormat="1" ht="15.75" customHeight="1" x14ac:dyDescent="0.25">
      <c r="A78" s="87"/>
      <c r="B78" s="88"/>
      <c r="C78" s="88"/>
    </row>
    <row r="79" spans="1:3" s="58" customFormat="1" ht="15.75" customHeight="1" x14ac:dyDescent="0.25">
      <c r="A79" s="87"/>
      <c r="B79" s="88"/>
      <c r="C79" s="88"/>
    </row>
    <row r="80" spans="1:3" s="58" customFormat="1" ht="15.75" customHeight="1" x14ac:dyDescent="0.25">
      <c r="A80" s="87"/>
      <c r="B80" s="88"/>
      <c r="C80" s="88"/>
    </row>
    <row r="81" spans="1:3" s="58" customFormat="1" ht="15.75" customHeight="1" x14ac:dyDescent="0.25">
      <c r="A81" s="87"/>
      <c r="B81" s="88"/>
      <c r="C81" s="88"/>
    </row>
    <row r="82" spans="1:3" s="58" customFormat="1" ht="15.75" customHeight="1" x14ac:dyDescent="0.25">
      <c r="A82" s="87"/>
      <c r="B82" s="88"/>
      <c r="C82" s="88"/>
    </row>
    <row r="83" spans="1:3" s="58" customFormat="1" ht="15.75" customHeight="1" x14ac:dyDescent="0.25">
      <c r="A83" s="87"/>
      <c r="B83" s="88"/>
      <c r="C83" s="88"/>
    </row>
    <row r="84" spans="1:3" s="58" customFormat="1" ht="15.75" customHeight="1" x14ac:dyDescent="0.25">
      <c r="A84" s="87"/>
      <c r="B84" s="88"/>
      <c r="C84" s="88"/>
    </row>
    <row r="85" spans="1:3" s="58" customFormat="1" ht="15.75" customHeight="1" x14ac:dyDescent="0.25">
      <c r="A85" s="87"/>
      <c r="B85" s="88"/>
      <c r="C85" s="88"/>
    </row>
    <row r="86" spans="1:3" s="58" customFormat="1" ht="15.75" customHeight="1" x14ac:dyDescent="0.25">
      <c r="A86" s="87"/>
      <c r="B86" s="88"/>
      <c r="C86" s="88"/>
    </row>
    <row r="87" spans="1:3" s="58" customFormat="1" ht="15.75" customHeight="1" x14ac:dyDescent="0.25">
      <c r="A87" s="87"/>
      <c r="B87" s="88"/>
      <c r="C87" s="88"/>
    </row>
    <row r="88" spans="1:3" s="58" customFormat="1" ht="15.75" customHeight="1" x14ac:dyDescent="0.25">
      <c r="A88" s="87"/>
      <c r="B88" s="88"/>
      <c r="C88" s="88"/>
    </row>
    <row r="89" spans="1:3" s="58" customFormat="1" ht="15.75" customHeight="1" x14ac:dyDescent="0.25">
      <c r="A89" s="87"/>
      <c r="B89" s="88"/>
      <c r="C89" s="88"/>
    </row>
    <row r="90" spans="1:3" s="58" customFormat="1" ht="15.75" customHeight="1" x14ac:dyDescent="0.25">
      <c r="A90" s="87"/>
      <c r="B90" s="88"/>
      <c r="C90" s="88"/>
    </row>
    <row r="91" spans="1:3" s="58" customFormat="1" ht="15.75" customHeight="1" x14ac:dyDescent="0.25">
      <c r="A91" s="87"/>
      <c r="B91" s="88"/>
      <c r="C91" s="88"/>
    </row>
    <row r="92" spans="1:3" s="58" customFormat="1" ht="15.75" customHeight="1" x14ac:dyDescent="0.25">
      <c r="A92" s="87"/>
      <c r="B92" s="88"/>
      <c r="C92" s="88"/>
    </row>
    <row r="93" spans="1:3" s="58" customFormat="1" ht="15.75" customHeight="1" x14ac:dyDescent="0.25">
      <c r="A93" s="87"/>
      <c r="B93" s="88"/>
      <c r="C93" s="88"/>
    </row>
    <row r="94" spans="1:3" s="58" customFormat="1" ht="15.75" customHeight="1" x14ac:dyDescent="0.25">
      <c r="A94" s="87"/>
      <c r="B94" s="88"/>
      <c r="C94" s="88"/>
    </row>
    <row r="95" spans="1:3" s="58" customFormat="1" ht="15.75" customHeight="1" x14ac:dyDescent="0.25">
      <c r="A95" s="87"/>
      <c r="B95" s="88"/>
      <c r="C95" s="88"/>
    </row>
    <row r="96" spans="1:3" s="58" customFormat="1" ht="15.75" customHeight="1" x14ac:dyDescent="0.25">
      <c r="A96" s="87"/>
      <c r="B96" s="88"/>
      <c r="C96" s="88"/>
    </row>
    <row r="97" spans="1:27" s="58" customFormat="1" ht="15.75" customHeight="1" x14ac:dyDescent="0.25">
      <c r="A97" s="87"/>
      <c r="B97" s="88"/>
      <c r="C97" s="88"/>
    </row>
    <row r="98" spans="1:27" s="58" customFormat="1" ht="15.75" customHeight="1" x14ac:dyDescent="0.25">
      <c r="A98" s="87"/>
      <c r="B98" s="88"/>
      <c r="C98" s="88"/>
    </row>
    <row r="99" spans="1:27" s="58" customFormat="1" ht="15.75" customHeight="1" x14ac:dyDescent="0.25">
      <c r="A99" s="87"/>
      <c r="B99" s="88"/>
      <c r="C99" s="88"/>
    </row>
    <row r="100" spans="1:27" s="58" customFormat="1" ht="15.75" customHeight="1" x14ac:dyDescent="0.25">
      <c r="A100" s="87"/>
      <c r="B100" s="88"/>
      <c r="C100" s="88"/>
    </row>
    <row r="101" spans="1:27" s="58" customFormat="1" ht="15.75" customHeight="1" x14ac:dyDescent="0.25">
      <c r="A101" s="87"/>
      <c r="B101" s="88"/>
      <c r="C101" s="88"/>
    </row>
    <row r="102" spans="1:27" s="58" customFormat="1" ht="15.75" customHeight="1" x14ac:dyDescent="0.25">
      <c r="A102" s="87"/>
      <c r="B102" s="88"/>
      <c r="C102" s="88"/>
    </row>
    <row r="103" spans="1:27" s="58" customFormat="1" ht="15.75" customHeight="1" x14ac:dyDescent="0.25">
      <c r="A103" s="87"/>
      <c r="B103" s="88"/>
      <c r="C103" s="88"/>
    </row>
    <row r="104" spans="1:27" s="58" customFormat="1" ht="15.75" customHeight="1" x14ac:dyDescent="0.25">
      <c r="A104" s="87"/>
      <c r="B104" s="88"/>
      <c r="C104" s="88"/>
    </row>
    <row r="105" spans="1:27" s="58" customFormat="1" ht="15.75" customHeight="1" x14ac:dyDescent="0.25">
      <c r="A105" s="87"/>
      <c r="B105" s="88"/>
      <c r="C105" s="88"/>
    </row>
    <row r="106" spans="1:27" s="58" customFormat="1" ht="15.75" customHeight="1" x14ac:dyDescent="0.25">
      <c r="A106" s="87"/>
      <c r="B106" s="88"/>
      <c r="C106" s="88"/>
    </row>
    <row r="107" spans="1:27" s="58" customFormat="1" ht="15.75" customHeight="1" x14ac:dyDescent="0.25">
      <c r="A107" s="87"/>
      <c r="B107" s="88"/>
      <c r="C107" s="88"/>
    </row>
    <row r="108" spans="1:27" s="58" customFormat="1" ht="15.75" customHeight="1" x14ac:dyDescent="0.25">
      <c r="A108" s="87"/>
      <c r="B108" s="88"/>
      <c r="C108" s="88"/>
    </row>
    <row r="109" spans="1:27" s="58" customFormat="1" ht="15.75" customHeight="1" x14ac:dyDescent="0.25">
      <c r="A109" s="87"/>
      <c r="B109" s="88"/>
      <c r="C109" s="88"/>
    </row>
    <row r="110" spans="1:27" s="58" customFormat="1" ht="15.75" customHeight="1" x14ac:dyDescent="0.25">
      <c r="A110" s="87"/>
      <c r="B110" s="89"/>
      <c r="C110" s="89"/>
    </row>
    <row r="111" spans="1:27" s="58" customFormat="1" ht="15.75" customHeight="1" x14ac:dyDescent="0.25">
      <c r="A111" s="87"/>
      <c r="B111" s="89"/>
      <c r="C111" s="89"/>
    </row>
    <row r="112" spans="1:27" ht="15.75" customHeight="1" x14ac:dyDescent="0.25">
      <c r="A112" s="87"/>
      <c r="B112" s="89"/>
      <c r="C112" s="89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</row>
    <row r="113" spans="1:27" ht="15.75" customHeight="1" x14ac:dyDescent="0.25">
      <c r="A113" s="87"/>
      <c r="B113" s="89"/>
      <c r="C113" s="89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</row>
    <row r="114" spans="1:27" ht="15.75" customHeight="1" x14ac:dyDescent="0.25">
      <c r="A114" s="87"/>
      <c r="B114" s="89"/>
      <c r="C114" s="89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15.75" customHeight="1" x14ac:dyDescent="0.25">
      <c r="A115" s="87"/>
      <c r="B115" s="89"/>
      <c r="C115" s="89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27" ht="15.75" customHeight="1" x14ac:dyDescent="0.25">
      <c r="A116" s="87"/>
      <c r="B116" s="89"/>
      <c r="C116" s="89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1:27" ht="15.75" customHeight="1" x14ac:dyDescent="0.25">
      <c r="A117" s="87"/>
      <c r="B117" s="89"/>
      <c r="C117" s="89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</row>
    <row r="118" spans="1:27" ht="15.75" customHeight="1" x14ac:dyDescent="0.25">
      <c r="A118" s="87"/>
      <c r="B118" s="89"/>
      <c r="C118" s="89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</row>
    <row r="119" spans="1:27" ht="15.75" customHeight="1" x14ac:dyDescent="0.25">
      <c r="A119" s="90"/>
      <c r="B119" s="91"/>
      <c r="C119" s="91"/>
    </row>
    <row r="120" spans="1:27" ht="15.75" customHeight="1" x14ac:dyDescent="0.25">
      <c r="A120" s="90"/>
      <c r="B120" s="91"/>
      <c r="C120" s="91"/>
    </row>
    <row r="121" spans="1:27" ht="15.75" customHeight="1" x14ac:dyDescent="0.25">
      <c r="A121" s="90"/>
      <c r="B121" s="91"/>
      <c r="C121" s="91"/>
    </row>
    <row r="122" spans="1:27" ht="15.75" customHeight="1" x14ac:dyDescent="0.25">
      <c r="A122" s="90"/>
      <c r="B122" s="91"/>
      <c r="C122" s="91"/>
    </row>
    <row r="123" spans="1:27" ht="15.75" customHeight="1" x14ac:dyDescent="0.25">
      <c r="A123" s="90"/>
      <c r="B123" s="91"/>
      <c r="C123" s="91"/>
    </row>
    <row r="124" spans="1:27" ht="15.75" customHeight="1" x14ac:dyDescent="0.25">
      <c r="A124" s="90"/>
      <c r="B124" s="91"/>
      <c r="C124" s="91"/>
    </row>
    <row r="125" spans="1:27" ht="15.75" customHeight="1" x14ac:dyDescent="0.25">
      <c r="A125" s="90"/>
      <c r="B125" s="91"/>
      <c r="C125" s="91"/>
    </row>
    <row r="126" spans="1:27" ht="15.75" customHeight="1" x14ac:dyDescent="0.25">
      <c r="A126" s="90"/>
      <c r="B126" s="91"/>
      <c r="C126" s="91"/>
    </row>
    <row r="127" spans="1:27" ht="15.75" customHeight="1" x14ac:dyDescent="0.25">
      <c r="A127" s="90"/>
      <c r="B127" s="91"/>
      <c r="C127" s="91"/>
    </row>
    <row r="128" spans="1:27" ht="15.75" customHeight="1" x14ac:dyDescent="0.25">
      <c r="A128" s="90"/>
      <c r="B128" s="91"/>
      <c r="C128" s="91"/>
    </row>
    <row r="129" spans="1:3" ht="15.75" customHeight="1" x14ac:dyDescent="0.25">
      <c r="A129" s="90"/>
      <c r="B129" s="91"/>
      <c r="C129" s="91"/>
    </row>
    <row r="130" spans="1:3" ht="15.75" customHeight="1" x14ac:dyDescent="0.25">
      <c r="A130" s="90"/>
      <c r="B130" s="91"/>
      <c r="C130" s="91"/>
    </row>
    <row r="131" spans="1:3" ht="15.75" customHeight="1" x14ac:dyDescent="0.25">
      <c r="A131" s="90"/>
      <c r="B131" s="91"/>
      <c r="C131" s="91"/>
    </row>
    <row r="132" spans="1:3" ht="15.75" customHeight="1" x14ac:dyDescent="0.25">
      <c r="A132" s="90"/>
      <c r="B132" s="91"/>
      <c r="C132" s="91"/>
    </row>
    <row r="133" spans="1:3" ht="15.75" customHeight="1" x14ac:dyDescent="0.25">
      <c r="A133" s="90"/>
      <c r="B133" s="91"/>
      <c r="C133" s="91"/>
    </row>
    <row r="134" spans="1:3" ht="15.75" customHeight="1" x14ac:dyDescent="0.25">
      <c r="A134" s="90"/>
      <c r="B134" s="91"/>
      <c r="C134" s="91"/>
    </row>
    <row r="135" spans="1:3" ht="15.75" customHeight="1" x14ac:dyDescent="0.25">
      <c r="A135" s="90"/>
      <c r="B135" s="91"/>
      <c r="C135" s="91"/>
    </row>
    <row r="136" spans="1:3" ht="15.75" customHeight="1" x14ac:dyDescent="0.25">
      <c r="A136" s="90"/>
      <c r="B136" s="91"/>
      <c r="C136" s="91"/>
    </row>
    <row r="137" spans="1:3" ht="15.75" customHeight="1" x14ac:dyDescent="0.25">
      <c r="A137" s="90"/>
      <c r="B137" s="91"/>
      <c r="C137" s="91"/>
    </row>
    <row r="138" spans="1:3" ht="15.75" customHeight="1" x14ac:dyDescent="0.25">
      <c r="A138" s="90"/>
      <c r="B138" s="91"/>
      <c r="C138" s="91"/>
    </row>
    <row r="139" spans="1:3" ht="15.75" customHeight="1" x14ac:dyDescent="0.25">
      <c r="A139" s="90"/>
      <c r="B139" s="91"/>
      <c r="C139" s="91"/>
    </row>
    <row r="140" spans="1:3" ht="15.75" customHeight="1" x14ac:dyDescent="0.25">
      <c r="A140" s="90"/>
      <c r="B140" s="91"/>
      <c r="C140" s="91"/>
    </row>
    <row r="141" spans="1:3" ht="15.75" customHeight="1" x14ac:dyDescent="0.25">
      <c r="A141" s="90"/>
      <c r="B141" s="91"/>
      <c r="C141" s="91"/>
    </row>
    <row r="142" spans="1:3" ht="15.75" customHeight="1" x14ac:dyDescent="0.25">
      <c r="A142" s="90"/>
      <c r="B142" s="91"/>
      <c r="C142" s="91"/>
    </row>
    <row r="143" spans="1:3" ht="15.75" customHeight="1" x14ac:dyDescent="0.25">
      <c r="A143" s="90"/>
      <c r="B143" s="91"/>
      <c r="C143" s="91"/>
    </row>
    <row r="144" spans="1:3" ht="15.75" customHeight="1" x14ac:dyDescent="0.25">
      <c r="A144" s="90"/>
      <c r="B144" s="91"/>
      <c r="C144" s="91"/>
    </row>
    <row r="145" spans="1:3" ht="15.75" customHeight="1" x14ac:dyDescent="0.25">
      <c r="A145" s="90"/>
      <c r="B145" s="91"/>
      <c r="C145" s="91"/>
    </row>
    <row r="146" spans="1:3" x14ac:dyDescent="0.25">
      <c r="A146" s="90"/>
      <c r="B146" s="91"/>
      <c r="C146" s="91"/>
    </row>
    <row r="147" spans="1:3" x14ac:dyDescent="0.25">
      <c r="A147" s="90"/>
      <c r="B147" s="91"/>
      <c r="C147" s="91"/>
    </row>
    <row r="148" spans="1:3" x14ac:dyDescent="0.25">
      <c r="A148" s="90"/>
      <c r="B148" s="91"/>
      <c r="C148" s="91"/>
    </row>
    <row r="149" spans="1:3" x14ac:dyDescent="0.25">
      <c r="A149" s="90"/>
      <c r="B149" s="91"/>
      <c r="C149" s="91"/>
    </row>
    <row r="150" spans="1:3" x14ac:dyDescent="0.25">
      <c r="A150" s="90"/>
      <c r="B150" s="91"/>
      <c r="C150" s="91"/>
    </row>
    <row r="151" spans="1:3" x14ac:dyDescent="0.25">
      <c r="A151" s="90"/>
      <c r="B151" s="91"/>
      <c r="C151" s="91"/>
    </row>
    <row r="152" spans="1:3" x14ac:dyDescent="0.25">
      <c r="A152" s="90"/>
      <c r="B152" s="91"/>
      <c r="C152" s="91"/>
    </row>
    <row r="153" spans="1:3" x14ac:dyDescent="0.25">
      <c r="A153" s="90"/>
      <c r="B153" s="91"/>
      <c r="C153" s="91"/>
    </row>
    <row r="154" spans="1:3" x14ac:dyDescent="0.25">
      <c r="A154" s="90"/>
      <c r="B154" s="91"/>
      <c r="C154" s="91"/>
    </row>
    <row r="155" spans="1:3" x14ac:dyDescent="0.25">
      <c r="A155" s="90"/>
      <c r="B155" s="91"/>
      <c r="C155" s="91"/>
    </row>
    <row r="156" spans="1:3" x14ac:dyDescent="0.25">
      <c r="A156" s="90"/>
      <c r="B156" s="91"/>
      <c r="C156" s="91"/>
    </row>
    <row r="157" spans="1:3" x14ac:dyDescent="0.25">
      <c r="A157" s="90"/>
      <c r="B157" s="91"/>
      <c r="C157" s="91"/>
    </row>
    <row r="158" spans="1:3" x14ac:dyDescent="0.25">
      <c r="A158" s="90"/>
      <c r="B158" s="91"/>
      <c r="C158" s="91"/>
    </row>
    <row r="159" spans="1:3" x14ac:dyDescent="0.25">
      <c r="A159" s="90"/>
      <c r="B159" s="91"/>
      <c r="C159" s="91"/>
    </row>
    <row r="160" spans="1:3" x14ac:dyDescent="0.25">
      <c r="A160" s="90"/>
      <c r="B160" s="91"/>
      <c r="C160" s="91"/>
    </row>
    <row r="161" spans="1:3" x14ac:dyDescent="0.25">
      <c r="A161" s="90"/>
      <c r="B161" s="91"/>
      <c r="C161" s="91"/>
    </row>
    <row r="162" spans="1:3" x14ac:dyDescent="0.25">
      <c r="A162" s="90"/>
      <c r="B162" s="91"/>
      <c r="C162" s="91"/>
    </row>
    <row r="163" spans="1:3" x14ac:dyDescent="0.25">
      <c r="A163" s="90"/>
      <c r="B163" s="91"/>
      <c r="C163" s="91"/>
    </row>
    <row r="164" spans="1:3" x14ac:dyDescent="0.25">
      <c r="A164" s="90"/>
      <c r="B164" s="91"/>
      <c r="C164" s="91"/>
    </row>
    <row r="165" spans="1:3" x14ac:dyDescent="0.25">
      <c r="A165" s="90"/>
      <c r="B165" s="91"/>
      <c r="C165" s="91"/>
    </row>
    <row r="166" spans="1:3" x14ac:dyDescent="0.25">
      <c r="A166" s="90"/>
      <c r="B166" s="91"/>
      <c r="C166" s="91"/>
    </row>
    <row r="167" spans="1:3" x14ac:dyDescent="0.25">
      <c r="A167" s="90"/>
      <c r="B167" s="91"/>
      <c r="C167" s="91"/>
    </row>
    <row r="168" spans="1:3" x14ac:dyDescent="0.25">
      <c r="A168" s="90"/>
      <c r="B168" s="91"/>
      <c r="C168" s="91"/>
    </row>
    <row r="169" spans="1:3" x14ac:dyDescent="0.25">
      <c r="A169" s="90"/>
      <c r="B169" s="91"/>
      <c r="C169" s="91"/>
    </row>
    <row r="170" spans="1:3" x14ac:dyDescent="0.25">
      <c r="A170" s="90"/>
      <c r="B170" s="91"/>
      <c r="C170" s="91"/>
    </row>
    <row r="171" spans="1:3" x14ac:dyDescent="0.25">
      <c r="A171" s="90"/>
      <c r="B171" s="91"/>
      <c r="C171" s="91"/>
    </row>
    <row r="172" spans="1:3" x14ac:dyDescent="0.25">
      <c r="A172" s="90"/>
      <c r="B172" s="91"/>
      <c r="C172" s="91"/>
    </row>
    <row r="173" spans="1:3" x14ac:dyDescent="0.25">
      <c r="A173" s="90"/>
      <c r="B173" s="91"/>
      <c r="C173" s="91"/>
    </row>
    <row r="174" spans="1:3" x14ac:dyDescent="0.25">
      <c r="A174" s="90"/>
      <c r="B174" s="91"/>
      <c r="C174" s="91"/>
    </row>
    <row r="175" spans="1:3" x14ac:dyDescent="0.25">
      <c r="A175" s="90"/>
      <c r="B175" s="91"/>
      <c r="C175" s="91"/>
    </row>
    <row r="176" spans="1:3" x14ac:dyDescent="0.25">
      <c r="A176" s="90"/>
      <c r="B176" s="91"/>
      <c r="C176" s="91"/>
    </row>
    <row r="177" spans="1:3" x14ac:dyDescent="0.25">
      <c r="A177" s="90"/>
      <c r="B177" s="91"/>
      <c r="C177" s="91"/>
    </row>
    <row r="178" spans="1:3" x14ac:dyDescent="0.25">
      <c r="A178" s="90"/>
      <c r="B178" s="91"/>
      <c r="C178" s="91"/>
    </row>
    <row r="179" spans="1:3" x14ac:dyDescent="0.25">
      <c r="A179" s="90"/>
      <c r="B179" s="91"/>
      <c r="C179" s="91"/>
    </row>
    <row r="180" spans="1:3" x14ac:dyDescent="0.25">
      <c r="A180" s="90"/>
      <c r="B180" s="91"/>
      <c r="C180" s="91"/>
    </row>
    <row r="181" spans="1:3" x14ac:dyDescent="0.25">
      <c r="A181" s="90"/>
      <c r="B181" s="91"/>
      <c r="C181" s="91"/>
    </row>
    <row r="182" spans="1:3" x14ac:dyDescent="0.25">
      <c r="A182" s="90"/>
      <c r="B182" s="91"/>
      <c r="C182" s="91"/>
    </row>
    <row r="183" spans="1:3" x14ac:dyDescent="0.25">
      <c r="A183" s="90"/>
      <c r="B183" s="91"/>
      <c r="C183" s="91"/>
    </row>
    <row r="184" spans="1:3" x14ac:dyDescent="0.25">
      <c r="A184" s="90"/>
      <c r="B184" s="91"/>
      <c r="C184" s="91"/>
    </row>
    <row r="185" spans="1:3" x14ac:dyDescent="0.25">
      <c r="A185" s="90"/>
      <c r="B185" s="91"/>
      <c r="C185" s="91"/>
    </row>
    <row r="186" spans="1:3" x14ac:dyDescent="0.25">
      <c r="A186" s="90"/>
      <c r="B186" s="91"/>
      <c r="C186" s="91"/>
    </row>
    <row r="187" spans="1:3" x14ac:dyDescent="0.25">
      <c r="A187" s="90"/>
      <c r="B187" s="91"/>
      <c r="C187" s="91"/>
    </row>
    <row r="188" spans="1:3" x14ac:dyDescent="0.25">
      <c r="A188" s="90"/>
      <c r="B188" s="91"/>
      <c r="C188" s="91"/>
    </row>
    <row r="189" spans="1:3" x14ac:dyDescent="0.25">
      <c r="A189" s="90"/>
      <c r="B189" s="91"/>
      <c r="C189" s="91"/>
    </row>
    <row r="190" spans="1:3" x14ac:dyDescent="0.25">
      <c r="A190" s="90"/>
      <c r="B190" s="91"/>
      <c r="C190" s="91"/>
    </row>
    <row r="191" spans="1:3" x14ac:dyDescent="0.25">
      <c r="A191" s="90"/>
      <c r="B191" s="91"/>
      <c r="C191" s="91"/>
    </row>
    <row r="192" spans="1:3" x14ac:dyDescent="0.25">
      <c r="A192" s="90"/>
      <c r="B192" s="91"/>
      <c r="C192" s="91"/>
    </row>
    <row r="193" spans="1:3" x14ac:dyDescent="0.25">
      <c r="A193" s="90"/>
      <c r="B193" s="91"/>
      <c r="C193" s="91"/>
    </row>
    <row r="194" spans="1:3" x14ac:dyDescent="0.25">
      <c r="A194" s="90"/>
      <c r="B194" s="91"/>
      <c r="C194" s="91"/>
    </row>
    <row r="195" spans="1:3" x14ac:dyDescent="0.25">
      <c r="A195" s="90"/>
      <c r="B195" s="91"/>
      <c r="C195" s="91"/>
    </row>
    <row r="196" spans="1:3" x14ac:dyDescent="0.25">
      <c r="A196" s="90"/>
      <c r="B196" s="91"/>
      <c r="C196" s="91"/>
    </row>
    <row r="197" spans="1:3" x14ac:dyDescent="0.25">
      <c r="A197" s="90"/>
      <c r="B197" s="91"/>
      <c r="C197" s="91"/>
    </row>
    <row r="198" spans="1:3" x14ac:dyDescent="0.25">
      <c r="A198" s="90"/>
      <c r="B198" s="91"/>
      <c r="C198" s="91"/>
    </row>
    <row r="199" spans="1:3" x14ac:dyDescent="0.25">
      <c r="A199" s="90"/>
      <c r="B199" s="91"/>
      <c r="C199" s="91"/>
    </row>
    <row r="200" spans="1:3" x14ac:dyDescent="0.25">
      <c r="A200" s="90"/>
      <c r="B200" s="91"/>
      <c r="C200" s="91"/>
    </row>
    <row r="201" spans="1:3" x14ac:dyDescent="0.25">
      <c r="A201" s="90"/>
      <c r="B201" s="91"/>
      <c r="C201" s="91"/>
    </row>
    <row r="202" spans="1:3" x14ac:dyDescent="0.25">
      <c r="A202" s="90"/>
      <c r="B202" s="91"/>
      <c r="C202" s="91"/>
    </row>
    <row r="203" spans="1:3" x14ac:dyDescent="0.25">
      <c r="A203" s="90"/>
      <c r="B203" s="91"/>
      <c r="C203" s="91"/>
    </row>
    <row r="204" spans="1:3" x14ac:dyDescent="0.25">
      <c r="A204" s="90"/>
      <c r="B204" s="91"/>
      <c r="C204" s="91"/>
    </row>
    <row r="205" spans="1:3" x14ac:dyDescent="0.25">
      <c r="A205" s="90"/>
      <c r="B205" s="91"/>
      <c r="C205" s="91"/>
    </row>
    <row r="206" spans="1:3" x14ac:dyDescent="0.25">
      <c r="A206" s="90"/>
      <c r="B206" s="91"/>
      <c r="C206" s="91"/>
    </row>
    <row r="207" spans="1:3" x14ac:dyDescent="0.25">
      <c r="A207" s="90"/>
      <c r="B207" s="91"/>
      <c r="C207" s="91"/>
    </row>
    <row r="208" spans="1:3" x14ac:dyDescent="0.25">
      <c r="A208" s="90"/>
      <c r="B208" s="91"/>
      <c r="C208" s="91"/>
    </row>
    <row r="209" spans="1:3" x14ac:dyDescent="0.25">
      <c r="A209" s="90"/>
      <c r="B209" s="91"/>
      <c r="C209" s="91"/>
    </row>
    <row r="210" spans="1:3" x14ac:dyDescent="0.25">
      <c r="A210" s="90"/>
      <c r="B210" s="91"/>
      <c r="C210" s="91"/>
    </row>
    <row r="211" spans="1:3" x14ac:dyDescent="0.25">
      <c r="A211" s="90"/>
      <c r="B211" s="91"/>
      <c r="C211" s="91"/>
    </row>
    <row r="212" spans="1:3" x14ac:dyDescent="0.25">
      <c r="A212" s="90"/>
      <c r="B212" s="91"/>
      <c r="C212" s="91"/>
    </row>
    <row r="213" spans="1:3" x14ac:dyDescent="0.25">
      <c r="A213" s="90"/>
      <c r="B213" s="91"/>
      <c r="C213" s="91"/>
    </row>
    <row r="214" spans="1:3" x14ac:dyDescent="0.25">
      <c r="A214" s="90"/>
      <c r="B214" s="91"/>
      <c r="C214" s="91"/>
    </row>
    <row r="215" spans="1:3" x14ac:dyDescent="0.25">
      <c r="A215" s="90"/>
      <c r="B215" s="91"/>
      <c r="C215" s="91"/>
    </row>
  </sheetData>
  <sheetProtection algorithmName="SHA-512" hashValue="IzQnEJ+UZq6tU0vcdSAk9QX7AJmMlweohQ8/uR1axsgkTRzlnol3zdmvphmDOI2BxYSwtWtjcXFjsTgYMPBPKw==" saltValue="TfMY/4v/DaoSfx10Ujf/ug==" spinCount="100000" sheet="1" objects="1" scenarios="1" selectLockedCells="1" selectUnlockedCells="1"/>
  <protectedRanges>
    <protectedRange sqref="C31" name="Tartomány4"/>
    <protectedRange sqref="C42" name="Tartomány4_1"/>
  </protectedRanges>
  <mergeCells count="38">
    <mergeCell ref="A1:W1"/>
    <mergeCell ref="A2:W2"/>
    <mergeCell ref="A3:W3"/>
    <mergeCell ref="A4:W4"/>
    <mergeCell ref="A5:A8"/>
    <mergeCell ref="B5:B8"/>
    <mergeCell ref="C5:C8"/>
    <mergeCell ref="D5:W5"/>
    <mergeCell ref="F7:F8"/>
    <mergeCell ref="G7:G8"/>
    <mergeCell ref="S7:S8"/>
    <mergeCell ref="J7:J8"/>
    <mergeCell ref="K7:K8"/>
    <mergeCell ref="N7:N8"/>
    <mergeCell ref="O7:O8"/>
    <mergeCell ref="R7:R8"/>
    <mergeCell ref="X5:AA6"/>
    <mergeCell ref="D6:G6"/>
    <mergeCell ref="H6:K6"/>
    <mergeCell ref="L6:O6"/>
    <mergeCell ref="P6:S6"/>
    <mergeCell ref="T6:W6"/>
    <mergeCell ref="AB5:AB8"/>
    <mergeCell ref="AC5:AC8"/>
    <mergeCell ref="A45:W45"/>
    <mergeCell ref="A46:W46"/>
    <mergeCell ref="A28:W28"/>
    <mergeCell ref="A30:W30"/>
    <mergeCell ref="A31:W31"/>
    <mergeCell ref="A43:W43"/>
    <mergeCell ref="X43:Z43"/>
    <mergeCell ref="A44:W44"/>
    <mergeCell ref="V7:V8"/>
    <mergeCell ref="W7:W8"/>
    <mergeCell ref="Z7:Z8"/>
    <mergeCell ref="AA7:AA8"/>
    <mergeCell ref="D9:W9"/>
    <mergeCell ref="A26:W26"/>
  </mergeCells>
  <pageMargins left="0.23622047244094491" right="0.23622047244094491" top="0.55118110236220474" bottom="0.55118110236220474" header="0.31496062992125984" footer="0.31496062992125984"/>
  <pageSetup paperSize="9" scale="90" orientation="landscape" r:id="rId1"/>
  <headerFooter alignWithMargins="0">
    <oddFooter>&amp;R&amp;Z&amp;F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rendvédelmi szóvivó</vt:lpstr>
      <vt:lpstr>'rendvédelmi szóvivó'!Nyomtatási_terület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Mikóczi Márta</dc:creator>
  <cp:lastModifiedBy>Ackermann Zsolt</cp:lastModifiedBy>
  <dcterms:created xsi:type="dcterms:W3CDTF">2021-01-27T09:44:12Z</dcterms:created>
  <dcterms:modified xsi:type="dcterms:W3CDTF">2021-07-20T12:00:16Z</dcterms:modified>
</cp:coreProperties>
</file>