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Desktop\Képzés-fejlesztés\2. Aktuális\LUDOVICEUM\Ludoviceum_2023\tantervi hálók_alap\"/>
    </mc:Choice>
  </mc:AlternateContent>
  <bookViews>
    <workbookView xWindow="0" yWindow="0" windowWidth="20490" windowHeight="7185" activeTab="6"/>
  </bookViews>
  <sheets>
    <sheet name="SZAK" sheetId="7" r:id="rId1"/>
    <sheet name="Biztonsági" sheetId="11" r:id="rId2"/>
    <sheet name="BV" sheetId="21" r:id="rId3"/>
    <sheet name="Határ" sheetId="16" r:id="rId4"/>
    <sheet name="Igrend" sheetId="15" r:id="rId5"/>
    <sheet name="Közlekedés" sheetId="13" r:id="rId6"/>
    <sheet name="Közrendvédelmi " sheetId="10" r:id="rId7"/>
    <sheet name="Migráció" sheetId="12" r:id="rId8"/>
    <sheet name="Vám " sheetId="22" r:id="rId9"/>
    <sheet name="Előtanulmányi rend" sheetId="19" r:id="rId10"/>
  </sheets>
  <externalReferences>
    <externalReference r:id="rId11"/>
  </externalReferences>
  <definedNames>
    <definedName name="_1A83.2_1" localSheetId="2">#REF!</definedName>
    <definedName name="_1A83.2_1" localSheetId="9">#REF!</definedName>
    <definedName name="_1A83.2_1" localSheetId="8">#REF!</definedName>
    <definedName name="_1A83.2_1">#REF!</definedName>
    <definedName name="_2A83.2_2" localSheetId="2">#REF!</definedName>
    <definedName name="_2A83.2_2" localSheetId="9">#REF!</definedName>
    <definedName name="_2A83.2_2" localSheetId="8">#REF!</definedName>
    <definedName name="_2A83.2_2">#REF!</definedName>
    <definedName name="_3A83.2_3" localSheetId="2">#REF!</definedName>
    <definedName name="_3A83.2_3" localSheetId="9">#REF!</definedName>
    <definedName name="_3A83.2_3" localSheetId="8">#REF!</definedName>
    <definedName name="_3A83.2_3">#REF!</definedName>
    <definedName name="_4A83.2_4" localSheetId="2">#REF!</definedName>
    <definedName name="_4A83.2_4" localSheetId="8">#REF!</definedName>
    <definedName name="_4A83.2_4">#REF!</definedName>
    <definedName name="A83.2" localSheetId="2">#REF!</definedName>
    <definedName name="A83.2" localSheetId="9">#REF!</definedName>
    <definedName name="A83.2" localSheetId="6">#REF!</definedName>
    <definedName name="A83.2" localSheetId="8">#REF!</definedName>
    <definedName name="A83.2">#REF!</definedName>
    <definedName name="másol" localSheetId="2">#REF!</definedName>
    <definedName name="másol" localSheetId="8">#REF!</definedName>
    <definedName name="másol">#REF!</definedName>
    <definedName name="_xlnm.Print_Area" localSheetId="1">Biztonsági!$A$1:$AU$86</definedName>
    <definedName name="_xlnm.Print_Area" localSheetId="2">BV!$A$1:$AU$95</definedName>
    <definedName name="_xlnm.Print_Area" localSheetId="3">Határ!$A$1:$AU$99</definedName>
    <definedName name="_xlnm.Print_Area" localSheetId="4">Igrend!$A$1:$AU$96</definedName>
    <definedName name="_xlnm.Print_Area" localSheetId="5">Közlekedés!$A$1:$AU$77</definedName>
    <definedName name="_xlnm.Print_Area" localSheetId="6">'Közrendvédelmi '!$A$1:$AU$75</definedName>
    <definedName name="_xlnm.Print_Area" localSheetId="7">Migráció!$A$1:$AU$86</definedName>
    <definedName name="_xlnm.Print_Area" localSheetId="0">SZAK!$A$1:$AV$147</definedName>
    <definedName name="_xlnm.Print_Area" localSheetId="8">'Vám '!$A$1:$AU$95</definedName>
  </definedNames>
  <calcPr calcId="162913"/>
</workbook>
</file>

<file path=xl/calcChain.xml><?xml version="1.0" encoding="utf-8"?>
<calcChain xmlns="http://schemas.openxmlformats.org/spreadsheetml/2006/main">
  <c r="Y209" i="7" l="1"/>
  <c r="W209" i="7"/>
  <c r="AE208" i="7"/>
  <c r="AC208" i="7"/>
  <c r="M55" i="10" l="1"/>
  <c r="M55" i="13"/>
  <c r="K61" i="10" l="1"/>
  <c r="M61" i="10"/>
  <c r="S62" i="10"/>
  <c r="AS55" i="10"/>
  <c r="AQ55" i="10"/>
  <c r="AP55" i="10"/>
  <c r="AN55" i="10"/>
  <c r="AE55" i="10"/>
  <c r="AC55" i="10"/>
  <c r="Y55" i="10"/>
  <c r="W55" i="10"/>
  <c r="S55" i="10"/>
  <c r="Q55" i="10"/>
  <c r="AS67" i="13"/>
  <c r="AN67" i="13"/>
  <c r="AS55" i="13"/>
  <c r="AQ55" i="13"/>
  <c r="AP55" i="13"/>
  <c r="AN55" i="13"/>
  <c r="AK55" i="13"/>
  <c r="AE55" i="13"/>
  <c r="AC55" i="13"/>
  <c r="Y55" i="13"/>
  <c r="W55" i="13"/>
  <c r="S55" i="13"/>
  <c r="Q55" i="13"/>
  <c r="AQ55" i="15" l="1"/>
  <c r="AQ64" i="16"/>
  <c r="AS17" i="7" l="1"/>
  <c r="AN17" i="7"/>
  <c r="AE17" i="7"/>
  <c r="AC17" i="7"/>
  <c r="AS16" i="7"/>
  <c r="AQ16" i="7"/>
  <c r="AP16" i="7"/>
  <c r="AN16" i="7"/>
  <c r="AK16" i="7"/>
  <c r="AC16" i="7"/>
  <c r="AS15" i="7"/>
  <c r="AR15" i="7"/>
  <c r="AQ15" i="7"/>
  <c r="AP15" i="7"/>
  <c r="AO15" i="7"/>
  <c r="AN15" i="7"/>
  <c r="AK15" i="7"/>
  <c r="AI15" i="7"/>
  <c r="AE15" i="7"/>
  <c r="AC15" i="7"/>
  <c r="AS14" i="7"/>
  <c r="AR14" i="7"/>
  <c r="AQ14" i="7"/>
  <c r="AP14" i="7"/>
  <c r="AO14" i="7"/>
  <c r="AN14" i="7"/>
  <c r="AK14" i="7"/>
  <c r="AI14" i="7"/>
  <c r="AE14" i="7"/>
  <c r="AC14" i="7"/>
  <c r="H67" i="10" l="1"/>
  <c r="H69" i="13"/>
  <c r="AL67" i="15"/>
  <c r="Z67" i="15"/>
  <c r="H67" i="15"/>
  <c r="H65" i="22" l="1"/>
  <c r="H54" i="12"/>
  <c r="D10" i="21"/>
  <c r="E10" i="21"/>
  <c r="F10" i="21"/>
  <c r="G10" i="21"/>
  <c r="J10" i="21"/>
  <c r="K10" i="21"/>
  <c r="L10" i="21"/>
  <c r="M10" i="21"/>
  <c r="P10" i="21"/>
  <c r="Q10" i="21"/>
  <c r="R10" i="21"/>
  <c r="S10" i="21"/>
  <c r="V10" i="21"/>
  <c r="W10" i="21"/>
  <c r="X10" i="21"/>
  <c r="Y10" i="21"/>
  <c r="AB10" i="21"/>
  <c r="AC10" i="21"/>
  <c r="AD10" i="21"/>
  <c r="AE10" i="21"/>
  <c r="AH10" i="21"/>
  <c r="AI10" i="21"/>
  <c r="AJ10" i="21"/>
  <c r="AK10" i="21"/>
  <c r="AN10" i="21"/>
  <c r="AO10" i="21"/>
  <c r="AP10" i="21"/>
  <c r="AQ10" i="21"/>
  <c r="AS10" i="21"/>
  <c r="H66" i="21"/>
  <c r="AS12" i="21"/>
  <c r="AR12" i="21"/>
  <c r="AP12" i="21"/>
  <c r="AN12" i="21"/>
  <c r="H70" i="16"/>
  <c r="AS19" i="22"/>
  <c r="AR19" i="22"/>
  <c r="AP19" i="22"/>
  <c r="AO19" i="22"/>
  <c r="AN19" i="22"/>
  <c r="AS16" i="12"/>
  <c r="AR16" i="12"/>
  <c r="AP16" i="12"/>
  <c r="AO16" i="12"/>
  <c r="AN16" i="12"/>
  <c r="AS22" i="10"/>
  <c r="AR22" i="10"/>
  <c r="AP22" i="10"/>
  <c r="AO22" i="10"/>
  <c r="AN22" i="10"/>
  <c r="AS22" i="15"/>
  <c r="AR22" i="15"/>
  <c r="AP22" i="15"/>
  <c r="AO22" i="15"/>
  <c r="AN22" i="15"/>
  <c r="AS22" i="16"/>
  <c r="AR22" i="16"/>
  <c r="AP22" i="16"/>
  <c r="AO22" i="16"/>
  <c r="AN22" i="16"/>
  <c r="AS18" i="22"/>
  <c r="AR18" i="22"/>
  <c r="AP18" i="22"/>
  <c r="AO18" i="22"/>
  <c r="AN18" i="22"/>
  <c r="AS17" i="22"/>
  <c r="AR17" i="22"/>
  <c r="AQ17" i="22"/>
  <c r="AP17" i="22"/>
  <c r="AO17" i="22"/>
  <c r="AN17" i="22"/>
  <c r="S17" i="22"/>
  <c r="M17" i="22"/>
  <c r="K17" i="22"/>
  <c r="G17" i="22"/>
  <c r="E17" i="22"/>
  <c r="AS15" i="12"/>
  <c r="AR15" i="12"/>
  <c r="AP15" i="12"/>
  <c r="AO15" i="12"/>
  <c r="AN15" i="12"/>
  <c r="AS14" i="12"/>
  <c r="AR14" i="12"/>
  <c r="AQ14" i="12"/>
  <c r="AP14" i="12"/>
  <c r="AO14" i="12"/>
  <c r="AN14" i="12"/>
  <c r="S14" i="12"/>
  <c r="M14" i="12"/>
  <c r="K14" i="12"/>
  <c r="G14" i="12"/>
  <c r="E14" i="12"/>
  <c r="AS21" i="10"/>
  <c r="AR21" i="10"/>
  <c r="AP21" i="10"/>
  <c r="AO21" i="10"/>
  <c r="AN21" i="10"/>
  <c r="AS20" i="10"/>
  <c r="AR20" i="10"/>
  <c r="AQ20" i="10"/>
  <c r="AP20" i="10"/>
  <c r="AO20" i="10"/>
  <c r="AN20" i="10"/>
  <c r="S20" i="10"/>
  <c r="M20" i="10"/>
  <c r="K20" i="10"/>
  <c r="G20" i="10"/>
  <c r="E20" i="10"/>
  <c r="R20" i="13"/>
  <c r="L20" i="13"/>
  <c r="J20" i="13"/>
  <c r="F20" i="13"/>
  <c r="E20" i="15"/>
  <c r="G20" i="15"/>
  <c r="K20" i="15"/>
  <c r="M20" i="15"/>
  <c r="S20" i="15"/>
  <c r="AN20" i="15"/>
  <c r="AO20" i="15"/>
  <c r="AP20" i="15"/>
  <c r="AQ20" i="15"/>
  <c r="AR20" i="15"/>
  <c r="AS20" i="15"/>
  <c r="AN21" i="15"/>
  <c r="AO21" i="15"/>
  <c r="AP21" i="15"/>
  <c r="AR21" i="15"/>
  <c r="AS21" i="15"/>
  <c r="E23" i="15"/>
  <c r="G23" i="15"/>
  <c r="Q23" i="15"/>
  <c r="S23" i="15"/>
  <c r="W23" i="15"/>
  <c r="Y23" i="15"/>
  <c r="AC23" i="15"/>
  <c r="AE23" i="15"/>
  <c r="AI23" i="15"/>
  <c r="AK23" i="15"/>
  <c r="AN23" i="15"/>
  <c r="AO23" i="15"/>
  <c r="AP23" i="15"/>
  <c r="AQ23" i="15"/>
  <c r="AR23" i="15"/>
  <c r="AS23" i="15"/>
  <c r="E24" i="15"/>
  <c r="G24" i="15"/>
  <c r="K24" i="15"/>
  <c r="M24" i="15"/>
  <c r="W24" i="15"/>
  <c r="Y24" i="15"/>
  <c r="AC24" i="15"/>
  <c r="AE24" i="15"/>
  <c r="AI24" i="15"/>
  <c r="AK24" i="15"/>
  <c r="AN24" i="15"/>
  <c r="AO24" i="15"/>
  <c r="AP24" i="15"/>
  <c r="AQ24" i="15"/>
  <c r="AR24" i="15"/>
  <c r="AS24" i="15"/>
  <c r="AS21" i="16"/>
  <c r="AR21" i="16"/>
  <c r="AP21" i="16"/>
  <c r="AO21" i="16"/>
  <c r="AN21" i="16"/>
  <c r="AS20" i="16"/>
  <c r="AR20" i="16"/>
  <c r="AQ20" i="16"/>
  <c r="AP20" i="16"/>
  <c r="AO20" i="16"/>
  <c r="AN20" i="16"/>
  <c r="S20" i="16"/>
  <c r="M20" i="16"/>
  <c r="K20" i="16"/>
  <c r="G20" i="16"/>
  <c r="E20" i="16"/>
  <c r="AS12" i="22"/>
  <c r="AR12" i="22"/>
  <c r="AP12" i="22"/>
  <c r="AN12" i="22"/>
  <c r="AS12" i="12"/>
  <c r="AR12" i="12"/>
  <c r="AP12" i="12"/>
  <c r="AN12" i="12"/>
  <c r="AS12" i="10"/>
  <c r="AR12" i="10"/>
  <c r="AP12" i="10"/>
  <c r="AN12" i="10"/>
  <c r="AS12" i="15"/>
  <c r="AR12" i="15"/>
  <c r="AP12" i="15"/>
  <c r="AN12" i="15"/>
  <c r="AS12" i="16"/>
  <c r="AR12" i="16"/>
  <c r="AP12" i="16"/>
  <c r="AN12" i="16"/>
  <c r="AQ65" i="22" l="1"/>
  <c r="AL65" i="22"/>
  <c r="AK65" i="22"/>
  <c r="AJ65" i="22"/>
  <c r="AI65" i="22"/>
  <c r="AH65" i="22"/>
  <c r="AF65" i="22"/>
  <c r="AE65" i="22"/>
  <c r="AD65" i="22"/>
  <c r="AC65" i="22"/>
  <c r="AB65" i="22"/>
  <c r="Z65" i="22"/>
  <c r="Y65" i="22"/>
  <c r="X65" i="22"/>
  <c r="W65" i="22"/>
  <c r="V65" i="22"/>
  <c r="P65" i="22"/>
  <c r="R65" i="22"/>
  <c r="S65" i="22"/>
  <c r="E65" i="22"/>
  <c r="G65" i="22"/>
  <c r="M65" i="22"/>
  <c r="K65" i="22"/>
  <c r="Q65" i="22"/>
  <c r="U92" i="22" l="1"/>
  <c r="AM91" i="22"/>
  <c r="O91" i="22"/>
  <c r="AG90" i="22"/>
  <c r="I90" i="22"/>
  <c r="AA89" i="22"/>
  <c r="AG88" i="22"/>
  <c r="U88" i="22"/>
  <c r="I88" i="22"/>
  <c r="AM87" i="22"/>
  <c r="U87" i="22"/>
  <c r="AG86" i="22"/>
  <c r="U86" i="22"/>
  <c r="I86" i="22"/>
  <c r="AM85" i="22"/>
  <c r="AA85" i="22"/>
  <c r="O85" i="22"/>
  <c r="AG84" i="22"/>
  <c r="U84" i="22"/>
  <c r="I84" i="22"/>
  <c r="AM83" i="22"/>
  <c r="O83" i="22"/>
  <c r="AG82" i="22"/>
  <c r="U82" i="22"/>
  <c r="I82" i="22"/>
  <c r="AM81" i="22"/>
  <c r="AG81" i="22"/>
  <c r="AA81" i="22"/>
  <c r="O81" i="22"/>
  <c r="I81" i="22"/>
  <c r="AM73" i="22"/>
  <c r="AM92" i="22" s="1"/>
  <c r="AL73" i="22"/>
  <c r="AK73" i="22"/>
  <c r="AJ73" i="22"/>
  <c r="AI73" i="22"/>
  <c r="AH73" i="22"/>
  <c r="AG73" i="22"/>
  <c r="AG91" i="22" s="1"/>
  <c r="AF73" i="22"/>
  <c r="AE73" i="22"/>
  <c r="AD73" i="22"/>
  <c r="AC73" i="22"/>
  <c r="AB73" i="22"/>
  <c r="AA73" i="22"/>
  <c r="AA90" i="22" s="1"/>
  <c r="Z73" i="22"/>
  <c r="Y73" i="22"/>
  <c r="X73" i="22"/>
  <c r="W73" i="22"/>
  <c r="V73" i="22"/>
  <c r="U73" i="22"/>
  <c r="U89" i="22" s="1"/>
  <c r="T73" i="22"/>
  <c r="S73" i="22"/>
  <c r="R73" i="22"/>
  <c r="Q73" i="22"/>
  <c r="P73" i="22"/>
  <c r="AO73" i="22" s="1"/>
  <c r="O73" i="22"/>
  <c r="O92" i="22" s="1"/>
  <c r="N73" i="22"/>
  <c r="M73" i="22"/>
  <c r="L73" i="22"/>
  <c r="K73" i="22"/>
  <c r="J73" i="22"/>
  <c r="I73" i="22"/>
  <c r="I91" i="22" s="1"/>
  <c r="H73" i="22"/>
  <c r="G73" i="22"/>
  <c r="F73" i="22"/>
  <c r="AP73" i="22" s="1"/>
  <c r="E73" i="22"/>
  <c r="D73" i="22"/>
  <c r="AN73" i="22" s="1"/>
  <c r="T65" i="22"/>
  <c r="N65" i="22"/>
  <c r="AR65" i="22" s="1"/>
  <c r="L65" i="22"/>
  <c r="J65" i="22"/>
  <c r="F65" i="22"/>
  <c r="D65" i="22"/>
  <c r="AS34" i="22"/>
  <c r="AR34" i="22"/>
  <c r="AQ34" i="22"/>
  <c r="AP34" i="22"/>
  <c r="AO34" i="22"/>
  <c r="AN34" i="22"/>
  <c r="AS32" i="22"/>
  <c r="AR32" i="22"/>
  <c r="AP32" i="22"/>
  <c r="AO32" i="22"/>
  <c r="AN32" i="22"/>
  <c r="AS31" i="22"/>
  <c r="AR31" i="22"/>
  <c r="AQ31" i="22"/>
  <c r="AP31" i="22"/>
  <c r="AO31" i="22"/>
  <c r="AN31" i="22"/>
  <c r="AS30" i="22"/>
  <c r="AR30" i="22"/>
  <c r="AQ30" i="22"/>
  <c r="AP30" i="22"/>
  <c r="AO30" i="22"/>
  <c r="AN30" i="22"/>
  <c r="AS29" i="22"/>
  <c r="AR29" i="22"/>
  <c r="AQ29" i="22"/>
  <c r="AP29" i="22"/>
  <c r="AO29" i="22"/>
  <c r="AN29" i="22"/>
  <c r="AS28" i="22"/>
  <c r="AR28" i="22"/>
  <c r="AQ28" i="22"/>
  <c r="AP28" i="22"/>
  <c r="AO28" i="22"/>
  <c r="AN28" i="22"/>
  <c r="AS27" i="22"/>
  <c r="AR27" i="22"/>
  <c r="AQ27" i="22"/>
  <c r="AP27" i="22"/>
  <c r="AO27" i="22"/>
  <c r="AN27" i="22"/>
  <c r="AS26" i="22"/>
  <c r="AR26" i="22"/>
  <c r="AQ26" i="22"/>
  <c r="AP26" i="22"/>
  <c r="AN26" i="22"/>
  <c r="AS25" i="22"/>
  <c r="AR25" i="22"/>
  <c r="AQ25" i="22"/>
  <c r="AP25" i="22"/>
  <c r="AO25" i="22"/>
  <c r="AN25" i="22"/>
  <c r="AS24" i="22"/>
  <c r="AR24" i="22"/>
  <c r="AQ24" i="22"/>
  <c r="AP24" i="22"/>
  <c r="AO24" i="22"/>
  <c r="AN24" i="22"/>
  <c r="AS23" i="22"/>
  <c r="AR23" i="22"/>
  <c r="AQ23" i="22"/>
  <c r="AP23" i="22"/>
  <c r="AO23" i="22"/>
  <c r="AN23" i="22"/>
  <c r="AS22" i="22"/>
  <c r="AR22" i="22"/>
  <c r="AQ22" i="22"/>
  <c r="AP22" i="22"/>
  <c r="AO22" i="22"/>
  <c r="AN22" i="22"/>
  <c r="AS21" i="22"/>
  <c r="AR21" i="22"/>
  <c r="AQ21" i="22"/>
  <c r="AP21" i="22"/>
  <c r="AO21" i="22"/>
  <c r="AN21" i="22"/>
  <c r="AS20" i="22"/>
  <c r="AR20" i="22"/>
  <c r="AQ20" i="22"/>
  <c r="AP20" i="22"/>
  <c r="AO20" i="22"/>
  <c r="AN20" i="22"/>
  <c r="AS16" i="22"/>
  <c r="AR16" i="22"/>
  <c r="AP16" i="22"/>
  <c r="AO16" i="22"/>
  <c r="AN16" i="22"/>
  <c r="AS15" i="22"/>
  <c r="AR15" i="22"/>
  <c r="AP15" i="22"/>
  <c r="AN15" i="22"/>
  <c r="AS14" i="22"/>
  <c r="AR14" i="22"/>
  <c r="AP14" i="22"/>
  <c r="AN14" i="22"/>
  <c r="AS13" i="22"/>
  <c r="AR13" i="22"/>
  <c r="AP13" i="22"/>
  <c r="AN13" i="22"/>
  <c r="AN65" i="22" s="1"/>
  <c r="AP65" i="22" l="1"/>
  <c r="AO65" i="22"/>
  <c r="AS65" i="22"/>
  <c r="O82" i="22"/>
  <c r="O93" i="22" s="1"/>
  <c r="AM82" i="22"/>
  <c r="AA83" i="22"/>
  <c r="O84" i="22"/>
  <c r="AS84" i="22" s="1"/>
  <c r="AM84" i="22"/>
  <c r="U85" i="22"/>
  <c r="AA86" i="22"/>
  <c r="I87" i="22"/>
  <c r="AS87" i="22" s="1"/>
  <c r="AA88" i="22"/>
  <c r="I89" i="22"/>
  <c r="AG89" i="22"/>
  <c r="O90" i="22"/>
  <c r="AS90" i="22" s="1"/>
  <c r="AM90" i="22"/>
  <c r="U91" i="22"/>
  <c r="AA92" i="22"/>
  <c r="I93" i="22"/>
  <c r="O89" i="22"/>
  <c r="AM89" i="22"/>
  <c r="U90" i="22"/>
  <c r="AA91" i="22"/>
  <c r="I92" i="22"/>
  <c r="AG92" i="22"/>
  <c r="U81" i="22"/>
  <c r="U93" i="22" s="1"/>
  <c r="AA82" i="22"/>
  <c r="I83" i="22"/>
  <c r="AS83" i="22" s="1"/>
  <c r="AA84" i="22"/>
  <c r="I85" i="22"/>
  <c r="AG85" i="22"/>
  <c r="AG93" i="22" s="1"/>
  <c r="O86" i="22"/>
  <c r="AS86" i="22" s="1"/>
  <c r="AM86" i="22"/>
  <c r="AG87" i="22"/>
  <c r="O88" i="22"/>
  <c r="AM88" i="22"/>
  <c r="AM93" i="22" s="1"/>
  <c r="AS92" i="22" l="1"/>
  <c r="AS88" i="22"/>
  <c r="AA93" i="22"/>
  <c r="AS93" i="22" s="1"/>
  <c r="AS91" i="22"/>
  <c r="AS82" i="22"/>
  <c r="AS81" i="22"/>
  <c r="AS85" i="22"/>
  <c r="AS89" i="22"/>
  <c r="AS82" i="21" l="1"/>
  <c r="AM73" i="21"/>
  <c r="AM92" i="21" s="1"/>
  <c r="AL73" i="21"/>
  <c r="AK73" i="21"/>
  <c r="AJ73" i="21"/>
  <c r="AI73" i="21"/>
  <c r="AH73" i="21"/>
  <c r="AG73" i="21"/>
  <c r="AG91" i="21" s="1"/>
  <c r="AF73" i="21"/>
  <c r="AE73" i="21"/>
  <c r="AD73" i="21"/>
  <c r="AC73" i="21"/>
  <c r="AB73" i="21"/>
  <c r="AA73" i="21"/>
  <c r="AA90" i="21" s="1"/>
  <c r="Z73" i="21"/>
  <c r="Y73" i="21"/>
  <c r="X73" i="21"/>
  <c r="W73" i="21"/>
  <c r="V73" i="21"/>
  <c r="U73" i="21"/>
  <c r="U89" i="21" s="1"/>
  <c r="T73" i="21"/>
  <c r="S73" i="21"/>
  <c r="R73" i="21"/>
  <c r="Q73" i="21"/>
  <c r="P73" i="21"/>
  <c r="AO73" i="21" s="1"/>
  <c r="O73" i="21"/>
  <c r="O92" i="21" s="1"/>
  <c r="N73" i="21"/>
  <c r="M73" i="21"/>
  <c r="L73" i="21"/>
  <c r="K73" i="21"/>
  <c r="J73" i="21"/>
  <c r="I73" i="21"/>
  <c r="I91" i="21" s="1"/>
  <c r="H73" i="21"/>
  <c r="G73" i="21"/>
  <c r="F73" i="21"/>
  <c r="E73" i="21"/>
  <c r="D73" i="21"/>
  <c r="AN73" i="21" s="1"/>
  <c r="AQ72" i="21"/>
  <c r="AQ70" i="21"/>
  <c r="AL66" i="21"/>
  <c r="AK66" i="21"/>
  <c r="AJ66" i="21"/>
  <c r="AI66" i="21"/>
  <c r="AH66" i="21"/>
  <c r="AF66" i="21"/>
  <c r="AE66" i="21"/>
  <c r="AD66" i="21"/>
  <c r="AD67" i="21" s="1"/>
  <c r="AD74" i="21" s="1"/>
  <c r="AC66" i="21"/>
  <c r="AC67" i="21" s="1"/>
  <c r="AC74" i="21" s="1"/>
  <c r="AB66" i="21"/>
  <c r="Z66" i="21"/>
  <c r="Y66" i="21"/>
  <c r="Y67" i="21" s="1"/>
  <c r="Y74" i="21" s="1"/>
  <c r="X66" i="21"/>
  <c r="X67" i="21" s="1"/>
  <c r="X74" i="21" s="1"/>
  <c r="W66" i="21"/>
  <c r="V66" i="21"/>
  <c r="T66" i="21"/>
  <c r="S66" i="21"/>
  <c r="R66" i="21"/>
  <c r="Q66" i="21"/>
  <c r="P66" i="21"/>
  <c r="N66" i="21"/>
  <c r="M66" i="21"/>
  <c r="L66" i="21"/>
  <c r="K66" i="21"/>
  <c r="J66" i="21"/>
  <c r="G66" i="21"/>
  <c r="F66" i="21"/>
  <c r="F67" i="21" s="1"/>
  <c r="F74" i="21" s="1"/>
  <c r="E66" i="21"/>
  <c r="D66" i="21"/>
  <c r="AS65" i="21"/>
  <c r="AR65" i="21"/>
  <c r="AQ65" i="21"/>
  <c r="AP65" i="21"/>
  <c r="AO65" i="21"/>
  <c r="AN65" i="21"/>
  <c r="AS64" i="21"/>
  <c r="AR64" i="21"/>
  <c r="AP64" i="21"/>
  <c r="AO64" i="21"/>
  <c r="AN64" i="21"/>
  <c r="AS63" i="21"/>
  <c r="AR63" i="21"/>
  <c r="AQ63" i="21"/>
  <c r="AP63" i="21"/>
  <c r="AO63" i="21"/>
  <c r="AN63" i="21"/>
  <c r="AS62" i="21"/>
  <c r="AR62" i="21"/>
  <c r="AQ62" i="21"/>
  <c r="AP62" i="21"/>
  <c r="AO62" i="21"/>
  <c r="AN62" i="21"/>
  <c r="AS61" i="21"/>
  <c r="AR61" i="21"/>
  <c r="AQ61" i="21"/>
  <c r="AP61" i="21"/>
  <c r="AN61" i="21"/>
  <c r="AS60" i="21"/>
  <c r="AR60" i="21"/>
  <c r="AQ60" i="21"/>
  <c r="AP60" i="21"/>
  <c r="AO60" i="21"/>
  <c r="AN60" i="21"/>
  <c r="AS59" i="21"/>
  <c r="AR59" i="21"/>
  <c r="AQ59" i="21"/>
  <c r="AP59" i="21"/>
  <c r="AO59" i="21"/>
  <c r="AN59" i="21"/>
  <c r="AS58" i="21"/>
  <c r="AR58" i="21"/>
  <c r="AQ58" i="21"/>
  <c r="AP58" i="21"/>
  <c r="AO58" i="21"/>
  <c r="AN58" i="21"/>
  <c r="AS57" i="21"/>
  <c r="AR57" i="21"/>
  <c r="AQ57" i="21"/>
  <c r="AP57" i="21"/>
  <c r="AO57" i="21"/>
  <c r="AN57" i="21"/>
  <c r="AS56" i="21"/>
  <c r="AR56" i="21"/>
  <c r="AQ56" i="21"/>
  <c r="AP56" i="21"/>
  <c r="AO56" i="21"/>
  <c r="AN56" i="21"/>
  <c r="AS55" i="21"/>
  <c r="AR55" i="21"/>
  <c r="AP55" i="21"/>
  <c r="AO55" i="21"/>
  <c r="AN55" i="21"/>
  <c r="AS54" i="21"/>
  <c r="AR54" i="21"/>
  <c r="AQ54" i="21"/>
  <c r="AP54" i="21"/>
  <c r="AO54" i="21"/>
  <c r="AN54" i="21"/>
  <c r="AS53" i="21"/>
  <c r="AR53" i="21"/>
  <c r="AQ53" i="21"/>
  <c r="AP53" i="21"/>
  <c r="AN53" i="21"/>
  <c r="AS52" i="21"/>
  <c r="AR52" i="21"/>
  <c r="AQ52" i="21"/>
  <c r="AP52" i="21"/>
  <c r="AO52" i="21"/>
  <c r="AN52" i="21"/>
  <c r="AS51" i="21"/>
  <c r="AR51" i="21"/>
  <c r="AQ51" i="21"/>
  <c r="AP51" i="21"/>
  <c r="AO51" i="21"/>
  <c r="AN51" i="21"/>
  <c r="AS50" i="21"/>
  <c r="AR50" i="21"/>
  <c r="AQ50" i="21"/>
  <c r="AP50" i="21"/>
  <c r="AO50" i="21"/>
  <c r="AN50" i="21"/>
  <c r="AS49" i="21"/>
  <c r="AR49" i="21"/>
  <c r="AQ49" i="21"/>
  <c r="AP49" i="21"/>
  <c r="AO49" i="21"/>
  <c r="AN49" i="21"/>
  <c r="AS48" i="21"/>
  <c r="AR48" i="21"/>
  <c r="AQ48" i="21"/>
  <c r="AP48" i="21"/>
  <c r="AO48" i="21"/>
  <c r="AN48" i="21"/>
  <c r="AS47" i="21"/>
  <c r="AR47" i="21"/>
  <c r="AP47" i="21"/>
  <c r="AO47" i="21"/>
  <c r="AN47" i="21"/>
  <c r="AS46" i="21"/>
  <c r="AR46" i="21"/>
  <c r="AQ46" i="21"/>
  <c r="AP46" i="21"/>
  <c r="AO46" i="21"/>
  <c r="AN46" i="21"/>
  <c r="AS45" i="21"/>
  <c r="AR45" i="21"/>
  <c r="AQ45" i="21"/>
  <c r="AP45" i="21"/>
  <c r="AO45" i="21"/>
  <c r="AN45" i="21"/>
  <c r="AS44" i="21"/>
  <c r="AR44" i="21"/>
  <c r="AQ44" i="21"/>
  <c r="AP44" i="21"/>
  <c r="AO44" i="21"/>
  <c r="AN44" i="21"/>
  <c r="AS43" i="21"/>
  <c r="AR43" i="21"/>
  <c r="AQ43" i="21"/>
  <c r="AP43" i="21"/>
  <c r="AO43" i="21"/>
  <c r="AN43" i="21"/>
  <c r="AS42" i="21"/>
  <c r="AR42" i="21"/>
  <c r="AQ42" i="21"/>
  <c r="AP42" i="21"/>
  <c r="AO42" i="21"/>
  <c r="AN42" i="21"/>
  <c r="AS41" i="21"/>
  <c r="AR41" i="21"/>
  <c r="AQ41" i="21"/>
  <c r="AP41" i="21"/>
  <c r="AN41" i="21"/>
  <c r="AS40" i="21"/>
  <c r="AR40" i="21"/>
  <c r="AQ40" i="21"/>
  <c r="AP40" i="21"/>
  <c r="AO40" i="21"/>
  <c r="AN40" i="21"/>
  <c r="AS39" i="21"/>
  <c r="AR39" i="21"/>
  <c r="AQ39" i="21"/>
  <c r="AP39" i="21"/>
  <c r="AO39" i="21"/>
  <c r="AN39" i="21"/>
  <c r="AS38" i="21"/>
  <c r="AR38" i="21"/>
  <c r="AQ38" i="21"/>
  <c r="AP38" i="21"/>
  <c r="AO38" i="21"/>
  <c r="AN38" i="21"/>
  <c r="AS37" i="21"/>
  <c r="AR37" i="21"/>
  <c r="AQ37" i="21"/>
  <c r="AP37" i="21"/>
  <c r="AO37" i="21"/>
  <c r="AN37" i="21"/>
  <c r="AS36" i="21"/>
  <c r="AR36" i="21"/>
  <c r="AQ36" i="21"/>
  <c r="AP36" i="21"/>
  <c r="AN36" i="21"/>
  <c r="AS35" i="21"/>
  <c r="AR35" i="21"/>
  <c r="AQ35" i="21"/>
  <c r="AP35" i="21"/>
  <c r="AO35" i="21"/>
  <c r="AN35" i="21"/>
  <c r="AS34" i="21"/>
  <c r="AR34" i="21"/>
  <c r="AQ34" i="21"/>
  <c r="AP34" i="21"/>
  <c r="AO34" i="21"/>
  <c r="AN34" i="21"/>
  <c r="AS33" i="21"/>
  <c r="AR33" i="21"/>
  <c r="AQ33" i="21"/>
  <c r="AP33" i="21"/>
  <c r="AO33" i="21"/>
  <c r="AN33" i="21"/>
  <c r="AS32" i="21"/>
  <c r="AR32" i="21"/>
  <c r="AP32" i="21"/>
  <c r="AO32" i="21"/>
  <c r="AN32" i="21"/>
  <c r="AS31" i="21"/>
  <c r="AR31" i="21"/>
  <c r="AQ31" i="21"/>
  <c r="AP31" i="21"/>
  <c r="AO31" i="21"/>
  <c r="AN31" i="21"/>
  <c r="AS30" i="21"/>
  <c r="AR30" i="21"/>
  <c r="AQ30" i="21"/>
  <c r="AP30" i="21"/>
  <c r="AO30" i="21"/>
  <c r="AN30" i="21"/>
  <c r="AS29" i="21"/>
  <c r="AR29" i="21"/>
  <c r="AQ29" i="21"/>
  <c r="AP29" i="21"/>
  <c r="AO29" i="21"/>
  <c r="AN29" i="21"/>
  <c r="AS28" i="21"/>
  <c r="AR28" i="21"/>
  <c r="AQ28" i="21"/>
  <c r="AP28" i="21"/>
  <c r="AO28" i="21"/>
  <c r="AN28" i="21"/>
  <c r="AS27" i="21"/>
  <c r="AR27" i="21"/>
  <c r="AQ27" i="21"/>
  <c r="AP27" i="21"/>
  <c r="AO27" i="21"/>
  <c r="AN27" i="21"/>
  <c r="AS26" i="21"/>
  <c r="AR26" i="21"/>
  <c r="AQ26" i="21"/>
  <c r="AP26" i="21"/>
  <c r="AO26" i="21"/>
  <c r="AN26" i="21"/>
  <c r="AS25" i="21"/>
  <c r="AR25" i="21"/>
  <c r="AQ25" i="21"/>
  <c r="AP25" i="21"/>
  <c r="AO25" i="21"/>
  <c r="AN25" i="21"/>
  <c r="AS24" i="21"/>
  <c r="AR24" i="21"/>
  <c r="AQ24" i="21"/>
  <c r="AP24" i="21"/>
  <c r="AO24" i="21"/>
  <c r="AN24" i="21"/>
  <c r="AS23" i="21"/>
  <c r="AR23" i="21"/>
  <c r="AQ23" i="21"/>
  <c r="AP23" i="21"/>
  <c r="AO23" i="21"/>
  <c r="AN23" i="21"/>
  <c r="AS22" i="21"/>
  <c r="AR22" i="21"/>
  <c r="AQ22" i="21"/>
  <c r="AP22" i="21"/>
  <c r="AO22" i="21"/>
  <c r="AN22" i="21"/>
  <c r="AS21" i="21"/>
  <c r="AR21" i="21"/>
  <c r="AQ21" i="21"/>
  <c r="AP21" i="21"/>
  <c r="AO21" i="21"/>
  <c r="AN21" i="21"/>
  <c r="AS20" i="21"/>
  <c r="AR20" i="21"/>
  <c r="AQ20" i="21"/>
  <c r="AP20" i="21"/>
  <c r="AO20" i="21"/>
  <c r="AN20" i="21"/>
  <c r="AS16" i="21"/>
  <c r="AR16" i="21"/>
  <c r="AQ16" i="21"/>
  <c r="AP16" i="21"/>
  <c r="AO16" i="21"/>
  <c r="AN16" i="21"/>
  <c r="AS15" i="21"/>
  <c r="AR15" i="21"/>
  <c r="AQ15" i="21"/>
  <c r="AP15" i="21"/>
  <c r="AO15" i="21"/>
  <c r="AN15" i="21"/>
  <c r="AS14" i="21"/>
  <c r="AR14" i="21"/>
  <c r="AQ14" i="21"/>
  <c r="AP14" i="21"/>
  <c r="AO14" i="21"/>
  <c r="AN14" i="21"/>
  <c r="AS13" i="21"/>
  <c r="AR13" i="21"/>
  <c r="AQ13" i="21"/>
  <c r="AP13" i="21"/>
  <c r="AO13" i="21"/>
  <c r="AN13" i="21"/>
  <c r="AK67" i="21"/>
  <c r="AK74" i="21" s="1"/>
  <c r="AJ67" i="21"/>
  <c r="AJ74" i="21" s="1"/>
  <c r="AI67" i="21"/>
  <c r="AI74" i="21" s="1"/>
  <c r="AH67" i="21"/>
  <c r="AH74" i="21" s="1"/>
  <c r="AE67" i="21"/>
  <c r="AE74" i="21" s="1"/>
  <c r="AB67" i="21"/>
  <c r="AB74" i="21" s="1"/>
  <c r="W67" i="21"/>
  <c r="W74" i="21" s="1"/>
  <c r="V67" i="21"/>
  <c r="V74" i="21" s="1"/>
  <c r="S67" i="21"/>
  <c r="S74" i="21" s="1"/>
  <c r="R67" i="21"/>
  <c r="R74" i="21" s="1"/>
  <c r="Q67" i="21"/>
  <c r="Q74" i="21" s="1"/>
  <c r="P67" i="21"/>
  <c r="P74" i="21" s="1"/>
  <c r="M67" i="21"/>
  <c r="M74" i="21" s="1"/>
  <c r="L67" i="21"/>
  <c r="L74" i="21" s="1"/>
  <c r="K67" i="21"/>
  <c r="K74" i="21" s="1"/>
  <c r="J67" i="21"/>
  <c r="J74" i="21" s="1"/>
  <c r="H67" i="21"/>
  <c r="G67" i="21"/>
  <c r="G74" i="21" s="1"/>
  <c r="E67" i="21"/>
  <c r="E74" i="21" s="1"/>
  <c r="D67" i="21"/>
  <c r="D74" i="21" s="1"/>
  <c r="AM81" i="21" l="1"/>
  <c r="U84" i="21"/>
  <c r="O86" i="21"/>
  <c r="AM87" i="21"/>
  <c r="I90" i="21"/>
  <c r="O91" i="21"/>
  <c r="AA84" i="21"/>
  <c r="AG86" i="21"/>
  <c r="U88" i="21"/>
  <c r="O90" i="21"/>
  <c r="AM91" i="21"/>
  <c r="O83" i="21"/>
  <c r="AA85" i="21"/>
  <c r="AM86" i="21"/>
  <c r="AA88" i="21"/>
  <c r="AG90" i="21"/>
  <c r="U92" i="21"/>
  <c r="O81" i="21"/>
  <c r="AM83" i="21"/>
  <c r="I86" i="21"/>
  <c r="O87" i="21"/>
  <c r="AA89" i="21"/>
  <c r="AM90" i="21"/>
  <c r="AA92" i="21"/>
  <c r="AR66" i="21"/>
  <c r="AP66" i="21"/>
  <c r="AP67" i="21" s="1"/>
  <c r="AQ66" i="21"/>
  <c r="AQ67" i="21" s="1"/>
  <c r="AN66" i="21"/>
  <c r="AN67" i="21" s="1"/>
  <c r="AS66" i="21"/>
  <c r="AS67" i="21" s="1"/>
  <c r="AO66" i="21"/>
  <c r="AO67" i="21" s="1"/>
  <c r="AP74" i="21"/>
  <c r="U81" i="21"/>
  <c r="AG85" i="21"/>
  <c r="AG89" i="21"/>
  <c r="U91" i="21"/>
  <c r="AA81" i="21"/>
  <c r="AA83" i="21"/>
  <c r="I84" i="21"/>
  <c r="AG84" i="21"/>
  <c r="O85" i="21"/>
  <c r="AM85" i="21"/>
  <c r="U86" i="21"/>
  <c r="AA87" i="21"/>
  <c r="I88" i="21"/>
  <c r="AG88" i="21"/>
  <c r="O89" i="21"/>
  <c r="AM89" i="21"/>
  <c r="U90" i="21"/>
  <c r="AS90" i="21" s="1"/>
  <c r="AA91" i="21"/>
  <c r="I92" i="21"/>
  <c r="AG92" i="21"/>
  <c r="U83" i="21"/>
  <c r="I85" i="21"/>
  <c r="U87" i="21"/>
  <c r="I89" i="21"/>
  <c r="I81" i="21"/>
  <c r="AG81" i="21"/>
  <c r="I83" i="21"/>
  <c r="AG83" i="21"/>
  <c r="O84" i="21"/>
  <c r="AM84" i="21"/>
  <c r="U85" i="21"/>
  <c r="AA86" i="21"/>
  <c r="I87" i="21"/>
  <c r="AG87" i="21"/>
  <c r="O88" i="21"/>
  <c r="AM88" i="21"/>
  <c r="AS86" i="21" l="1"/>
  <c r="AS89" i="21"/>
  <c r="AS88" i="21"/>
  <c r="AA93" i="21"/>
  <c r="AS87" i="21"/>
  <c r="O93" i="21"/>
  <c r="AM93" i="21"/>
  <c r="AS91" i="21"/>
  <c r="U93" i="21"/>
  <c r="AS83" i="21"/>
  <c r="AS92" i="21"/>
  <c r="AS84" i="21"/>
  <c r="I93" i="21"/>
  <c r="AS81" i="21"/>
  <c r="AG93" i="21"/>
  <c r="AS85" i="21"/>
  <c r="AS93" i="21" l="1"/>
  <c r="AS68" i="16"/>
  <c r="AR68" i="16"/>
  <c r="AQ68" i="16"/>
  <c r="AP68" i="16"/>
  <c r="AO68" i="16"/>
  <c r="AN68" i="16"/>
  <c r="AS67" i="16"/>
  <c r="AR67" i="16"/>
  <c r="AQ67" i="16"/>
  <c r="AP67" i="16"/>
  <c r="AN67" i="16"/>
  <c r="AS66" i="16"/>
  <c r="AR66" i="16"/>
  <c r="AQ66" i="16"/>
  <c r="AP66" i="16"/>
  <c r="AO66" i="16"/>
  <c r="AN66" i="16"/>
  <c r="AS65" i="16"/>
  <c r="AR65" i="16"/>
  <c r="AQ65" i="16"/>
  <c r="AP65" i="16"/>
  <c r="AO65" i="16"/>
  <c r="AN65" i="16"/>
  <c r="AS63" i="16"/>
  <c r="AR63" i="16"/>
  <c r="AQ63" i="16"/>
  <c r="AP63" i="16"/>
  <c r="AO63" i="16"/>
  <c r="AN63" i="16"/>
  <c r="AS62" i="16"/>
  <c r="AR62" i="16"/>
  <c r="AP62" i="16"/>
  <c r="AN62" i="16"/>
  <c r="AS61" i="16"/>
  <c r="AR61" i="16"/>
  <c r="AQ61" i="16"/>
  <c r="AP61" i="16"/>
  <c r="AO61" i="16"/>
  <c r="AN61" i="16"/>
  <c r="AS60" i="16"/>
  <c r="AR60" i="16"/>
  <c r="AQ60" i="16"/>
  <c r="AP60" i="16"/>
  <c r="AO60" i="16"/>
  <c r="AN60" i="16"/>
  <c r="AS59" i="16"/>
  <c r="AR59" i="16"/>
  <c r="AP59" i="16"/>
  <c r="AN59" i="16"/>
  <c r="AS58" i="16"/>
  <c r="AR58" i="16"/>
  <c r="AQ58" i="16"/>
  <c r="AP58" i="16"/>
  <c r="AO58" i="16"/>
  <c r="AN58" i="16"/>
  <c r="AS57" i="16"/>
  <c r="AR57" i="16"/>
  <c r="AQ57" i="16"/>
  <c r="AP57" i="16"/>
  <c r="AO57" i="16"/>
  <c r="AN57" i="16"/>
  <c r="AS56" i="16"/>
  <c r="AR56" i="16"/>
  <c r="AQ56" i="16"/>
  <c r="AP56" i="16"/>
  <c r="AO56" i="16"/>
  <c r="AN56" i="16"/>
  <c r="AS55" i="16"/>
  <c r="AR55" i="16"/>
  <c r="AQ55" i="16"/>
  <c r="AP55" i="16"/>
  <c r="AO55" i="16"/>
  <c r="AN55" i="16"/>
  <c r="AS66" i="15" l="1"/>
  <c r="AR66" i="15"/>
  <c r="AQ66" i="15"/>
  <c r="AP66" i="15"/>
  <c r="AN66" i="15"/>
  <c r="AS65" i="15"/>
  <c r="AR65" i="15"/>
  <c r="AQ65" i="15"/>
  <c r="AP65" i="15"/>
  <c r="AO65" i="15"/>
  <c r="AN65" i="15"/>
  <c r="AS64" i="15"/>
  <c r="AR64" i="15"/>
  <c r="AQ64" i="15"/>
  <c r="AP64" i="15"/>
  <c r="AO64" i="15"/>
  <c r="AN64" i="15"/>
  <c r="AS63" i="15"/>
  <c r="AR63" i="15"/>
  <c r="AQ63" i="15"/>
  <c r="AP63" i="15"/>
  <c r="AO63" i="15"/>
  <c r="AN63" i="15"/>
  <c r="AS62" i="15"/>
  <c r="AR62" i="15"/>
  <c r="AQ62" i="15"/>
  <c r="AP62" i="15"/>
  <c r="AO62" i="15"/>
  <c r="AN62" i="15"/>
  <c r="AS61" i="15"/>
  <c r="AR61" i="15"/>
  <c r="AQ61" i="15"/>
  <c r="AP61" i="15"/>
  <c r="AO61" i="15"/>
  <c r="AN61" i="15"/>
  <c r="AS60" i="15"/>
  <c r="AR60" i="15"/>
  <c r="AQ60" i="15"/>
  <c r="AP60" i="15"/>
  <c r="AO60" i="15"/>
  <c r="AN60" i="15"/>
  <c r="AS59" i="15"/>
  <c r="AR59" i="15"/>
  <c r="AQ59" i="15"/>
  <c r="AP59" i="15"/>
  <c r="AO59" i="15"/>
  <c r="AN59" i="15"/>
  <c r="D67" i="15"/>
  <c r="F67" i="15"/>
  <c r="J67" i="15"/>
  <c r="L67" i="15"/>
  <c r="N67" i="15"/>
  <c r="P67" i="15"/>
  <c r="R67" i="15"/>
  <c r="T67" i="15"/>
  <c r="V67" i="15"/>
  <c r="X67" i="15"/>
  <c r="AB67" i="15"/>
  <c r="AD67" i="15"/>
  <c r="AF67" i="15"/>
  <c r="AH67" i="15"/>
  <c r="AJ67" i="15"/>
  <c r="AO70" i="15"/>
  <c r="AQ70" i="15"/>
  <c r="AO71" i="15"/>
  <c r="AQ71" i="15"/>
  <c r="AO72" i="15"/>
  <c r="AQ72" i="15"/>
  <c r="AS55" i="11" l="1"/>
  <c r="AR55" i="11"/>
  <c r="AQ55" i="11"/>
  <c r="AP55" i="11"/>
  <c r="AO55" i="11"/>
  <c r="AN55" i="11"/>
  <c r="AS54" i="11"/>
  <c r="AR54" i="11"/>
  <c r="AQ54" i="11"/>
  <c r="AP54" i="11"/>
  <c r="AO54" i="11"/>
  <c r="AN54" i="11"/>
  <c r="AS50" i="11"/>
  <c r="AR50" i="11"/>
  <c r="AP50" i="11"/>
  <c r="AN50" i="11"/>
  <c r="AS49" i="11"/>
  <c r="AR49" i="11"/>
  <c r="AQ49" i="11"/>
  <c r="AP49" i="11"/>
  <c r="AO49" i="11"/>
  <c r="AN49" i="11"/>
  <c r="AS46" i="11"/>
  <c r="AR46" i="11"/>
  <c r="AQ46" i="11"/>
  <c r="AP46" i="11"/>
  <c r="AO46" i="11"/>
  <c r="AN46" i="11"/>
  <c r="AS45" i="11"/>
  <c r="AR45" i="11"/>
  <c r="AQ45" i="11"/>
  <c r="AP45" i="11"/>
  <c r="AO45" i="11"/>
  <c r="AN45" i="11"/>
  <c r="AS42" i="11"/>
  <c r="AR42" i="11"/>
  <c r="AQ42" i="11"/>
  <c r="AP42" i="11"/>
  <c r="AO42" i="11"/>
  <c r="AN42" i="11"/>
  <c r="AS38" i="11"/>
  <c r="AR38" i="11"/>
  <c r="AQ38" i="11"/>
  <c r="AP38" i="11"/>
  <c r="AO38" i="11"/>
  <c r="AN38" i="11"/>
  <c r="AK38" i="11"/>
  <c r="AI38" i="11"/>
  <c r="AE38" i="11"/>
  <c r="AC38" i="11"/>
  <c r="S38" i="11"/>
  <c r="Q38" i="11"/>
  <c r="AS30" i="11"/>
  <c r="AR30" i="11"/>
  <c r="AQ30" i="11"/>
  <c r="AP30" i="11"/>
  <c r="AO30" i="11"/>
  <c r="AN30" i="11"/>
  <c r="AS29" i="11"/>
  <c r="AR29" i="11"/>
  <c r="AQ29" i="11"/>
  <c r="AP29" i="11"/>
  <c r="AO29" i="11"/>
  <c r="AN29" i="11"/>
  <c r="AS34" i="11" l="1"/>
  <c r="AR34" i="11"/>
  <c r="AQ34" i="11"/>
  <c r="AP34" i="11"/>
  <c r="AO34" i="11"/>
  <c r="AN34" i="11"/>
  <c r="AS33" i="11"/>
  <c r="AR33" i="11"/>
  <c r="AQ33" i="11"/>
  <c r="AP33" i="11"/>
  <c r="AN33" i="11"/>
  <c r="AK33" i="11"/>
  <c r="AS32" i="11"/>
  <c r="AR32" i="11"/>
  <c r="AQ32" i="11"/>
  <c r="AP32" i="11"/>
  <c r="AO32" i="11"/>
  <c r="AN32" i="11"/>
  <c r="AS31" i="11"/>
  <c r="AR31" i="11"/>
  <c r="AQ31" i="11"/>
  <c r="AP31" i="11"/>
  <c r="AO31" i="11"/>
  <c r="AN31" i="11"/>
  <c r="K13" i="13" l="1"/>
  <c r="M13" i="13"/>
  <c r="Q13" i="13"/>
  <c r="S13" i="13"/>
  <c r="W13" i="13"/>
  <c r="Y13" i="13"/>
  <c r="AC13" i="13"/>
  <c r="AE13" i="13"/>
  <c r="AI13" i="13"/>
  <c r="AK13" i="13"/>
  <c r="AN13" i="13"/>
  <c r="AP13" i="13"/>
  <c r="AR13" i="13"/>
  <c r="AS13" i="13"/>
  <c r="K14" i="13"/>
  <c r="M14" i="13"/>
  <c r="Q14" i="13"/>
  <c r="S14" i="13"/>
  <c r="W14" i="13"/>
  <c r="Y14" i="13"/>
  <c r="AC14" i="13"/>
  <c r="AE14" i="13"/>
  <c r="AI14" i="13"/>
  <c r="AK14" i="13"/>
  <c r="AN14" i="13"/>
  <c r="AP14" i="13"/>
  <c r="AR14" i="13"/>
  <c r="AS14" i="13"/>
  <c r="K15" i="13"/>
  <c r="M15" i="13"/>
  <c r="Q15" i="13"/>
  <c r="S15" i="13"/>
  <c r="W15" i="13"/>
  <c r="Y15" i="13"/>
  <c r="AC15" i="13"/>
  <c r="AE15" i="13"/>
  <c r="AI15" i="13"/>
  <c r="AK15" i="13"/>
  <c r="AN15" i="13"/>
  <c r="AP15" i="13"/>
  <c r="AR15" i="13"/>
  <c r="AS15" i="13"/>
  <c r="E16" i="13"/>
  <c r="K16" i="13"/>
  <c r="M16" i="13"/>
  <c r="Q16" i="13"/>
  <c r="S16" i="13"/>
  <c r="W16" i="13"/>
  <c r="Y16" i="13"/>
  <c r="AC16" i="13"/>
  <c r="AE16" i="13"/>
  <c r="AI16" i="13"/>
  <c r="AK16" i="13"/>
  <c r="AN16" i="13"/>
  <c r="AO16" i="13"/>
  <c r="AP16" i="13"/>
  <c r="AR16" i="13"/>
  <c r="AS16" i="13"/>
  <c r="AN17" i="13"/>
  <c r="AP17" i="13"/>
  <c r="AR17" i="13"/>
  <c r="AS17" i="13"/>
  <c r="AN18" i="13"/>
  <c r="AO18" i="13"/>
  <c r="AP18" i="13"/>
  <c r="AR18" i="13"/>
  <c r="AS18" i="13"/>
  <c r="K19" i="13"/>
  <c r="M19" i="13"/>
  <c r="Q19" i="13"/>
  <c r="S19" i="13"/>
  <c r="W19" i="13"/>
  <c r="Y19" i="13"/>
  <c r="AC19" i="13"/>
  <c r="AE19" i="13"/>
  <c r="AI19" i="13"/>
  <c r="AK19" i="13"/>
  <c r="AN19" i="13"/>
  <c r="AP19" i="13"/>
  <c r="AR19" i="13"/>
  <c r="AS19" i="13"/>
  <c r="E23" i="13"/>
  <c r="G23" i="13"/>
  <c r="Q23" i="13"/>
  <c r="S23" i="13"/>
  <c r="W23" i="13"/>
  <c r="Y23" i="13"/>
  <c r="AC23" i="13"/>
  <c r="AE23" i="13"/>
  <c r="AI23" i="13"/>
  <c r="AK23" i="13"/>
  <c r="AN23" i="13"/>
  <c r="AO23" i="13"/>
  <c r="AP23" i="13"/>
  <c r="AQ23" i="13"/>
  <c r="AR23" i="13"/>
  <c r="AS23" i="13"/>
  <c r="E24" i="13"/>
  <c r="G24" i="13"/>
  <c r="K24" i="13"/>
  <c r="M24" i="13"/>
  <c r="W24" i="13"/>
  <c r="Y24" i="13"/>
  <c r="AC24" i="13"/>
  <c r="AE24" i="13"/>
  <c r="AI24" i="13"/>
  <c r="AK24" i="13"/>
  <c r="AN24" i="13"/>
  <c r="AO24" i="13"/>
  <c r="AP24" i="13"/>
  <c r="AQ24" i="13"/>
  <c r="AR24" i="13"/>
  <c r="AS24" i="13"/>
  <c r="E25" i="13"/>
  <c r="G25" i="13"/>
  <c r="K25" i="13"/>
  <c r="M25" i="13"/>
  <c r="Q25" i="13"/>
  <c r="S25" i="13"/>
  <c r="AC25" i="13"/>
  <c r="AE25" i="13"/>
  <c r="AI25" i="13"/>
  <c r="AK25" i="13"/>
  <c r="AN25" i="13"/>
  <c r="AO25" i="13"/>
  <c r="AP25" i="13"/>
  <c r="AQ25" i="13"/>
  <c r="AR25" i="13"/>
  <c r="AS25" i="13"/>
  <c r="E26" i="13"/>
  <c r="G26" i="13"/>
  <c r="K26" i="13"/>
  <c r="M26" i="13"/>
  <c r="Q26" i="13"/>
  <c r="S26" i="13"/>
  <c r="W26" i="13"/>
  <c r="Y26" i="13"/>
  <c r="AI26" i="13"/>
  <c r="AK26" i="13"/>
  <c r="AN26" i="13"/>
  <c r="AO26" i="13"/>
  <c r="AP26" i="13"/>
  <c r="AQ26" i="13"/>
  <c r="AR26" i="13"/>
  <c r="AS26" i="13"/>
  <c r="E27" i="13"/>
  <c r="G27" i="13"/>
  <c r="K27" i="13"/>
  <c r="M27" i="13"/>
  <c r="Q27" i="13"/>
  <c r="S27" i="13"/>
  <c r="W27" i="13"/>
  <c r="Y27" i="13"/>
  <c r="AC27" i="13"/>
  <c r="AE27" i="13"/>
  <c r="AI27" i="13"/>
  <c r="AN27" i="13"/>
  <c r="AO27" i="13"/>
  <c r="AP27" i="13"/>
  <c r="AR27" i="13"/>
  <c r="AS27" i="13"/>
  <c r="E28" i="13"/>
  <c r="G28" i="13"/>
  <c r="K28" i="13"/>
  <c r="M28" i="13"/>
  <c r="W28" i="13"/>
  <c r="Y28" i="13"/>
  <c r="AC28" i="13"/>
  <c r="AE28" i="13"/>
  <c r="AI28" i="13"/>
  <c r="AK28" i="13"/>
  <c r="AN28" i="13"/>
  <c r="AO28" i="13"/>
  <c r="AP28" i="13"/>
  <c r="AQ28" i="13"/>
  <c r="AR28" i="13"/>
  <c r="AS28" i="13"/>
  <c r="E29" i="13"/>
  <c r="G29" i="13"/>
  <c r="K29" i="13"/>
  <c r="M29" i="13"/>
  <c r="Q29" i="13"/>
  <c r="S29" i="13"/>
  <c r="AC29" i="13"/>
  <c r="AE29" i="13"/>
  <c r="AI29" i="13"/>
  <c r="AK29" i="13"/>
  <c r="AN29" i="13"/>
  <c r="AO29" i="13"/>
  <c r="AP29" i="13"/>
  <c r="AQ29" i="13"/>
  <c r="AR29" i="13"/>
  <c r="AS29" i="13"/>
  <c r="E30" i="13"/>
  <c r="G30" i="13"/>
  <c r="Q30" i="13"/>
  <c r="S30" i="13"/>
  <c r="W30" i="13"/>
  <c r="Y30" i="13"/>
  <c r="AC30" i="13"/>
  <c r="AE30" i="13"/>
  <c r="AI30" i="13"/>
  <c r="AK30" i="13"/>
  <c r="AN30" i="13"/>
  <c r="AO30" i="13"/>
  <c r="AP30" i="13"/>
  <c r="AQ30" i="13"/>
  <c r="AR30" i="13"/>
  <c r="AS30" i="13"/>
  <c r="E31" i="13"/>
  <c r="G31" i="13"/>
  <c r="K31" i="13"/>
  <c r="M31" i="13"/>
  <c r="W31" i="13"/>
  <c r="Y31" i="13"/>
  <c r="AC31" i="13"/>
  <c r="AE31" i="13"/>
  <c r="AI31" i="13"/>
  <c r="AK31" i="13"/>
  <c r="AN31" i="13"/>
  <c r="AO31" i="13"/>
  <c r="AP31" i="13"/>
  <c r="AQ31" i="13"/>
  <c r="AR31" i="13"/>
  <c r="AS31" i="13"/>
  <c r="E32" i="13"/>
  <c r="G32" i="13"/>
  <c r="K32" i="13"/>
  <c r="M32" i="13"/>
  <c r="W32" i="13"/>
  <c r="Y32" i="13"/>
  <c r="AC32" i="13"/>
  <c r="AE32" i="13"/>
  <c r="AI32" i="13"/>
  <c r="AK32" i="13"/>
  <c r="AN32" i="13"/>
  <c r="AO32" i="13"/>
  <c r="AP32" i="13"/>
  <c r="AQ32" i="13"/>
  <c r="AR32" i="13"/>
  <c r="AS32" i="13"/>
  <c r="E33" i="13"/>
  <c r="G33" i="13"/>
  <c r="K33" i="13"/>
  <c r="M33" i="13"/>
  <c r="Q33" i="13"/>
  <c r="S33" i="13"/>
  <c r="AC33" i="13"/>
  <c r="AE33" i="13"/>
  <c r="AI33" i="13"/>
  <c r="AK33" i="13"/>
  <c r="AN33" i="13"/>
  <c r="AO33" i="13"/>
  <c r="AP33" i="13"/>
  <c r="AQ33" i="13"/>
  <c r="AR33" i="13"/>
  <c r="AS33" i="13"/>
  <c r="E34" i="13"/>
  <c r="G34" i="13"/>
  <c r="K34" i="13"/>
  <c r="M34" i="13"/>
  <c r="Q34" i="13"/>
  <c r="S34" i="13"/>
  <c r="W34" i="13"/>
  <c r="Y34" i="13"/>
  <c r="AI34" i="13"/>
  <c r="AK34" i="13"/>
  <c r="AN34" i="13"/>
  <c r="AO34" i="13"/>
  <c r="AP34" i="13"/>
  <c r="AQ34" i="13"/>
  <c r="AR34" i="13"/>
  <c r="AS34" i="13"/>
  <c r="E35" i="13"/>
  <c r="G35" i="13"/>
  <c r="K35" i="13"/>
  <c r="M35" i="13"/>
  <c r="Q35" i="13"/>
  <c r="S35" i="13"/>
  <c r="W35" i="13"/>
  <c r="Y35" i="13"/>
  <c r="AC35" i="13"/>
  <c r="AE35" i="13"/>
  <c r="AR35" i="13"/>
  <c r="AS35" i="13"/>
  <c r="E36" i="13"/>
  <c r="G36" i="13"/>
  <c r="K36" i="13"/>
  <c r="M36" i="13"/>
  <c r="Q36" i="13"/>
  <c r="S36" i="13"/>
  <c r="AC36" i="13"/>
  <c r="AE36" i="13"/>
  <c r="AI36" i="13"/>
  <c r="AK36" i="13"/>
  <c r="AN36" i="13"/>
  <c r="AO36" i="13"/>
  <c r="AP36" i="13"/>
  <c r="AQ36" i="13"/>
  <c r="AR36" i="13"/>
  <c r="AS36" i="13"/>
  <c r="E37" i="13"/>
  <c r="G37" i="13"/>
  <c r="K37" i="13"/>
  <c r="M37" i="13"/>
  <c r="Q37" i="13"/>
  <c r="S37" i="13"/>
  <c r="W37" i="13"/>
  <c r="Y37" i="13"/>
  <c r="AI37" i="13"/>
  <c r="AK37" i="13"/>
  <c r="AN37" i="13"/>
  <c r="AO37" i="13"/>
  <c r="AP37" i="13"/>
  <c r="AQ37" i="13"/>
  <c r="AR37" i="13"/>
  <c r="AS37" i="13"/>
  <c r="E38" i="13"/>
  <c r="G38" i="13"/>
  <c r="Q38" i="13"/>
  <c r="S38" i="13"/>
  <c r="W38" i="13"/>
  <c r="Y38" i="13"/>
  <c r="AC38" i="13"/>
  <c r="AE38" i="13"/>
  <c r="AI38" i="13"/>
  <c r="AK38" i="13"/>
  <c r="AN38" i="13"/>
  <c r="AO38" i="13"/>
  <c r="AP38" i="13"/>
  <c r="AQ38" i="13"/>
  <c r="AR38" i="13"/>
  <c r="AS38" i="13"/>
  <c r="E39" i="13"/>
  <c r="G39" i="13"/>
  <c r="K39" i="13"/>
  <c r="M39" i="13"/>
  <c r="W39" i="13"/>
  <c r="Y39" i="13"/>
  <c r="AC39" i="13"/>
  <c r="AE39" i="13"/>
  <c r="AI39" i="13"/>
  <c r="AK39" i="13"/>
  <c r="AN39" i="13"/>
  <c r="AO39" i="13"/>
  <c r="AP39" i="13"/>
  <c r="AQ39" i="13"/>
  <c r="AR39" i="13"/>
  <c r="AS39" i="13"/>
  <c r="E40" i="13"/>
  <c r="G40" i="13"/>
  <c r="K40" i="13"/>
  <c r="M40" i="13"/>
  <c r="Q40" i="13"/>
  <c r="S40" i="13"/>
  <c r="AC40" i="13"/>
  <c r="AE40" i="13"/>
  <c r="AI40" i="13"/>
  <c r="AK40" i="13"/>
  <c r="AN40" i="13"/>
  <c r="AO40" i="13"/>
  <c r="AP40" i="13"/>
  <c r="AQ40" i="13"/>
  <c r="AR40" i="13"/>
  <c r="AS40" i="13"/>
  <c r="E41" i="13"/>
  <c r="G41" i="13"/>
  <c r="K41" i="13"/>
  <c r="M41" i="13"/>
  <c r="Q41" i="13"/>
  <c r="S41" i="13"/>
  <c r="W41" i="13"/>
  <c r="Y41" i="13"/>
  <c r="AI41" i="13"/>
  <c r="AK41" i="13"/>
  <c r="AN41" i="13"/>
  <c r="AO41" i="13"/>
  <c r="AP41" i="13"/>
  <c r="AQ41" i="13"/>
  <c r="AR41" i="13"/>
  <c r="AS41" i="13"/>
  <c r="E42" i="13"/>
  <c r="G42" i="13"/>
  <c r="K42" i="13"/>
  <c r="M42" i="13"/>
  <c r="Q42" i="13"/>
  <c r="S42" i="13"/>
  <c r="W42" i="13"/>
  <c r="Y42" i="13"/>
  <c r="AC42" i="13"/>
  <c r="AE42" i="13"/>
  <c r="AI42" i="13"/>
  <c r="AN42" i="13"/>
  <c r="AO42" i="13"/>
  <c r="AP42" i="13"/>
  <c r="AR42" i="13"/>
  <c r="AS42" i="13"/>
  <c r="E43" i="13"/>
  <c r="G43" i="13"/>
  <c r="K43" i="13"/>
  <c r="M43" i="13"/>
  <c r="S43" i="13"/>
  <c r="W43" i="13"/>
  <c r="Y43" i="13"/>
  <c r="AE43" i="13"/>
  <c r="AI43" i="13"/>
  <c r="AK43" i="13"/>
  <c r="AN43" i="13"/>
  <c r="AO43" i="13"/>
  <c r="AP43" i="13"/>
  <c r="AQ43" i="13"/>
  <c r="AR43" i="13"/>
  <c r="AS43" i="13"/>
  <c r="E44" i="13"/>
  <c r="G44" i="13"/>
  <c r="K44" i="13"/>
  <c r="M44" i="13"/>
  <c r="S44" i="13"/>
  <c r="AN44" i="13"/>
  <c r="AO44" i="13"/>
  <c r="AP44" i="13"/>
  <c r="AQ44" i="13"/>
  <c r="AR44" i="13"/>
  <c r="AS44" i="13"/>
  <c r="E45" i="13"/>
  <c r="G45" i="13"/>
  <c r="K45" i="13"/>
  <c r="Q45" i="13"/>
  <c r="S45" i="13"/>
  <c r="W45" i="13"/>
  <c r="Y45" i="13"/>
  <c r="AC45" i="13"/>
  <c r="AE45" i="13"/>
  <c r="AI45" i="13"/>
  <c r="AK45" i="13"/>
  <c r="AN45" i="13"/>
  <c r="AO45" i="13"/>
  <c r="AP45" i="13"/>
  <c r="AQ45" i="13"/>
  <c r="AR45" i="13"/>
  <c r="AS45" i="13"/>
  <c r="E46" i="13"/>
  <c r="G46" i="13"/>
  <c r="K46" i="13"/>
  <c r="M46" i="13"/>
  <c r="Q46" i="13"/>
  <c r="W46" i="13"/>
  <c r="Y46" i="13"/>
  <c r="AC46" i="13"/>
  <c r="AE46" i="13"/>
  <c r="AI46" i="13"/>
  <c r="AK46" i="13"/>
  <c r="AN46" i="13"/>
  <c r="AO46" i="13"/>
  <c r="AP46" i="13"/>
  <c r="AQ46" i="13"/>
  <c r="AR46" i="13"/>
  <c r="AS46" i="13"/>
  <c r="E47" i="13"/>
  <c r="G47" i="13"/>
  <c r="K47" i="13"/>
  <c r="M47" i="13"/>
  <c r="Q47" i="13"/>
  <c r="S47" i="13"/>
  <c r="W47" i="13"/>
  <c r="AC47" i="13"/>
  <c r="AE47" i="13"/>
  <c r="AI47" i="13"/>
  <c r="AK47" i="13"/>
  <c r="AN47" i="13"/>
  <c r="AO47" i="13"/>
  <c r="AP47" i="13"/>
  <c r="AQ47" i="13"/>
  <c r="AR47" i="13"/>
  <c r="AS47" i="13"/>
  <c r="E48" i="13"/>
  <c r="G48" i="13"/>
  <c r="K48" i="13"/>
  <c r="M48" i="13"/>
  <c r="Q48" i="13"/>
  <c r="S48" i="13"/>
  <c r="W48" i="13"/>
  <c r="Y48" i="13"/>
  <c r="AC48" i="13"/>
  <c r="AI48" i="13"/>
  <c r="AK48" i="13"/>
  <c r="AN48" i="13"/>
  <c r="AO48" i="13"/>
  <c r="AP48" i="13"/>
  <c r="AQ48" i="13"/>
  <c r="AR48" i="13"/>
  <c r="AS48" i="13"/>
  <c r="E49" i="13"/>
  <c r="G49" i="13"/>
  <c r="K49" i="13"/>
  <c r="M49" i="13"/>
  <c r="Q49" i="13"/>
  <c r="S49" i="13"/>
  <c r="W49" i="13"/>
  <c r="Y49" i="13"/>
  <c r="AC49" i="13"/>
  <c r="AE49" i="13"/>
  <c r="AI49" i="13"/>
  <c r="AN49" i="13"/>
  <c r="AO49" i="13"/>
  <c r="AP49" i="13"/>
  <c r="AR49" i="13"/>
  <c r="AS49" i="13"/>
  <c r="E50" i="13"/>
  <c r="G50" i="13"/>
  <c r="K50" i="13"/>
  <c r="Q50" i="13"/>
  <c r="S50" i="13"/>
  <c r="W50" i="13"/>
  <c r="Y50" i="13"/>
  <c r="AC50" i="13"/>
  <c r="AE50" i="13"/>
  <c r="AI50" i="13"/>
  <c r="AK50" i="13"/>
  <c r="AN50" i="13"/>
  <c r="AO50" i="13"/>
  <c r="AP50" i="13"/>
  <c r="AQ50" i="13"/>
  <c r="AR50" i="13"/>
  <c r="AS50" i="13"/>
  <c r="E51" i="13"/>
  <c r="G51" i="13"/>
  <c r="K51" i="13"/>
  <c r="M51" i="13"/>
  <c r="Q51" i="13"/>
  <c r="S51" i="13"/>
  <c r="W51" i="13"/>
  <c r="AC51" i="13"/>
  <c r="AE51" i="13"/>
  <c r="AI51" i="13"/>
  <c r="AK51" i="13"/>
  <c r="AN51" i="13"/>
  <c r="AO51" i="13"/>
  <c r="AP51" i="13"/>
  <c r="AQ51" i="13"/>
  <c r="AR51" i="13"/>
  <c r="AS51" i="13"/>
  <c r="E52" i="13"/>
  <c r="G52" i="13"/>
  <c r="K52" i="13"/>
  <c r="M52" i="13"/>
  <c r="Q52" i="13"/>
  <c r="S52" i="13"/>
  <c r="W52" i="13"/>
  <c r="Y52" i="13"/>
  <c r="AC52" i="13"/>
  <c r="AE52" i="13"/>
  <c r="AI52" i="13"/>
  <c r="AN52" i="13"/>
  <c r="AO52" i="13"/>
  <c r="AP52" i="13"/>
  <c r="AR52" i="13"/>
  <c r="AS52" i="13"/>
  <c r="E54" i="13"/>
  <c r="G54" i="13"/>
  <c r="Q54" i="13"/>
  <c r="S54" i="13"/>
  <c r="W54" i="13"/>
  <c r="Y54" i="13"/>
  <c r="AC54" i="13"/>
  <c r="AE54" i="13"/>
  <c r="AI54" i="13"/>
  <c r="AK54" i="13"/>
  <c r="AN54" i="13"/>
  <c r="AO54" i="13"/>
  <c r="AP54" i="13"/>
  <c r="AQ54" i="13"/>
  <c r="AR54" i="13"/>
  <c r="AS54" i="13"/>
  <c r="AN56" i="13"/>
  <c r="AO56" i="13"/>
  <c r="AP56" i="13"/>
  <c r="AQ56" i="13"/>
  <c r="AR56" i="13"/>
  <c r="AS56" i="13"/>
  <c r="AN57" i="13"/>
  <c r="AO57" i="13"/>
  <c r="AP57" i="13"/>
  <c r="AQ57" i="13"/>
  <c r="AR57" i="13"/>
  <c r="AS57" i="13"/>
  <c r="AN58" i="13"/>
  <c r="AO58" i="13"/>
  <c r="AP58" i="13"/>
  <c r="AQ58" i="13"/>
  <c r="AR58" i="13"/>
  <c r="AS58" i="13"/>
  <c r="AN59" i="13"/>
  <c r="AO59" i="13"/>
  <c r="AP59" i="13"/>
  <c r="AQ59" i="13"/>
  <c r="AR59" i="13"/>
  <c r="AS59" i="13"/>
  <c r="AN60" i="13"/>
  <c r="AO60" i="13"/>
  <c r="AP60" i="13"/>
  <c r="AQ60" i="13"/>
  <c r="AR60" i="13"/>
  <c r="AS60" i="13"/>
  <c r="AN61" i="13"/>
  <c r="AO61" i="13"/>
  <c r="AP61" i="13"/>
  <c r="AQ61" i="13"/>
  <c r="AR61" i="13"/>
  <c r="AS61" i="13"/>
  <c r="AN62" i="13"/>
  <c r="AP62" i="13"/>
  <c r="AR62" i="13"/>
  <c r="AS62" i="13"/>
  <c r="AN63" i="13"/>
  <c r="AO63" i="13"/>
  <c r="AP63" i="13"/>
  <c r="AQ63" i="13"/>
  <c r="AR63" i="13"/>
  <c r="AS63" i="13"/>
  <c r="AN64" i="13"/>
  <c r="AP64" i="13"/>
  <c r="AR64" i="13"/>
  <c r="AS64" i="13"/>
  <c r="AN65" i="13"/>
  <c r="AO65" i="13"/>
  <c r="AP65" i="13"/>
  <c r="AQ65" i="13"/>
  <c r="AR65" i="13"/>
  <c r="AS65" i="13"/>
  <c r="AN66" i="13"/>
  <c r="AP66" i="13"/>
  <c r="AR66" i="13"/>
  <c r="AS66" i="13"/>
  <c r="AN68" i="13"/>
  <c r="AO68" i="13"/>
  <c r="AP68" i="13"/>
  <c r="AQ68" i="13"/>
  <c r="AR68" i="13"/>
  <c r="AS68" i="13"/>
  <c r="E43" i="10"/>
  <c r="G43" i="10"/>
  <c r="K43" i="10"/>
  <c r="M43" i="10"/>
  <c r="S43" i="10"/>
  <c r="W43" i="10"/>
  <c r="Y43" i="10"/>
  <c r="AE43" i="10"/>
  <c r="AI43" i="10"/>
  <c r="AK43" i="10"/>
  <c r="AN43" i="10"/>
  <c r="AO43" i="10"/>
  <c r="AP43" i="10"/>
  <c r="AQ43" i="10"/>
  <c r="AR43" i="10"/>
  <c r="AS43" i="10"/>
  <c r="AS53" i="15"/>
  <c r="AR53" i="15"/>
  <c r="AQ53" i="15"/>
  <c r="AP53" i="15"/>
  <c r="AO53" i="15"/>
  <c r="AN53" i="15"/>
  <c r="AK53" i="15"/>
  <c r="AI53" i="15"/>
  <c r="AE53" i="15"/>
  <c r="Y53" i="15"/>
  <c r="W53" i="15"/>
  <c r="S53" i="15"/>
  <c r="M53" i="15"/>
  <c r="K53" i="15"/>
  <c r="G53" i="15"/>
  <c r="E53" i="15"/>
  <c r="AS53" i="12"/>
  <c r="AR53" i="12"/>
  <c r="AP53" i="12"/>
  <c r="AN53" i="12"/>
  <c r="G64" i="11"/>
  <c r="AS57" i="15"/>
  <c r="AR57" i="15"/>
  <c r="AQ57" i="15"/>
  <c r="AP57" i="15"/>
  <c r="AO57" i="15"/>
  <c r="AN57" i="15"/>
  <c r="AC63" i="10"/>
  <c r="AE63" i="10"/>
  <c r="AI63" i="10"/>
  <c r="AK63" i="10"/>
  <c r="W64" i="10"/>
  <c r="Y64" i="10"/>
  <c r="AI64" i="10"/>
  <c r="AK64" i="10"/>
  <c r="W65" i="10"/>
  <c r="Y65" i="10"/>
  <c r="AC65" i="10"/>
  <c r="AE65" i="10"/>
  <c r="S65" i="10"/>
  <c r="Q65" i="10"/>
  <c r="S64" i="10"/>
  <c r="Q64" i="10"/>
  <c r="AS21" i="11"/>
  <c r="AR21" i="11"/>
  <c r="AQ21" i="11"/>
  <c r="AP21" i="11"/>
  <c r="AO21" i="11"/>
  <c r="AN21" i="11"/>
  <c r="AS28" i="7"/>
  <c r="AR28" i="7"/>
  <c r="AQ28" i="7"/>
  <c r="AP28" i="7"/>
  <c r="AO28" i="7"/>
  <c r="AN28" i="7"/>
  <c r="AE40" i="11"/>
  <c r="AC40" i="11"/>
  <c r="Y40" i="11"/>
  <c r="W40" i="11"/>
  <c r="S40" i="11"/>
  <c r="Q40" i="11"/>
  <c r="AK39" i="11"/>
  <c r="AI39" i="11"/>
  <c r="Y39" i="11"/>
  <c r="W39" i="11"/>
  <c r="S39" i="11"/>
  <c r="Q39" i="11"/>
  <c r="AK37" i="11"/>
  <c r="AI37" i="11"/>
  <c r="AE37" i="11"/>
  <c r="AC37" i="11"/>
  <c r="Y37" i="11"/>
  <c r="W37" i="11"/>
  <c r="Y36" i="11"/>
  <c r="W36" i="11"/>
  <c r="Y35" i="11"/>
  <c r="Y28" i="11"/>
  <c r="W28" i="11"/>
  <c r="S28" i="11"/>
  <c r="Q28" i="11"/>
  <c r="AI27" i="11"/>
  <c r="AE27" i="11"/>
  <c r="AC27" i="11"/>
  <c r="Y27" i="11"/>
  <c r="W27" i="11"/>
  <c r="S27" i="11"/>
  <c r="Q27" i="11"/>
  <c r="M27" i="11"/>
  <c r="K27" i="11"/>
  <c r="G27" i="11"/>
  <c r="E27" i="11"/>
  <c r="AK26" i="11"/>
  <c r="AI26" i="11"/>
  <c r="AC26" i="11"/>
  <c r="Y26" i="11"/>
  <c r="W26" i="11"/>
  <c r="S26" i="11"/>
  <c r="Q26" i="11"/>
  <c r="M26" i="11"/>
  <c r="K26" i="11"/>
  <c r="G26" i="11"/>
  <c r="E26" i="11"/>
  <c r="AK25" i="11"/>
  <c r="AI25" i="11"/>
  <c r="AE25" i="11"/>
  <c r="AC25" i="11"/>
  <c r="AC59" i="11" s="1"/>
  <c r="W25" i="11"/>
  <c r="S25" i="11"/>
  <c r="Q25" i="11"/>
  <c r="M25" i="11"/>
  <c r="K25" i="11"/>
  <c r="G25" i="11"/>
  <c r="E25" i="11"/>
  <c r="AK24" i="11"/>
  <c r="AI24" i="11"/>
  <c r="AE24" i="11"/>
  <c r="AC24" i="11"/>
  <c r="Y24" i="11"/>
  <c r="W24" i="11"/>
  <c r="Q24" i="11"/>
  <c r="M24" i="11"/>
  <c r="K24" i="11"/>
  <c r="G24" i="11"/>
  <c r="E24" i="11"/>
  <c r="AK23" i="11"/>
  <c r="AI23" i="11"/>
  <c r="AE23" i="11"/>
  <c r="AC23" i="11"/>
  <c r="Y23" i="11"/>
  <c r="W23" i="11"/>
  <c r="W59" i="11" s="1"/>
  <c r="S23" i="11"/>
  <c r="Q23" i="11"/>
  <c r="K23" i="11"/>
  <c r="G23" i="11"/>
  <c r="E23" i="11"/>
  <c r="Y22" i="11"/>
  <c r="S12" i="11"/>
  <c r="M12" i="11"/>
  <c r="K12" i="11"/>
  <c r="G12" i="11"/>
  <c r="E12" i="11"/>
  <c r="M48" i="12"/>
  <c r="K48" i="12"/>
  <c r="S47" i="12"/>
  <c r="Q47" i="12"/>
  <c r="Y47" i="12"/>
  <c r="W47" i="12"/>
  <c r="AS48" i="12"/>
  <c r="AR48" i="12"/>
  <c r="AQ48" i="12"/>
  <c r="AP48" i="12"/>
  <c r="AO48" i="12"/>
  <c r="AN48" i="12"/>
  <c r="AK48" i="12"/>
  <c r="AI48" i="12"/>
  <c r="G48" i="12"/>
  <c r="E48" i="12"/>
  <c r="AS47" i="12"/>
  <c r="AR47" i="12"/>
  <c r="AQ47" i="12"/>
  <c r="AP47" i="12"/>
  <c r="AO47" i="12"/>
  <c r="AN47" i="12"/>
  <c r="AK47" i="12"/>
  <c r="AI47" i="12"/>
  <c r="AE47" i="12"/>
  <c r="AC47" i="12"/>
  <c r="G47" i="12"/>
  <c r="E47" i="12"/>
  <c r="AS36" i="11"/>
  <c r="AR36" i="11"/>
  <c r="AQ36" i="11"/>
  <c r="AP36" i="11"/>
  <c r="AO36" i="11"/>
  <c r="AN36" i="11"/>
  <c r="AS35" i="11"/>
  <c r="AR35" i="11"/>
  <c r="AQ35" i="11"/>
  <c r="AP35" i="11"/>
  <c r="AO35" i="11"/>
  <c r="AN35" i="11"/>
  <c r="AS28" i="11"/>
  <c r="AR28" i="11"/>
  <c r="AQ28" i="11"/>
  <c r="AP28" i="11"/>
  <c r="AO28" i="11"/>
  <c r="AN28" i="11"/>
  <c r="AL59" i="11"/>
  <c r="AF59" i="11"/>
  <c r="AS17" i="11"/>
  <c r="AR17" i="11"/>
  <c r="AQ17" i="11"/>
  <c r="AP17" i="11"/>
  <c r="AO17" i="11"/>
  <c r="AN17" i="11"/>
  <c r="AS16" i="11"/>
  <c r="AR16" i="11"/>
  <c r="AQ16" i="11"/>
  <c r="AP16" i="11"/>
  <c r="AO16" i="11"/>
  <c r="AN16" i="11"/>
  <c r="AK75" i="16"/>
  <c r="AI75" i="16"/>
  <c r="AE75" i="16"/>
  <c r="AC75" i="16"/>
  <c r="Y75" i="16"/>
  <c r="W75" i="16"/>
  <c r="S75" i="16"/>
  <c r="Q75" i="16"/>
  <c r="M75" i="16"/>
  <c r="K75" i="16"/>
  <c r="G75" i="16"/>
  <c r="E75" i="16"/>
  <c r="AK74" i="16"/>
  <c r="AK77" i="16" s="1"/>
  <c r="AI74" i="16"/>
  <c r="AE74" i="16"/>
  <c r="AC74" i="16"/>
  <c r="Y74" i="16"/>
  <c r="Y77" i="16" s="1"/>
  <c r="W74" i="16"/>
  <c r="S74" i="16"/>
  <c r="Q74" i="16"/>
  <c r="M74" i="16"/>
  <c r="M77" i="16" s="1"/>
  <c r="K74" i="16"/>
  <c r="G74" i="16"/>
  <c r="E74" i="16"/>
  <c r="AS73" i="16"/>
  <c r="AQ73" i="16"/>
  <c r="AP73" i="16"/>
  <c r="AO73" i="16"/>
  <c r="AN73" i="16"/>
  <c r="AK73" i="16"/>
  <c r="AI73" i="16"/>
  <c r="AE73" i="16"/>
  <c r="AC73" i="16"/>
  <c r="AC77" i="16" s="1"/>
  <c r="Y73" i="16"/>
  <c r="W73" i="16"/>
  <c r="S73" i="16"/>
  <c r="Q73" i="16"/>
  <c r="M73" i="16"/>
  <c r="K73" i="16"/>
  <c r="G73" i="16"/>
  <c r="E73" i="16"/>
  <c r="E77" i="16" s="1"/>
  <c r="AS27" i="15"/>
  <c r="AR27" i="15"/>
  <c r="AP27" i="15"/>
  <c r="AO27" i="15"/>
  <c r="AN27" i="15"/>
  <c r="AI27" i="15"/>
  <c r="AE27" i="15"/>
  <c r="AC27" i="15"/>
  <c r="Y27" i="15"/>
  <c r="W27" i="15"/>
  <c r="S27" i="15"/>
  <c r="Q27" i="15"/>
  <c r="M27" i="15"/>
  <c r="K27" i="15"/>
  <c r="G27" i="15"/>
  <c r="E27" i="15"/>
  <c r="AS26" i="15"/>
  <c r="AR26" i="15"/>
  <c r="AQ26" i="15"/>
  <c r="AP26" i="15"/>
  <c r="AO26" i="15"/>
  <c r="AN26" i="15"/>
  <c r="AK26" i="15"/>
  <c r="AI26" i="15"/>
  <c r="Y26" i="15"/>
  <c r="W26" i="15"/>
  <c r="S26" i="15"/>
  <c r="Q26" i="15"/>
  <c r="M26" i="15"/>
  <c r="K26" i="15"/>
  <c r="G26" i="15"/>
  <c r="E26" i="15"/>
  <c r="AS25" i="15"/>
  <c r="AR25" i="15"/>
  <c r="AQ25" i="15"/>
  <c r="AP25" i="15"/>
  <c r="AO25" i="15"/>
  <c r="AN25" i="15"/>
  <c r="AK25" i="15"/>
  <c r="AI25" i="15"/>
  <c r="AE25" i="15"/>
  <c r="AC25" i="15"/>
  <c r="S25" i="15"/>
  <c r="Q25" i="15"/>
  <c r="M25" i="15"/>
  <c r="K25" i="15"/>
  <c r="G25" i="15"/>
  <c r="E25" i="15"/>
  <c r="AS27" i="16"/>
  <c r="AR27" i="16"/>
  <c r="AP27" i="16"/>
  <c r="AO27" i="16"/>
  <c r="AN27" i="16"/>
  <c r="AI27" i="16"/>
  <c r="AE27" i="16"/>
  <c r="AC27" i="16"/>
  <c r="Y27" i="16"/>
  <c r="W27" i="16"/>
  <c r="S27" i="16"/>
  <c r="Q27" i="16"/>
  <c r="M27" i="16"/>
  <c r="K27" i="16"/>
  <c r="G27" i="16"/>
  <c r="E27" i="16"/>
  <c r="AS26" i="16"/>
  <c r="AR26" i="16"/>
  <c r="AQ26" i="16"/>
  <c r="AP26" i="16"/>
  <c r="AO26" i="16"/>
  <c r="AN26" i="16"/>
  <c r="AK26" i="16"/>
  <c r="AI26" i="16"/>
  <c r="Y26" i="16"/>
  <c r="W26" i="16"/>
  <c r="S26" i="16"/>
  <c r="Q26" i="16"/>
  <c r="M26" i="16"/>
  <c r="K26" i="16"/>
  <c r="G26" i="16"/>
  <c r="E26" i="16"/>
  <c r="AS25" i="16"/>
  <c r="AR25" i="16"/>
  <c r="AQ25" i="16"/>
  <c r="AP25" i="16"/>
  <c r="AO25" i="16"/>
  <c r="AN25" i="16"/>
  <c r="AK25" i="16"/>
  <c r="AI25" i="16"/>
  <c r="AE25" i="16"/>
  <c r="AC25" i="16"/>
  <c r="S25" i="16"/>
  <c r="Q25" i="16"/>
  <c r="M25" i="16"/>
  <c r="K25" i="16"/>
  <c r="G25" i="16"/>
  <c r="E25" i="16"/>
  <c r="AS24" i="16"/>
  <c r="AR24" i="16"/>
  <c r="AQ24" i="16"/>
  <c r="AP24" i="16"/>
  <c r="AO24" i="16"/>
  <c r="AN24" i="16"/>
  <c r="AK24" i="16"/>
  <c r="AI24" i="16"/>
  <c r="AE24" i="16"/>
  <c r="AC24" i="16"/>
  <c r="Y24" i="16"/>
  <c r="W24" i="16"/>
  <c r="M24" i="16"/>
  <c r="K24" i="16"/>
  <c r="G24" i="16"/>
  <c r="E24" i="16"/>
  <c r="AS23" i="16"/>
  <c r="AR23" i="16"/>
  <c r="AQ23" i="16"/>
  <c r="AP23" i="16"/>
  <c r="AO23" i="16"/>
  <c r="AN23" i="16"/>
  <c r="AK23" i="16"/>
  <c r="AI23" i="16"/>
  <c r="AE23" i="16"/>
  <c r="AC23" i="16"/>
  <c r="Y23" i="16"/>
  <c r="W23" i="16"/>
  <c r="W70" i="16" s="1"/>
  <c r="S23" i="16"/>
  <c r="Q23" i="16"/>
  <c r="G23" i="16"/>
  <c r="E23" i="16"/>
  <c r="Z54" i="12"/>
  <c r="AS52" i="12"/>
  <c r="AR52" i="12"/>
  <c r="AQ52" i="12"/>
  <c r="AP52" i="12"/>
  <c r="AN52" i="12"/>
  <c r="AS51" i="12"/>
  <c r="AR51" i="12"/>
  <c r="AQ51" i="12"/>
  <c r="AP51" i="12"/>
  <c r="AO51" i="12"/>
  <c r="AO54" i="12" s="1"/>
  <c r="AN51" i="12"/>
  <c r="AS50" i="12"/>
  <c r="AR50" i="12"/>
  <c r="AQ50" i="12"/>
  <c r="AP50" i="12"/>
  <c r="AO50" i="12"/>
  <c r="AN50" i="12"/>
  <c r="AS49" i="12"/>
  <c r="AR49" i="12"/>
  <c r="AQ49" i="12"/>
  <c r="AP49" i="12"/>
  <c r="AO49" i="12"/>
  <c r="AN49" i="12"/>
  <c r="AS46" i="12"/>
  <c r="AR46" i="12"/>
  <c r="AP46" i="12"/>
  <c r="AN46" i="12"/>
  <c r="AS45" i="12"/>
  <c r="AR45" i="12"/>
  <c r="AQ45" i="12"/>
  <c r="AP45" i="12"/>
  <c r="AO45" i="12"/>
  <c r="AN45" i="12"/>
  <c r="AS44" i="12"/>
  <c r="AR44" i="12"/>
  <c r="AQ44" i="12"/>
  <c r="AP44" i="12"/>
  <c r="AO44" i="12"/>
  <c r="AN44" i="12"/>
  <c r="AS43" i="12"/>
  <c r="AR43" i="12"/>
  <c r="AQ43" i="12"/>
  <c r="AP43" i="12"/>
  <c r="AO43" i="12"/>
  <c r="AN43" i="12"/>
  <c r="AS42" i="12"/>
  <c r="AR42" i="12"/>
  <c r="AP42" i="12"/>
  <c r="AN42" i="12"/>
  <c r="AS41" i="12"/>
  <c r="AR41" i="12"/>
  <c r="AQ41" i="12"/>
  <c r="AP41" i="12"/>
  <c r="AO41" i="12"/>
  <c r="AN41" i="12"/>
  <c r="AS40" i="12"/>
  <c r="AR40" i="12"/>
  <c r="AQ40" i="12"/>
  <c r="AP40" i="12"/>
  <c r="AO40" i="12"/>
  <c r="AN40" i="12"/>
  <c r="AS39" i="12"/>
  <c r="AR39" i="12"/>
  <c r="AQ39" i="12"/>
  <c r="AP39" i="12"/>
  <c r="AO39" i="12"/>
  <c r="AN39" i="12"/>
  <c r="AS38" i="12"/>
  <c r="AR38" i="12"/>
  <c r="AQ38" i="12"/>
  <c r="AP38" i="12"/>
  <c r="AO38" i="12"/>
  <c r="AN38" i="12"/>
  <c r="AS37" i="12"/>
  <c r="AR37" i="12"/>
  <c r="AQ37" i="12"/>
  <c r="AP37" i="12"/>
  <c r="AO37" i="12"/>
  <c r="AN37" i="12"/>
  <c r="AS36" i="12"/>
  <c r="AR36" i="12"/>
  <c r="AQ36" i="12"/>
  <c r="AP36" i="12"/>
  <c r="AO36" i="12"/>
  <c r="AN36" i="12"/>
  <c r="AS35" i="12"/>
  <c r="AR35" i="12"/>
  <c r="AQ35" i="12"/>
  <c r="AP35" i="12"/>
  <c r="AO35" i="12"/>
  <c r="AN35" i="12"/>
  <c r="AS34" i="12"/>
  <c r="AR34" i="12"/>
  <c r="AQ34" i="12"/>
  <c r="AQ54" i="12" s="1"/>
  <c r="AP34" i="12"/>
  <c r="AO34" i="12"/>
  <c r="AN34" i="12"/>
  <c r="AS33" i="12"/>
  <c r="AR33" i="12"/>
  <c r="AQ33" i="12"/>
  <c r="AP33" i="12"/>
  <c r="AO33" i="12"/>
  <c r="AN33" i="12"/>
  <c r="AS32" i="12"/>
  <c r="AR32" i="12"/>
  <c r="AQ32" i="12"/>
  <c r="AP32" i="12"/>
  <c r="AO32" i="12"/>
  <c r="AN32" i="12"/>
  <c r="AS31" i="12"/>
  <c r="AR31" i="12"/>
  <c r="AP31" i="12"/>
  <c r="AO31" i="12"/>
  <c r="AN31" i="12"/>
  <c r="AS30" i="12"/>
  <c r="AR30" i="12"/>
  <c r="AQ30" i="12"/>
  <c r="AP30" i="12"/>
  <c r="AO30" i="12"/>
  <c r="AN30" i="12"/>
  <c r="AS29" i="12"/>
  <c r="AR29" i="12"/>
  <c r="AQ29" i="12"/>
  <c r="AP29" i="12"/>
  <c r="AO29" i="12"/>
  <c r="AN29" i="12"/>
  <c r="AS28" i="12"/>
  <c r="AR28" i="12"/>
  <c r="AQ28" i="12"/>
  <c r="AP28" i="12"/>
  <c r="AO28" i="12"/>
  <c r="AN28" i="12"/>
  <c r="AS27" i="12"/>
  <c r="AR27" i="12"/>
  <c r="AQ27" i="12"/>
  <c r="AP27" i="12"/>
  <c r="AO27" i="12"/>
  <c r="AN27" i="12"/>
  <c r="AS26" i="12"/>
  <c r="AR26" i="12"/>
  <c r="AQ26" i="12"/>
  <c r="AP26" i="12"/>
  <c r="AO26" i="12"/>
  <c r="AN26" i="12"/>
  <c r="AS25" i="12"/>
  <c r="AR25" i="12"/>
  <c r="AQ25" i="12"/>
  <c r="AP25" i="12"/>
  <c r="AO25" i="12"/>
  <c r="AN25" i="12"/>
  <c r="AS24" i="12"/>
  <c r="AR24" i="12"/>
  <c r="AQ24" i="12"/>
  <c r="AP24" i="12"/>
  <c r="AO24" i="12"/>
  <c r="AN24" i="12"/>
  <c r="AS23" i="12"/>
  <c r="AR23" i="12"/>
  <c r="AQ23" i="12"/>
  <c r="AP23" i="12"/>
  <c r="AO23" i="12"/>
  <c r="AN23" i="12"/>
  <c r="AS22" i="12"/>
  <c r="AR22" i="12"/>
  <c r="AQ22" i="12"/>
  <c r="AP22" i="12"/>
  <c r="AO22" i="12"/>
  <c r="AN22" i="12"/>
  <c r="AS21" i="12"/>
  <c r="AR21" i="12"/>
  <c r="AP21" i="12"/>
  <c r="AO21" i="12"/>
  <c r="AN21" i="12"/>
  <c r="AS20" i="12"/>
  <c r="AR20" i="12"/>
  <c r="AQ20" i="12"/>
  <c r="AP20" i="12"/>
  <c r="AO20" i="12"/>
  <c r="AN20" i="12"/>
  <c r="AS19" i="12"/>
  <c r="AR19" i="12"/>
  <c r="AQ19" i="12"/>
  <c r="AP19" i="12"/>
  <c r="AO19" i="12"/>
  <c r="AN19" i="12"/>
  <c r="AS18" i="12"/>
  <c r="AR18" i="12"/>
  <c r="AQ18" i="12"/>
  <c r="AP18" i="12"/>
  <c r="AO18" i="12"/>
  <c r="AN18" i="12"/>
  <c r="AS17" i="12"/>
  <c r="AR17" i="12"/>
  <c r="AP17" i="12"/>
  <c r="AO17" i="12"/>
  <c r="AN17" i="12"/>
  <c r="AS13" i="12"/>
  <c r="AR13" i="12"/>
  <c r="AP13" i="12"/>
  <c r="AN13" i="12"/>
  <c r="D70" i="16"/>
  <c r="F70" i="16"/>
  <c r="AN54" i="16"/>
  <c r="AO54" i="16"/>
  <c r="AP54" i="16"/>
  <c r="AQ54" i="16"/>
  <c r="AR54" i="16"/>
  <c r="AS54" i="16"/>
  <c r="AN69" i="16"/>
  <c r="AO69" i="16"/>
  <c r="AP69" i="16"/>
  <c r="AQ69" i="16"/>
  <c r="AR69" i="16"/>
  <c r="AS69" i="16"/>
  <c r="AK54" i="16"/>
  <c r="AI54" i="16"/>
  <c r="AE54" i="16"/>
  <c r="AC54" i="16"/>
  <c r="Y54" i="16"/>
  <c r="W54" i="16"/>
  <c r="S54" i="16"/>
  <c r="Q54" i="16"/>
  <c r="G54" i="16"/>
  <c r="E54" i="16"/>
  <c r="AS52" i="16"/>
  <c r="AR52" i="16"/>
  <c r="AP52" i="16"/>
  <c r="AO52" i="16"/>
  <c r="AN52" i="16"/>
  <c r="AI52" i="16"/>
  <c r="AE52" i="16"/>
  <c r="AE70" i="16" s="1"/>
  <c r="AC52" i="16"/>
  <c r="Y52" i="16"/>
  <c r="W52" i="16"/>
  <c r="S52" i="16"/>
  <c r="Q52" i="16"/>
  <c r="M52" i="16"/>
  <c r="K52" i="16"/>
  <c r="G52" i="16"/>
  <c r="E52" i="16"/>
  <c r="AS51" i="16"/>
  <c r="AR51" i="16"/>
  <c r="AQ51" i="16"/>
  <c r="AP51" i="16"/>
  <c r="AO51" i="16"/>
  <c r="AN51" i="16"/>
  <c r="AK51" i="16"/>
  <c r="AI51" i="16"/>
  <c r="AE51" i="16"/>
  <c r="AC51" i="16"/>
  <c r="W51" i="16"/>
  <c r="S51" i="16"/>
  <c r="Q51" i="16"/>
  <c r="M51" i="16"/>
  <c r="K51" i="16"/>
  <c r="G51" i="16"/>
  <c r="E51" i="16"/>
  <c r="AS50" i="16"/>
  <c r="AR50" i="16"/>
  <c r="AQ50" i="16"/>
  <c r="AP50" i="16"/>
  <c r="AO50" i="16"/>
  <c r="AN50" i="16"/>
  <c r="AK50" i="16"/>
  <c r="AI50" i="16"/>
  <c r="AE50" i="16"/>
  <c r="AC50" i="16"/>
  <c r="Y50" i="16"/>
  <c r="W50" i="16"/>
  <c r="S50" i="16"/>
  <c r="Q50" i="16"/>
  <c r="K50" i="16"/>
  <c r="G50" i="16"/>
  <c r="E50" i="16"/>
  <c r="AS49" i="16"/>
  <c r="AR49" i="16"/>
  <c r="AP49" i="16"/>
  <c r="AO49" i="16"/>
  <c r="AN49" i="16"/>
  <c r="AI49" i="16"/>
  <c r="AE49" i="16"/>
  <c r="AC49" i="16"/>
  <c r="Y49" i="16"/>
  <c r="W49" i="16"/>
  <c r="S49" i="16"/>
  <c r="Q49" i="16"/>
  <c r="M49" i="16"/>
  <c r="K49" i="16"/>
  <c r="G49" i="16"/>
  <c r="E49" i="16"/>
  <c r="AS48" i="16"/>
  <c r="AR48" i="16"/>
  <c r="AQ48" i="16"/>
  <c r="AP48" i="16"/>
  <c r="AO48" i="16"/>
  <c r="AN48" i="16"/>
  <c r="AK48" i="16"/>
  <c r="AI48" i="16"/>
  <c r="AC48" i="16"/>
  <c r="Y48" i="16"/>
  <c r="W48" i="16"/>
  <c r="S48" i="16"/>
  <c r="Q48" i="16"/>
  <c r="M48" i="16"/>
  <c r="K48" i="16"/>
  <c r="G48" i="16"/>
  <c r="E48" i="16"/>
  <c r="AS47" i="16"/>
  <c r="AR47" i="16"/>
  <c r="AQ47" i="16"/>
  <c r="AP47" i="16"/>
  <c r="AO47" i="16"/>
  <c r="AN47" i="16"/>
  <c r="AK47" i="16"/>
  <c r="AI47" i="16"/>
  <c r="AE47" i="16"/>
  <c r="AC47" i="16"/>
  <c r="W47" i="16"/>
  <c r="S47" i="16"/>
  <c r="S70" i="16" s="1"/>
  <c r="Q47" i="16"/>
  <c r="M47" i="16"/>
  <c r="K47" i="16"/>
  <c r="G47" i="16"/>
  <c r="E47" i="16"/>
  <c r="AS46" i="16"/>
  <c r="AR46" i="16"/>
  <c r="AQ46" i="16"/>
  <c r="AP46" i="16"/>
  <c r="AO46" i="16"/>
  <c r="AN46" i="16"/>
  <c r="AK46" i="16"/>
  <c r="AK70" i="16" s="1"/>
  <c r="AI46" i="16"/>
  <c r="AE46" i="16"/>
  <c r="AC46" i="16"/>
  <c r="Y46" i="16"/>
  <c r="W46" i="16"/>
  <c r="Q46" i="16"/>
  <c r="M46" i="16"/>
  <c r="K46" i="16"/>
  <c r="G46" i="16"/>
  <c r="E46" i="16"/>
  <c r="AS45" i="16"/>
  <c r="AR45" i="16"/>
  <c r="AQ45" i="16"/>
  <c r="AP45" i="16"/>
  <c r="AO45" i="16"/>
  <c r="AN45" i="16"/>
  <c r="AK45" i="16"/>
  <c r="AI45" i="16"/>
  <c r="AE45" i="16"/>
  <c r="AC45" i="16"/>
  <c r="Y45" i="16"/>
  <c r="W45" i="16"/>
  <c r="S45" i="16"/>
  <c r="Q45" i="16"/>
  <c r="K45" i="16"/>
  <c r="G45" i="16"/>
  <c r="E45" i="16"/>
  <c r="AS44" i="16"/>
  <c r="AR44" i="16"/>
  <c r="AQ44" i="16"/>
  <c r="AP44" i="16"/>
  <c r="AO44" i="16"/>
  <c r="AN44" i="16"/>
  <c r="S44" i="16"/>
  <c r="M44" i="16"/>
  <c r="K44" i="16"/>
  <c r="G44" i="16"/>
  <c r="E44" i="16"/>
  <c r="AS43" i="16"/>
  <c r="AR43" i="16"/>
  <c r="AQ43" i="16"/>
  <c r="AP43" i="16"/>
  <c r="AO43" i="16"/>
  <c r="AN43" i="16"/>
  <c r="AK43" i="16"/>
  <c r="AI43" i="16"/>
  <c r="AE43" i="16"/>
  <c r="Y43" i="16"/>
  <c r="Y70" i="16" s="1"/>
  <c r="W43" i="16"/>
  <c r="S43" i="16"/>
  <c r="M43" i="16"/>
  <c r="K43" i="16"/>
  <c r="G43" i="16"/>
  <c r="E43" i="16"/>
  <c r="AS42" i="16"/>
  <c r="AR42" i="16"/>
  <c r="AP42" i="16"/>
  <c r="AO42" i="16"/>
  <c r="AN42" i="16"/>
  <c r="AI42" i="16"/>
  <c r="AE42" i="16"/>
  <c r="AC42" i="16"/>
  <c r="Y42" i="16"/>
  <c r="W42" i="16"/>
  <c r="S42" i="16"/>
  <c r="Q42" i="16"/>
  <c r="M42" i="16"/>
  <c r="K42" i="16"/>
  <c r="G42" i="16"/>
  <c r="E42" i="16"/>
  <c r="AS41" i="16"/>
  <c r="AR41" i="16"/>
  <c r="AQ41" i="16"/>
  <c r="AP41" i="16"/>
  <c r="AO41" i="16"/>
  <c r="AN41" i="16"/>
  <c r="AK41" i="16"/>
  <c r="AI41" i="16"/>
  <c r="Y41" i="16"/>
  <c r="W41" i="16"/>
  <c r="S41" i="16"/>
  <c r="Q41" i="16"/>
  <c r="M41" i="16"/>
  <c r="K41" i="16"/>
  <c r="G41" i="16"/>
  <c r="E41" i="16"/>
  <c r="AS40" i="16"/>
  <c r="AR40" i="16"/>
  <c r="AQ40" i="16"/>
  <c r="AP40" i="16"/>
  <c r="AO40" i="16"/>
  <c r="AN40" i="16"/>
  <c r="AK40" i="16"/>
  <c r="AI40" i="16"/>
  <c r="AE40" i="16"/>
  <c r="AC40" i="16"/>
  <c r="S40" i="16"/>
  <c r="Q40" i="16"/>
  <c r="M40" i="16"/>
  <c r="K40" i="16"/>
  <c r="G40" i="16"/>
  <c r="E40" i="16"/>
  <c r="AS39" i="16"/>
  <c r="AR39" i="16"/>
  <c r="AQ39" i="16"/>
  <c r="AP39" i="16"/>
  <c r="AO39" i="16"/>
  <c r="AN39" i="16"/>
  <c r="AK39" i="16"/>
  <c r="AI39" i="16"/>
  <c r="AE39" i="16"/>
  <c r="AC39" i="16"/>
  <c r="Y39" i="16"/>
  <c r="W39" i="16"/>
  <c r="M39" i="16"/>
  <c r="K39" i="16"/>
  <c r="G39" i="16"/>
  <c r="E39" i="16"/>
  <c r="AS38" i="16"/>
  <c r="AR38" i="16"/>
  <c r="AQ38" i="16"/>
  <c r="AP38" i="16"/>
  <c r="AO38" i="16"/>
  <c r="AN38" i="16"/>
  <c r="AK38" i="16"/>
  <c r="AI38" i="16"/>
  <c r="AE38" i="16"/>
  <c r="AC38" i="16"/>
  <c r="Y38" i="16"/>
  <c r="W38" i="16"/>
  <c r="S38" i="16"/>
  <c r="Q38" i="16"/>
  <c r="G38" i="16"/>
  <c r="E38" i="16"/>
  <c r="AS37" i="16"/>
  <c r="AR37" i="16"/>
  <c r="AQ37" i="16"/>
  <c r="AP37" i="16"/>
  <c r="AO37" i="16"/>
  <c r="AN37" i="16"/>
  <c r="AK37" i="16"/>
  <c r="AI37" i="16"/>
  <c r="Y37" i="16"/>
  <c r="W37" i="16"/>
  <c r="S37" i="16"/>
  <c r="Q37" i="16"/>
  <c r="M37" i="16"/>
  <c r="K37" i="16"/>
  <c r="G37" i="16"/>
  <c r="E37" i="16"/>
  <c r="AS36" i="16"/>
  <c r="AR36" i="16"/>
  <c r="AQ36" i="16"/>
  <c r="AP36" i="16"/>
  <c r="AO36" i="16"/>
  <c r="AN36" i="16"/>
  <c r="AK36" i="16"/>
  <c r="AI36" i="16"/>
  <c r="AE36" i="16"/>
  <c r="AC36" i="16"/>
  <c r="S36" i="16"/>
  <c r="Q36" i="16"/>
  <c r="M36" i="16"/>
  <c r="K36" i="16"/>
  <c r="G36" i="16"/>
  <c r="E36" i="16"/>
  <c r="AS35" i="16"/>
  <c r="AR35" i="16"/>
  <c r="AP35" i="16"/>
  <c r="AN35" i="16"/>
  <c r="AE35" i="16"/>
  <c r="AC35" i="16"/>
  <c r="Y35" i="16"/>
  <c r="W35" i="16"/>
  <c r="S35" i="16"/>
  <c r="Q35" i="16"/>
  <c r="M35" i="16"/>
  <c r="K35" i="16"/>
  <c r="G35" i="16"/>
  <c r="E35" i="16"/>
  <c r="AS34" i="16"/>
  <c r="AR34" i="16"/>
  <c r="AQ34" i="16"/>
  <c r="AP34" i="16"/>
  <c r="AO34" i="16"/>
  <c r="AN34" i="16"/>
  <c r="AK34" i="16"/>
  <c r="AI34" i="16"/>
  <c r="Y34" i="16"/>
  <c r="W34" i="16"/>
  <c r="S34" i="16"/>
  <c r="Q34" i="16"/>
  <c r="M34" i="16"/>
  <c r="K34" i="16"/>
  <c r="G34" i="16"/>
  <c r="E34" i="16"/>
  <c r="AS33" i="16"/>
  <c r="AR33" i="16"/>
  <c r="AQ33" i="16"/>
  <c r="AP33" i="16"/>
  <c r="AO33" i="16"/>
  <c r="AN33" i="16"/>
  <c r="AK33" i="16"/>
  <c r="AI33" i="16"/>
  <c r="AE33" i="16"/>
  <c r="AC33" i="16"/>
  <c r="S33" i="16"/>
  <c r="Q33" i="16"/>
  <c r="M33" i="16"/>
  <c r="K33" i="16"/>
  <c r="G33" i="16"/>
  <c r="E33" i="16"/>
  <c r="AS32" i="16"/>
  <c r="AR32" i="16"/>
  <c r="AQ32" i="16"/>
  <c r="AP32" i="16"/>
  <c r="AO32" i="16"/>
  <c r="AN32" i="16"/>
  <c r="AK32" i="16"/>
  <c r="AI32" i="16"/>
  <c r="AE32" i="16"/>
  <c r="AC32" i="16"/>
  <c r="Y32" i="16"/>
  <c r="W32" i="16"/>
  <c r="M32" i="16"/>
  <c r="K32" i="16"/>
  <c r="G32" i="16"/>
  <c r="E32" i="16"/>
  <c r="AS31" i="16"/>
  <c r="AR31" i="16"/>
  <c r="AQ31" i="16"/>
  <c r="AP31" i="16"/>
  <c r="AO31" i="16"/>
  <c r="AN31" i="16"/>
  <c r="AK31" i="16"/>
  <c r="AI31" i="16"/>
  <c r="AE31" i="16"/>
  <c r="AC31" i="16"/>
  <c r="Y31" i="16"/>
  <c r="W31" i="16"/>
  <c r="M31" i="16"/>
  <c r="K31" i="16"/>
  <c r="G31" i="16"/>
  <c r="E31" i="16"/>
  <c r="AS30" i="16"/>
  <c r="AR30" i="16"/>
  <c r="AQ30" i="16"/>
  <c r="AP30" i="16"/>
  <c r="AO30" i="16"/>
  <c r="AN30" i="16"/>
  <c r="AK30" i="16"/>
  <c r="AI30" i="16"/>
  <c r="AE30" i="16"/>
  <c r="AC30" i="16"/>
  <c r="Y30" i="16"/>
  <c r="W30" i="16"/>
  <c r="S30" i="16"/>
  <c r="Q30" i="16"/>
  <c r="G30" i="16"/>
  <c r="E30" i="16"/>
  <c r="AS29" i="16"/>
  <c r="AR29" i="16"/>
  <c r="AQ29" i="16"/>
  <c r="AP29" i="16"/>
  <c r="AO29" i="16"/>
  <c r="AN29" i="16"/>
  <c r="AK29" i="16"/>
  <c r="AI29" i="16"/>
  <c r="AE29" i="16"/>
  <c r="AC29" i="16"/>
  <c r="S29" i="16"/>
  <c r="Q29" i="16"/>
  <c r="M29" i="16"/>
  <c r="K29" i="16"/>
  <c r="G29" i="16"/>
  <c r="E29" i="16"/>
  <c r="AS28" i="16"/>
  <c r="AR28" i="16"/>
  <c r="AQ28" i="16"/>
  <c r="AP28" i="16"/>
  <c r="AO28" i="16"/>
  <c r="AN28" i="16"/>
  <c r="AK28" i="16"/>
  <c r="AI28" i="16"/>
  <c r="AE28" i="16"/>
  <c r="AC28" i="16"/>
  <c r="Y28" i="16"/>
  <c r="W28" i="16"/>
  <c r="M28" i="16"/>
  <c r="K28" i="16"/>
  <c r="G28" i="16"/>
  <c r="E28" i="16"/>
  <c r="AS19" i="16"/>
  <c r="AR19" i="16"/>
  <c r="AP19" i="16"/>
  <c r="AN19" i="16"/>
  <c r="AK19" i="16"/>
  <c r="AI19" i="16"/>
  <c r="AE19" i="16"/>
  <c r="AC19" i="16"/>
  <c r="Y19" i="16"/>
  <c r="W19" i="16"/>
  <c r="S19" i="16"/>
  <c r="Q19" i="16"/>
  <c r="Q70" i="16" s="1"/>
  <c r="M19" i="16"/>
  <c r="K19" i="16"/>
  <c r="AS18" i="16"/>
  <c r="AR18" i="16"/>
  <c r="AP18" i="16"/>
  <c r="AO18" i="16"/>
  <c r="AN18" i="16"/>
  <c r="AS17" i="16"/>
  <c r="AR17" i="16"/>
  <c r="AP17" i="16"/>
  <c r="AN17" i="16"/>
  <c r="AS16" i="16"/>
  <c r="AR16" i="16"/>
  <c r="AP16" i="16"/>
  <c r="AO16" i="16"/>
  <c r="AN16" i="16"/>
  <c r="AK16" i="16"/>
  <c r="AI16" i="16"/>
  <c r="AE16" i="16"/>
  <c r="AC16" i="16"/>
  <c r="Y16" i="16"/>
  <c r="W16" i="16"/>
  <c r="S16" i="16"/>
  <c r="Q16" i="16"/>
  <c r="M16" i="16"/>
  <c r="K16" i="16"/>
  <c r="E16" i="16"/>
  <c r="AS15" i="16"/>
  <c r="AR15" i="16"/>
  <c r="AP15" i="16"/>
  <c r="AN15" i="16"/>
  <c r="AK15" i="16"/>
  <c r="AI15" i="16"/>
  <c r="AE15" i="16"/>
  <c r="AC15" i="16"/>
  <c r="Y15" i="16"/>
  <c r="W15" i="16"/>
  <c r="S15" i="16"/>
  <c r="Q15" i="16"/>
  <c r="M15" i="16"/>
  <c r="K15" i="16"/>
  <c r="AS14" i="16"/>
  <c r="AR14" i="16"/>
  <c r="AP14" i="16"/>
  <c r="AN14" i="16"/>
  <c r="AK14" i="16"/>
  <c r="AI14" i="16"/>
  <c r="AE14" i="16"/>
  <c r="AC14" i="16"/>
  <c r="Y14" i="16"/>
  <c r="W14" i="16"/>
  <c r="S14" i="16"/>
  <c r="Q14" i="16"/>
  <c r="M14" i="16"/>
  <c r="K14" i="16"/>
  <c r="AS13" i="16"/>
  <c r="AR13" i="16"/>
  <c r="AP13" i="16"/>
  <c r="AN13" i="16"/>
  <c r="AK13" i="16"/>
  <c r="AI13" i="16"/>
  <c r="AE13" i="16"/>
  <c r="AC13" i="16"/>
  <c r="Y13" i="16"/>
  <c r="W13" i="16"/>
  <c r="S13" i="16"/>
  <c r="Q13" i="16"/>
  <c r="M13" i="16"/>
  <c r="K13" i="16"/>
  <c r="AL70" i="16"/>
  <c r="X41" i="7"/>
  <c r="R41" i="7"/>
  <c r="L41" i="7"/>
  <c r="E37" i="7"/>
  <c r="G37" i="7"/>
  <c r="K37" i="7"/>
  <c r="Q37" i="7"/>
  <c r="S37" i="7"/>
  <c r="W37" i="7"/>
  <c r="Y37" i="7"/>
  <c r="AC37" i="7"/>
  <c r="AE37" i="7"/>
  <c r="AI37" i="7"/>
  <c r="AK37" i="7"/>
  <c r="AN37" i="7"/>
  <c r="AO37" i="7"/>
  <c r="AP37" i="7"/>
  <c r="AQ37" i="7"/>
  <c r="AS37" i="7"/>
  <c r="E38" i="7"/>
  <c r="G38" i="7"/>
  <c r="K38" i="7"/>
  <c r="M38" i="7"/>
  <c r="Q38" i="7"/>
  <c r="W38" i="7"/>
  <c r="Y38" i="7"/>
  <c r="AC38" i="7"/>
  <c r="AE38" i="7"/>
  <c r="AI38" i="7"/>
  <c r="AK38" i="7"/>
  <c r="AN38" i="7"/>
  <c r="AO38" i="7"/>
  <c r="AP38" i="7"/>
  <c r="AQ38" i="7"/>
  <c r="AS38" i="7"/>
  <c r="E39" i="7"/>
  <c r="G39" i="7"/>
  <c r="K39" i="7"/>
  <c r="M39" i="7"/>
  <c r="Q39" i="7"/>
  <c r="S39" i="7"/>
  <c r="W39" i="7"/>
  <c r="AC39" i="7"/>
  <c r="AE39" i="7"/>
  <c r="AI39" i="7"/>
  <c r="AK39" i="7"/>
  <c r="AN39" i="7"/>
  <c r="AO39" i="7"/>
  <c r="AP39" i="7"/>
  <c r="AQ39" i="7"/>
  <c r="AS39" i="7"/>
  <c r="AO12" i="11"/>
  <c r="AS12" i="11"/>
  <c r="AR12" i="11"/>
  <c r="AQ12" i="11"/>
  <c r="AP12" i="11"/>
  <c r="AN12" i="11"/>
  <c r="AS58" i="11"/>
  <c r="AR58" i="11"/>
  <c r="AQ58" i="11"/>
  <c r="AP58" i="11"/>
  <c r="AO58" i="11"/>
  <c r="AN58" i="11"/>
  <c r="AS57" i="11"/>
  <c r="AR57" i="11"/>
  <c r="AQ57" i="11"/>
  <c r="AP57" i="11"/>
  <c r="AO57" i="11"/>
  <c r="AN57" i="11"/>
  <c r="AS56" i="11"/>
  <c r="AR56" i="11"/>
  <c r="AQ56" i="11"/>
  <c r="AP56" i="11"/>
  <c r="AO56" i="11"/>
  <c r="AN56" i="11"/>
  <c r="AS53" i="11"/>
  <c r="AR53" i="11"/>
  <c r="AQ53" i="11"/>
  <c r="AP53" i="11"/>
  <c r="AO53" i="11"/>
  <c r="AN53" i="11"/>
  <c r="AS52" i="11"/>
  <c r="AR52" i="11"/>
  <c r="AQ52" i="11"/>
  <c r="AP52" i="11"/>
  <c r="AO52" i="11"/>
  <c r="AN52" i="11"/>
  <c r="AS51" i="11"/>
  <c r="AR51" i="11"/>
  <c r="AQ51" i="11"/>
  <c r="AP51" i="11"/>
  <c r="AO51" i="11"/>
  <c r="AN51" i="11"/>
  <c r="AS48" i="11"/>
  <c r="AR48" i="11"/>
  <c r="AQ48" i="11"/>
  <c r="AP48" i="11"/>
  <c r="AO48" i="11"/>
  <c r="AN48" i="11"/>
  <c r="AS47" i="11"/>
  <c r="AR47" i="11"/>
  <c r="AP47" i="11"/>
  <c r="AN47" i="11"/>
  <c r="AS44" i="11"/>
  <c r="AR44" i="11"/>
  <c r="AQ44" i="11"/>
  <c r="AP44" i="11"/>
  <c r="AO44" i="11"/>
  <c r="AN44" i="11"/>
  <c r="AS43" i="11"/>
  <c r="AR43" i="11"/>
  <c r="AQ43" i="11"/>
  <c r="AP43" i="11"/>
  <c r="AO43" i="11"/>
  <c r="AN43" i="11"/>
  <c r="AS41" i="11"/>
  <c r="AR41" i="11"/>
  <c r="AQ41" i="11"/>
  <c r="AP41" i="11"/>
  <c r="AO41" i="11"/>
  <c r="AN41" i="11"/>
  <c r="AS40" i="11"/>
  <c r="AR40" i="11"/>
  <c r="AN40" i="11"/>
  <c r="AS39" i="11"/>
  <c r="AR39" i="11"/>
  <c r="AQ39" i="11"/>
  <c r="AP39" i="11"/>
  <c r="AO39" i="11"/>
  <c r="AN39" i="11"/>
  <c r="AS37" i="11"/>
  <c r="AR37" i="11"/>
  <c r="AQ37" i="11"/>
  <c r="AP37" i="11"/>
  <c r="AO37" i="11"/>
  <c r="AN37" i="11"/>
  <c r="AS27" i="11"/>
  <c r="AR27" i="11"/>
  <c r="AP27" i="11"/>
  <c r="AO27" i="11"/>
  <c r="AN27" i="11"/>
  <c r="AS26" i="11"/>
  <c r="AR26" i="11"/>
  <c r="AQ26" i="11"/>
  <c r="AP26" i="11"/>
  <c r="AO26" i="11"/>
  <c r="AN26" i="11"/>
  <c r="AS25" i="11"/>
  <c r="AR25" i="11"/>
  <c r="AQ25" i="11"/>
  <c r="AP25" i="11"/>
  <c r="AO25" i="11"/>
  <c r="AN25" i="11"/>
  <c r="AS24" i="11"/>
  <c r="AR24" i="11"/>
  <c r="AQ24" i="11"/>
  <c r="AP24" i="11"/>
  <c r="AO24" i="11"/>
  <c r="AN24" i="11"/>
  <c r="AS23" i="11"/>
  <c r="AR23" i="11"/>
  <c r="AQ23" i="11"/>
  <c r="AP23" i="11"/>
  <c r="AO23" i="11"/>
  <c r="AN23" i="11"/>
  <c r="AS22" i="11"/>
  <c r="AR22" i="11"/>
  <c r="AQ22" i="11"/>
  <c r="AP22" i="11"/>
  <c r="AO22" i="11"/>
  <c r="AN22" i="11"/>
  <c r="AS20" i="11"/>
  <c r="AR20" i="11"/>
  <c r="AQ20" i="11"/>
  <c r="AP20" i="11"/>
  <c r="AO20" i="11"/>
  <c r="AN20" i="11"/>
  <c r="AS19" i="11"/>
  <c r="AR19" i="11"/>
  <c r="AQ19" i="11"/>
  <c r="AP19" i="11"/>
  <c r="AO19" i="11"/>
  <c r="AN19" i="11"/>
  <c r="AS18" i="11"/>
  <c r="AR18" i="11"/>
  <c r="AQ18" i="11"/>
  <c r="AP18" i="11"/>
  <c r="AO18" i="11"/>
  <c r="AN18" i="11"/>
  <c r="Y41" i="7"/>
  <c r="F41" i="7"/>
  <c r="AS19" i="15"/>
  <c r="AR19" i="15"/>
  <c r="AP19" i="15"/>
  <c r="AN19" i="15"/>
  <c r="AK19" i="15"/>
  <c r="AI19" i="15"/>
  <c r="AE19" i="15"/>
  <c r="AC19" i="15"/>
  <c r="Y19" i="15"/>
  <c r="W19" i="15"/>
  <c r="S19" i="15"/>
  <c r="Q19" i="15"/>
  <c r="M19" i="15"/>
  <c r="K19" i="15"/>
  <c r="AS18" i="15"/>
  <c r="AR18" i="15"/>
  <c r="AP18" i="15"/>
  <c r="AO18" i="15"/>
  <c r="AN18" i="15"/>
  <c r="AS17" i="15"/>
  <c r="AR17" i="15"/>
  <c r="AP17" i="15"/>
  <c r="AN17" i="15"/>
  <c r="AS16" i="15"/>
  <c r="AR16" i="15"/>
  <c r="AP16" i="15"/>
  <c r="AO16" i="15"/>
  <c r="AN16" i="15"/>
  <c r="AK16" i="15"/>
  <c r="AI16" i="15"/>
  <c r="AE16" i="15"/>
  <c r="AC16" i="15"/>
  <c r="Y16" i="15"/>
  <c r="W16" i="15"/>
  <c r="S16" i="15"/>
  <c r="Q16" i="15"/>
  <c r="M16" i="15"/>
  <c r="K16" i="15"/>
  <c r="E16" i="15"/>
  <c r="AS15" i="15"/>
  <c r="AR15" i="15"/>
  <c r="AP15" i="15"/>
  <c r="AN15" i="15"/>
  <c r="AK15" i="15"/>
  <c r="AI15" i="15"/>
  <c r="AE15" i="15"/>
  <c r="AC15" i="15"/>
  <c r="Y15" i="15"/>
  <c r="W15" i="15"/>
  <c r="S15" i="15"/>
  <c r="Q15" i="15"/>
  <c r="M15" i="15"/>
  <c r="K15" i="15"/>
  <c r="AS14" i="15"/>
  <c r="AR14" i="15"/>
  <c r="AP14" i="15"/>
  <c r="AN14" i="15"/>
  <c r="AK14" i="15"/>
  <c r="AI14" i="15"/>
  <c r="AE14" i="15"/>
  <c r="AC14" i="15"/>
  <c r="Y14" i="15"/>
  <c r="W14" i="15"/>
  <c r="S14" i="15"/>
  <c r="Q14" i="15"/>
  <c r="M14" i="15"/>
  <c r="K14" i="15"/>
  <c r="AS13" i="15"/>
  <c r="AR13" i="15"/>
  <c r="AP13" i="15"/>
  <c r="AN13" i="15"/>
  <c r="AK13" i="15"/>
  <c r="AI13" i="15"/>
  <c r="AE13" i="15"/>
  <c r="AC13" i="15"/>
  <c r="Y13" i="15"/>
  <c r="W13" i="15"/>
  <c r="S13" i="15"/>
  <c r="Q13" i="15"/>
  <c r="M13" i="15"/>
  <c r="K13" i="15"/>
  <c r="AN72" i="13"/>
  <c r="AO72" i="13"/>
  <c r="AP72" i="13"/>
  <c r="AQ72" i="13"/>
  <c r="AS72" i="13"/>
  <c r="AN70" i="10"/>
  <c r="AO70" i="10"/>
  <c r="AP70" i="10"/>
  <c r="AQ70" i="10"/>
  <c r="AS70" i="10"/>
  <c r="AS58" i="15"/>
  <c r="AR58" i="15"/>
  <c r="AP58" i="15"/>
  <c r="AN58" i="15"/>
  <c r="AS56" i="15"/>
  <c r="AR56" i="15"/>
  <c r="AQ56" i="15"/>
  <c r="AP56" i="15"/>
  <c r="AO56" i="15"/>
  <c r="AN56" i="15"/>
  <c r="AS54" i="15"/>
  <c r="AR54" i="15"/>
  <c r="AQ54" i="15"/>
  <c r="AP54" i="15"/>
  <c r="AO54" i="15"/>
  <c r="AN54" i="15"/>
  <c r="AS52" i="15"/>
  <c r="AR52" i="15"/>
  <c r="AP52" i="15"/>
  <c r="AO52" i="15"/>
  <c r="AN52" i="15"/>
  <c r="AS51" i="15"/>
  <c r="AR51" i="15"/>
  <c r="AQ51" i="15"/>
  <c r="AP51" i="15"/>
  <c r="AO51" i="15"/>
  <c r="AN51" i="15"/>
  <c r="AS50" i="15"/>
  <c r="AR50" i="15"/>
  <c r="AQ50" i="15"/>
  <c r="AP50" i="15"/>
  <c r="AO50" i="15"/>
  <c r="AN50" i="15"/>
  <c r="AS49" i="15"/>
  <c r="AR49" i="15"/>
  <c r="AQ49" i="15"/>
  <c r="AP49" i="15"/>
  <c r="AO49" i="15"/>
  <c r="AN49" i="15"/>
  <c r="AS48" i="15"/>
  <c r="AR48" i="15"/>
  <c r="AQ48" i="15"/>
  <c r="AP48" i="15"/>
  <c r="AO48" i="15"/>
  <c r="AN48" i="15"/>
  <c r="AS47" i="15"/>
  <c r="AR47" i="15"/>
  <c r="AQ47" i="15"/>
  <c r="AP47" i="15"/>
  <c r="AO47" i="15"/>
  <c r="AN47" i="15"/>
  <c r="AS45" i="15"/>
  <c r="AR45" i="15"/>
  <c r="AP45" i="15"/>
  <c r="AO45" i="15"/>
  <c r="AN45" i="15"/>
  <c r="AS44" i="15"/>
  <c r="AR44" i="15"/>
  <c r="AQ44" i="15"/>
  <c r="AP44" i="15"/>
  <c r="AO44" i="15"/>
  <c r="AN44" i="15"/>
  <c r="AS43" i="15"/>
  <c r="AR43" i="15"/>
  <c r="AQ43" i="15"/>
  <c r="AP43" i="15"/>
  <c r="AO43" i="15"/>
  <c r="AN43" i="15"/>
  <c r="AS42" i="15"/>
  <c r="AR42" i="15"/>
  <c r="AP42" i="15"/>
  <c r="AO42" i="15"/>
  <c r="AN42" i="15"/>
  <c r="AS41" i="15"/>
  <c r="AR41" i="15"/>
  <c r="AQ41" i="15"/>
  <c r="AP41" i="15"/>
  <c r="AO41" i="15"/>
  <c r="AN41" i="15"/>
  <c r="AS40" i="15"/>
  <c r="AR40" i="15"/>
  <c r="AQ40" i="15"/>
  <c r="AP40" i="15"/>
  <c r="AO40" i="15"/>
  <c r="AN40" i="15"/>
  <c r="AS39" i="15"/>
  <c r="AR39" i="15"/>
  <c r="AQ39" i="15"/>
  <c r="AP39" i="15"/>
  <c r="AO39" i="15"/>
  <c r="AN39" i="15"/>
  <c r="AS38" i="15"/>
  <c r="AR38" i="15"/>
  <c r="AQ38" i="15"/>
  <c r="AP38" i="15"/>
  <c r="AO38" i="15"/>
  <c r="AN38" i="15"/>
  <c r="AS37" i="15"/>
  <c r="AR37" i="15"/>
  <c r="AQ37" i="15"/>
  <c r="AP37" i="15"/>
  <c r="AO37" i="15"/>
  <c r="AN37" i="15"/>
  <c r="AS36" i="15"/>
  <c r="AR36" i="15"/>
  <c r="AQ36" i="15"/>
  <c r="AP36" i="15"/>
  <c r="AO36" i="15"/>
  <c r="AN36" i="15"/>
  <c r="AS35" i="15"/>
  <c r="AR35" i="15"/>
  <c r="AP35" i="15"/>
  <c r="AN35" i="15"/>
  <c r="AS34" i="15"/>
  <c r="AR34" i="15"/>
  <c r="AQ34" i="15"/>
  <c r="AP34" i="15"/>
  <c r="AO34" i="15"/>
  <c r="AN34" i="15"/>
  <c r="AS33" i="15"/>
  <c r="AR33" i="15"/>
  <c r="AQ33" i="15"/>
  <c r="AP33" i="15"/>
  <c r="AO33" i="15"/>
  <c r="AN33" i="15"/>
  <c r="AS32" i="15"/>
  <c r="AR32" i="15"/>
  <c r="AQ32" i="15"/>
  <c r="AP32" i="15"/>
  <c r="AO32" i="15"/>
  <c r="AN32" i="15"/>
  <c r="AS31" i="15"/>
  <c r="AR31" i="15"/>
  <c r="AQ31" i="15"/>
  <c r="AP31" i="15"/>
  <c r="AO31" i="15"/>
  <c r="AN31" i="15"/>
  <c r="AS30" i="15"/>
  <c r="AR30" i="15"/>
  <c r="AQ30" i="15"/>
  <c r="AP30" i="15"/>
  <c r="AO30" i="15"/>
  <c r="AN30" i="15"/>
  <c r="AS29" i="15"/>
  <c r="AR29" i="15"/>
  <c r="AQ29" i="15"/>
  <c r="AP29" i="15"/>
  <c r="AO29" i="15"/>
  <c r="AN29" i="15"/>
  <c r="AS28" i="15"/>
  <c r="AR28" i="15"/>
  <c r="AQ28" i="15"/>
  <c r="AP28" i="15"/>
  <c r="AO28" i="15"/>
  <c r="AN28" i="15"/>
  <c r="AS44" i="7"/>
  <c r="AR44" i="7"/>
  <c r="AQ44" i="7"/>
  <c r="AP44" i="7"/>
  <c r="AO44" i="7"/>
  <c r="AN44" i="7"/>
  <c r="AS43" i="7"/>
  <c r="AR43" i="7"/>
  <c r="AQ43" i="7"/>
  <c r="AP43" i="7"/>
  <c r="AO43" i="7"/>
  <c r="AN43" i="7"/>
  <c r="AL45" i="7"/>
  <c r="S54" i="15"/>
  <c r="M54" i="15"/>
  <c r="K54" i="15"/>
  <c r="G54" i="15"/>
  <c r="E54" i="15"/>
  <c r="AS44" i="10"/>
  <c r="AR44" i="10"/>
  <c r="AQ44" i="10"/>
  <c r="AP44" i="10"/>
  <c r="AO44" i="10"/>
  <c r="AN44" i="10"/>
  <c r="S44" i="10"/>
  <c r="M44" i="10"/>
  <c r="K44" i="10"/>
  <c r="G44" i="10"/>
  <c r="E44" i="10"/>
  <c r="AI42" i="15"/>
  <c r="AE42" i="15"/>
  <c r="AC42" i="15"/>
  <c r="Y42" i="15"/>
  <c r="W42" i="15"/>
  <c r="S42" i="15"/>
  <c r="Q42" i="15"/>
  <c r="M42" i="15"/>
  <c r="K42" i="15"/>
  <c r="G42" i="15"/>
  <c r="E42" i="15"/>
  <c r="AK41" i="15"/>
  <c r="AI41" i="15"/>
  <c r="AC41" i="15"/>
  <c r="Y41" i="15"/>
  <c r="W41" i="15"/>
  <c r="S41" i="15"/>
  <c r="Q41" i="15"/>
  <c r="M41" i="15"/>
  <c r="K41" i="15"/>
  <c r="G41" i="15"/>
  <c r="E41" i="15"/>
  <c r="AK40" i="15"/>
  <c r="AI40" i="15"/>
  <c r="AE40" i="15"/>
  <c r="AC40" i="15"/>
  <c r="W40" i="15"/>
  <c r="S40" i="15"/>
  <c r="Q40" i="15"/>
  <c r="M40" i="15"/>
  <c r="K40" i="15"/>
  <c r="G40" i="15"/>
  <c r="E40" i="15"/>
  <c r="AK39" i="15"/>
  <c r="AI39" i="15"/>
  <c r="AE39" i="15"/>
  <c r="AC39" i="15"/>
  <c r="Y39" i="15"/>
  <c r="W39" i="15"/>
  <c r="Q39" i="15"/>
  <c r="M39" i="15"/>
  <c r="K39" i="15"/>
  <c r="G39" i="15"/>
  <c r="E39" i="15"/>
  <c r="AK38" i="15"/>
  <c r="AI38" i="15"/>
  <c r="AE38" i="15"/>
  <c r="AC38" i="15"/>
  <c r="Y38" i="15"/>
  <c r="W38" i="15"/>
  <c r="S38" i="15"/>
  <c r="Q38" i="15"/>
  <c r="K38" i="15"/>
  <c r="G38" i="15"/>
  <c r="E38" i="15"/>
  <c r="AS31" i="7"/>
  <c r="AR31" i="7"/>
  <c r="AP31" i="7"/>
  <c r="AN31" i="7"/>
  <c r="Y31" i="7"/>
  <c r="W31" i="7"/>
  <c r="S31" i="7"/>
  <c r="Q31" i="7"/>
  <c r="M31" i="7"/>
  <c r="K31" i="7"/>
  <c r="G31" i="7"/>
  <c r="E31" i="7"/>
  <c r="E32" i="7"/>
  <c r="G32" i="7"/>
  <c r="K32" i="7"/>
  <c r="M32" i="7"/>
  <c r="AC32" i="7"/>
  <c r="AE32" i="7"/>
  <c r="AI32" i="7"/>
  <c r="AK32" i="7"/>
  <c r="AN32" i="7"/>
  <c r="AO32" i="7"/>
  <c r="AP32" i="7"/>
  <c r="AQ32" i="7"/>
  <c r="AR32" i="7"/>
  <c r="AS32" i="7"/>
  <c r="AO76" i="16"/>
  <c r="AO73" i="15"/>
  <c r="AO63" i="12"/>
  <c r="AO62" i="12"/>
  <c r="AO61" i="12"/>
  <c r="AO60" i="12"/>
  <c r="AO59" i="12"/>
  <c r="AQ76" i="16"/>
  <c r="AQ73" i="15"/>
  <c r="AQ63" i="11"/>
  <c r="AQ63" i="12"/>
  <c r="AQ62" i="12"/>
  <c r="AQ61" i="12"/>
  <c r="AQ60" i="12"/>
  <c r="AQ59" i="12"/>
  <c r="AM77" i="16"/>
  <c r="AM92" i="16" s="1"/>
  <c r="AL77" i="16"/>
  <c r="AJ77" i="16"/>
  <c r="AI77" i="16"/>
  <c r="AH77" i="16"/>
  <c r="AG77" i="16"/>
  <c r="AG93" i="16" s="1"/>
  <c r="AF77" i="16"/>
  <c r="AE77" i="16"/>
  <c r="AD77" i="16"/>
  <c r="AB77" i="16"/>
  <c r="AO77" i="16" s="1"/>
  <c r="AA77" i="16"/>
  <c r="AA94" i="16" s="1"/>
  <c r="Z77" i="16"/>
  <c r="X77" i="16"/>
  <c r="W77" i="16"/>
  <c r="V77" i="16"/>
  <c r="U77" i="16"/>
  <c r="U95" i="16"/>
  <c r="T77" i="16"/>
  <c r="S77" i="16"/>
  <c r="R77" i="16"/>
  <c r="Q77" i="16"/>
  <c r="P77" i="16"/>
  <c r="O77" i="16"/>
  <c r="O96" i="16"/>
  <c r="N77" i="16"/>
  <c r="L77" i="16"/>
  <c r="K77" i="16"/>
  <c r="J77" i="16"/>
  <c r="AN77" i="16" s="1"/>
  <c r="I77" i="16"/>
  <c r="I96" i="16" s="1"/>
  <c r="H77" i="16"/>
  <c r="G77" i="16"/>
  <c r="F77" i="16"/>
  <c r="AP77" i="16" s="1"/>
  <c r="D77" i="16"/>
  <c r="AJ70" i="16"/>
  <c r="AH70" i="16"/>
  <c r="AF70" i="16"/>
  <c r="AD70" i="16"/>
  <c r="AB70" i="16"/>
  <c r="Z70" i="16"/>
  <c r="X70" i="16"/>
  <c r="V70" i="16"/>
  <c r="T70" i="16"/>
  <c r="R70" i="16"/>
  <c r="P70" i="16"/>
  <c r="N70" i="16"/>
  <c r="M70" i="16"/>
  <c r="L70" i="16"/>
  <c r="J70" i="16"/>
  <c r="I91" i="16"/>
  <c r="I87" i="16"/>
  <c r="I88" i="16"/>
  <c r="I92" i="16"/>
  <c r="I94" i="16"/>
  <c r="I90" i="16"/>
  <c r="I89" i="16"/>
  <c r="I95" i="16"/>
  <c r="O91" i="16"/>
  <c r="AM87" i="16"/>
  <c r="O85" i="16"/>
  <c r="O92" i="16"/>
  <c r="O86" i="16"/>
  <c r="U85" i="16"/>
  <c r="AG89" i="16"/>
  <c r="U91" i="16"/>
  <c r="AG95" i="16"/>
  <c r="I86" i="16"/>
  <c r="AG88" i="16"/>
  <c r="U90" i="16"/>
  <c r="AG94" i="16"/>
  <c r="U96" i="16"/>
  <c r="AA85" i="16"/>
  <c r="U86" i="16"/>
  <c r="O87" i="16"/>
  <c r="AM89" i="16"/>
  <c r="AG90" i="16"/>
  <c r="U92" i="16"/>
  <c r="O93" i="16"/>
  <c r="AM95" i="16"/>
  <c r="AG96" i="16"/>
  <c r="AG85" i="16"/>
  <c r="U87" i="16"/>
  <c r="O88" i="16"/>
  <c r="AG91" i="16"/>
  <c r="AA92" i="16"/>
  <c r="U93" i="16"/>
  <c r="O94" i="16"/>
  <c r="AG86" i="16"/>
  <c r="U88" i="16"/>
  <c r="O89" i="16"/>
  <c r="AG92" i="16"/>
  <c r="U94" i="16"/>
  <c r="O95" i="16"/>
  <c r="I85" i="16"/>
  <c r="AG87" i="16"/>
  <c r="AA88" i="16"/>
  <c r="U89" i="16"/>
  <c r="O90" i="16"/>
  <c r="AM74" i="15"/>
  <c r="AM84" i="15" s="1"/>
  <c r="AL74" i="15"/>
  <c r="AJ74" i="15"/>
  <c r="AH74" i="15"/>
  <c r="AG74" i="15"/>
  <c r="AG90" i="15" s="1"/>
  <c r="AF74" i="15"/>
  <c r="AD74" i="15"/>
  <c r="AB74" i="15"/>
  <c r="AA74" i="15"/>
  <c r="AA91" i="15" s="1"/>
  <c r="Z74" i="15"/>
  <c r="X74" i="15"/>
  <c r="V74" i="15"/>
  <c r="U74" i="15"/>
  <c r="U92" i="15" s="1"/>
  <c r="T74" i="15"/>
  <c r="R74" i="15"/>
  <c r="P74" i="15"/>
  <c r="O74" i="15"/>
  <c r="O83" i="15" s="1"/>
  <c r="N74" i="15"/>
  <c r="L74" i="15"/>
  <c r="J74" i="15"/>
  <c r="I74" i="15"/>
  <c r="I88" i="15" s="1"/>
  <c r="H74" i="15"/>
  <c r="F74" i="15"/>
  <c r="D74" i="15"/>
  <c r="O82" i="15"/>
  <c r="M74" i="15"/>
  <c r="AE74" i="15"/>
  <c r="S74" i="15"/>
  <c r="AK74" i="15"/>
  <c r="Y74" i="15"/>
  <c r="W74" i="15"/>
  <c r="U82" i="15"/>
  <c r="U88" i="15"/>
  <c r="E74" i="15"/>
  <c r="I83" i="15"/>
  <c r="AA86" i="15"/>
  <c r="AA92" i="15"/>
  <c r="K74" i="15"/>
  <c r="AC74" i="15"/>
  <c r="G74" i="15"/>
  <c r="AG86" i="15"/>
  <c r="O89" i="15"/>
  <c r="U87" i="15"/>
  <c r="U93" i="15"/>
  <c r="Q74" i="15"/>
  <c r="AI74" i="15"/>
  <c r="AA87" i="15"/>
  <c r="AA93" i="15"/>
  <c r="AA82" i="15"/>
  <c r="O84" i="15"/>
  <c r="AG87" i="15"/>
  <c r="AA88" i="15"/>
  <c r="U89" i="15"/>
  <c r="O90" i="15"/>
  <c r="I91" i="15"/>
  <c r="AA83" i="15"/>
  <c r="U84" i="15"/>
  <c r="O85" i="15"/>
  <c r="AA89" i="15"/>
  <c r="U90" i="15"/>
  <c r="O91" i="15"/>
  <c r="U85" i="15"/>
  <c r="O86" i="15"/>
  <c r="I87" i="15"/>
  <c r="AG89" i="15"/>
  <c r="AA90" i="15"/>
  <c r="U91" i="15"/>
  <c r="O92" i="15"/>
  <c r="I93" i="15"/>
  <c r="AM83" i="15"/>
  <c r="AA85" i="15"/>
  <c r="U86" i="15"/>
  <c r="O87" i="15"/>
  <c r="AM76" i="13"/>
  <c r="AM92" i="13" s="1"/>
  <c r="AM91" i="13"/>
  <c r="AL76" i="13"/>
  <c r="AJ76" i="13"/>
  <c r="AH76" i="13"/>
  <c r="AG76" i="13"/>
  <c r="AG88" i="13" s="1"/>
  <c r="AF76" i="13"/>
  <c r="AD76" i="13"/>
  <c r="AB76" i="13"/>
  <c r="AA76" i="13"/>
  <c r="AA93" i="13" s="1"/>
  <c r="Z76" i="13"/>
  <c r="X76" i="13"/>
  <c r="V76" i="13"/>
  <c r="U76" i="13"/>
  <c r="U94" i="13" s="1"/>
  <c r="T76" i="13"/>
  <c r="R76" i="13"/>
  <c r="P76" i="13"/>
  <c r="O76" i="13"/>
  <c r="O95" i="13" s="1"/>
  <c r="N76" i="13"/>
  <c r="L76" i="13"/>
  <c r="J76" i="13"/>
  <c r="I76" i="13"/>
  <c r="I92" i="13" s="1"/>
  <c r="H76" i="13"/>
  <c r="F76" i="13"/>
  <c r="D76" i="13"/>
  <c r="AK75" i="13"/>
  <c r="AI75" i="13"/>
  <c r="AE75" i="13"/>
  <c r="AC75" i="13"/>
  <c r="Y75" i="13"/>
  <c r="W75" i="13"/>
  <c r="S75" i="13"/>
  <c r="Q75" i="13"/>
  <c r="M75" i="13"/>
  <c r="K75" i="13"/>
  <c r="G75" i="13"/>
  <c r="E75" i="13"/>
  <c r="AK74" i="13"/>
  <c r="AI74" i="13"/>
  <c r="AE74" i="13"/>
  <c r="AC74" i="13"/>
  <c r="Y74" i="13"/>
  <c r="W74" i="13"/>
  <c r="S74" i="13"/>
  <c r="Q74" i="13"/>
  <c r="M74" i="13"/>
  <c r="K74" i="13"/>
  <c r="G74" i="13"/>
  <c r="E74" i="13"/>
  <c r="AK73" i="13"/>
  <c r="AI73" i="13"/>
  <c r="AE73" i="13"/>
  <c r="AC73" i="13"/>
  <c r="Y73" i="13"/>
  <c r="W73" i="13"/>
  <c r="S73" i="13"/>
  <c r="Q73" i="13"/>
  <c r="M73" i="13"/>
  <c r="K73" i="13"/>
  <c r="G73" i="13"/>
  <c r="E73" i="13"/>
  <c r="AK72" i="13"/>
  <c r="AI72" i="13"/>
  <c r="AI76" i="13" s="1"/>
  <c r="AE72" i="13"/>
  <c r="AC72" i="13"/>
  <c r="Y72" i="13"/>
  <c r="W72" i="13"/>
  <c r="W76" i="13" s="1"/>
  <c r="S72" i="13"/>
  <c r="Q72" i="13"/>
  <c r="M72" i="13"/>
  <c r="K72" i="13"/>
  <c r="K76" i="13" s="1"/>
  <c r="G72" i="13"/>
  <c r="E72" i="13"/>
  <c r="E76" i="13" s="1"/>
  <c r="AL69" i="13"/>
  <c r="AJ69" i="13"/>
  <c r="AH69" i="13"/>
  <c r="AF69" i="13"/>
  <c r="AD69" i="13"/>
  <c r="AB69" i="13"/>
  <c r="Z69" i="13"/>
  <c r="X69" i="13"/>
  <c r="V69" i="13"/>
  <c r="T69" i="13"/>
  <c r="R69" i="13"/>
  <c r="P69" i="13"/>
  <c r="N69" i="13"/>
  <c r="L69" i="13"/>
  <c r="J69" i="13"/>
  <c r="F69" i="13"/>
  <c r="D69" i="13"/>
  <c r="AM86" i="13"/>
  <c r="AM88" i="13"/>
  <c r="AM94" i="13"/>
  <c r="AM85" i="13"/>
  <c r="AM64" i="12"/>
  <c r="AM79" i="12" s="1"/>
  <c r="AL64" i="12"/>
  <c r="AK64" i="12"/>
  <c r="AJ64" i="12"/>
  <c r="AI64" i="12"/>
  <c r="AH64" i="12"/>
  <c r="AG64" i="12"/>
  <c r="AG80" i="12"/>
  <c r="AF64" i="12"/>
  <c r="AE64" i="12"/>
  <c r="AD64" i="12"/>
  <c r="AC64" i="12"/>
  <c r="AB64" i="12"/>
  <c r="AA64" i="12"/>
  <c r="AA78" i="12" s="1"/>
  <c r="Z64" i="12"/>
  <c r="Y64" i="12"/>
  <c r="X64" i="12"/>
  <c r="W64" i="12"/>
  <c r="V64" i="12"/>
  <c r="U64" i="12"/>
  <c r="U82" i="12"/>
  <c r="T64" i="12"/>
  <c r="S64" i="12"/>
  <c r="R64" i="12"/>
  <c r="Q64" i="12"/>
  <c r="P64" i="12"/>
  <c r="O64" i="12"/>
  <c r="O83" i="12" s="1"/>
  <c r="N64" i="12"/>
  <c r="M64" i="12"/>
  <c r="L64" i="12"/>
  <c r="AP64" i="12" s="1"/>
  <c r="K64" i="12"/>
  <c r="J64" i="12"/>
  <c r="AN64" i="12" s="1"/>
  <c r="I64" i="12"/>
  <c r="I78" i="12"/>
  <c r="H64" i="12"/>
  <c r="G64" i="12"/>
  <c r="F64" i="12"/>
  <c r="E64" i="12"/>
  <c r="D64" i="12"/>
  <c r="AL54" i="12"/>
  <c r="AK54" i="12"/>
  <c r="AJ54" i="12"/>
  <c r="AI54" i="12"/>
  <c r="AH54" i="12"/>
  <c r="AF54" i="12"/>
  <c r="AE54" i="12"/>
  <c r="AD54" i="12"/>
  <c r="AC54" i="12"/>
  <c r="AB54" i="12"/>
  <c r="Y54" i="12"/>
  <c r="X54" i="12"/>
  <c r="W54" i="12"/>
  <c r="V54" i="12"/>
  <c r="T54" i="12"/>
  <c r="S54" i="12"/>
  <c r="R54" i="12"/>
  <c r="Q54" i="12"/>
  <c r="P54" i="12"/>
  <c r="N54" i="12"/>
  <c r="M54" i="12"/>
  <c r="L54" i="12"/>
  <c r="K54" i="12"/>
  <c r="J54" i="12"/>
  <c r="G54" i="12"/>
  <c r="F54" i="12"/>
  <c r="E54" i="12"/>
  <c r="D54" i="12"/>
  <c r="AG72" i="12"/>
  <c r="AG75" i="12"/>
  <c r="I79" i="12"/>
  <c r="I76" i="12"/>
  <c r="I73" i="12"/>
  <c r="O72" i="12"/>
  <c r="AM77" i="12"/>
  <c r="AG81" i="12"/>
  <c r="AA79" i="12"/>
  <c r="O78" i="12"/>
  <c r="I82" i="12"/>
  <c r="O75" i="12"/>
  <c r="AG78" i="12"/>
  <c r="U74" i="12"/>
  <c r="U77" i="12"/>
  <c r="U80" i="12"/>
  <c r="U83" i="12"/>
  <c r="AM83" i="12"/>
  <c r="U72" i="12"/>
  <c r="O73" i="12"/>
  <c r="I74" i="12"/>
  <c r="AM75" i="12"/>
  <c r="AG76" i="12"/>
  <c r="U78" i="12"/>
  <c r="O79" i="12"/>
  <c r="I80" i="12"/>
  <c r="AM81" i="12"/>
  <c r="AG82" i="12"/>
  <c r="AA83" i="12"/>
  <c r="U73" i="12"/>
  <c r="I75" i="12"/>
  <c r="AG77" i="12"/>
  <c r="U79" i="12"/>
  <c r="I81" i="12"/>
  <c r="AG83" i="12"/>
  <c r="AG73" i="12"/>
  <c r="U75" i="12"/>
  <c r="O76" i="12"/>
  <c r="I77" i="12"/>
  <c r="AM78" i="12"/>
  <c r="AG79" i="12"/>
  <c r="AA80" i="12"/>
  <c r="U81" i="12"/>
  <c r="O82" i="12"/>
  <c r="I83" i="12"/>
  <c r="I72" i="12"/>
  <c r="AG74" i="12"/>
  <c r="U76" i="12"/>
  <c r="O77" i="12"/>
  <c r="AM74" i="10"/>
  <c r="AL74" i="10"/>
  <c r="AJ74" i="10"/>
  <c r="AH74" i="10"/>
  <c r="AG74" i="10"/>
  <c r="AF74" i="10"/>
  <c r="AD74" i="10"/>
  <c r="AB74" i="10"/>
  <c r="AA74" i="10"/>
  <c r="Z74" i="10"/>
  <c r="X74" i="10"/>
  <c r="V74" i="10"/>
  <c r="U74" i="10"/>
  <c r="T74" i="10"/>
  <c r="R74" i="10"/>
  <c r="P74" i="10"/>
  <c r="AO74" i="10" s="1"/>
  <c r="O74" i="10"/>
  <c r="N74" i="10"/>
  <c r="L74" i="10"/>
  <c r="J74" i="10"/>
  <c r="I74" i="10"/>
  <c r="H74" i="10"/>
  <c r="F74" i="10"/>
  <c r="D74" i="10"/>
  <c r="AN74" i="10" s="1"/>
  <c r="AM64" i="11"/>
  <c r="AL64" i="11"/>
  <c r="AK64" i="11"/>
  <c r="AJ64" i="11"/>
  <c r="AI64" i="11"/>
  <c r="AH64" i="11"/>
  <c r="AG64" i="11"/>
  <c r="AF64" i="11"/>
  <c r="AE64" i="11"/>
  <c r="AD64" i="11"/>
  <c r="AC64" i="11"/>
  <c r="AB64" i="11"/>
  <c r="AA64" i="11"/>
  <c r="AA83" i="11" s="1"/>
  <c r="Z64" i="11"/>
  <c r="Y64" i="11"/>
  <c r="X64" i="11"/>
  <c r="W64" i="11"/>
  <c r="V64" i="11"/>
  <c r="U64" i="11"/>
  <c r="T64" i="11"/>
  <c r="S64" i="11"/>
  <c r="R64" i="11"/>
  <c r="Q64" i="11"/>
  <c r="P64" i="11"/>
  <c r="AO64" i="11" s="1"/>
  <c r="O64" i="11"/>
  <c r="O83" i="11" s="1"/>
  <c r="N64" i="11"/>
  <c r="M64" i="11"/>
  <c r="L64" i="11"/>
  <c r="K64" i="11"/>
  <c r="J64" i="11"/>
  <c r="I64" i="11"/>
  <c r="H64" i="11"/>
  <c r="F64" i="11"/>
  <c r="E64" i="11"/>
  <c r="D64" i="11"/>
  <c r="E27" i="7"/>
  <c r="G27" i="7"/>
  <c r="K27" i="7"/>
  <c r="M27" i="7"/>
  <c r="Q27" i="7"/>
  <c r="S27" i="7"/>
  <c r="W27" i="7"/>
  <c r="Y27" i="7"/>
  <c r="AI27" i="7"/>
  <c r="AK27" i="7"/>
  <c r="AN27" i="7"/>
  <c r="AO27" i="7"/>
  <c r="AP27" i="7"/>
  <c r="AQ27" i="7"/>
  <c r="AR27" i="7"/>
  <c r="AS27" i="7"/>
  <c r="AK70" i="10"/>
  <c r="AI70" i="10"/>
  <c r="AE70" i="10"/>
  <c r="AE74" i="10" s="1"/>
  <c r="AC70" i="10"/>
  <c r="Y70" i="10"/>
  <c r="W70" i="10"/>
  <c r="S70" i="10"/>
  <c r="Q70" i="10"/>
  <c r="M70" i="10"/>
  <c r="K70" i="10"/>
  <c r="G70" i="10"/>
  <c r="E70" i="10"/>
  <c r="E71" i="10"/>
  <c r="G71" i="10"/>
  <c r="K71" i="10"/>
  <c r="M71" i="10"/>
  <c r="Q71" i="10"/>
  <c r="S71" i="10"/>
  <c r="W71" i="10"/>
  <c r="Y71" i="10"/>
  <c r="AC71" i="10"/>
  <c r="AE71" i="10"/>
  <c r="AI71" i="10"/>
  <c r="AK71" i="10"/>
  <c r="E72" i="10"/>
  <c r="G72" i="10"/>
  <c r="K72" i="10"/>
  <c r="M72" i="10"/>
  <c r="Q72" i="10"/>
  <c r="S72" i="10"/>
  <c r="W72" i="10"/>
  <c r="Y72" i="10"/>
  <c r="AC72" i="10"/>
  <c r="AC74" i="10" s="1"/>
  <c r="AE72" i="10"/>
  <c r="AI72" i="10"/>
  <c r="AK72" i="10"/>
  <c r="E73" i="10"/>
  <c r="G73" i="10"/>
  <c r="K73" i="10"/>
  <c r="M73" i="10"/>
  <c r="Q73" i="10"/>
  <c r="S73" i="10"/>
  <c r="W73" i="10"/>
  <c r="W74" i="10" s="1"/>
  <c r="Y73" i="10"/>
  <c r="AC73" i="10"/>
  <c r="AE73" i="10"/>
  <c r="AI73" i="10"/>
  <c r="AK73" i="10"/>
  <c r="Q74" i="10"/>
  <c r="K74" i="10"/>
  <c r="AM83" i="11"/>
  <c r="AG83" i="11"/>
  <c r="U83" i="11"/>
  <c r="I83" i="11"/>
  <c r="AM82" i="11"/>
  <c r="AG82" i="11"/>
  <c r="U82" i="11"/>
  <c r="I82" i="11"/>
  <c r="AM81" i="11"/>
  <c r="AG81" i="11"/>
  <c r="AA81" i="11"/>
  <c r="U81" i="11"/>
  <c r="I81" i="11"/>
  <c r="AM80" i="11"/>
  <c r="AG80" i="11"/>
  <c r="AA80" i="11"/>
  <c r="U80" i="11"/>
  <c r="O80" i="11"/>
  <c r="I80" i="11"/>
  <c r="AM79" i="11"/>
  <c r="AG79" i="11"/>
  <c r="AA79" i="11"/>
  <c r="U79" i="11"/>
  <c r="O79" i="11"/>
  <c r="I79" i="11"/>
  <c r="AM78" i="11"/>
  <c r="AG78" i="11"/>
  <c r="AA78" i="11"/>
  <c r="U78" i="11"/>
  <c r="O78" i="11"/>
  <c r="I78" i="11"/>
  <c r="AM77" i="11"/>
  <c r="AG77" i="11"/>
  <c r="AA77" i="11"/>
  <c r="U77" i="11"/>
  <c r="O77" i="11"/>
  <c r="I77" i="11"/>
  <c r="AM76" i="11"/>
  <c r="AG76" i="11"/>
  <c r="AA76" i="11"/>
  <c r="U76" i="11"/>
  <c r="O76" i="11"/>
  <c r="I76" i="11"/>
  <c r="AM75" i="11"/>
  <c r="AG75" i="11"/>
  <c r="AA75" i="11"/>
  <c r="U75" i="11"/>
  <c r="O75" i="11"/>
  <c r="I75" i="11"/>
  <c r="AM74" i="11"/>
  <c r="AG74" i="11"/>
  <c r="AA74" i="11"/>
  <c r="U74" i="11"/>
  <c r="O74" i="11"/>
  <c r="I74" i="11"/>
  <c r="AM73" i="11"/>
  <c r="AG73" i="11"/>
  <c r="AA73" i="11"/>
  <c r="U73" i="11"/>
  <c r="O73" i="11"/>
  <c r="I73" i="11"/>
  <c r="AM72" i="11"/>
  <c r="AG72" i="11"/>
  <c r="AA72" i="11"/>
  <c r="U72" i="11"/>
  <c r="O72" i="11"/>
  <c r="I72" i="11"/>
  <c r="AJ59" i="11"/>
  <c r="AH59" i="11"/>
  <c r="AD59" i="11"/>
  <c r="AB59" i="11"/>
  <c r="Z59" i="11"/>
  <c r="X59" i="11"/>
  <c r="V59" i="11"/>
  <c r="T59" i="11"/>
  <c r="R59" i="11"/>
  <c r="P59" i="11"/>
  <c r="N59" i="11"/>
  <c r="L59" i="11"/>
  <c r="J59" i="11"/>
  <c r="H59" i="11"/>
  <c r="F59" i="11"/>
  <c r="D59" i="11"/>
  <c r="Y59" i="11"/>
  <c r="Y34" i="7"/>
  <c r="W34" i="7"/>
  <c r="AK33" i="7"/>
  <c r="AI33" i="7"/>
  <c r="AS23" i="7"/>
  <c r="AR23" i="7"/>
  <c r="AQ23" i="7"/>
  <c r="AP23" i="7"/>
  <c r="AO23" i="7"/>
  <c r="AN23" i="7"/>
  <c r="AS22" i="7"/>
  <c r="AR22" i="7"/>
  <c r="AQ22" i="7"/>
  <c r="AP22" i="7"/>
  <c r="AO22" i="7"/>
  <c r="AN22" i="7"/>
  <c r="AS21" i="7"/>
  <c r="AR21" i="7"/>
  <c r="AQ21" i="7"/>
  <c r="AP21" i="7"/>
  <c r="AO21" i="7"/>
  <c r="AN21" i="7"/>
  <c r="AS20" i="7"/>
  <c r="AR20" i="7"/>
  <c r="AQ20" i="7"/>
  <c r="AP20" i="7"/>
  <c r="AN20" i="7"/>
  <c r="AS19" i="7"/>
  <c r="AR19" i="7"/>
  <c r="AQ19" i="7"/>
  <c r="AP19" i="7"/>
  <c r="AN19" i="7"/>
  <c r="AS18" i="7"/>
  <c r="AR18" i="7"/>
  <c r="AQ18" i="7"/>
  <c r="AP18" i="7"/>
  <c r="AO18" i="7"/>
  <c r="AN18" i="7"/>
  <c r="AS12" i="7"/>
  <c r="AR12" i="7"/>
  <c r="AQ12" i="7"/>
  <c r="AP12" i="7"/>
  <c r="AN12" i="7"/>
  <c r="AS11" i="7"/>
  <c r="AR11" i="7"/>
  <c r="AP11" i="7"/>
  <c r="AO11" i="7"/>
  <c r="AN11" i="7"/>
  <c r="AS10" i="7"/>
  <c r="AR10" i="7"/>
  <c r="AP10" i="7"/>
  <c r="AN10" i="7"/>
  <c r="AN25" i="7"/>
  <c r="AP25" i="7"/>
  <c r="AR25" i="7"/>
  <c r="AS25" i="7"/>
  <c r="AN26" i="7"/>
  <c r="AO26" i="7"/>
  <c r="AP26" i="7"/>
  <c r="AQ26" i="7"/>
  <c r="AR26" i="7"/>
  <c r="AS26" i="7"/>
  <c r="AN29" i="7"/>
  <c r="AO29" i="7"/>
  <c r="AP29" i="7"/>
  <c r="AQ29" i="7"/>
  <c r="AR29" i="7"/>
  <c r="AS29" i="7"/>
  <c r="AN30" i="7"/>
  <c r="AO30" i="7"/>
  <c r="AP30" i="7"/>
  <c r="AQ30" i="7"/>
  <c r="AR30" i="7"/>
  <c r="AS30" i="7"/>
  <c r="AN33" i="7"/>
  <c r="AO33" i="7"/>
  <c r="AP33" i="7"/>
  <c r="AR33" i="7"/>
  <c r="AS33" i="7"/>
  <c r="AN34" i="7"/>
  <c r="AP34" i="7"/>
  <c r="AR34" i="7"/>
  <c r="AS34" i="7"/>
  <c r="AS24" i="7"/>
  <c r="AR24" i="7"/>
  <c r="AQ24" i="7"/>
  <c r="AP24" i="7"/>
  <c r="AO24" i="7"/>
  <c r="AN24" i="7"/>
  <c r="AN14" i="10"/>
  <c r="AP14" i="10"/>
  <c r="AR14" i="10"/>
  <c r="AS14" i="10"/>
  <c r="AN15" i="10"/>
  <c r="AP15" i="10"/>
  <c r="AR15" i="10"/>
  <c r="AS15" i="10"/>
  <c r="AN16" i="10"/>
  <c r="AO16" i="10"/>
  <c r="AP16" i="10"/>
  <c r="AR16" i="10"/>
  <c r="AS16" i="10"/>
  <c r="AN17" i="10"/>
  <c r="AP17" i="10"/>
  <c r="AR17" i="10"/>
  <c r="AS17" i="10"/>
  <c r="AN18" i="10"/>
  <c r="AO18" i="10"/>
  <c r="AP18" i="10"/>
  <c r="AR18" i="10"/>
  <c r="AS18" i="10"/>
  <c r="AN19" i="10"/>
  <c r="AP19" i="10"/>
  <c r="AR19" i="10"/>
  <c r="AS19" i="10"/>
  <c r="AN23" i="10"/>
  <c r="AO23" i="10"/>
  <c r="AP23" i="10"/>
  <c r="AQ23" i="10"/>
  <c r="AR23" i="10"/>
  <c r="AS23" i="10"/>
  <c r="AN24" i="10"/>
  <c r="AO24" i="10"/>
  <c r="AP24" i="10"/>
  <c r="AQ24" i="10"/>
  <c r="AR24" i="10"/>
  <c r="AS24" i="10"/>
  <c r="AN25" i="10"/>
  <c r="AO25" i="10"/>
  <c r="AP25" i="10"/>
  <c r="AQ25" i="10"/>
  <c r="AR25" i="10"/>
  <c r="AS25" i="10"/>
  <c r="AN26" i="10"/>
  <c r="AO26" i="10"/>
  <c r="AP26" i="10"/>
  <c r="AQ26" i="10"/>
  <c r="AR26" i="10"/>
  <c r="AS26" i="10"/>
  <c r="AN27" i="10"/>
  <c r="AO27" i="10"/>
  <c r="AP27" i="10"/>
  <c r="AR27" i="10"/>
  <c r="AS27" i="10"/>
  <c r="AN28" i="10"/>
  <c r="AO28" i="10"/>
  <c r="AP28" i="10"/>
  <c r="AQ28" i="10"/>
  <c r="AR28" i="10"/>
  <c r="AS28" i="10"/>
  <c r="AN29" i="10"/>
  <c r="AO29" i="10"/>
  <c r="AP29" i="10"/>
  <c r="AQ29" i="10"/>
  <c r="AR29" i="10"/>
  <c r="AS29" i="10"/>
  <c r="AN30" i="10"/>
  <c r="AO30" i="10"/>
  <c r="AP30" i="10"/>
  <c r="AQ30" i="10"/>
  <c r="AR30" i="10"/>
  <c r="AS30" i="10"/>
  <c r="AN31" i="10"/>
  <c r="AO31" i="10"/>
  <c r="AP31" i="10"/>
  <c r="AQ31" i="10"/>
  <c r="AR31" i="10"/>
  <c r="AS31" i="10"/>
  <c r="AN32" i="10"/>
  <c r="AO32" i="10"/>
  <c r="AP32" i="10"/>
  <c r="AQ32" i="10"/>
  <c r="AR32" i="10"/>
  <c r="AS32" i="10"/>
  <c r="AN33" i="10"/>
  <c r="AO33" i="10"/>
  <c r="AP33" i="10"/>
  <c r="AQ33" i="10"/>
  <c r="AR33" i="10"/>
  <c r="AS33" i="10"/>
  <c r="AN34" i="10"/>
  <c r="AO34" i="10"/>
  <c r="AP34" i="10"/>
  <c r="AQ34" i="10"/>
  <c r="AR34" i="10"/>
  <c r="AS34" i="10"/>
  <c r="AP35" i="10"/>
  <c r="AR35" i="10"/>
  <c r="AS35" i="10"/>
  <c r="AN36" i="10"/>
  <c r="AO36" i="10"/>
  <c r="AP36" i="10"/>
  <c r="AQ36" i="10"/>
  <c r="AR36" i="10"/>
  <c r="AS36" i="10"/>
  <c r="AN37" i="10"/>
  <c r="AO37" i="10"/>
  <c r="AP37" i="10"/>
  <c r="AQ37" i="10"/>
  <c r="AR37" i="10"/>
  <c r="AS37" i="10"/>
  <c r="AN38" i="10"/>
  <c r="AO38" i="10"/>
  <c r="AP38" i="10"/>
  <c r="AQ38" i="10"/>
  <c r="AR38" i="10"/>
  <c r="AS38" i="10"/>
  <c r="AN39" i="10"/>
  <c r="AO39" i="10"/>
  <c r="AP39" i="10"/>
  <c r="AQ39" i="10"/>
  <c r="AR39" i="10"/>
  <c r="AS39" i="10"/>
  <c r="AN40" i="10"/>
  <c r="AO40" i="10"/>
  <c r="AP40" i="10"/>
  <c r="AQ40" i="10"/>
  <c r="AR40" i="10"/>
  <c r="AS40" i="10"/>
  <c r="AN41" i="10"/>
  <c r="AO41" i="10"/>
  <c r="AP41" i="10"/>
  <c r="AQ41" i="10"/>
  <c r="AR41" i="10"/>
  <c r="AS41" i="10"/>
  <c r="AN42" i="10"/>
  <c r="AO42" i="10"/>
  <c r="AP42" i="10"/>
  <c r="AR42" i="10"/>
  <c r="AS42" i="10"/>
  <c r="AN45" i="10"/>
  <c r="AO45" i="10"/>
  <c r="AP45" i="10"/>
  <c r="AQ45" i="10"/>
  <c r="AR45" i="10"/>
  <c r="AS45" i="10"/>
  <c r="AN46" i="10"/>
  <c r="AO46" i="10"/>
  <c r="AP46" i="10"/>
  <c r="AQ46" i="10"/>
  <c r="AR46" i="10"/>
  <c r="AS46" i="10"/>
  <c r="AN47" i="10"/>
  <c r="AO47" i="10"/>
  <c r="AP47" i="10"/>
  <c r="AQ47" i="10"/>
  <c r="AR47" i="10"/>
  <c r="AS47" i="10"/>
  <c r="AN48" i="10"/>
  <c r="AO48" i="10"/>
  <c r="AP48" i="10"/>
  <c r="AQ48" i="10"/>
  <c r="AR48" i="10"/>
  <c r="AS48" i="10"/>
  <c r="AN49" i="10"/>
  <c r="AO49" i="10"/>
  <c r="AP49" i="10"/>
  <c r="AR49" i="10"/>
  <c r="AS49" i="10"/>
  <c r="AN50" i="10"/>
  <c r="AO50" i="10"/>
  <c r="AP50" i="10"/>
  <c r="AQ50" i="10"/>
  <c r="AR50" i="10"/>
  <c r="AS50" i="10"/>
  <c r="AN51" i="10"/>
  <c r="AO51" i="10"/>
  <c r="AP51" i="10"/>
  <c r="AQ51" i="10"/>
  <c r="AR51" i="10"/>
  <c r="AS51" i="10"/>
  <c r="AN52" i="10"/>
  <c r="AO52" i="10"/>
  <c r="AP52" i="10"/>
  <c r="AR52" i="10"/>
  <c r="AS52" i="10"/>
  <c r="AN54" i="10"/>
  <c r="AO54" i="10"/>
  <c r="AP54" i="10"/>
  <c r="AQ54" i="10"/>
  <c r="AR54" i="10"/>
  <c r="AS54" i="10"/>
  <c r="AN56" i="10"/>
  <c r="AO56" i="10"/>
  <c r="AP56" i="10"/>
  <c r="AQ56" i="10"/>
  <c r="AR56" i="10"/>
  <c r="AS56" i="10"/>
  <c r="AN57" i="10"/>
  <c r="AO57" i="10"/>
  <c r="AP57" i="10"/>
  <c r="AQ57" i="10"/>
  <c r="AR57" i="10"/>
  <c r="AS57" i="10"/>
  <c r="AN58" i="10"/>
  <c r="AO58" i="10"/>
  <c r="AP58" i="10"/>
  <c r="AQ58" i="10"/>
  <c r="AR58" i="10"/>
  <c r="AS58" i="10"/>
  <c r="AN59" i="10"/>
  <c r="AO59" i="10"/>
  <c r="AP59" i="10"/>
  <c r="AQ59" i="10"/>
  <c r="AR59" i="10"/>
  <c r="AS59" i="10"/>
  <c r="AN60" i="10"/>
  <c r="AP60" i="10"/>
  <c r="AR60" i="10"/>
  <c r="AS60" i="10"/>
  <c r="AN61" i="10"/>
  <c r="AO61" i="10"/>
  <c r="AP61" i="10"/>
  <c r="AQ61" i="10"/>
  <c r="AR61" i="10"/>
  <c r="AS61" i="10"/>
  <c r="AN62" i="10"/>
  <c r="AP62" i="10"/>
  <c r="AR62" i="10"/>
  <c r="AS62" i="10"/>
  <c r="AN63" i="10"/>
  <c r="AO63" i="10"/>
  <c r="AP63" i="10"/>
  <c r="AQ63" i="10"/>
  <c r="AR63" i="10"/>
  <c r="AS63" i="10"/>
  <c r="AN64" i="10"/>
  <c r="AO64" i="10"/>
  <c r="AP64" i="10"/>
  <c r="AQ64" i="10"/>
  <c r="AR64" i="10"/>
  <c r="AS64" i="10"/>
  <c r="AN65" i="10"/>
  <c r="AP65" i="10"/>
  <c r="AR65" i="10"/>
  <c r="AS65" i="10"/>
  <c r="AN66" i="10"/>
  <c r="AO66" i="10"/>
  <c r="AP66" i="10"/>
  <c r="AQ66" i="10"/>
  <c r="AR66" i="10"/>
  <c r="AS66" i="10"/>
  <c r="AS13" i="10"/>
  <c r="AR13" i="10"/>
  <c r="AP13" i="10"/>
  <c r="AN13" i="10"/>
  <c r="K14" i="10"/>
  <c r="M14" i="10"/>
  <c r="Q14" i="10"/>
  <c r="S14" i="10"/>
  <c r="W14" i="10"/>
  <c r="Y14" i="10"/>
  <c r="AC14" i="10"/>
  <c r="AE14" i="10"/>
  <c r="AI14" i="10"/>
  <c r="AK14" i="10"/>
  <c r="K15" i="10"/>
  <c r="M15" i="10"/>
  <c r="Q15" i="10"/>
  <c r="S15" i="10"/>
  <c r="W15" i="10"/>
  <c r="Y15" i="10"/>
  <c r="AC15" i="10"/>
  <c r="AE15" i="10"/>
  <c r="AI15" i="10"/>
  <c r="AK15" i="10"/>
  <c r="E16" i="10"/>
  <c r="K16" i="10"/>
  <c r="M16" i="10"/>
  <c r="Q16" i="10"/>
  <c r="S16" i="10"/>
  <c r="W16" i="10"/>
  <c r="Y16" i="10"/>
  <c r="AC16" i="10"/>
  <c r="AE16" i="10"/>
  <c r="AI16" i="10"/>
  <c r="AK16" i="10"/>
  <c r="K19" i="10"/>
  <c r="M19" i="10"/>
  <c r="Q19" i="10"/>
  <c r="S19" i="10"/>
  <c r="W19" i="10"/>
  <c r="Y19" i="10"/>
  <c r="AC19" i="10"/>
  <c r="AE19" i="10"/>
  <c r="AI19" i="10"/>
  <c r="AK19" i="10"/>
  <c r="E23" i="10"/>
  <c r="G23" i="10"/>
  <c r="Q23" i="10"/>
  <c r="S23" i="10"/>
  <c r="W23" i="10"/>
  <c r="Y23" i="10"/>
  <c r="AC23" i="10"/>
  <c r="AE23" i="10"/>
  <c r="AI23" i="10"/>
  <c r="AK23" i="10"/>
  <c r="E24" i="10"/>
  <c r="G24" i="10"/>
  <c r="K24" i="10"/>
  <c r="M24" i="10"/>
  <c r="W24" i="10"/>
  <c r="Y24" i="10"/>
  <c r="AC24" i="10"/>
  <c r="AE24" i="10"/>
  <c r="AI24" i="10"/>
  <c r="AK24" i="10"/>
  <c r="E25" i="10"/>
  <c r="G25" i="10"/>
  <c r="K25" i="10"/>
  <c r="M25" i="10"/>
  <c r="Q25" i="10"/>
  <c r="S25" i="10"/>
  <c r="AC25" i="10"/>
  <c r="AE25" i="10"/>
  <c r="AI25" i="10"/>
  <c r="AK25" i="10"/>
  <c r="E26" i="10"/>
  <c r="G26" i="10"/>
  <c r="K26" i="10"/>
  <c r="M26" i="10"/>
  <c r="Q26" i="10"/>
  <c r="S26" i="10"/>
  <c r="W26" i="10"/>
  <c r="Y26" i="10"/>
  <c r="AI26" i="10"/>
  <c r="AK26" i="10"/>
  <c r="E27" i="10"/>
  <c r="G27" i="10"/>
  <c r="K27" i="10"/>
  <c r="M27" i="10"/>
  <c r="Q27" i="10"/>
  <c r="S27" i="10"/>
  <c r="W27" i="10"/>
  <c r="Y27" i="10"/>
  <c r="AC27" i="10"/>
  <c r="AE27" i="10"/>
  <c r="AI27" i="10"/>
  <c r="E28" i="10"/>
  <c r="G28" i="10"/>
  <c r="K28" i="10"/>
  <c r="M28" i="10"/>
  <c r="W28" i="10"/>
  <c r="Y28" i="10"/>
  <c r="AC28" i="10"/>
  <c r="AE28" i="10"/>
  <c r="AI28" i="10"/>
  <c r="AK28" i="10"/>
  <c r="E29" i="10"/>
  <c r="G29" i="10"/>
  <c r="K29" i="10"/>
  <c r="M29" i="10"/>
  <c r="Q29" i="10"/>
  <c r="S29" i="10"/>
  <c r="AC29" i="10"/>
  <c r="AE29" i="10"/>
  <c r="AI29" i="10"/>
  <c r="AK29" i="10"/>
  <c r="E30" i="10"/>
  <c r="G30" i="10"/>
  <c r="Q30" i="10"/>
  <c r="S30" i="10"/>
  <c r="W30" i="10"/>
  <c r="Y30" i="10"/>
  <c r="AC30" i="10"/>
  <c r="AE30" i="10"/>
  <c r="AI30" i="10"/>
  <c r="AK30" i="10"/>
  <c r="E31" i="10"/>
  <c r="G31" i="10"/>
  <c r="K31" i="10"/>
  <c r="M31" i="10"/>
  <c r="W31" i="10"/>
  <c r="Y31" i="10"/>
  <c r="AC31" i="10"/>
  <c r="AE31" i="10"/>
  <c r="AI31" i="10"/>
  <c r="AK31" i="10"/>
  <c r="E32" i="10"/>
  <c r="G32" i="10"/>
  <c r="K32" i="10"/>
  <c r="M32" i="10"/>
  <c r="W32" i="10"/>
  <c r="Y32" i="10"/>
  <c r="AC32" i="10"/>
  <c r="AE32" i="10"/>
  <c r="AI32" i="10"/>
  <c r="AK32" i="10"/>
  <c r="E33" i="10"/>
  <c r="G33" i="10"/>
  <c r="K33" i="10"/>
  <c r="M33" i="10"/>
  <c r="Q33" i="10"/>
  <c r="S33" i="10"/>
  <c r="AC33" i="10"/>
  <c r="AE33" i="10"/>
  <c r="AI33" i="10"/>
  <c r="AK33" i="10"/>
  <c r="E34" i="10"/>
  <c r="G34" i="10"/>
  <c r="K34" i="10"/>
  <c r="M34" i="10"/>
  <c r="Q34" i="10"/>
  <c r="S34" i="10"/>
  <c r="W34" i="10"/>
  <c r="Y34" i="10"/>
  <c r="AI34" i="10"/>
  <c r="AK34" i="10"/>
  <c r="E35" i="10"/>
  <c r="G35" i="10"/>
  <c r="K35" i="10"/>
  <c r="M35" i="10"/>
  <c r="Q35" i="10"/>
  <c r="S35" i="10"/>
  <c r="W35" i="10"/>
  <c r="Y35" i="10"/>
  <c r="AC35" i="10"/>
  <c r="AE35" i="10"/>
  <c r="E36" i="10"/>
  <c r="G36" i="10"/>
  <c r="K36" i="10"/>
  <c r="M36" i="10"/>
  <c r="Q36" i="10"/>
  <c r="S36" i="10"/>
  <c r="AC36" i="10"/>
  <c r="AE36" i="10"/>
  <c r="AI36" i="10"/>
  <c r="AK36" i="10"/>
  <c r="E37" i="10"/>
  <c r="G37" i="10"/>
  <c r="K37" i="10"/>
  <c r="M37" i="10"/>
  <c r="Q37" i="10"/>
  <c r="S37" i="10"/>
  <c r="W37" i="10"/>
  <c r="Y37" i="10"/>
  <c r="AI37" i="10"/>
  <c r="AK37" i="10"/>
  <c r="E38" i="10"/>
  <c r="G38" i="10"/>
  <c r="Q38" i="10"/>
  <c r="S38" i="10"/>
  <c r="W38" i="10"/>
  <c r="Y38" i="10"/>
  <c r="AC38" i="10"/>
  <c r="AE38" i="10"/>
  <c r="AI38" i="10"/>
  <c r="AK38" i="10"/>
  <c r="E39" i="10"/>
  <c r="G39" i="10"/>
  <c r="K39" i="10"/>
  <c r="M39" i="10"/>
  <c r="W39" i="10"/>
  <c r="Y39" i="10"/>
  <c r="AC39" i="10"/>
  <c r="AE39" i="10"/>
  <c r="AI39" i="10"/>
  <c r="AK39" i="10"/>
  <c r="E40" i="10"/>
  <c r="G40" i="10"/>
  <c r="K40" i="10"/>
  <c r="M40" i="10"/>
  <c r="Q40" i="10"/>
  <c r="S40" i="10"/>
  <c r="AC40" i="10"/>
  <c r="AE40" i="10"/>
  <c r="AI40" i="10"/>
  <c r="AK40" i="10"/>
  <c r="E41" i="10"/>
  <c r="G41" i="10"/>
  <c r="K41" i="10"/>
  <c r="M41" i="10"/>
  <c r="Q41" i="10"/>
  <c r="S41" i="10"/>
  <c r="W41" i="10"/>
  <c r="Y41" i="10"/>
  <c r="AI41" i="10"/>
  <c r="AK41" i="10"/>
  <c r="E42" i="10"/>
  <c r="G42" i="10"/>
  <c r="K42" i="10"/>
  <c r="M42" i="10"/>
  <c r="Q42" i="10"/>
  <c r="S42" i="10"/>
  <c r="W42" i="10"/>
  <c r="Y42" i="10"/>
  <c r="AC42" i="10"/>
  <c r="AE42" i="10"/>
  <c r="AI42" i="10"/>
  <c r="E45" i="10"/>
  <c r="G45" i="10"/>
  <c r="K45" i="10"/>
  <c r="Q45" i="10"/>
  <c r="S45" i="10"/>
  <c r="W45" i="10"/>
  <c r="Y45" i="10"/>
  <c r="AC45" i="10"/>
  <c r="AE45" i="10"/>
  <c r="AI45" i="10"/>
  <c r="AK45" i="10"/>
  <c r="E46" i="10"/>
  <c r="G46" i="10"/>
  <c r="K46" i="10"/>
  <c r="M46" i="10"/>
  <c r="Q46" i="10"/>
  <c r="W46" i="10"/>
  <c r="Y46" i="10"/>
  <c r="AC46" i="10"/>
  <c r="AE46" i="10"/>
  <c r="AI46" i="10"/>
  <c r="AK46" i="10"/>
  <c r="E47" i="10"/>
  <c r="G47" i="10"/>
  <c r="K47" i="10"/>
  <c r="M47" i="10"/>
  <c r="Q47" i="10"/>
  <c r="S47" i="10"/>
  <c r="W47" i="10"/>
  <c r="AC47" i="10"/>
  <c r="AE47" i="10"/>
  <c r="AI47" i="10"/>
  <c r="AK47" i="10"/>
  <c r="E48" i="10"/>
  <c r="G48" i="10"/>
  <c r="K48" i="10"/>
  <c r="M48" i="10"/>
  <c r="Q48" i="10"/>
  <c r="S48" i="10"/>
  <c r="W48" i="10"/>
  <c r="Y48" i="10"/>
  <c r="AC48" i="10"/>
  <c r="AI48" i="10"/>
  <c r="AK48" i="10"/>
  <c r="E49" i="10"/>
  <c r="G49" i="10"/>
  <c r="K49" i="10"/>
  <c r="M49" i="10"/>
  <c r="Q49" i="10"/>
  <c r="S49" i="10"/>
  <c r="W49" i="10"/>
  <c r="Y49" i="10"/>
  <c r="AC49" i="10"/>
  <c r="AE49" i="10"/>
  <c r="AI49" i="10"/>
  <c r="E50" i="10"/>
  <c r="G50" i="10"/>
  <c r="K50" i="10"/>
  <c r="Q50" i="10"/>
  <c r="S50" i="10"/>
  <c r="W50" i="10"/>
  <c r="Y50" i="10"/>
  <c r="AC50" i="10"/>
  <c r="AE50" i="10"/>
  <c r="AI50" i="10"/>
  <c r="AK50" i="10"/>
  <c r="E51" i="10"/>
  <c r="G51" i="10"/>
  <c r="K51" i="10"/>
  <c r="M51" i="10"/>
  <c r="Q51" i="10"/>
  <c r="S51" i="10"/>
  <c r="W51" i="10"/>
  <c r="AC51" i="10"/>
  <c r="AE51" i="10"/>
  <c r="AI51" i="10"/>
  <c r="AK51" i="10"/>
  <c r="E52" i="10"/>
  <c r="G52" i="10"/>
  <c r="K52" i="10"/>
  <c r="M52" i="10"/>
  <c r="Q52" i="10"/>
  <c r="S52" i="10"/>
  <c r="W52" i="10"/>
  <c r="Y52" i="10"/>
  <c r="AC52" i="10"/>
  <c r="AE52" i="10"/>
  <c r="AI52" i="10"/>
  <c r="E54" i="10"/>
  <c r="G54" i="10"/>
  <c r="Q54" i="10"/>
  <c r="S54" i="10"/>
  <c r="W54" i="10"/>
  <c r="Y54" i="10"/>
  <c r="AC54" i="10"/>
  <c r="AE54" i="10"/>
  <c r="AI54" i="10"/>
  <c r="AK54" i="10"/>
  <c r="E56" i="10"/>
  <c r="G56" i="10"/>
  <c r="Q56" i="10"/>
  <c r="S56" i="10"/>
  <c r="W56" i="10"/>
  <c r="Y56" i="10"/>
  <c r="AC56" i="10"/>
  <c r="AE56" i="10"/>
  <c r="AI56" i="10"/>
  <c r="AK56" i="10"/>
  <c r="E57" i="10"/>
  <c r="G57" i="10"/>
  <c r="K57" i="10"/>
  <c r="M57" i="10"/>
  <c r="W57" i="10"/>
  <c r="Y57" i="10"/>
  <c r="AC57" i="10"/>
  <c r="AE57" i="10"/>
  <c r="AI57" i="10"/>
  <c r="AK57" i="10"/>
  <c r="E58" i="10"/>
  <c r="G58" i="10"/>
  <c r="K58" i="10"/>
  <c r="M58" i="10"/>
  <c r="Q58" i="10"/>
  <c r="S58" i="10"/>
  <c r="AC58" i="10"/>
  <c r="AE58" i="10"/>
  <c r="AI58" i="10"/>
  <c r="AK58" i="10"/>
  <c r="E59" i="10"/>
  <c r="G59" i="10"/>
  <c r="K59" i="10"/>
  <c r="M59" i="10"/>
  <c r="Q59" i="10"/>
  <c r="S59" i="10"/>
  <c r="W59" i="10"/>
  <c r="Y59" i="10"/>
  <c r="AI59" i="10"/>
  <c r="AK59" i="10"/>
  <c r="E60" i="10"/>
  <c r="G60" i="10"/>
  <c r="K60" i="10"/>
  <c r="M60" i="10"/>
  <c r="Q60" i="10"/>
  <c r="S60" i="10"/>
  <c r="W60" i="10"/>
  <c r="Y60" i="10"/>
  <c r="AC60" i="10"/>
  <c r="AE60" i="10"/>
  <c r="E61" i="10"/>
  <c r="G61" i="10"/>
  <c r="W61" i="10"/>
  <c r="Y61" i="10"/>
  <c r="AI61" i="10"/>
  <c r="AK61" i="10"/>
  <c r="E62" i="10"/>
  <c r="G62" i="10"/>
  <c r="K62" i="10"/>
  <c r="M62" i="10"/>
  <c r="Q62" i="10"/>
  <c r="W62" i="10"/>
  <c r="Y62" i="10"/>
  <c r="E63" i="10"/>
  <c r="G63" i="10"/>
  <c r="K63" i="10"/>
  <c r="M63" i="10"/>
  <c r="E64" i="10"/>
  <c r="G64" i="10"/>
  <c r="K64" i="10"/>
  <c r="M64" i="10"/>
  <c r="E65" i="10"/>
  <c r="G65" i="10"/>
  <c r="K65" i="10"/>
  <c r="M65" i="10"/>
  <c r="I84" i="10"/>
  <c r="M65" i="7"/>
  <c r="K65" i="7"/>
  <c r="G65" i="7"/>
  <c r="E65" i="7"/>
  <c r="M64" i="7"/>
  <c r="K64" i="7"/>
  <c r="G64" i="7"/>
  <c r="E64" i="7"/>
  <c r="M63" i="7"/>
  <c r="K63" i="7"/>
  <c r="G63" i="7"/>
  <c r="E63" i="7"/>
  <c r="M62" i="7"/>
  <c r="K62" i="7"/>
  <c r="G62" i="7"/>
  <c r="E62" i="7"/>
  <c r="M61" i="7"/>
  <c r="K61" i="7"/>
  <c r="G61" i="7"/>
  <c r="E61" i="7"/>
  <c r="M60" i="7"/>
  <c r="K60" i="7"/>
  <c r="G60" i="7"/>
  <c r="E60" i="7"/>
  <c r="M59" i="7"/>
  <c r="K59" i="7"/>
  <c r="G59" i="7"/>
  <c r="E59" i="7"/>
  <c r="M58" i="7"/>
  <c r="K58" i="7"/>
  <c r="G58" i="7"/>
  <c r="E58" i="7"/>
  <c r="M57" i="7"/>
  <c r="K57" i="7"/>
  <c r="G57" i="7"/>
  <c r="E57" i="7"/>
  <c r="M56" i="7"/>
  <c r="K56" i="7"/>
  <c r="G56" i="7"/>
  <c r="E56" i="7"/>
  <c r="M55" i="7"/>
  <c r="K55" i="7"/>
  <c r="G55" i="7"/>
  <c r="E55" i="7"/>
  <c r="M54" i="7"/>
  <c r="K54" i="7"/>
  <c r="G54" i="7"/>
  <c r="E54" i="7"/>
  <c r="M53" i="7"/>
  <c r="K53" i="7"/>
  <c r="G53" i="7"/>
  <c r="E53" i="7"/>
  <c r="M52" i="7"/>
  <c r="K52" i="7"/>
  <c r="G52" i="7"/>
  <c r="E52" i="7"/>
  <c r="M51" i="7"/>
  <c r="K51" i="7"/>
  <c r="G51" i="7"/>
  <c r="E51" i="7"/>
  <c r="M50" i="7"/>
  <c r="K50" i="7"/>
  <c r="G50" i="7"/>
  <c r="E50" i="7"/>
  <c r="M49" i="7"/>
  <c r="K49" i="7"/>
  <c r="G49" i="7"/>
  <c r="E49" i="7"/>
  <c r="I135" i="7"/>
  <c r="O135" i="7"/>
  <c r="U135" i="7"/>
  <c r="AA135" i="7"/>
  <c r="AG135" i="7"/>
  <c r="AM135" i="7"/>
  <c r="I136" i="7"/>
  <c r="O136" i="7"/>
  <c r="U136" i="7"/>
  <c r="AA136" i="7"/>
  <c r="AG136" i="7"/>
  <c r="AM136" i="7"/>
  <c r="I137" i="7"/>
  <c r="O137" i="7"/>
  <c r="U137" i="7"/>
  <c r="AA137" i="7"/>
  <c r="AG137" i="7"/>
  <c r="AM137" i="7"/>
  <c r="I138" i="7"/>
  <c r="O138" i="7"/>
  <c r="U138" i="7"/>
  <c r="AA138" i="7"/>
  <c r="AG138" i="7"/>
  <c r="AM138" i="7"/>
  <c r="I139" i="7"/>
  <c r="O139" i="7"/>
  <c r="U139" i="7"/>
  <c r="AA139" i="7"/>
  <c r="AG139" i="7"/>
  <c r="AM139" i="7"/>
  <c r="I140" i="7"/>
  <c r="O140" i="7"/>
  <c r="U140" i="7"/>
  <c r="AA140" i="7"/>
  <c r="AG140" i="7"/>
  <c r="AM140" i="7"/>
  <c r="I141" i="7"/>
  <c r="O141" i="7"/>
  <c r="U141" i="7"/>
  <c r="AA141" i="7"/>
  <c r="AG141" i="7"/>
  <c r="AM141" i="7"/>
  <c r="I142" i="7"/>
  <c r="O142" i="7"/>
  <c r="U142" i="7"/>
  <c r="AA142" i="7"/>
  <c r="AG142" i="7"/>
  <c r="AM142" i="7"/>
  <c r="I143" i="7"/>
  <c r="O143" i="7"/>
  <c r="U143" i="7"/>
  <c r="AA143" i="7"/>
  <c r="AG143" i="7"/>
  <c r="AM143" i="7"/>
  <c r="I144" i="7"/>
  <c r="O144" i="7"/>
  <c r="U144" i="7"/>
  <c r="AA144" i="7"/>
  <c r="AG144" i="7"/>
  <c r="AM144" i="7"/>
  <c r="I145" i="7"/>
  <c r="O145" i="7"/>
  <c r="U145" i="7"/>
  <c r="AA145" i="7"/>
  <c r="AG145" i="7"/>
  <c r="AM145" i="7"/>
  <c r="I146" i="7"/>
  <c r="O146" i="7"/>
  <c r="U146" i="7"/>
  <c r="AA146" i="7"/>
  <c r="AG146" i="7"/>
  <c r="AM146" i="7"/>
  <c r="K13" i="10"/>
  <c r="M13" i="10"/>
  <c r="Q13" i="10"/>
  <c r="S13" i="10"/>
  <c r="W13" i="10"/>
  <c r="Y13" i="10"/>
  <c r="AC13" i="10"/>
  <c r="AE13" i="10"/>
  <c r="AI13" i="10"/>
  <c r="AK13" i="10"/>
  <c r="AK30" i="7"/>
  <c r="AI30" i="7"/>
  <c r="AE30" i="7"/>
  <c r="AC30" i="7"/>
  <c r="Y30" i="7"/>
  <c r="W30" i="7"/>
  <c r="M30" i="7"/>
  <c r="K30" i="7"/>
  <c r="G30" i="7"/>
  <c r="E30" i="7"/>
  <c r="AK29" i="7"/>
  <c r="AI29" i="7"/>
  <c r="AE29" i="7"/>
  <c r="AC29" i="7"/>
  <c r="Y29" i="7"/>
  <c r="W29" i="7"/>
  <c r="S29" i="7"/>
  <c r="Q29" i="7"/>
  <c r="G29" i="7"/>
  <c r="E29" i="7"/>
  <c r="AK26" i="7"/>
  <c r="AI26" i="7"/>
  <c r="AE26" i="7"/>
  <c r="AC26" i="7"/>
  <c r="Y26" i="7"/>
  <c r="S26" i="7"/>
  <c r="Q26" i="7"/>
  <c r="M26" i="7"/>
  <c r="K26" i="7"/>
  <c r="G26" i="7"/>
  <c r="E26" i="7"/>
  <c r="AE25" i="7"/>
  <c r="AC25" i="7"/>
  <c r="Y25" i="7"/>
  <c r="W25" i="7"/>
  <c r="S25" i="7"/>
  <c r="Q25" i="7"/>
  <c r="M25" i="7"/>
  <c r="K25" i="7"/>
  <c r="G25" i="7"/>
  <c r="E25" i="7"/>
  <c r="AK24" i="7"/>
  <c r="AI24" i="7"/>
  <c r="Y24" i="7"/>
  <c r="W24" i="7"/>
  <c r="S24" i="7"/>
  <c r="Q24" i="7"/>
  <c r="M24" i="7"/>
  <c r="K24" i="7"/>
  <c r="G24" i="7"/>
  <c r="E24" i="7"/>
  <c r="AM93" i="10"/>
  <c r="AG93" i="10"/>
  <c r="AA93" i="10"/>
  <c r="U93" i="10"/>
  <c r="O93" i="10"/>
  <c r="AM92" i="10"/>
  <c r="AG92" i="10"/>
  <c r="AA92" i="10"/>
  <c r="U92" i="10"/>
  <c r="O92" i="10"/>
  <c r="AM91" i="10"/>
  <c r="AG91" i="10"/>
  <c r="AA91" i="10"/>
  <c r="U91" i="10"/>
  <c r="O91" i="10"/>
  <c r="AM90" i="10"/>
  <c r="AG90" i="10"/>
  <c r="AA90" i="10"/>
  <c r="U90" i="10"/>
  <c r="O90" i="10"/>
  <c r="AM89" i="10"/>
  <c r="AG89" i="10"/>
  <c r="AA89" i="10"/>
  <c r="U89" i="10"/>
  <c r="O89" i="10"/>
  <c r="AM88" i="10"/>
  <c r="AG88" i="10"/>
  <c r="AA88" i="10"/>
  <c r="U88" i="10"/>
  <c r="O88" i="10"/>
  <c r="I93" i="10"/>
  <c r="I92" i="10"/>
  <c r="I91" i="10"/>
  <c r="I90" i="10"/>
  <c r="I89" i="10"/>
  <c r="I88" i="10"/>
  <c r="AM87" i="10"/>
  <c r="AG87" i="10"/>
  <c r="AA87" i="10"/>
  <c r="U87" i="10"/>
  <c r="O87" i="10"/>
  <c r="I87" i="10"/>
  <c r="AM86" i="10"/>
  <c r="AG86" i="10"/>
  <c r="AA86" i="10"/>
  <c r="U86" i="10"/>
  <c r="O86" i="10"/>
  <c r="I86" i="10"/>
  <c r="AM85" i="10"/>
  <c r="AG85" i="10"/>
  <c r="AA85" i="10"/>
  <c r="U85" i="10"/>
  <c r="O85" i="10"/>
  <c r="I85" i="10"/>
  <c r="AM84" i="10"/>
  <c r="AG84" i="10"/>
  <c r="U84" i="10"/>
  <c r="O84" i="10"/>
  <c r="AM83" i="10"/>
  <c r="AG83" i="10"/>
  <c r="AA83" i="10"/>
  <c r="U83" i="10"/>
  <c r="O83" i="10"/>
  <c r="I82" i="10"/>
  <c r="I83" i="10"/>
  <c r="AM82" i="10"/>
  <c r="AG82" i="10"/>
  <c r="AA82" i="10"/>
  <c r="U82" i="10"/>
  <c r="O82" i="10"/>
  <c r="AI41" i="7"/>
  <c r="W41" i="7"/>
  <c r="Q41" i="7"/>
  <c r="E41" i="7"/>
  <c r="E33" i="7"/>
  <c r="G33" i="7"/>
  <c r="K33" i="7"/>
  <c r="M33" i="7"/>
  <c r="Q33" i="7"/>
  <c r="S33" i="7"/>
  <c r="E34" i="7"/>
  <c r="G34" i="7"/>
  <c r="K34" i="7"/>
  <c r="M34" i="7"/>
  <c r="Q34" i="7"/>
  <c r="S34" i="7"/>
  <c r="AF45" i="7"/>
  <c r="Z45" i="7"/>
  <c r="T45" i="7"/>
  <c r="N45" i="7"/>
  <c r="H45" i="7"/>
  <c r="AP41" i="7"/>
  <c r="AN41" i="7"/>
  <c r="AJ41" i="7"/>
  <c r="AH41" i="7"/>
  <c r="AD41" i="7"/>
  <c r="AB41" i="7"/>
  <c r="V41" i="7"/>
  <c r="P41" i="7"/>
  <c r="J41" i="7"/>
  <c r="D41" i="7"/>
  <c r="AS41" i="7"/>
  <c r="AQ41" i="7"/>
  <c r="AO41" i="7"/>
  <c r="AK41" i="7"/>
  <c r="AE41" i="7"/>
  <c r="AC41" i="7"/>
  <c r="AL35" i="7"/>
  <c r="AJ35" i="7"/>
  <c r="AH35" i="7"/>
  <c r="AF35" i="7"/>
  <c r="AD35" i="7"/>
  <c r="AB35" i="7"/>
  <c r="Z35" i="7"/>
  <c r="X35" i="7"/>
  <c r="V35" i="7"/>
  <c r="T35" i="7"/>
  <c r="T46" i="7" s="1"/>
  <c r="R35" i="7"/>
  <c r="P35" i="7"/>
  <c r="N35" i="7"/>
  <c r="L35" i="7"/>
  <c r="J35" i="7"/>
  <c r="H35" i="7"/>
  <c r="F35" i="7"/>
  <c r="D35" i="7"/>
  <c r="AK45" i="7"/>
  <c r="AJ45" i="7"/>
  <c r="AI45" i="7"/>
  <c r="AH45" i="7"/>
  <c r="AE45" i="7"/>
  <c r="AD45" i="7"/>
  <c r="AC45" i="7"/>
  <c r="AB45" i="7"/>
  <c r="Y45" i="7"/>
  <c r="X45" i="7"/>
  <c r="W45" i="7"/>
  <c r="V45" i="7"/>
  <c r="S45" i="7"/>
  <c r="R45" i="7"/>
  <c r="Q45" i="7"/>
  <c r="P45" i="7"/>
  <c r="M45" i="7"/>
  <c r="L45" i="7"/>
  <c r="K45" i="7"/>
  <c r="J45" i="7"/>
  <c r="G45" i="7"/>
  <c r="F45" i="7"/>
  <c r="E45" i="7"/>
  <c r="D45" i="7"/>
  <c r="AL67" i="10"/>
  <c r="AJ67" i="10"/>
  <c r="AH67" i="10"/>
  <c r="AF67" i="10"/>
  <c r="AD67" i="10"/>
  <c r="AB67" i="10"/>
  <c r="Z67" i="10"/>
  <c r="X67" i="10"/>
  <c r="V67" i="10"/>
  <c r="T67" i="10"/>
  <c r="R67" i="10"/>
  <c r="P67" i="10"/>
  <c r="N67" i="10"/>
  <c r="L67" i="10"/>
  <c r="J67" i="10"/>
  <c r="F67" i="10"/>
  <c r="D67" i="10"/>
  <c r="AP74" i="10"/>
  <c r="AQ74" i="10"/>
  <c r="AR54" i="12" l="1"/>
  <c r="M74" i="10"/>
  <c r="Y74" i="10"/>
  <c r="AK74" i="10"/>
  <c r="G74" i="10"/>
  <c r="AC67" i="10"/>
  <c r="M67" i="10"/>
  <c r="U95" i="13"/>
  <c r="AM89" i="13"/>
  <c r="I84" i="13"/>
  <c r="AM84" i="13"/>
  <c r="AM87" i="13"/>
  <c r="AK69" i="13"/>
  <c r="AE69" i="13"/>
  <c r="K69" i="13"/>
  <c r="AC69" i="13"/>
  <c r="AM86" i="15"/>
  <c r="AM90" i="15"/>
  <c r="O93" i="15"/>
  <c r="AQ74" i="15"/>
  <c r="AO74" i="15"/>
  <c r="AM88" i="15"/>
  <c r="AM82" i="15"/>
  <c r="AN74" i="15"/>
  <c r="AM93" i="15"/>
  <c r="AM87" i="15"/>
  <c r="AM92" i="15"/>
  <c r="AM85" i="15"/>
  <c r="AP74" i="15"/>
  <c r="AM89" i="15"/>
  <c r="Y67" i="15"/>
  <c r="AR67" i="15"/>
  <c r="AP67" i="15"/>
  <c r="AM91" i="16"/>
  <c r="AM85" i="16"/>
  <c r="AM93" i="16"/>
  <c r="G70" i="16"/>
  <c r="AM96" i="16"/>
  <c r="AM94" i="16"/>
  <c r="AM90" i="16"/>
  <c r="AM88" i="16"/>
  <c r="AS88" i="16" s="1"/>
  <c r="AR70" i="16"/>
  <c r="T10" i="22"/>
  <c r="T66" i="22" s="1"/>
  <c r="T10" i="11"/>
  <c r="T60" i="11" s="1"/>
  <c r="T10" i="21"/>
  <c r="Q59" i="11"/>
  <c r="S59" i="11"/>
  <c r="G59" i="11"/>
  <c r="AI59" i="11"/>
  <c r="AK59" i="11"/>
  <c r="AR69" i="13"/>
  <c r="AQ67" i="15"/>
  <c r="AM84" i="11"/>
  <c r="AR67" i="10"/>
  <c r="S74" i="10"/>
  <c r="E74" i="10"/>
  <c r="Q67" i="10"/>
  <c r="AI74" i="10"/>
  <c r="S69" i="13"/>
  <c r="Y69" i="13"/>
  <c r="AA88" i="13"/>
  <c r="U91" i="13"/>
  <c r="AO59" i="11"/>
  <c r="AN59" i="11"/>
  <c r="AA94" i="10"/>
  <c r="M69" i="13"/>
  <c r="O86" i="13"/>
  <c r="I87" i="13"/>
  <c r="O84" i="13"/>
  <c r="AG87" i="13"/>
  <c r="I85" i="13"/>
  <c r="AK76" i="13"/>
  <c r="O94" i="13"/>
  <c r="O85" i="13"/>
  <c r="U88" i="13"/>
  <c r="AM90" i="13"/>
  <c r="I93" i="13"/>
  <c r="AM95" i="13"/>
  <c r="AA85" i="13"/>
  <c r="AM93" i="13"/>
  <c r="M76" i="13"/>
  <c r="Y76" i="13"/>
  <c r="S76" i="13"/>
  <c r="AE76" i="13"/>
  <c r="O89" i="13"/>
  <c r="O87" i="13"/>
  <c r="O88" i="13"/>
  <c r="AA90" i="13"/>
  <c r="O93" i="13"/>
  <c r="O92" i="13"/>
  <c r="O91" i="13"/>
  <c r="O90" i="13"/>
  <c r="U89" i="13"/>
  <c r="AA91" i="13"/>
  <c r="AG95" i="13"/>
  <c r="AA84" i="13"/>
  <c r="AA89" i="13"/>
  <c r="AA94" i="13"/>
  <c r="Q76" i="13"/>
  <c r="AC76" i="13"/>
  <c r="AA87" i="13"/>
  <c r="AA92" i="13"/>
  <c r="AA95" i="13"/>
  <c r="AG93" i="13"/>
  <c r="G76" i="13"/>
  <c r="AN76" i="13"/>
  <c r="AO69" i="13"/>
  <c r="AH46" i="7"/>
  <c r="I84" i="12"/>
  <c r="AN54" i="12"/>
  <c r="I94" i="10"/>
  <c r="AP45" i="7"/>
  <c r="AS78" i="12"/>
  <c r="U84" i="12"/>
  <c r="AS79" i="12"/>
  <c r="E59" i="11"/>
  <c r="K59" i="11"/>
  <c r="M59" i="11"/>
  <c r="AE59" i="11"/>
  <c r="AA82" i="11"/>
  <c r="AA84" i="11" s="1"/>
  <c r="O81" i="11"/>
  <c r="O82" i="11"/>
  <c r="AQ59" i="11"/>
  <c r="M67" i="15"/>
  <c r="AE67" i="15"/>
  <c r="G67" i="15"/>
  <c r="AK67" i="15"/>
  <c r="AI67" i="15"/>
  <c r="AS67" i="15"/>
  <c r="E67" i="15"/>
  <c r="K67" i="15"/>
  <c r="Q67" i="15"/>
  <c r="S67" i="15"/>
  <c r="W67" i="15"/>
  <c r="AN67" i="15"/>
  <c r="AC67" i="15"/>
  <c r="AO67" i="15"/>
  <c r="U94" i="15"/>
  <c r="AS87" i="15"/>
  <c r="AN64" i="11"/>
  <c r="AS59" i="11"/>
  <c r="AK67" i="10"/>
  <c r="AP64" i="11"/>
  <c r="AQ64" i="11"/>
  <c r="Y67" i="10"/>
  <c r="AI67" i="10"/>
  <c r="K67" i="10"/>
  <c r="AO67" i="10"/>
  <c r="G67" i="10"/>
  <c r="E67" i="10"/>
  <c r="W67" i="10"/>
  <c r="AE67" i="10"/>
  <c r="S67" i="10"/>
  <c r="AG84" i="12"/>
  <c r="AS83" i="12"/>
  <c r="AS86" i="10"/>
  <c r="AS88" i="10"/>
  <c r="AA75" i="12"/>
  <c r="AS75" i="12" s="1"/>
  <c r="AA76" i="12"/>
  <c r="AG86" i="13"/>
  <c r="U97" i="16"/>
  <c r="AG97" i="16"/>
  <c r="AN70" i="16"/>
  <c r="AI70" i="16"/>
  <c r="E70" i="16"/>
  <c r="K70" i="16"/>
  <c r="AO70" i="16"/>
  <c r="AC70" i="16"/>
  <c r="AQ70" i="16"/>
  <c r="W69" i="13"/>
  <c r="G69" i="13"/>
  <c r="AQ69" i="13"/>
  <c r="Q69" i="13"/>
  <c r="AI69" i="13"/>
  <c r="E69" i="13"/>
  <c r="AS92" i="10"/>
  <c r="AN67" i="10"/>
  <c r="AA77" i="12"/>
  <c r="AS77" i="12" s="1"/>
  <c r="AA82" i="12"/>
  <c r="AM94" i="10"/>
  <c r="AM72" i="12"/>
  <c r="O80" i="12"/>
  <c r="AM76" i="12"/>
  <c r="AA72" i="12"/>
  <c r="AM74" i="12"/>
  <c r="AA73" i="12"/>
  <c r="AS73" i="12" s="1"/>
  <c r="AA81" i="12"/>
  <c r="U93" i="13"/>
  <c r="I89" i="13"/>
  <c r="U92" i="13"/>
  <c r="I88" i="13"/>
  <c r="AS88" i="13" s="1"/>
  <c r="AG84" i="13"/>
  <c r="AG89" i="13"/>
  <c r="AG94" i="13"/>
  <c r="U90" i="13"/>
  <c r="I86" i="13"/>
  <c r="I91" i="13"/>
  <c r="I90" i="13"/>
  <c r="AG92" i="13"/>
  <c r="AG84" i="15"/>
  <c r="I86" i="15"/>
  <c r="AS86" i="15" s="1"/>
  <c r="AG82" i="15"/>
  <c r="I84" i="15"/>
  <c r="AG85" i="15"/>
  <c r="AS85" i="16"/>
  <c r="AA93" i="16"/>
  <c r="AA86" i="16"/>
  <c r="AS86" i="16" s="1"/>
  <c r="AQ77" i="16"/>
  <c r="AA89" i="16"/>
  <c r="AS89" i="16" s="1"/>
  <c r="AR59" i="11"/>
  <c r="AS54" i="12"/>
  <c r="AG93" i="15"/>
  <c r="I85" i="15"/>
  <c r="AG92" i="15"/>
  <c r="I89" i="15"/>
  <c r="O88" i="15"/>
  <c r="O94" i="15" s="1"/>
  <c r="AM91" i="15"/>
  <c r="AA87" i="16"/>
  <c r="AA95" i="16"/>
  <c r="AS95" i="16" s="1"/>
  <c r="I93" i="16"/>
  <c r="I97" i="16" s="1"/>
  <c r="AP59" i="11"/>
  <c r="AP54" i="12"/>
  <c r="AS83" i="15"/>
  <c r="O94" i="10"/>
  <c r="AM82" i="12"/>
  <c r="O74" i="12"/>
  <c r="AS74" i="12" s="1"/>
  <c r="AM80" i="12"/>
  <c r="O81" i="12"/>
  <c r="I95" i="13"/>
  <c r="AG91" i="13"/>
  <c r="U87" i="13"/>
  <c r="I94" i="13"/>
  <c r="AG90" i="13"/>
  <c r="U86" i="13"/>
  <c r="U84" i="13"/>
  <c r="I82" i="15"/>
  <c r="AA94" i="15"/>
  <c r="I92" i="15"/>
  <c r="AG88" i="15"/>
  <c r="I90" i="15"/>
  <c r="AS90" i="15" s="1"/>
  <c r="AG91" i="15"/>
  <c r="AA91" i="16"/>
  <c r="AS91" i="16" s="1"/>
  <c r="AA90" i="16"/>
  <c r="AS90" i="16" s="1"/>
  <c r="AA96" i="16"/>
  <c r="AS96" i="16" s="1"/>
  <c r="AS135" i="7"/>
  <c r="AS87" i="10"/>
  <c r="AS93" i="10"/>
  <c r="AS83" i="10"/>
  <c r="AS91" i="10"/>
  <c r="AS89" i="10"/>
  <c r="AG94" i="10"/>
  <c r="AS82" i="10"/>
  <c r="AS84" i="10"/>
  <c r="U94" i="10"/>
  <c r="AS85" i="10"/>
  <c r="AN69" i="13"/>
  <c r="AP69" i="13"/>
  <c r="AG84" i="11"/>
  <c r="U84" i="11"/>
  <c r="AS77" i="11"/>
  <c r="AS75" i="11"/>
  <c r="AS79" i="11"/>
  <c r="AS83" i="11"/>
  <c r="AS72" i="11"/>
  <c r="AS76" i="11"/>
  <c r="AS78" i="11"/>
  <c r="AS74" i="11"/>
  <c r="AS80" i="11"/>
  <c r="AS73" i="11"/>
  <c r="I84" i="11"/>
  <c r="T10" i="15"/>
  <c r="T68" i="15" s="1"/>
  <c r="T10" i="13"/>
  <c r="T70" i="13" s="1"/>
  <c r="V46" i="7"/>
  <c r="V10" i="11" s="1"/>
  <c r="AL46" i="7"/>
  <c r="Z46" i="7"/>
  <c r="AN45" i="7"/>
  <c r="J46" i="7"/>
  <c r="X46" i="7"/>
  <c r="H46" i="7"/>
  <c r="AK35" i="7"/>
  <c r="AK46" i="7" s="1"/>
  <c r="AA147" i="7"/>
  <c r="AG147" i="7"/>
  <c r="I147" i="7"/>
  <c r="AR45" i="7"/>
  <c r="AD46" i="7"/>
  <c r="AD10" i="11" s="1"/>
  <c r="AS136" i="7"/>
  <c r="L46" i="7"/>
  <c r="L10" i="11" s="1"/>
  <c r="T10" i="12"/>
  <c r="T55" i="12" s="1"/>
  <c r="R46" i="7"/>
  <c r="R10" i="11" s="1"/>
  <c r="AS144" i="7"/>
  <c r="AS141" i="7"/>
  <c r="AS137" i="7"/>
  <c r="AM147" i="7"/>
  <c r="D46" i="7"/>
  <c r="D10" i="11" s="1"/>
  <c r="F46" i="7"/>
  <c r="N46" i="7"/>
  <c r="N10" i="21" s="1"/>
  <c r="N67" i="21" s="1"/>
  <c r="O147" i="7"/>
  <c r="AS143" i="7"/>
  <c r="AS139" i="7"/>
  <c r="K35" i="7"/>
  <c r="AS146" i="7"/>
  <c r="AF46" i="7"/>
  <c r="T10" i="16"/>
  <c r="T71" i="16" s="1"/>
  <c r="P46" i="7"/>
  <c r="P10" i="13" s="1"/>
  <c r="P70" i="13" s="1"/>
  <c r="P77" i="13" s="1"/>
  <c r="AB46" i="7"/>
  <c r="U147" i="7"/>
  <c r="AS90" i="10"/>
  <c r="AQ67" i="10"/>
  <c r="AS67" i="10"/>
  <c r="AS69" i="13"/>
  <c r="AS92" i="16"/>
  <c r="O97" i="16"/>
  <c r="AS94" i="16"/>
  <c r="AS87" i="16"/>
  <c r="AS70" i="16"/>
  <c r="AP70" i="16"/>
  <c r="AP67" i="10"/>
  <c r="F10" i="13"/>
  <c r="F70" i="13" s="1"/>
  <c r="F77" i="13" s="1"/>
  <c r="D10" i="15"/>
  <c r="AI35" i="7"/>
  <c r="AI46" i="7" s="1"/>
  <c r="AI10" i="15" s="1"/>
  <c r="AS140" i="7"/>
  <c r="AS138" i="7"/>
  <c r="AS142" i="7"/>
  <c r="AJ46" i="7"/>
  <c r="AJ10" i="11" s="1"/>
  <c r="T10" i="10"/>
  <c r="T68" i="10" s="1"/>
  <c r="AS145" i="7"/>
  <c r="K41" i="7"/>
  <c r="S41" i="7"/>
  <c r="G41" i="7"/>
  <c r="AC35" i="7"/>
  <c r="AC46" i="7" s="1"/>
  <c r="AC10" i="11" s="1"/>
  <c r="Y35" i="7"/>
  <c r="Y46" i="7" s="1"/>
  <c r="M35" i="7"/>
  <c r="AP35" i="7"/>
  <c r="S35" i="7"/>
  <c r="E35" i="7"/>
  <c r="E46" i="7" s="1"/>
  <c r="Q35" i="7"/>
  <c r="Q46" i="7" s="1"/>
  <c r="AE35" i="7"/>
  <c r="AE46" i="7" s="1"/>
  <c r="AE10" i="11" s="1"/>
  <c r="G35" i="7"/>
  <c r="W35" i="7"/>
  <c r="W46" i="7" s="1"/>
  <c r="W10" i="11" s="1"/>
  <c r="AQ35" i="7"/>
  <c r="AO35" i="7"/>
  <c r="AQ45" i="7"/>
  <c r="AO45" i="7"/>
  <c r="AS45" i="7"/>
  <c r="M41" i="7"/>
  <c r="AR35" i="7"/>
  <c r="AS35" i="7"/>
  <c r="AN35" i="7"/>
  <c r="AP46" i="7" l="1"/>
  <c r="AP10" i="11" s="1"/>
  <c r="AN46" i="7"/>
  <c r="AS93" i="15"/>
  <c r="O96" i="13"/>
  <c r="AS89" i="15"/>
  <c r="AM94" i="15"/>
  <c r="AM97" i="16"/>
  <c r="V10" i="12"/>
  <c r="V55" i="12" s="1"/>
  <c r="V65" i="12" s="1"/>
  <c r="R10" i="13"/>
  <c r="R70" i="13" s="1"/>
  <c r="R77" i="13" s="1"/>
  <c r="P10" i="22"/>
  <c r="P66" i="22" s="1"/>
  <c r="P74" i="22" s="1"/>
  <c r="P10" i="11"/>
  <c r="P60" i="11" s="1"/>
  <c r="P65" i="11" s="1"/>
  <c r="J10" i="12"/>
  <c r="J55" i="12" s="1"/>
  <c r="J65" i="12" s="1"/>
  <c r="J10" i="11"/>
  <c r="N10" i="11"/>
  <c r="N60" i="11" s="1"/>
  <c r="AK10" i="22"/>
  <c r="AK66" i="22" s="1"/>
  <c r="AK74" i="22" s="1"/>
  <c r="AK10" i="11"/>
  <c r="T67" i="21"/>
  <c r="AN10" i="16"/>
  <c r="AN71" i="16" s="1"/>
  <c r="AN10" i="11"/>
  <c r="AN60" i="11" s="1"/>
  <c r="Q10" i="11"/>
  <c r="Q60" i="11" s="1"/>
  <c r="Q65" i="11" s="1"/>
  <c r="F10" i="11"/>
  <c r="F60" i="11" s="1"/>
  <c r="F65" i="11" s="1"/>
  <c r="H10" i="22"/>
  <c r="H66" i="22" s="1"/>
  <c r="H10" i="11"/>
  <c r="H60" i="11" s="1"/>
  <c r="Z10" i="22"/>
  <c r="Z66" i="22" s="1"/>
  <c r="Z10" i="11"/>
  <c r="Z60" i="11" s="1"/>
  <c r="Z10" i="21"/>
  <c r="Z67" i="21" s="1"/>
  <c r="AH10" i="16"/>
  <c r="AH71" i="16" s="1"/>
  <c r="AH78" i="16" s="1"/>
  <c r="AH10" i="11"/>
  <c r="AH60" i="11" s="1"/>
  <c r="AH65" i="11" s="1"/>
  <c r="E10" i="22"/>
  <c r="E66" i="22" s="1"/>
  <c r="E74" i="22" s="1"/>
  <c r="E10" i="11"/>
  <c r="Y10" i="22"/>
  <c r="Y66" i="22" s="1"/>
  <c r="Y74" i="22" s="1"/>
  <c r="Y10" i="11"/>
  <c r="Y60" i="11" s="1"/>
  <c r="Y65" i="11" s="1"/>
  <c r="AI10" i="22"/>
  <c r="AI66" i="22" s="1"/>
  <c r="AI74" i="22" s="1"/>
  <c r="AI10" i="11"/>
  <c r="P10" i="12"/>
  <c r="P55" i="12" s="1"/>
  <c r="P65" i="12" s="1"/>
  <c r="AB10" i="13"/>
  <c r="AB70" i="13" s="1"/>
  <c r="AB77" i="13" s="1"/>
  <c r="AB10" i="11"/>
  <c r="AB60" i="11" s="1"/>
  <c r="AB65" i="11" s="1"/>
  <c r="AF10" i="22"/>
  <c r="AF66" i="22" s="1"/>
  <c r="AF10" i="21"/>
  <c r="AF67" i="21" s="1"/>
  <c r="AF10" i="11"/>
  <c r="AF60" i="11" s="1"/>
  <c r="X10" i="22"/>
  <c r="X66" i="22" s="1"/>
  <c r="X74" i="22" s="1"/>
  <c r="X10" i="11"/>
  <c r="AL10" i="22"/>
  <c r="AL66" i="22" s="1"/>
  <c r="AL10" i="21"/>
  <c r="AL67" i="21" s="1"/>
  <c r="AL10" i="11"/>
  <c r="AL60" i="11" s="1"/>
  <c r="AM96" i="13"/>
  <c r="AS85" i="13"/>
  <c r="AS89" i="13"/>
  <c r="AS87" i="13"/>
  <c r="AS93" i="13"/>
  <c r="O84" i="11"/>
  <c r="AH10" i="10"/>
  <c r="AH68" i="10" s="1"/>
  <c r="AH75" i="10" s="1"/>
  <c r="AH10" i="15"/>
  <c r="AH68" i="15" s="1"/>
  <c r="AH75" i="15" s="1"/>
  <c r="AH10" i="22"/>
  <c r="AH66" i="22" s="1"/>
  <c r="AH74" i="22" s="1"/>
  <c r="AH10" i="12"/>
  <c r="AH55" i="12" s="1"/>
  <c r="AH65" i="12" s="1"/>
  <c r="AS72" i="12"/>
  <c r="AS91" i="13"/>
  <c r="AS90" i="13"/>
  <c r="AS84" i="13"/>
  <c r="AA96" i="13"/>
  <c r="AS95" i="13"/>
  <c r="AS92" i="13"/>
  <c r="AS94" i="13"/>
  <c r="AS93" i="16"/>
  <c r="P10" i="10"/>
  <c r="P68" i="10" s="1"/>
  <c r="P75" i="10" s="1"/>
  <c r="AH10" i="13"/>
  <c r="AH70" i="13" s="1"/>
  <c r="AH77" i="13" s="1"/>
  <c r="P10" i="16"/>
  <c r="P71" i="16" s="1"/>
  <c r="P78" i="16" s="1"/>
  <c r="Z10" i="10"/>
  <c r="Z68" i="10" s="1"/>
  <c r="AS81" i="12"/>
  <c r="AS82" i="12"/>
  <c r="AS80" i="12"/>
  <c r="AS76" i="12"/>
  <c r="AS94" i="10"/>
  <c r="U96" i="13"/>
  <c r="AS86" i="13"/>
  <c r="L10" i="13"/>
  <c r="L70" i="13" s="1"/>
  <c r="L77" i="13" s="1"/>
  <c r="L10" i="22"/>
  <c r="L66" i="22" s="1"/>
  <c r="L74" i="22" s="1"/>
  <c r="AI60" i="11"/>
  <c r="AI65" i="11" s="1"/>
  <c r="H10" i="10"/>
  <c r="H68" i="10" s="1"/>
  <c r="D10" i="10"/>
  <c r="D68" i="10" s="1"/>
  <c r="D75" i="10" s="1"/>
  <c r="D10" i="22"/>
  <c r="D66" i="22" s="1"/>
  <c r="D74" i="22" s="1"/>
  <c r="Z10" i="16"/>
  <c r="Z71" i="16" s="1"/>
  <c r="J10" i="10"/>
  <c r="J68" i="10" s="1"/>
  <c r="J75" i="10" s="1"/>
  <c r="J10" i="22"/>
  <c r="J66" i="22" s="1"/>
  <c r="J74" i="22" s="1"/>
  <c r="F10" i="10"/>
  <c r="F68" i="10" s="1"/>
  <c r="F75" i="10" s="1"/>
  <c r="F10" i="22"/>
  <c r="F66" i="22" s="1"/>
  <c r="F74" i="22" s="1"/>
  <c r="AI10" i="10"/>
  <c r="AI68" i="10" s="1"/>
  <c r="AI75" i="10" s="1"/>
  <c r="AI10" i="12"/>
  <c r="AI55" i="12" s="1"/>
  <c r="AI65" i="12" s="1"/>
  <c r="AI10" i="13"/>
  <c r="AI70" i="13" s="1"/>
  <c r="AI77" i="13" s="1"/>
  <c r="AI10" i="16"/>
  <c r="AI71" i="16" s="1"/>
  <c r="AI78" i="16" s="1"/>
  <c r="D10" i="16"/>
  <c r="D71" i="16" s="1"/>
  <c r="D78" i="16" s="1"/>
  <c r="P10" i="15"/>
  <c r="P68" i="15" s="1"/>
  <c r="P75" i="15" s="1"/>
  <c r="H10" i="15"/>
  <c r="H68" i="15" s="1"/>
  <c r="N10" i="15"/>
  <c r="N68" i="15" s="1"/>
  <c r="N10" i="22"/>
  <c r="N66" i="22" s="1"/>
  <c r="AJ10" i="13"/>
  <c r="AJ70" i="13" s="1"/>
  <c r="AJ77" i="13" s="1"/>
  <c r="AJ10" i="22"/>
  <c r="AJ66" i="22" s="1"/>
  <c r="AJ74" i="22" s="1"/>
  <c r="X10" i="10"/>
  <c r="X68" i="10" s="1"/>
  <c r="X75" i="10" s="1"/>
  <c r="X60" i="11"/>
  <c r="X65" i="11" s="1"/>
  <c r="X10" i="16"/>
  <c r="X71" i="16" s="1"/>
  <c r="X78" i="16" s="1"/>
  <c r="W10" i="10"/>
  <c r="W68" i="10" s="1"/>
  <c r="W75" i="10" s="1"/>
  <c r="W10" i="22"/>
  <c r="W66" i="22" s="1"/>
  <c r="W74" i="22" s="1"/>
  <c r="V10" i="16"/>
  <c r="V71" i="16" s="1"/>
  <c r="V78" i="16" s="1"/>
  <c r="V10" i="22"/>
  <c r="V66" i="22" s="1"/>
  <c r="V74" i="22" s="1"/>
  <c r="AE10" i="16"/>
  <c r="AE71" i="16" s="1"/>
  <c r="AE78" i="16" s="1"/>
  <c r="AE10" i="22"/>
  <c r="AE66" i="22" s="1"/>
  <c r="AE74" i="22" s="1"/>
  <c r="AB10" i="12"/>
  <c r="AB55" i="12" s="1"/>
  <c r="AB65" i="12" s="1"/>
  <c r="AB10" i="22"/>
  <c r="AB66" i="22" s="1"/>
  <c r="AB74" i="22" s="1"/>
  <c r="AD10" i="10"/>
  <c r="AD68" i="10" s="1"/>
  <c r="AD75" i="10" s="1"/>
  <c r="AD10" i="22"/>
  <c r="AD66" i="22" s="1"/>
  <c r="AD74" i="22" s="1"/>
  <c r="AC10" i="10"/>
  <c r="AC68" i="10" s="1"/>
  <c r="AC75" i="10" s="1"/>
  <c r="AC10" i="22"/>
  <c r="AC66" i="22" s="1"/>
  <c r="AC74" i="22" s="1"/>
  <c r="AP10" i="12"/>
  <c r="AP55" i="12" s="1"/>
  <c r="AP10" i="22"/>
  <c r="AP66" i="22" s="1"/>
  <c r="R10" i="10"/>
  <c r="R68" i="10" s="1"/>
  <c r="R75" i="10" s="1"/>
  <c r="R10" i="22"/>
  <c r="R66" i="22" s="1"/>
  <c r="R74" i="22" s="1"/>
  <c r="Q10" i="16"/>
  <c r="Q71" i="16" s="1"/>
  <c r="Q78" i="16" s="1"/>
  <c r="Q10" i="22"/>
  <c r="Q66" i="22" s="1"/>
  <c r="Q74" i="22" s="1"/>
  <c r="AN10" i="13"/>
  <c r="AN70" i="13" s="1"/>
  <c r="AN10" i="22"/>
  <c r="AN66" i="22" s="1"/>
  <c r="AS91" i="15"/>
  <c r="AS82" i="11"/>
  <c r="AS81" i="11"/>
  <c r="AA97" i="16"/>
  <c r="AS97" i="16" s="1"/>
  <c r="AS92" i="15"/>
  <c r="AI68" i="15"/>
  <c r="AI75" i="15" s="1"/>
  <c r="D68" i="15"/>
  <c r="D75" i="15" s="1"/>
  <c r="AS82" i="15"/>
  <c r="AS85" i="15"/>
  <c r="AS88" i="15"/>
  <c r="AK10" i="16"/>
  <c r="AK71" i="16" s="1"/>
  <c r="AK78" i="16" s="1"/>
  <c r="AK10" i="13"/>
  <c r="AK70" i="13" s="1"/>
  <c r="AK77" i="13" s="1"/>
  <c r="AG94" i="15"/>
  <c r="AJ10" i="10"/>
  <c r="AJ68" i="10" s="1"/>
  <c r="AJ75" i="10" s="1"/>
  <c r="AR46" i="7"/>
  <c r="Z10" i="12"/>
  <c r="Z55" i="12" s="1"/>
  <c r="V10" i="15"/>
  <c r="X10" i="13"/>
  <c r="X70" i="13" s="1"/>
  <c r="X77" i="13" s="1"/>
  <c r="X10" i="15"/>
  <c r="R10" i="16"/>
  <c r="R71" i="16" s="1"/>
  <c r="R78" i="16" s="1"/>
  <c r="R10" i="12"/>
  <c r="R55" i="12" s="1"/>
  <c r="R65" i="12" s="1"/>
  <c r="N10" i="16"/>
  <c r="N71" i="16" s="1"/>
  <c r="Z10" i="13"/>
  <c r="Z70" i="13" s="1"/>
  <c r="Z10" i="15"/>
  <c r="Z68" i="15" s="1"/>
  <c r="AM84" i="12"/>
  <c r="V10" i="10"/>
  <c r="V68" i="10" s="1"/>
  <c r="V75" i="10" s="1"/>
  <c r="R10" i="15"/>
  <c r="V10" i="13"/>
  <c r="V70" i="13" s="1"/>
  <c r="V77" i="13" s="1"/>
  <c r="AG96" i="13"/>
  <c r="AA84" i="12"/>
  <c r="AS84" i="15"/>
  <c r="I96" i="13"/>
  <c r="O84" i="12"/>
  <c r="AS84" i="12" s="1"/>
  <c r="AE10" i="15"/>
  <c r="AF10" i="10"/>
  <c r="AF68" i="10" s="1"/>
  <c r="V60" i="11"/>
  <c r="V65" i="11" s="1"/>
  <c r="X10" i="12"/>
  <c r="X55" i="12" s="1"/>
  <c r="X65" i="12" s="1"/>
  <c r="R60" i="11"/>
  <c r="R65" i="11" s="1"/>
  <c r="AB10" i="10"/>
  <c r="AB68" i="10" s="1"/>
  <c r="AB75" i="10" s="1"/>
  <c r="AS84" i="11"/>
  <c r="I94" i="15"/>
  <c r="L10" i="10"/>
  <c r="L68" i="10" s="1"/>
  <c r="L75" i="10" s="1"/>
  <c r="AK10" i="12"/>
  <c r="AK55" i="12" s="1"/>
  <c r="AK65" i="12" s="1"/>
  <c r="AK10" i="10"/>
  <c r="AK68" i="10" s="1"/>
  <c r="AK75" i="10" s="1"/>
  <c r="S46" i="7"/>
  <c r="K46" i="7"/>
  <c r="K10" i="12" s="1"/>
  <c r="K55" i="12" s="1"/>
  <c r="K65" i="12" s="1"/>
  <c r="AL10" i="13"/>
  <c r="AL70" i="13" s="1"/>
  <c r="J10" i="16"/>
  <c r="J71" i="16" s="1"/>
  <c r="J78" i="16" s="1"/>
  <c r="J10" i="13"/>
  <c r="J70" i="13" s="1"/>
  <c r="J77" i="13" s="1"/>
  <c r="N10" i="10"/>
  <c r="N68" i="10" s="1"/>
  <c r="N10" i="13"/>
  <c r="N70" i="13" s="1"/>
  <c r="AL10" i="10"/>
  <c r="AL68" i="10" s="1"/>
  <c r="AL10" i="12"/>
  <c r="AL55" i="12" s="1"/>
  <c r="AD10" i="15"/>
  <c r="AK60" i="11"/>
  <c r="AK65" i="11" s="1"/>
  <c r="AK10" i="15"/>
  <c r="M46" i="7"/>
  <c r="AD60" i="11"/>
  <c r="AD65" i="11" s="1"/>
  <c r="J60" i="11"/>
  <c r="J65" i="11" s="1"/>
  <c r="AL10" i="15"/>
  <c r="AL68" i="15" s="1"/>
  <c r="AL10" i="16"/>
  <c r="AL71" i="16" s="1"/>
  <c r="AD10" i="12"/>
  <c r="AD55" i="12" s="1"/>
  <c r="AD65" i="12" s="1"/>
  <c r="E10" i="10"/>
  <c r="E68" i="10" s="1"/>
  <c r="E75" i="10" s="1"/>
  <c r="AD10" i="13"/>
  <c r="AD70" i="13" s="1"/>
  <c r="AD77" i="13" s="1"/>
  <c r="J10" i="15"/>
  <c r="N10" i="12"/>
  <c r="N55" i="12" s="1"/>
  <c r="AD10" i="16"/>
  <c r="AD71" i="16" s="1"/>
  <c r="AD78" i="16" s="1"/>
  <c r="Q10" i="15"/>
  <c r="L10" i="12"/>
  <c r="L55" i="12" s="1"/>
  <c r="L65" i="12" s="1"/>
  <c r="L10" i="16"/>
  <c r="L71" i="16" s="1"/>
  <c r="L78" i="16" s="1"/>
  <c r="H10" i="13"/>
  <c r="H70" i="13" s="1"/>
  <c r="F10" i="12"/>
  <c r="F55" i="12" s="1"/>
  <c r="F65" i="12" s="1"/>
  <c r="AS147" i="7"/>
  <c r="L10" i="15"/>
  <c r="AQ46" i="7"/>
  <c r="G46" i="7"/>
  <c r="D10" i="13"/>
  <c r="D70" i="13" s="1"/>
  <c r="D77" i="13" s="1"/>
  <c r="D60" i="11"/>
  <c r="D65" i="11" s="1"/>
  <c r="H10" i="12"/>
  <c r="H55" i="12" s="1"/>
  <c r="F10" i="16"/>
  <c r="F71" i="16" s="1"/>
  <c r="F78" i="16" s="1"/>
  <c r="Q10" i="13"/>
  <c r="Q70" i="13" s="1"/>
  <c r="L60" i="11"/>
  <c r="L65" i="11" s="1"/>
  <c r="D10" i="12"/>
  <c r="D55" i="12" s="1"/>
  <c r="D65" i="12" s="1"/>
  <c r="H10" i="16"/>
  <c r="H71" i="16" s="1"/>
  <c r="F10" i="15"/>
  <c r="Q10" i="10"/>
  <c r="Q68" i="10" s="1"/>
  <c r="Q75" i="10" s="1"/>
  <c r="AF10" i="15"/>
  <c r="AF68" i="15" s="1"/>
  <c r="AF10" i="16"/>
  <c r="AF71" i="16" s="1"/>
  <c r="AF10" i="12"/>
  <c r="AF55" i="12" s="1"/>
  <c r="AB10" i="15"/>
  <c r="AF10" i="13"/>
  <c r="AF70" i="13" s="1"/>
  <c r="AB10" i="16"/>
  <c r="AB71" i="16" s="1"/>
  <c r="AB78" i="16" s="1"/>
  <c r="W10" i="13"/>
  <c r="W70" i="13" s="1"/>
  <c r="W77" i="13" s="1"/>
  <c r="AP60" i="11"/>
  <c r="AP10" i="16"/>
  <c r="AP71" i="16" s="1"/>
  <c r="AJ10" i="12"/>
  <c r="AJ55" i="12" s="1"/>
  <c r="AJ65" i="12" s="1"/>
  <c r="AJ60" i="11"/>
  <c r="AJ65" i="11" s="1"/>
  <c r="AC10" i="12"/>
  <c r="AC55" i="12" s="1"/>
  <c r="AC65" i="12" s="1"/>
  <c r="AJ10" i="16"/>
  <c r="AJ71" i="16" s="1"/>
  <c r="AJ78" i="16" s="1"/>
  <c r="AP10" i="13"/>
  <c r="AP70" i="13" s="1"/>
  <c r="AJ10" i="15"/>
  <c r="E10" i="13"/>
  <c r="E70" i="13" s="1"/>
  <c r="E77" i="13" s="1"/>
  <c r="S10" i="16"/>
  <c r="S71" i="16" s="1"/>
  <c r="S78" i="16" s="1"/>
  <c r="AQ10" i="10"/>
  <c r="AQ68" i="10" s="1"/>
  <c r="Y10" i="13"/>
  <c r="Y70" i="13" s="1"/>
  <c r="Y77" i="13" s="1"/>
  <c r="Y10" i="12"/>
  <c r="Y55" i="12" s="1"/>
  <c r="Y65" i="12" s="1"/>
  <c r="Y10" i="10"/>
  <c r="Y68" i="10" s="1"/>
  <c r="Y75" i="10" s="1"/>
  <c r="AN10" i="15"/>
  <c r="AN68" i="15" s="1"/>
  <c r="AP10" i="15"/>
  <c r="AP68" i="15" s="1"/>
  <c r="AS46" i="7"/>
  <c r="E10" i="12"/>
  <c r="E55" i="12" s="1"/>
  <c r="E65" i="12" s="1"/>
  <c r="AC10" i="16"/>
  <c r="AC71" i="16" s="1"/>
  <c r="AC60" i="11"/>
  <c r="AC65" i="11" s="1"/>
  <c r="AC10" i="15"/>
  <c r="AC10" i="13"/>
  <c r="AC70" i="13" s="1"/>
  <c r="AC77" i="13" s="1"/>
  <c r="AN10" i="10"/>
  <c r="AN68" i="10" s="1"/>
  <c r="Q10" i="12"/>
  <c r="Q55" i="12" s="1"/>
  <c r="Q65" i="12" s="1"/>
  <c r="W10" i="15"/>
  <c r="AN10" i="12"/>
  <c r="AN55" i="12" s="1"/>
  <c r="W60" i="11"/>
  <c r="W65" i="11" s="1"/>
  <c r="AO46" i="7"/>
  <c r="AO10" i="11" s="1"/>
  <c r="Y10" i="16"/>
  <c r="Y71" i="16" s="1"/>
  <c r="Y78" i="16" s="1"/>
  <c r="AE10" i="12"/>
  <c r="AE55" i="12" s="1"/>
  <c r="AE65" i="12" s="1"/>
  <c r="AE10" i="10"/>
  <c r="AE68" i="10" s="1"/>
  <c r="AE75" i="10" s="1"/>
  <c r="AE60" i="11"/>
  <c r="AE65" i="11" s="1"/>
  <c r="AP10" i="10"/>
  <c r="AP68" i="10" s="1"/>
  <c r="AE10" i="13"/>
  <c r="AE70" i="13" s="1"/>
  <c r="AE77" i="13" s="1"/>
  <c r="Y10" i="15"/>
  <c r="W10" i="12"/>
  <c r="W55" i="12" s="1"/>
  <c r="W65" i="12" s="1"/>
  <c r="W10" i="16"/>
  <c r="W71" i="16" s="1"/>
  <c r="E10" i="16"/>
  <c r="E71" i="16" s="1"/>
  <c r="E78" i="16" s="1"/>
  <c r="E60" i="11"/>
  <c r="E65" i="11" s="1"/>
  <c r="E10" i="15"/>
  <c r="M10" i="13"/>
  <c r="M70" i="13" s="1"/>
  <c r="M77" i="13" s="1"/>
  <c r="K10" i="13" l="1"/>
  <c r="K70" i="13" s="1"/>
  <c r="K77" i="13" s="1"/>
  <c r="AR66" i="22"/>
  <c r="G10" i="10"/>
  <c r="G68" i="10" s="1"/>
  <c r="G75" i="10" s="1"/>
  <c r="G10" i="11"/>
  <c r="G60" i="11" s="1"/>
  <c r="G65" i="11" s="1"/>
  <c r="M10" i="12"/>
  <c r="M55" i="12" s="1"/>
  <c r="M65" i="12" s="1"/>
  <c r="M10" i="11"/>
  <c r="M60" i="11" s="1"/>
  <c r="M65" i="11" s="1"/>
  <c r="S10" i="22"/>
  <c r="S66" i="22" s="1"/>
  <c r="S74" i="22" s="1"/>
  <c r="S10" i="11"/>
  <c r="S60" i="11" s="1"/>
  <c r="S65" i="11" s="1"/>
  <c r="AQ10" i="22"/>
  <c r="AQ66" i="22" s="1"/>
  <c r="AQ10" i="11"/>
  <c r="AQ60" i="11" s="1"/>
  <c r="AS10" i="22"/>
  <c r="AS66" i="22" s="1"/>
  <c r="AS10" i="11"/>
  <c r="AS60" i="11" s="1"/>
  <c r="AR10" i="15"/>
  <c r="AR68" i="15" s="1"/>
  <c r="AR10" i="11"/>
  <c r="AR60" i="11" s="1"/>
  <c r="K10" i="22"/>
  <c r="K66" i="22" s="1"/>
  <c r="K74" i="22" s="1"/>
  <c r="K10" i="11"/>
  <c r="K60" i="11" s="1"/>
  <c r="K65" i="11" s="1"/>
  <c r="AR10" i="21"/>
  <c r="AR67" i="21" s="1"/>
  <c r="AS96" i="13"/>
  <c r="G10" i="13"/>
  <c r="G70" i="13" s="1"/>
  <c r="G77" i="13" s="1"/>
  <c r="G10" i="22"/>
  <c r="G66" i="22" s="1"/>
  <c r="G74" i="22" s="1"/>
  <c r="M10" i="15"/>
  <c r="M68" i="15" s="1"/>
  <c r="M75" i="15" s="1"/>
  <c r="M10" i="22"/>
  <c r="M66" i="22" s="1"/>
  <c r="M74" i="22" s="1"/>
  <c r="W78" i="16"/>
  <c r="AQ10" i="16"/>
  <c r="AQ71" i="16" s="1"/>
  <c r="AQ10" i="13"/>
  <c r="AQ70" i="13" s="1"/>
  <c r="AR10" i="10"/>
  <c r="AR68" i="10" s="1"/>
  <c r="AC78" i="16"/>
  <c r="AR71" i="16"/>
  <c r="AN65" i="12"/>
  <c r="AN75" i="10"/>
  <c r="Q77" i="13"/>
  <c r="AO60" i="11"/>
  <c r="AO10" i="22"/>
  <c r="AO66" i="22" s="1"/>
  <c r="AR10" i="13"/>
  <c r="AR70" i="13" s="1"/>
  <c r="AR10" i="22"/>
  <c r="Q68" i="15"/>
  <c r="Q75" i="15" s="1"/>
  <c r="AK68" i="15"/>
  <c r="AK75" i="15" s="1"/>
  <c r="AE68" i="15"/>
  <c r="AE75" i="15" s="1"/>
  <c r="W68" i="15"/>
  <c r="W75" i="15" s="1"/>
  <c r="AB68" i="15"/>
  <c r="AB75" i="15" s="1"/>
  <c r="E68" i="15"/>
  <c r="E75" i="15" s="1"/>
  <c r="Y68" i="15"/>
  <c r="Y75" i="15" s="1"/>
  <c r="AC68" i="15"/>
  <c r="AC75" i="15" s="1"/>
  <c r="L68" i="15"/>
  <c r="L75" i="15" s="1"/>
  <c r="R68" i="15"/>
  <c r="R75" i="15" s="1"/>
  <c r="X68" i="15"/>
  <c r="X75" i="15" s="1"/>
  <c r="AJ68" i="15"/>
  <c r="AJ75" i="15" s="1"/>
  <c r="AD68" i="15"/>
  <c r="AD75" i="15" s="1"/>
  <c r="F68" i="15"/>
  <c r="F75" i="15" s="1"/>
  <c r="J68" i="15"/>
  <c r="J75" i="15" s="1"/>
  <c r="V68" i="15"/>
  <c r="V75" i="15" s="1"/>
  <c r="AN65" i="11"/>
  <c r="AR10" i="16"/>
  <c r="AR10" i="12"/>
  <c r="G10" i="16"/>
  <c r="G71" i="16" s="1"/>
  <c r="G78" i="16" s="1"/>
  <c r="G10" i="15"/>
  <c r="AS94" i="15"/>
  <c r="G10" i="12"/>
  <c r="G55" i="12" s="1"/>
  <c r="G65" i="12" s="1"/>
  <c r="S10" i="10"/>
  <c r="S68" i="10" s="1"/>
  <c r="S75" i="10" s="1"/>
  <c r="AQ10" i="12"/>
  <c r="AQ55" i="12" s="1"/>
  <c r="AS10" i="15"/>
  <c r="AS68" i="15" s="1"/>
  <c r="M10" i="16"/>
  <c r="M71" i="16" s="1"/>
  <c r="M78" i="16" s="1"/>
  <c r="M10" i="10"/>
  <c r="M68" i="10" s="1"/>
  <c r="M75" i="10" s="1"/>
  <c r="K10" i="10"/>
  <c r="K68" i="10" s="1"/>
  <c r="K75" i="10" s="1"/>
  <c r="AR55" i="12"/>
  <c r="AQ10" i="15"/>
  <c r="AQ68" i="15" s="1"/>
  <c r="S10" i="12"/>
  <c r="S55" i="12" s="1"/>
  <c r="S65" i="12" s="1"/>
  <c r="S10" i="15"/>
  <c r="S10" i="13"/>
  <c r="S70" i="13" s="1"/>
  <c r="S77" i="13" s="1"/>
  <c r="K10" i="16"/>
  <c r="K71" i="16" s="1"/>
  <c r="K78" i="16" s="1"/>
  <c r="K10" i="15"/>
  <c r="AP65" i="12"/>
  <c r="AS10" i="16"/>
  <c r="AS71" i="16" s="1"/>
  <c r="AS10" i="13"/>
  <c r="AS70" i="13" s="1"/>
  <c r="AS10" i="10"/>
  <c r="AS68" i="10" s="1"/>
  <c r="AS10" i="12"/>
  <c r="AS55" i="12" s="1"/>
  <c r="AO10" i="12"/>
  <c r="AO55" i="12" s="1"/>
  <c r="AO10" i="10"/>
  <c r="AO68" i="10" s="1"/>
  <c r="AO10" i="15"/>
  <c r="AO68" i="15" s="1"/>
  <c r="AO10" i="13"/>
  <c r="AO70" i="13" s="1"/>
  <c r="AO10" i="16"/>
  <c r="AO71" i="16" s="1"/>
  <c r="AN75" i="15" l="1"/>
  <c r="AP75" i="15"/>
  <c r="S68" i="15"/>
  <c r="S75" i="15" s="1"/>
  <c r="K68" i="15"/>
  <c r="K75" i="15" s="1"/>
  <c r="G68" i="15"/>
  <c r="G75" i="15" s="1"/>
</calcChain>
</file>

<file path=xl/sharedStrings.xml><?xml version="1.0" encoding="utf-8"?>
<sst xmlns="http://schemas.openxmlformats.org/spreadsheetml/2006/main" count="7783" uniqueCount="1258">
  <si>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</si>
  <si>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</si>
  <si>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</si>
  <si>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</si>
  <si>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</si>
  <si>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</si>
  <si>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</si>
  <si>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</si>
  <si>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</si>
  <si>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</si>
  <si>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</si>
  <si>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</si>
  <si>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</si>
  <si>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</si>
  <si>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</si>
  <si>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</si>
  <si>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</si>
  <si>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</si>
  <si>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</si>
  <si>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</si>
  <si>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Szakmai gyakorlat 1.</t>
  </si>
  <si>
    <t>Szakmai gyakorlat 2.</t>
  </si>
  <si>
    <t>SZÁMONKÉRÉSEK ÖSSZESÍTŐ</t>
  </si>
  <si>
    <t>Aláírás (A)</t>
  </si>
  <si>
    <t>Beszámoló (B)</t>
  </si>
  <si>
    <t>Alapvizsga (AV)</t>
  </si>
  <si>
    <t>FÉLÉVENKÉNT SZÁMONKÉRÉSEK ÖSSZESEN:</t>
  </si>
  <si>
    <t>heti tanóra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</si>
  <si>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</si>
  <si>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</si>
  <si>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</si>
  <si>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</si>
  <si>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</si>
  <si>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Szakmai gyakorlat 3.</t>
  </si>
  <si>
    <t>KV</t>
  </si>
  <si>
    <t>Kollokvium (K)</t>
  </si>
  <si>
    <t>Kollokvium (((zárvizsga tárgy((K(Z)))</t>
  </si>
  <si>
    <t>számonkérés</t>
  </si>
  <si>
    <t>heti kontaktóra</t>
  </si>
  <si>
    <t>félévi összes</t>
  </si>
  <si>
    <t>összes</t>
  </si>
  <si>
    <t>X</t>
  </si>
  <si>
    <t xml:space="preserve"> SZAKON ÖSSZESEN</t>
  </si>
  <si>
    <t>ÖSSZES TANÓRARENDI KONTAKTÓRA</t>
  </si>
  <si>
    <t>elmélet + gyakorlat heti összes tanóra</t>
  </si>
  <si>
    <t>KR</t>
  </si>
  <si>
    <t xml:space="preserve">számonkérés   </t>
  </si>
  <si>
    <t xml:space="preserve">számonkérés    </t>
  </si>
  <si>
    <t>TÁRGYFELELŐS SZERVEZETI EGYSÉG</t>
  </si>
  <si>
    <t>TÁRGYFELELŐS SZEMÉLY</t>
  </si>
  <si>
    <t>Szabadon választható tantárgyak (lista)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</si>
  <si>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</si>
  <si>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</si>
  <si>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</si>
  <si>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</si>
  <si>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</si>
  <si>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</si>
  <si>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</si>
  <si>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</si>
  <si>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</si>
  <si>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</si>
  <si>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</si>
  <si>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</si>
  <si>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</si>
  <si>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</si>
  <si>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RKNIB01</t>
  </si>
  <si>
    <t>Általános szolgálati ismeretek</t>
  </si>
  <si>
    <t>ÉÉ</t>
  </si>
  <si>
    <t/>
  </si>
  <si>
    <t>RKNIB02</t>
  </si>
  <si>
    <t>Lőkiképzés</t>
  </si>
  <si>
    <t>GYJ</t>
  </si>
  <si>
    <t>RTKTB99</t>
  </si>
  <si>
    <t>Rendőri testnevelés és önvédelem</t>
  </si>
  <si>
    <t>RARTB06</t>
  </si>
  <si>
    <t>Jogi ismeretek</t>
  </si>
  <si>
    <t>RKNIB23</t>
  </si>
  <si>
    <t>Informatika 1.</t>
  </si>
  <si>
    <t>Rendészeti testnevelés 1.</t>
  </si>
  <si>
    <t>RJITB10</t>
  </si>
  <si>
    <t>Szabálysértési alapismeretek</t>
  </si>
  <si>
    <t>RRETB05</t>
  </si>
  <si>
    <t>Rendészettörténet</t>
  </si>
  <si>
    <t>B</t>
  </si>
  <si>
    <t>Alkotmányjogi alapintézmények</t>
  </si>
  <si>
    <t>Katasztrófavédelmi ismeretek</t>
  </si>
  <si>
    <t>Nemzetbiztonsági ismeretek</t>
  </si>
  <si>
    <t>Rendészeti elméletek</t>
  </si>
  <si>
    <t>Szociológia</t>
  </si>
  <si>
    <t>Közigazgatás alapintézményei</t>
  </si>
  <si>
    <t>RKROB01</t>
  </si>
  <si>
    <t>Kriminológia 1.</t>
  </si>
  <si>
    <t>RKROB02</t>
  </si>
  <si>
    <t>Kriminológia 2.</t>
  </si>
  <si>
    <t>RARTB02</t>
  </si>
  <si>
    <t>Rendészeti civiljog</t>
  </si>
  <si>
    <t>RBATB13</t>
  </si>
  <si>
    <t>Idegenjog</t>
  </si>
  <si>
    <t>RBÜAB01</t>
  </si>
  <si>
    <t>Büntetőjog 1.</t>
  </si>
  <si>
    <t>RBÜAB02</t>
  </si>
  <si>
    <t>Büntetőjog 2.</t>
  </si>
  <si>
    <t>RBÜAB03</t>
  </si>
  <si>
    <t>Büntetőjog 3.</t>
  </si>
  <si>
    <t>RBÜAB04</t>
  </si>
  <si>
    <t>Büntetőjog 4.</t>
  </si>
  <si>
    <t>RBÜAB05</t>
  </si>
  <si>
    <t>Büntetőjog 5.</t>
  </si>
  <si>
    <t>RBÜEB01</t>
  </si>
  <si>
    <t>Büntetőeljárás jog 1.</t>
  </si>
  <si>
    <t>RBÜEB02</t>
  </si>
  <si>
    <t>Büntetőeljárás jog 2.</t>
  </si>
  <si>
    <t>Krimináltechnika 1.</t>
  </si>
  <si>
    <t>Krimináltechnika 2.</t>
  </si>
  <si>
    <t>RKRIB03</t>
  </si>
  <si>
    <t>Krimináltaktika 1.</t>
  </si>
  <si>
    <t>RKRIB04</t>
  </si>
  <si>
    <t>Krimináltaktika 2.</t>
  </si>
  <si>
    <t>RKRIB05</t>
  </si>
  <si>
    <t>Kriminálmetodika 1.</t>
  </si>
  <si>
    <t>RKRIB06</t>
  </si>
  <si>
    <t>Kriminálmetodika 2.</t>
  </si>
  <si>
    <t>K(Z)</t>
  </si>
  <si>
    <t>RARTB10</t>
  </si>
  <si>
    <t>Rendészeti hatósági eljárásjog 1.</t>
  </si>
  <si>
    <t>RARTB20</t>
  </si>
  <si>
    <t>Rendészeti hatósági eljárásjog 2.</t>
  </si>
  <si>
    <t>RTKTB02</t>
  </si>
  <si>
    <t>Rendészeti testnevelés 2.</t>
  </si>
  <si>
    <t>RTKTB03</t>
  </si>
  <si>
    <t>Rendészeti testnevelés 3.</t>
  </si>
  <si>
    <t>RTKTB04</t>
  </si>
  <si>
    <t>Rendészeti testnevelés 4.</t>
  </si>
  <si>
    <t>RTKTB05</t>
  </si>
  <si>
    <t>Rendészeti testnevelés 5.</t>
  </si>
  <si>
    <t>RTKTB06</t>
  </si>
  <si>
    <t>Rendészeti testnevelés 6.</t>
  </si>
  <si>
    <t>RKNIB08</t>
  </si>
  <si>
    <t>Robotzsaru 1.</t>
  </si>
  <si>
    <t>Robotzsaru 2.</t>
  </si>
  <si>
    <t>Robotzsaru 3.</t>
  </si>
  <si>
    <t>RKBTB60</t>
  </si>
  <si>
    <t>Csapatszolgálat</t>
  </si>
  <si>
    <t>RRETB02</t>
  </si>
  <si>
    <t>Szakdolgozat módszertan</t>
  </si>
  <si>
    <t>RTOSB03</t>
  </si>
  <si>
    <t>Szakdolgozat konzultáció</t>
  </si>
  <si>
    <t>RKBTB81</t>
  </si>
  <si>
    <t>Közrendvédelem</t>
  </si>
  <si>
    <t>RTKTB01</t>
  </si>
  <si>
    <t>RKBTB82</t>
  </si>
  <si>
    <t xml:space="preserve">Integrált rendőri ismeretek </t>
  </si>
  <si>
    <t>RKNIB11</t>
  </si>
  <si>
    <t xml:space="preserve">Intézkedéstaktika 1. </t>
  </si>
  <si>
    <t>RKNIB12</t>
  </si>
  <si>
    <t xml:space="preserve">Intézkedéstaktika 2. </t>
  </si>
  <si>
    <t>RKNIB13</t>
  </si>
  <si>
    <t xml:space="preserve">Intézkedéstaktika 3. </t>
  </si>
  <si>
    <t>RKNIB14</t>
  </si>
  <si>
    <t>Intézkedéstaktika 4.</t>
  </si>
  <si>
    <t>RKNIB15</t>
  </si>
  <si>
    <t>Intézkedéstaktika 5.</t>
  </si>
  <si>
    <t>RBGVB06</t>
  </si>
  <si>
    <t>Bűnügyi ismeretek</t>
  </si>
  <si>
    <t>RKBTB44</t>
  </si>
  <si>
    <t>Közrendvédelmi szakismeretek 1.</t>
  </si>
  <si>
    <t>RKBTB45</t>
  </si>
  <si>
    <t>Közrendvédelmi szakismeretek 2.</t>
  </si>
  <si>
    <t>RKBTB46</t>
  </si>
  <si>
    <t>RKBTB21</t>
  </si>
  <si>
    <t>Közlekedésrendészeti ismeretek (kz) 1.</t>
  </si>
  <si>
    <t>RKBTB22</t>
  </si>
  <si>
    <t>Közlekedésrendészeti ismeretek (kz) 2.</t>
  </si>
  <si>
    <t>RKBTB63</t>
  </si>
  <si>
    <t>Csapatszolgálati intézkedések</t>
  </si>
  <si>
    <t>B(Z)</t>
  </si>
  <si>
    <t>RBÜAB10</t>
  </si>
  <si>
    <t>BÜNTETŐJOG ZV</t>
  </si>
  <si>
    <t>RKRIB08</t>
  </si>
  <si>
    <t>KRIMINALISZTIKA ZV</t>
  </si>
  <si>
    <t>RKBTB02</t>
  </si>
  <si>
    <t>KÖZRENDVÉDELMI ZV</t>
  </si>
  <si>
    <t>VKMTB91</t>
  </si>
  <si>
    <t>Elsősegélynyújtás</t>
  </si>
  <si>
    <t>A</t>
  </si>
  <si>
    <t>RBÜEB06</t>
  </si>
  <si>
    <t>A büntető tárgyalási rendszerek</t>
  </si>
  <si>
    <t>RBÜEB10</t>
  </si>
  <si>
    <t>A büntetőeljárás aktuális kihívásai</t>
  </si>
  <si>
    <t>RBÜEB07</t>
  </si>
  <si>
    <t>A vallomás műszeres ellenőrzése</t>
  </si>
  <si>
    <t>RBGVB35</t>
  </si>
  <si>
    <t>Bűnelemzési alapismeretek</t>
  </si>
  <si>
    <t>RBGVB52</t>
  </si>
  <si>
    <t>A szellemi tulajdon védelme</t>
  </si>
  <si>
    <t>RBGVB50</t>
  </si>
  <si>
    <t>Gazdaságvédelmi büntetőeljárások ítélkezési gyakorlata</t>
  </si>
  <si>
    <t>RBGVB51</t>
  </si>
  <si>
    <t>Jogok, kötelezettségek és a biztonság a virtuális térben</t>
  </si>
  <si>
    <t>RHRTB16</t>
  </si>
  <si>
    <t>Útiokmányok vizsgálata</t>
  </si>
  <si>
    <t xml:space="preserve">RHRTB18 </t>
  </si>
  <si>
    <t>Határrendészeti szervek időszerű feladatai</t>
  </si>
  <si>
    <t>RHRTB42</t>
  </si>
  <si>
    <t>Külföldiek ellenőrzése a schengeni térségben</t>
  </si>
  <si>
    <t>RKBTB25</t>
  </si>
  <si>
    <t xml:space="preserve">Forgalomellenőrzés és balesetmegelőzés Európában </t>
  </si>
  <si>
    <t>RKBTB26</t>
  </si>
  <si>
    <t>Közlekedési büntetőjog</t>
  </si>
  <si>
    <t>RKBTB55</t>
  </si>
  <si>
    <t xml:space="preserve">A rendőrség társadalmi kontrollja </t>
  </si>
  <si>
    <t>RMORB56</t>
  </si>
  <si>
    <t>Személyvédelem</t>
  </si>
  <si>
    <t>RRETB01</t>
  </si>
  <si>
    <t>A rendészeti tevékenység kurrens alkotmányjogi és emberi jogi kérdései</t>
  </si>
  <si>
    <t>RVPTB53</t>
  </si>
  <si>
    <t>A vám és a nemzetközi szervezetek kapcsolata</t>
  </si>
  <si>
    <t>RVPTB65</t>
  </si>
  <si>
    <t>Vámok és adók, mint a gazdaság-szabályozó eszközök</t>
  </si>
  <si>
    <t>RVPTB56</t>
  </si>
  <si>
    <t>Vámellenőrzés a gyakorlatban - Záhonytól Brüsszelig</t>
  </si>
  <si>
    <t>RMORB09</t>
  </si>
  <si>
    <t xml:space="preserve">Adatbiztonság </t>
  </si>
  <si>
    <t>RMORB17</t>
  </si>
  <si>
    <t>Kiberbiztonság a kritikus infrasturktúrák vonatkozásában</t>
  </si>
  <si>
    <t>RMORB18</t>
  </si>
  <si>
    <t>Kibervédelem a magánbiztonságban</t>
  </si>
  <si>
    <t>RMORB10</t>
  </si>
  <si>
    <t xml:space="preserve">Stadionbiztonság </t>
  </si>
  <si>
    <t>RKBTB56</t>
  </si>
  <si>
    <t xml:space="preserve">A politikai demonstrációk demokratikus rendőri tömegkezelése </t>
  </si>
  <si>
    <t>RKBTB57</t>
  </si>
  <si>
    <t xml:space="preserve">A rendészeti elemző értékelő tevékenység </t>
  </si>
  <si>
    <t>RMMTB09</t>
  </si>
  <si>
    <t>Vizuális kommunikáció: lelki és társadalmi jelenségek filmen</t>
  </si>
  <si>
    <t>RMMTB08</t>
  </si>
  <si>
    <t>Szociális és életvezetési készségek</t>
  </si>
  <si>
    <t>RRETB07</t>
  </si>
  <si>
    <t xml:space="preserve">A bűnirodalom rendőrei, rendőrségei és a történelmi felelősség </t>
  </si>
  <si>
    <t>RRETB06</t>
  </si>
  <si>
    <t xml:space="preserve">A bűn (film)esztétikája </t>
  </si>
  <si>
    <t>RRETB08</t>
  </si>
  <si>
    <t xml:space="preserve">Megszépített valóságok: az emlékezetpolitika útvesztőjében </t>
  </si>
  <si>
    <t>RRETB09</t>
  </si>
  <si>
    <t xml:space="preserve">Sportrendészet </t>
  </si>
  <si>
    <t>RKROB04</t>
  </si>
  <si>
    <t>Global Rape Culture – Globális szexuális erőszak kultúra</t>
  </si>
  <si>
    <t>RKROB05</t>
  </si>
  <si>
    <t>Victimology – Viktimológia</t>
  </si>
  <si>
    <t>RBSTB01</t>
  </si>
  <si>
    <t>Undercover policing</t>
  </si>
  <si>
    <t>RKMTB06</t>
  </si>
  <si>
    <t>Kriminalisztikatörténet: Budapest és vidéki városok bűnös oldala</t>
  </si>
  <si>
    <t>RBGVB72</t>
  </si>
  <si>
    <t xml:space="preserve">Híres bűnügyek felderítése </t>
  </si>
  <si>
    <t>RKETB01</t>
  </si>
  <si>
    <t xml:space="preserve">Kiberbűnözés és nyomozása </t>
  </si>
  <si>
    <t>RKETB02</t>
  </si>
  <si>
    <t>Kiberbűnözés informatikai alapjai</t>
  </si>
  <si>
    <t>RKETB03</t>
  </si>
  <si>
    <t xml:space="preserve">Etikus hekker a bűnüldözésben </t>
  </si>
  <si>
    <t>RJITB07</t>
  </si>
  <si>
    <t>Értékpapírjogi és tőkepiaci ismeretek</t>
  </si>
  <si>
    <t>RJITB06</t>
  </si>
  <si>
    <t>Vagyonjogi kérdések a rendészeti tevékenységben</t>
  </si>
  <si>
    <t>RBATB27</t>
  </si>
  <si>
    <t>Biztonságpolitika és migráció</t>
  </si>
  <si>
    <t>RBÜAB14</t>
  </si>
  <si>
    <t>A bűntető jogszabály értelmezése</t>
  </si>
  <si>
    <t>RBÜAB15</t>
  </si>
  <si>
    <t>Büntetőjog a jogalkalmazásban</t>
  </si>
  <si>
    <t>RBÜAB16</t>
  </si>
  <si>
    <t>A bűnözés legújabb tendenciáinak büntetőjogi kihívásai</t>
  </si>
  <si>
    <t>HHH1M07</t>
  </si>
  <si>
    <t>Ludovika Szabadegyetem</t>
  </si>
  <si>
    <t>RBÜAB17</t>
  </si>
  <si>
    <t>A gazdálkodással összefüggő bűncselekmények minősítése és jogalkalmazási problémái</t>
  </si>
  <si>
    <t>ÉÉ(Z)</t>
  </si>
  <si>
    <t>ZV</t>
  </si>
  <si>
    <t>SZG</t>
  </si>
  <si>
    <t>Igazgatásrendészeti jog</t>
  </si>
  <si>
    <t>RBGVB46</t>
  </si>
  <si>
    <t>Rendőrségi gazdálkodás</t>
  </si>
  <si>
    <t>RINYB01</t>
  </si>
  <si>
    <t>Idegen nyelv 1.</t>
  </si>
  <si>
    <t>RINYB02</t>
  </si>
  <si>
    <t>Idegen nyelv 2.</t>
  </si>
  <si>
    <t>RINYB03</t>
  </si>
  <si>
    <t>Idegen nyelv 3.</t>
  </si>
  <si>
    <t>RINYB04</t>
  </si>
  <si>
    <t>Idegen nyelv 4.</t>
  </si>
  <si>
    <t>RKBJB07</t>
  </si>
  <si>
    <t>Rendészeti igazgatás</t>
  </si>
  <si>
    <t>RBÜEB08</t>
  </si>
  <si>
    <t>BÜNTETŐELJÁRÁS JOG SZIGORLAT</t>
  </si>
  <si>
    <t>RBÜEB03</t>
  </si>
  <si>
    <t>Büntetőeljárás jog (bz.)</t>
  </si>
  <si>
    <t>Testnevelés (bz.) 2.</t>
  </si>
  <si>
    <t>Testnevelés (bz.) 3.</t>
  </si>
  <si>
    <t>Testnevelés (bz.) 4.</t>
  </si>
  <si>
    <t>Testnevelés (bz.) 5.</t>
  </si>
  <si>
    <t>Testnevelés (bz.) 6.</t>
  </si>
  <si>
    <t>RKRIB07</t>
  </si>
  <si>
    <t>Kriminalisztikai ismeretek</t>
  </si>
  <si>
    <t>Z</t>
  </si>
  <si>
    <t>RMORB08</t>
  </si>
  <si>
    <t>Társasági jog a magánbiztonságban 1.</t>
  </si>
  <si>
    <t>RMORB12</t>
  </si>
  <si>
    <t>Társasági jog a magánbiztonságban 2.</t>
  </si>
  <si>
    <t>Biztonságtechnika 4.</t>
  </si>
  <si>
    <t>Együttműködés a rendészeti szervekkel</t>
  </si>
  <si>
    <t xml:space="preserve">B </t>
  </si>
  <si>
    <t>Minőségirányítás</t>
  </si>
  <si>
    <t xml:space="preserve">Rendkívüli események vizsgálata </t>
  </si>
  <si>
    <t>F(Z)</t>
  </si>
  <si>
    <t>RMORB01</t>
  </si>
  <si>
    <t>BIZTONSÁGI ZV</t>
  </si>
  <si>
    <t>RTKTB32</t>
  </si>
  <si>
    <t>Testnevelés (migr.) 2.</t>
  </si>
  <si>
    <t>RTKTB33</t>
  </si>
  <si>
    <t>Testnevelés (migr.)  3.</t>
  </si>
  <si>
    <t>RTKTB34</t>
  </si>
  <si>
    <t>Testnevelés (migr.) 4.</t>
  </si>
  <si>
    <t>RTKTB35</t>
  </si>
  <si>
    <t>Testnevelés (migr.) 5.</t>
  </si>
  <si>
    <t>RTKTB36</t>
  </si>
  <si>
    <t>Testnevelés (migr.)  6.</t>
  </si>
  <si>
    <t>RKNIB33</t>
  </si>
  <si>
    <t>Informatika 3</t>
  </si>
  <si>
    <t>RBATB01</t>
  </si>
  <si>
    <t>Szakmatörténet</t>
  </si>
  <si>
    <t>RBATB21</t>
  </si>
  <si>
    <t>Szakmatörténeti gyakorlat</t>
  </si>
  <si>
    <t>RRVTB04</t>
  </si>
  <si>
    <t xml:space="preserve">Politika földrajz </t>
  </si>
  <si>
    <t>RRVTB05</t>
  </si>
  <si>
    <t>Államhatárok története</t>
  </si>
  <si>
    <t>RBATB03</t>
  </si>
  <si>
    <t>Idegenrendészet 1.</t>
  </si>
  <si>
    <t>RBATB04</t>
  </si>
  <si>
    <t>Idegenrendészet 2.</t>
  </si>
  <si>
    <t>RBATB05</t>
  </si>
  <si>
    <t>Idegenrendészet 3.</t>
  </si>
  <si>
    <t>RBATB06</t>
  </si>
  <si>
    <t>Idegenrendészet 4.</t>
  </si>
  <si>
    <t xml:space="preserve">B(Z)  </t>
  </si>
  <si>
    <t>RBATB07</t>
  </si>
  <si>
    <t>Menekültügy 1.</t>
  </si>
  <si>
    <t>RBATB08</t>
  </si>
  <si>
    <t>Menekültügy 2.</t>
  </si>
  <si>
    <t>RBATB09</t>
  </si>
  <si>
    <t>Menekültügy 3.</t>
  </si>
  <si>
    <t>RBATB10</t>
  </si>
  <si>
    <t>Menekültügy 4.</t>
  </si>
  <si>
    <t>RBATB02</t>
  </si>
  <si>
    <t>Migrációelmélet</t>
  </si>
  <si>
    <t>RBATB22</t>
  </si>
  <si>
    <t xml:space="preserve">Migrációelméleti gyakorlat </t>
  </si>
  <si>
    <t>RARTB08</t>
  </si>
  <si>
    <t>Rendészeti hatósági eljárásjogi repetitórium</t>
  </si>
  <si>
    <t>RBATB25</t>
  </si>
  <si>
    <t>ÁLLAMPOLGÁRSÁGI JOG SZIGORLAT</t>
  </si>
  <si>
    <t>RBATB24</t>
  </si>
  <si>
    <t>IDEGENRENDÉSZETI ÉS MENEKÜLTÜGYI ZV</t>
  </si>
  <si>
    <t>RARTB13</t>
  </si>
  <si>
    <t>KÖZJOGI ZV</t>
  </si>
  <si>
    <t>Büntetőjogi ismeretek (bv., vj.) 1.</t>
  </si>
  <si>
    <t xml:space="preserve">Büntetőjogi ismeretek  (bv., vj.) 2. </t>
  </si>
  <si>
    <t>RBÜEB04</t>
  </si>
  <si>
    <t xml:space="preserve">Büntetőeljárás jog  (bv., vj.) 1. </t>
  </si>
  <si>
    <t xml:space="preserve">Büntetőeljárás jog  (bv., vj.) 2. </t>
  </si>
  <si>
    <t>RTKTB22</t>
  </si>
  <si>
    <t>Rendészeti testnevelés (bv.) 2.</t>
  </si>
  <si>
    <t>RTKTB23</t>
  </si>
  <si>
    <t>Rendészeti testnevelés (bv.) 3.</t>
  </si>
  <si>
    <t>RTKTB24</t>
  </si>
  <si>
    <t>Rendészeti testnevelés (bv.) 4.</t>
  </si>
  <si>
    <t>RTKTB25</t>
  </si>
  <si>
    <t>Rendészeti testnevelés (bv.) 5.</t>
  </si>
  <si>
    <t>RTKTB26</t>
  </si>
  <si>
    <t>Rendészeti testnevelés (bv.) 6.</t>
  </si>
  <si>
    <t>Büntetés-végrehajtási gazdálkodás 1.</t>
  </si>
  <si>
    <t>Büntetés-végrehajtási gazdálkodás 2.</t>
  </si>
  <si>
    <t>RBVTB12</t>
  </si>
  <si>
    <t>Büntetés-végrehajtási jog 1.</t>
  </si>
  <si>
    <t>RBVTB13</t>
  </si>
  <si>
    <t>Büntetés-végrehajtási jog 2.</t>
  </si>
  <si>
    <t>RBVTB14</t>
  </si>
  <si>
    <t>Büntetés-végrehajtási jog 3.</t>
  </si>
  <si>
    <t>Büntetés-végrehajtási jog 4.</t>
  </si>
  <si>
    <t>RBVTB16</t>
  </si>
  <si>
    <t>Büntetés-végrehajtási jog 5.</t>
  </si>
  <si>
    <t>RBVTB17</t>
  </si>
  <si>
    <t>Büntetés-végrehajtási biztonsági szolgálati ismeretek 1.</t>
  </si>
  <si>
    <t>RBVTB18</t>
  </si>
  <si>
    <t>Büntetés-végrehajtási biztonsági szolgálati ismeretek 2.</t>
  </si>
  <si>
    <t>RBVTB19</t>
  </si>
  <si>
    <t>Büntetés-végrehajtási biztonsági szolgálati ismeretek 3.</t>
  </si>
  <si>
    <t>RBVTB20</t>
  </si>
  <si>
    <t>Büntetés-végrehajtási biztonsági szolgálati ismeretek 4.</t>
  </si>
  <si>
    <t>RBVTB21</t>
  </si>
  <si>
    <t>Büntetés-végrehajtási biztonsági szolgálati ismeretek 5.</t>
  </si>
  <si>
    <t>Büntetés-végrehajtási biztonsági szolgálati ismeretek 6.</t>
  </si>
  <si>
    <t>Büntetés-végrehajtási pszichológia 1.</t>
  </si>
  <si>
    <t>Büntetés-végrehajtási pszichológia 2.</t>
  </si>
  <si>
    <t>RBVTB29</t>
  </si>
  <si>
    <t>Büntetés-végrehajtási pszichológia 3.</t>
  </si>
  <si>
    <t>RBVTB30</t>
  </si>
  <si>
    <t>Büntetés-végrehajtási pszichológia 4.</t>
  </si>
  <si>
    <t>RBVTB31</t>
  </si>
  <si>
    <t>Büntetés-végrehajtási pszichológia 5.</t>
  </si>
  <si>
    <t>RBVTB32</t>
  </si>
  <si>
    <t>Büntetés-végrehajtási pszichológia 6.</t>
  </si>
  <si>
    <t>RBVTB33</t>
  </si>
  <si>
    <t>Büntetés-végrehajtási intézkedéstaktika 1.</t>
  </si>
  <si>
    <t>Büntetés-végrehajtási intézkedéstaktika 2.</t>
  </si>
  <si>
    <t>RBVTB35</t>
  </si>
  <si>
    <t>Büntetés-végrehajtási intézkedéstaktika 3.</t>
  </si>
  <si>
    <t>RBVTB41</t>
  </si>
  <si>
    <t xml:space="preserve">K </t>
  </si>
  <si>
    <t>BÜNTETÉS-VÉGRHAJTÁSI JOG ZV</t>
  </si>
  <si>
    <t>RBVTB42</t>
  </si>
  <si>
    <t>RARTB15</t>
  </si>
  <si>
    <t>Igazgatásrendészeti jog 1.</t>
  </si>
  <si>
    <t>RARTB35</t>
  </si>
  <si>
    <t>Igazgatásrendészeti jog 3.</t>
  </si>
  <si>
    <t>RKBJB01</t>
  </si>
  <si>
    <t>Szabálysértési jog 1.</t>
  </si>
  <si>
    <t>RARTB11</t>
  </si>
  <si>
    <t>Igazgatásrendészeti jogi specializáció 1.</t>
  </si>
  <si>
    <t>RARTB14</t>
  </si>
  <si>
    <t>IGAZGATÁSRENDÉSZETI ZV</t>
  </si>
  <si>
    <t>RHRTB21</t>
  </si>
  <si>
    <t>RVPTB01</t>
  </si>
  <si>
    <t>Áru- és vegyvizsgálat</t>
  </si>
  <si>
    <t>RVPTB03</t>
  </si>
  <si>
    <t>Jövedéki jog 1.</t>
  </si>
  <si>
    <t>RVPTB04</t>
  </si>
  <si>
    <t>Jövedéki jog 2.</t>
  </si>
  <si>
    <t>RVPTB05</t>
  </si>
  <si>
    <t>Jövedéki jog 3.</t>
  </si>
  <si>
    <t>RVPTB06</t>
  </si>
  <si>
    <t>Jövedéki jog 4.</t>
  </si>
  <si>
    <t>RVPTB07</t>
  </si>
  <si>
    <t>Adóztatás 1.</t>
  </si>
  <si>
    <t>RVPTB08</t>
  </si>
  <si>
    <t>Adóztatás 2.</t>
  </si>
  <si>
    <t>RVPTB09</t>
  </si>
  <si>
    <t>Adóztatás 3.</t>
  </si>
  <si>
    <t>RVPTB10</t>
  </si>
  <si>
    <t>Gazdasági szakismeret 1.</t>
  </si>
  <si>
    <t>RVPTB11</t>
  </si>
  <si>
    <t>Gazdasági szakismeret 2.</t>
  </si>
  <si>
    <t>RVPTB12</t>
  </si>
  <si>
    <t>Gazdasági szakismeret 3.</t>
  </si>
  <si>
    <t>RVPTB13</t>
  </si>
  <si>
    <t>Vámjog és vámeljárás 1.</t>
  </si>
  <si>
    <t>RVPTB14</t>
  </si>
  <si>
    <t>Vámjog és vámeljárás 2.</t>
  </si>
  <si>
    <t>RVPTB15</t>
  </si>
  <si>
    <t>Vámjog és vámeljárás 3.</t>
  </si>
  <si>
    <t>RVPTB16</t>
  </si>
  <si>
    <t>Vámjog és vámeljárás 4.</t>
  </si>
  <si>
    <t>RVPTB17</t>
  </si>
  <si>
    <t>Vámjog és vámeljárás 5.</t>
  </si>
  <si>
    <t>RVPTB18</t>
  </si>
  <si>
    <t>Vámtarifa és áruismeret 1.</t>
  </si>
  <si>
    <t>RVPTB19</t>
  </si>
  <si>
    <t>Vámtarifa és áruismeret 2.</t>
  </si>
  <si>
    <t>RVPTB20</t>
  </si>
  <si>
    <t>Vámtarifa és áruismeret 3.</t>
  </si>
  <si>
    <t>RVPTB21</t>
  </si>
  <si>
    <t>Vámtarifa és áruismeret 4.</t>
  </si>
  <si>
    <t>RVPTB22</t>
  </si>
  <si>
    <t>Vám- és adópolitika</t>
  </si>
  <si>
    <t>RVPTB23</t>
  </si>
  <si>
    <t>Külkereskedelem-technika</t>
  </si>
  <si>
    <t>RVPTB24</t>
  </si>
  <si>
    <t>Szabályzatismeret 1.</t>
  </si>
  <si>
    <t>RVPTB25</t>
  </si>
  <si>
    <t>Szabályzatismeret 2.</t>
  </si>
  <si>
    <t>RVPTB26</t>
  </si>
  <si>
    <t>NAV Informatika 1.</t>
  </si>
  <si>
    <t>RVPTB27</t>
  </si>
  <si>
    <t>NAV Informatika 2.</t>
  </si>
  <si>
    <t>RVPTB28</t>
  </si>
  <si>
    <t>Kábítószer ismeret</t>
  </si>
  <si>
    <t>RVPTB50</t>
  </si>
  <si>
    <t xml:space="preserve">Intézkedés módszertan (pny., vj) 1. </t>
  </si>
  <si>
    <t>RVPTB51</t>
  </si>
  <si>
    <t xml:space="preserve">Intézkedés módszertan (pny., vj) 2. </t>
  </si>
  <si>
    <t>RVPTB69</t>
  </si>
  <si>
    <t>VÁMTARIFA ÉS ÁRUISMERET SZIGORLAT</t>
  </si>
  <si>
    <t>RVPTB70</t>
  </si>
  <si>
    <t>JÖVEDÉKI ÉS ADÓZTATÁS ZV</t>
  </si>
  <si>
    <t>RVPTB71</t>
  </si>
  <si>
    <t>GAZDASÁGI SZAKISMERETEK ZV</t>
  </si>
  <si>
    <t>RVPTB72</t>
  </si>
  <si>
    <t>VÁMJOG ÉS VÁMELJÁRÁS ZV</t>
  </si>
  <si>
    <t>RKBTB19</t>
  </si>
  <si>
    <t>Közlekedésrendészeti ismeretek</t>
  </si>
  <si>
    <t>RKBTB15</t>
  </si>
  <si>
    <t>KRESZ és vezetéstechnika 1.</t>
  </si>
  <si>
    <t>RKBTB16</t>
  </si>
  <si>
    <t>KRESZ és vezetéstechnika 2.</t>
  </si>
  <si>
    <t>RKBTB14</t>
  </si>
  <si>
    <t>Forgalomszervezés és -irányítás</t>
  </si>
  <si>
    <t>RKBTB11</t>
  </si>
  <si>
    <t>Balesetelemzés 1.</t>
  </si>
  <si>
    <t>RKBTB52</t>
  </si>
  <si>
    <t>Közrendvédelmi ismeretek (kl) 2.</t>
  </si>
  <si>
    <t>Igazságügyi orvostan</t>
  </si>
  <si>
    <t>GYJ(Z)</t>
  </si>
  <si>
    <t>Fogvatartás és reintegráció 1.</t>
  </si>
  <si>
    <t>Fogvatartás és reintegráció 2.</t>
  </si>
  <si>
    <t>Fogvatartás és reintegráció 3.</t>
  </si>
  <si>
    <t>Fogvatartás és reintegráció 4.</t>
  </si>
  <si>
    <t>RBVTB57</t>
  </si>
  <si>
    <t>Reintegráció a gyakorlatban 1.</t>
  </si>
  <si>
    <t>RBVTB58</t>
  </si>
  <si>
    <t>Reintegráció a gyakorlatban 2.</t>
  </si>
  <si>
    <t>RBVTB59</t>
  </si>
  <si>
    <t>Csoportdinamikai alapismeretek</t>
  </si>
  <si>
    <t xml:space="preserve">Biztonsági pszichológia alapjai 1. </t>
  </si>
  <si>
    <t xml:space="preserve">Biztonsági pszichológia alapjai 2. </t>
  </si>
  <si>
    <t xml:space="preserve">Biztonsági etika </t>
  </si>
  <si>
    <t>Biztonsági kommunikáció</t>
  </si>
  <si>
    <t>Információs rendszerek védelme 1.</t>
  </si>
  <si>
    <t xml:space="preserve">Információs rendszerek védelme 2. </t>
  </si>
  <si>
    <t xml:space="preserve">A személy- vagyonvédelmi tevékenység rendészete 1. </t>
  </si>
  <si>
    <t xml:space="preserve">A személy- vagyonvédelmi tevékenység rendészete 2. </t>
  </si>
  <si>
    <t xml:space="preserve">Munkajog </t>
  </si>
  <si>
    <t xml:space="preserve">Szabálysértési jog (bz.) </t>
  </si>
  <si>
    <t xml:space="preserve">Biztonságtechnika 1. </t>
  </si>
  <si>
    <t xml:space="preserve">Biztonságtechnika 2. </t>
  </si>
  <si>
    <t xml:space="preserve">Biztonságtechnika 3. </t>
  </si>
  <si>
    <t xml:space="preserve">Magánbiztonsági szakismeretek 1. </t>
  </si>
  <si>
    <t xml:space="preserve">Magánbiztonsági szakismeretek 2. </t>
  </si>
  <si>
    <t xml:space="preserve">Magánbiztonsági szakismeretek 3. </t>
  </si>
  <si>
    <t xml:space="preserve">Magánbiztonsági szakismeretek 4. </t>
  </si>
  <si>
    <t>Bevezetés a biztonságtudományba</t>
  </si>
  <si>
    <t xml:space="preserve">Biztonsági vezetői ismeretek 1. </t>
  </si>
  <si>
    <t xml:space="preserve">Biztonsági vezetői ismeretek 2. </t>
  </si>
  <si>
    <t>Vállalkozási és gazdálkodási ismeretek</t>
  </si>
  <si>
    <t>Magánnyomozás, üzleti hírszerzés és elhárítás</t>
  </si>
  <si>
    <t>Tűz, munka és katasztrófavédelem a magánbiztonságban 1.</t>
  </si>
  <si>
    <t xml:space="preserve">Tűz,- munka,- és katasztrófavédelem a magánbiztonságban 2. </t>
  </si>
  <si>
    <t xml:space="preserve">Helyi rendészet rendszere 1. </t>
  </si>
  <si>
    <t xml:space="preserve">Helyi rendészet rendszere 2. </t>
  </si>
  <si>
    <t>Határrendészeti alapismeretek</t>
  </si>
  <si>
    <t>Határrendészeti szakismeretek</t>
  </si>
  <si>
    <t>Határőrizeti alapismeretek</t>
  </si>
  <si>
    <t>Határőrizeti szakismeretek 1.</t>
  </si>
  <si>
    <t>Határőrizeti szakismeretek 2.</t>
  </si>
  <si>
    <t>Határforgalom-ellenőrzési alapismeretek</t>
  </si>
  <si>
    <t>Határforgalom-ellenőrzési szakismeretek 1.</t>
  </si>
  <si>
    <t>Határforgalom-ellenőrzési szakismeretek 2.</t>
  </si>
  <si>
    <t>Határrendészeti igazgatási alapismeretek</t>
  </si>
  <si>
    <t>Határrendészeti igazgatási szakismeretek 1.</t>
  </si>
  <si>
    <t>Határrendészeti igazgtási szakismeretek 2.</t>
  </si>
  <si>
    <t>Határrendészeti vezetési alapismeretek</t>
  </si>
  <si>
    <t>Határrendészeti vezetési szakismeretek</t>
  </si>
  <si>
    <t>Informatika 2.</t>
  </si>
  <si>
    <t>Közlekedésbiztonsági ismeretek</t>
  </si>
  <si>
    <t>RENDÉSZETI IGAZGATÁSI ALAPKÉPZÉSI SZAK</t>
  </si>
  <si>
    <t>teljes idejű képzésben, nappali munkarend szerint tanuló hallgatók részére</t>
  </si>
  <si>
    <t>KÖZLEKEDÉSRENDÉSZETI SZAKIRÁNY</t>
  </si>
  <si>
    <t>KÖZRENDVÉDELMI SZAKIRÁNY</t>
  </si>
  <si>
    <t>BIZTONSÁGI SZAKIRÁNY</t>
  </si>
  <si>
    <t>MIGRÁCIÓ  SZAKIRÁNY</t>
  </si>
  <si>
    <t>BÜNTETÉS-VÉGREHAJTÁSI  SZAKIRÁNY</t>
  </si>
  <si>
    <t>IGAZGATÁSRENDÉSZETI SZAKIRÁNY</t>
  </si>
  <si>
    <t>HATÁRRENDÉSZETI SZAKIRÁNY</t>
  </si>
  <si>
    <t>VÁM- ÉS JÖVEDÉKI IGAZGATÁSI SZAKIRÁNY</t>
  </si>
  <si>
    <t>RBATB11</t>
  </si>
  <si>
    <t>Állampolgársági jog 1.</t>
  </si>
  <si>
    <t>RBATB12</t>
  </si>
  <si>
    <t>Állampolgársági jog 2.</t>
  </si>
  <si>
    <t>Interkulturális ismeretek</t>
  </si>
  <si>
    <t>K(SZG)</t>
  </si>
  <si>
    <t>ÉÉ(SZG)</t>
  </si>
  <si>
    <t>RRVTB01</t>
  </si>
  <si>
    <t>Vezetés- és szervezéselmélet</t>
  </si>
  <si>
    <t>Büntetőjogi alapismeretek 1.</t>
  </si>
  <si>
    <t>Büntetőjogi alapismeretek 2.</t>
  </si>
  <si>
    <t>Rendészeti kommunikáció tréning</t>
  </si>
  <si>
    <t>Irányítói, vezetői kompetenciafejlesztő tréning</t>
  </si>
  <si>
    <t>Határ</t>
  </si>
  <si>
    <t>Vedó Attila</t>
  </si>
  <si>
    <t>Kui László</t>
  </si>
  <si>
    <t>Dr. Balla József</t>
  </si>
  <si>
    <t>Kakócz Krisztián</t>
  </si>
  <si>
    <t>RFTTB01</t>
  </si>
  <si>
    <t>Környezet- és természet elleni bűncselekmények kriminálmetodikája</t>
  </si>
  <si>
    <t>RMTTB15</t>
  </si>
  <si>
    <t>Gyermekvédelem/Child Protection</t>
  </si>
  <si>
    <t>új</t>
  </si>
  <si>
    <t>Teljesítményértékelés pedagógiája</t>
  </si>
  <si>
    <t>Integritás tréning</t>
  </si>
  <si>
    <t>Lovaglás</t>
  </si>
  <si>
    <t>RMTTB16</t>
  </si>
  <si>
    <t>Pszichopaták a filmvásznon</t>
  </si>
  <si>
    <t>RMTTB10</t>
  </si>
  <si>
    <t>Született gyilkosok</t>
  </si>
  <si>
    <t>RMTTB13A</t>
  </si>
  <si>
    <t>Criminal Psychology</t>
  </si>
  <si>
    <t>RKPTB06</t>
  </si>
  <si>
    <t>Munkahelyi stressz és kezelése</t>
  </si>
  <si>
    <t>RKPTB07</t>
  </si>
  <si>
    <t>Bűnmegelőzés és kommunikáció</t>
  </si>
  <si>
    <t>Criminal-pedagogy 2.</t>
  </si>
  <si>
    <t>BV intézetek kriminálisztikája</t>
  </si>
  <si>
    <t>Több van benned, mint gondolnád (motivációs tréning)</t>
  </si>
  <si>
    <t>Egy mindenkiért mindenki egyért - tréning</t>
  </si>
  <si>
    <t>Az emberölés lélektana</t>
  </si>
  <si>
    <t>A kutatási módszertan alapjai 1-2.</t>
  </si>
  <si>
    <t>A honi büntetőpolitika és börtönügy konzekvenciái a XIX-XX. Században</t>
  </si>
  <si>
    <t xml:space="preserve">Transnational criminal offences </t>
  </si>
  <si>
    <t>Transznacionális bűncselekmények</t>
  </si>
  <si>
    <t>Az európai elfogatóparancs és  átadási eljárás</t>
  </si>
  <si>
    <t xml:space="preserve"> A szolgálati kutya alkalmazása</t>
  </si>
  <si>
    <t>RKNIB36</t>
  </si>
  <si>
    <t>Kiscsoportok vezetése rendészeti közegben</t>
  </si>
  <si>
    <t>Rendészeti menedzsment</t>
  </si>
  <si>
    <t>RBÜAB11</t>
  </si>
  <si>
    <t>A bűnhalmazatok gyakorlati problémái</t>
  </si>
  <si>
    <t>Tudatos adózás</t>
  </si>
  <si>
    <t>Az emberi erőforrás mint érték a rendészetben</t>
  </si>
  <si>
    <t>Kockázatkezelés a rendvédelem területén</t>
  </si>
  <si>
    <t>Narkológia</t>
  </si>
  <si>
    <t>RNYTB02</t>
  </si>
  <si>
    <t>Vagyonvisszaszerzés és kármegtérülés</t>
  </si>
  <si>
    <t xml:space="preserve">RNYTB03 </t>
  </si>
  <si>
    <t>Krimináltaktika sajátos területei (csak szakkollégiumi hallgatóknak)</t>
  </si>
  <si>
    <t>RNYTB01   </t>
  </si>
  <si>
    <t>dr. Kovács István</t>
  </si>
  <si>
    <t>Rendészeti Vezetéstudományi Tanszék</t>
  </si>
  <si>
    <t>RKRIB19</t>
  </si>
  <si>
    <t>RKRIB20</t>
  </si>
  <si>
    <t>Rendészeti önkéntes gyakorlat</t>
  </si>
  <si>
    <t>Közrendvédelmi ismeretek (kl) (3)1.</t>
  </si>
  <si>
    <t>Közrendvédelmi vezetői ismeretek (3) 1.</t>
  </si>
  <si>
    <t>Közrendvédelmi vezetői ismeretek (3) 2.</t>
  </si>
  <si>
    <t>Pszichológia 1.</t>
  </si>
  <si>
    <t>Pszichológia 2.</t>
  </si>
  <si>
    <t>Csapatszolgálati szakismeretek (3) 1.</t>
  </si>
  <si>
    <t>Csapatszolgálati szakismeretek (3) 2.</t>
  </si>
  <si>
    <t>Csapatszolgálati szakismeret (3) 1.</t>
  </si>
  <si>
    <t>Csapatszolgálati szakismeret (3) 2.</t>
  </si>
  <si>
    <t>Forgalomellenőrzés (3)</t>
  </si>
  <si>
    <t>Szabálysértési jog (3) 2.</t>
  </si>
  <si>
    <t>Szabálysértési jog (3) 3.</t>
  </si>
  <si>
    <t>Táblázat- és prezentáció készítési ismeretek</t>
  </si>
  <si>
    <t>RKNI</t>
  </si>
  <si>
    <t>dr. Gáspár Miklós</t>
  </si>
  <si>
    <t>Fekete Zsuzsanna</t>
  </si>
  <si>
    <t>Senor Tamás</t>
  </si>
  <si>
    <t>RBVTB62</t>
  </si>
  <si>
    <t>RBVTB63</t>
  </si>
  <si>
    <t>RBVTB64</t>
  </si>
  <si>
    <t>RBVTB65</t>
  </si>
  <si>
    <t>Dr. Hegedűs Judit</t>
  </si>
  <si>
    <t>Rendészeti Magatartástudományi Tanszék</t>
  </si>
  <si>
    <t>Igazgatásrendészeti jogi specializáció(3) 2.</t>
  </si>
  <si>
    <t>RKNIB19</t>
  </si>
  <si>
    <t>RKBTB91</t>
  </si>
  <si>
    <t>RKBTB92</t>
  </si>
  <si>
    <t>Balesetelemzés (3) 2.</t>
  </si>
  <si>
    <t>RKBTB59</t>
  </si>
  <si>
    <t>Büntetőjogi Tanszék</t>
  </si>
  <si>
    <t>dr. Amberg Erzsébet</t>
  </si>
  <si>
    <t xml:space="preserve">Testnevelési és Küzdősportok Tanszék </t>
  </si>
  <si>
    <t>Dr. Freyer Tamás</t>
  </si>
  <si>
    <t>Rendészetelméleti és -történeti Tanszék</t>
  </si>
  <si>
    <t>Dr. Sallai János</t>
  </si>
  <si>
    <t>Dr. Kovács Gábor</t>
  </si>
  <si>
    <t>Közjogi és Rendészeti Jogi Tanszék</t>
  </si>
  <si>
    <t>Dr. Chronowski Nóra</t>
  </si>
  <si>
    <t>Kriminológiai Tanszék</t>
  </si>
  <si>
    <t>Dr. Barabás Andrea Tünde</t>
  </si>
  <si>
    <t>dr. Schubauerné dr. Hargitai Vera</t>
  </si>
  <si>
    <t>Rendészeti Vezetéstudományi Tszék</t>
  </si>
  <si>
    <t xml:space="preserve">Dr. Molnár Katalin </t>
  </si>
  <si>
    <t>Kriminálpszichológiai Tanszék</t>
  </si>
  <si>
    <t>Rendészetelméleti- és történeti Tanszék</t>
  </si>
  <si>
    <t>Büntető-eljárásjogi Tanszék</t>
  </si>
  <si>
    <t>Dr. Fantoly Zsanett</t>
  </si>
  <si>
    <t xml:space="preserve">Dr. Budaházy Árpád </t>
  </si>
  <si>
    <t>BGKE</t>
  </si>
  <si>
    <t>dr. Németh Ágota</t>
  </si>
  <si>
    <t>dr. Gyaraki Réka</t>
  </si>
  <si>
    <t xml:space="preserve">dr. Simon Béla </t>
  </si>
  <si>
    <t>Közbiztonsági Tanszék</t>
  </si>
  <si>
    <t xml:space="preserve">Mészáros Gábor </t>
  </si>
  <si>
    <t xml:space="preserve">Dr. Major Róbert </t>
  </si>
  <si>
    <t xml:space="preserve">Dr. Tihanyi Miklós </t>
  </si>
  <si>
    <t>Magánbiztonsági és Önkormányzati Rendészeti Tanszék</t>
  </si>
  <si>
    <t>Dr. Christián László</t>
  </si>
  <si>
    <t>Dr. Pap András László</t>
  </si>
  <si>
    <t>Vám- és Pénzügyőr Tanszék</t>
  </si>
  <si>
    <t xml:space="preserve">Dr. Csaba Zágon </t>
  </si>
  <si>
    <t>Dr. Szabó Andea</t>
  </si>
  <si>
    <t xml:space="preserve">dr. Szendi Antal </t>
  </si>
  <si>
    <t>külső oktató</t>
  </si>
  <si>
    <t xml:space="preserve">Dr. Hegedűs Judit </t>
  </si>
  <si>
    <t xml:space="preserve">Dr. Tarján Gábor </t>
  </si>
  <si>
    <t xml:space="preserve">Dr. Tóth Nikolett Ágnes </t>
  </si>
  <si>
    <t>Nyomozáselméleti Tanszék</t>
  </si>
  <si>
    <t>Dr. Mészáros Bence</t>
  </si>
  <si>
    <t>Dr. Gyaraki Réka</t>
  </si>
  <si>
    <t xml:space="preserve">dr. Schubauerné dr. Hargitai Vera </t>
  </si>
  <si>
    <t>Bevándorlási Tanszék</t>
  </si>
  <si>
    <t>Vajkai Edina Ildikó</t>
  </si>
  <si>
    <t xml:space="preserve">Dr. Pallagi Anikó </t>
  </si>
  <si>
    <t xml:space="preserve">Dr. Polt Péter </t>
  </si>
  <si>
    <t>dr.Schubauer László</t>
  </si>
  <si>
    <t>Forenzikus Tudományok Tanszék</t>
  </si>
  <si>
    <t xml:space="preserve">Farkasné Dr. Halász Henrietta </t>
  </si>
  <si>
    <t>Sportszervezési és Együttműködési Osztály, Lovarda</t>
  </si>
  <si>
    <t>Kollár Csaba</t>
  </si>
  <si>
    <t>Kriminálpszichológiai Tszék</t>
  </si>
  <si>
    <t>Farkas Johanna</t>
  </si>
  <si>
    <t>Büntetés-végrehajtási Tanszék</t>
  </si>
  <si>
    <t>Dr. Ruzsonyi Péter</t>
  </si>
  <si>
    <t>Bönde Zoltán Zsolt</t>
  </si>
  <si>
    <t>Lehoczki Ágnes</t>
  </si>
  <si>
    <t>Dr. Nádasi Béla</t>
  </si>
  <si>
    <t>Dr. Pallo József</t>
  </si>
  <si>
    <t>dr. Frigyer László</t>
  </si>
  <si>
    <t>Magasvári Adrienn</t>
  </si>
  <si>
    <t>Dr. Csaba Zágon</t>
  </si>
  <si>
    <t>Erdős Ákos</t>
  </si>
  <si>
    <t>Dr. Hautzinger Zoltán</t>
  </si>
  <si>
    <t>Büntetőeljárásjogi Tanszék</t>
  </si>
  <si>
    <t>dr. Anti Csaba László</t>
  </si>
  <si>
    <t>RTKTB42</t>
  </si>
  <si>
    <t xml:space="preserve"> RTKTB43</t>
  </si>
  <si>
    <t>RTKTB44</t>
  </si>
  <si>
    <t>RTKTB45</t>
  </si>
  <si>
    <t>RTKTB46</t>
  </si>
  <si>
    <t>Dr.  Hazafi Zoltán</t>
  </si>
  <si>
    <t>ÁNTK  Emberi Erőforrás Tanszék</t>
  </si>
  <si>
    <t>Tóth Levente</t>
  </si>
  <si>
    <t>Erdős Ágnes</t>
  </si>
  <si>
    <t>Felföldi Péter</t>
  </si>
  <si>
    <t>Dr. Auer Ádám</t>
  </si>
  <si>
    <t>Dr. Tiszolczi Balázs Gergely</t>
  </si>
  <si>
    <t xml:space="preserve">dr. Rottler Violetta </t>
  </si>
  <si>
    <t>RMORB29</t>
  </si>
  <si>
    <t>Rendészeti Kiképzési és Nevelési Intézet</t>
  </si>
  <si>
    <t>dr. Simon Attila</t>
  </si>
  <si>
    <t xml:space="preserve">Dr. Freyer Tamás </t>
  </si>
  <si>
    <t>Papp Dávid</t>
  </si>
  <si>
    <t>Dr. Polt Péter</t>
  </si>
  <si>
    <t xml:space="preserve">Dr. Czenczer Orsolya </t>
  </si>
  <si>
    <t xml:space="preserve">Sztodola Tibor </t>
  </si>
  <si>
    <t>dr. Gál Erika</t>
  </si>
  <si>
    <t xml:space="preserve">dr. Simon Attila </t>
  </si>
  <si>
    <t>Dr. Major Róbert</t>
  </si>
  <si>
    <t>Dr. Tihanyi Miklós</t>
  </si>
  <si>
    <t>Klenner Zoltán</t>
  </si>
  <si>
    <t>Határrendészeti Tanszék</t>
  </si>
  <si>
    <t>dr. Szilvásy György Péter</t>
  </si>
  <si>
    <t>Zsámbokiné dr. Ficskovszky Ágnes</t>
  </si>
  <si>
    <t>Vám- és Pénzügyőri Tanszék</t>
  </si>
  <si>
    <t xml:space="preserve">dr. Potoczki Zoltán </t>
  </si>
  <si>
    <t xml:space="preserve">Magasvári Adrienn </t>
  </si>
  <si>
    <t>Dr. Szabó Andrea</t>
  </si>
  <si>
    <t>dr. Suba László</t>
  </si>
  <si>
    <t>RVPTB132</t>
  </si>
  <si>
    <t>RARTB25</t>
  </si>
  <si>
    <t>Igazgatásrendészeti jog  2.</t>
  </si>
  <si>
    <t>RMTTB01</t>
  </si>
  <si>
    <t>RMTTB02</t>
  </si>
  <si>
    <t>RRVTB06</t>
  </si>
  <si>
    <t>KVI</t>
  </si>
  <si>
    <t>Polgári Nemzetbiztonsági Tanszék</t>
  </si>
  <si>
    <t>RKNIB24</t>
  </si>
  <si>
    <t>RBATB28</t>
  </si>
  <si>
    <t>RBVTB66</t>
  </si>
  <si>
    <t>Határellenörzési ismeretek</t>
  </si>
  <si>
    <t>RHRTB50</t>
  </si>
  <si>
    <t>RHRTB51</t>
  </si>
  <si>
    <t>RHRTB52</t>
  </si>
  <si>
    <t>RHRTB53</t>
  </si>
  <si>
    <t>RHRTB54</t>
  </si>
  <si>
    <t>RHRTB55</t>
  </si>
  <si>
    <t>RHRTB56</t>
  </si>
  <si>
    <t>RHRTB57</t>
  </si>
  <si>
    <t>RHRTB58</t>
  </si>
  <si>
    <t>RHRTB59</t>
  </si>
  <si>
    <t>RHRTB60</t>
  </si>
  <si>
    <t>RHRTB61</t>
  </si>
  <si>
    <t>RHRTB62</t>
  </si>
  <si>
    <t>RHRTB63</t>
  </si>
  <si>
    <t>RRMTB02</t>
  </si>
  <si>
    <t>Dr. Molnár Katalin</t>
  </si>
  <si>
    <t>RRMTB01</t>
  </si>
  <si>
    <t>RRMTB07</t>
  </si>
  <si>
    <t>RRMTB06</t>
  </si>
  <si>
    <t>Fekete Márta</t>
  </si>
  <si>
    <t>RRMTB04</t>
  </si>
  <si>
    <t>Konfliktuskezelési tréning</t>
  </si>
  <si>
    <t>dr. Szuhai Ilona</t>
  </si>
  <si>
    <t>dr. Nádasi Béla</t>
  </si>
  <si>
    <t>RKRJB15</t>
  </si>
  <si>
    <t>RKRJB16</t>
  </si>
  <si>
    <t>Dr. Farkas Johanna</t>
  </si>
  <si>
    <t>Dr. Fogarasi Mihály</t>
  </si>
  <si>
    <t>Dr. Deák József</t>
  </si>
  <si>
    <t>RBÜAB18</t>
  </si>
  <si>
    <t>RBÜAB19</t>
  </si>
  <si>
    <t>Dr. Benczéné Bagó Andrea</t>
  </si>
  <si>
    <t>Horváth Dániel</t>
  </si>
  <si>
    <t>Kecskés Kornélia</t>
  </si>
  <si>
    <t>Kecskés Alexandra</t>
  </si>
  <si>
    <t>Huszárné Soós Rita Terézia</t>
  </si>
  <si>
    <t>RMORB59</t>
  </si>
  <si>
    <t>RMORB60</t>
  </si>
  <si>
    <t>RMORB53</t>
  </si>
  <si>
    <t>RMORB54</t>
  </si>
  <si>
    <t>Lippap Zsolt</t>
  </si>
  <si>
    <t>ÁEETB15</t>
  </si>
  <si>
    <t>dr. Skorka Tamás</t>
  </si>
  <si>
    <t>RMORB20</t>
  </si>
  <si>
    <t>RMORB24</t>
  </si>
  <si>
    <t>RMORB30</t>
  </si>
  <si>
    <t>RMORB34</t>
  </si>
  <si>
    <t>RMOR48</t>
  </si>
  <si>
    <t>Kardos Pál</t>
  </si>
  <si>
    <t>RMORB78</t>
  </si>
  <si>
    <t>RMORB38</t>
  </si>
  <si>
    <t>dr. Kovács Sándor</t>
  </si>
  <si>
    <t>RMORB40</t>
  </si>
  <si>
    <t>Dr. Horváth Tamás</t>
  </si>
  <si>
    <t>RMORB39</t>
  </si>
  <si>
    <t>RMORB44</t>
  </si>
  <si>
    <t>RMORB50</t>
  </si>
  <si>
    <t>Intézkedéstaktika és eszközrendszere</t>
  </si>
  <si>
    <t>RMORB76</t>
  </si>
  <si>
    <t>RMORB77</t>
  </si>
  <si>
    <t>RMORB72</t>
  </si>
  <si>
    <t>RMORB73</t>
  </si>
  <si>
    <t>RMORB57</t>
  </si>
  <si>
    <t>RMORB58</t>
  </si>
  <si>
    <t>RKBTB233</t>
  </si>
  <si>
    <t>Idegennyelvi és Szaknyelvi Lektorátus</t>
  </si>
  <si>
    <t>Ürmösné Dr. Simon Gabriella</t>
  </si>
  <si>
    <t>RBÜAB8</t>
  </si>
  <si>
    <t>RBÜAB9</t>
  </si>
  <si>
    <t>Dr. Pallagi Anikó</t>
  </si>
  <si>
    <t>RBÜEB05</t>
  </si>
  <si>
    <t>Dr. Nyeste Péter</t>
  </si>
  <si>
    <t>Okmány szakismeret</t>
  </si>
  <si>
    <t>dr Zsigmond Csaba</t>
  </si>
  <si>
    <t>dr. Haspel Orsolya</t>
  </si>
  <si>
    <t>RKRJB17</t>
  </si>
  <si>
    <t>RKRJB18</t>
  </si>
  <si>
    <t>RKRJB22</t>
  </si>
  <si>
    <t>dr. Zsigmond Csaba</t>
  </si>
  <si>
    <t>RKBTB613</t>
  </si>
  <si>
    <t>RKBTB623</t>
  </si>
  <si>
    <t>RKBTB513</t>
  </si>
  <si>
    <t>RKRJB14</t>
  </si>
  <si>
    <t>RKBTB413</t>
  </si>
  <si>
    <t>RKBTB423</t>
  </si>
  <si>
    <t>Dr. Mészáros Gábor</t>
  </si>
  <si>
    <t>dr. Czene-Polgár Viktória</t>
  </si>
  <si>
    <t>dr. Tirts Tibor</t>
  </si>
  <si>
    <t>dr. Anti Csaba</t>
  </si>
  <si>
    <t>RKBTB133</t>
  </si>
  <si>
    <t>ÁTKTB08</t>
  </si>
  <si>
    <t>ÁNTK Társadalmi Kommunikációs Tanszék</t>
  </si>
  <si>
    <t>Dr. Zsolt Péter</t>
  </si>
  <si>
    <t>ÁTKTB09</t>
  </si>
  <si>
    <t>ÁNTK Társadalmi Kommunikáció Tanszék</t>
  </si>
  <si>
    <t>Dr. Bartóki-Gönczy Balázs</t>
  </si>
  <si>
    <t>Dr. Vass Gyula</t>
  </si>
  <si>
    <t>Dr. Dobák Imre</t>
  </si>
  <si>
    <t>Szakmatörténet (vj.)</t>
  </si>
  <si>
    <t>NPNBB32</t>
  </si>
  <si>
    <t>HATÁRRENDÉSZETI ZV</t>
  </si>
  <si>
    <t>VKMTB70</t>
  </si>
  <si>
    <t>RRETB13</t>
  </si>
  <si>
    <t xml:space="preserve"> RMORB37</t>
  </si>
  <si>
    <t>RMORB49</t>
  </si>
  <si>
    <t>Társadalmi és kommunikációs ismeretek alapjai</t>
  </si>
  <si>
    <t>RRMTB03</t>
  </si>
  <si>
    <t>RKRJB19</t>
  </si>
  <si>
    <t>Szabadon választható tantárgyak</t>
  </si>
  <si>
    <t>RMORB04</t>
  </si>
  <si>
    <t>RFTTB02</t>
  </si>
  <si>
    <t>Katasztrófavédelmi Intézet</t>
  </si>
  <si>
    <t>Dr. Kóródi Gyula</t>
  </si>
  <si>
    <t>RKPTB08</t>
  </si>
  <si>
    <t>RKPTB09</t>
  </si>
  <si>
    <t>RKBTB123</t>
  </si>
  <si>
    <t>ELŐTANULMÁNYI REND</t>
  </si>
  <si>
    <t>Kódszám</t>
  </si>
  <si>
    <t>Tanulmányi terület/tantárgy</t>
  </si>
  <si>
    <t>ELŐTANULMÁNYI KÖTELEZETTSÉG</t>
  </si>
  <si>
    <t>Tantárgy</t>
  </si>
  <si>
    <t xml:space="preserve">Krimináltechnika 1. </t>
  </si>
  <si>
    <t xml:space="preserve"> RKRIB03</t>
  </si>
  <si>
    <t>Intézkedéstaktika 1.</t>
  </si>
  <si>
    <t>Intézkedéstaktika 2.</t>
  </si>
  <si>
    <t>Intézkedéstaktika 3.</t>
  </si>
  <si>
    <t>Biztonsági pszichológia alapjai 1.</t>
  </si>
  <si>
    <t>Biztonsági pszichológia alapjai 2.</t>
  </si>
  <si>
    <t>Biztonsági etika</t>
  </si>
  <si>
    <t>RBŰAB19</t>
  </si>
  <si>
    <t>RTKTB43</t>
  </si>
  <si>
    <t xml:space="preserve">Testnevelés (bz.) 6. </t>
  </si>
  <si>
    <t>Információs rendszerek védelme 2.</t>
  </si>
  <si>
    <t>A személy-, vagyonvédelmi tevékenység rendészete 2.</t>
  </si>
  <si>
    <t>A személy-, vagyonvédelmi tevékenység rendészete 1.</t>
  </si>
  <si>
    <t>Biztonságtechnika 2.</t>
  </si>
  <si>
    <t>Biztonságtechnika 1.</t>
  </si>
  <si>
    <t>Biztonságtechnika 3.</t>
  </si>
  <si>
    <t>Magánbiztonsági szakismeretek 2.</t>
  </si>
  <si>
    <t>RMORB37</t>
  </si>
  <si>
    <t>Magánbiztonsági szakismeretek 1.</t>
  </si>
  <si>
    <t>Magánbiztonsági szakismeretek 3.</t>
  </si>
  <si>
    <t>Magánbiztonsági szakismeretek 4.</t>
  </si>
  <si>
    <t>MORB73</t>
  </si>
  <si>
    <t>Tűz-, munka- és katasztrófavédelem a magánbiztonságban 2.</t>
  </si>
  <si>
    <t>Tűz-, munka- és katasztrófavédelem a magánbiztonságban 1.</t>
  </si>
  <si>
    <t>Helyi rendészet rendszere 2.</t>
  </si>
  <si>
    <t>Helyi rendészet rendszere 1.</t>
  </si>
  <si>
    <t>Büntetőeljárás jog (bv., vj.) 2.</t>
  </si>
  <si>
    <t>Büntetőeljárás jog (bv., vj.) 1.</t>
  </si>
  <si>
    <t xml:space="preserve">Rendészeti testnevelés (bv.) 5. </t>
  </si>
  <si>
    <t xml:space="preserve">Fogvatartás és reintegráció 3. </t>
  </si>
  <si>
    <t>Határrendészeti szakismertek</t>
  </si>
  <si>
    <t>RHRTB51,</t>
  </si>
  <si>
    <t>Határrendészeti szakismertek,</t>
  </si>
  <si>
    <t>Határrendészeti igazgatási szakismeretek 2.</t>
  </si>
  <si>
    <t>RHRTB53,</t>
  </si>
  <si>
    <t>RHRTB56,</t>
  </si>
  <si>
    <t>Határőrizeti szakismeretek 1.,</t>
  </si>
  <si>
    <t>Igazgatásrendészeti jog 2.</t>
  </si>
  <si>
    <t>RKRJB01</t>
  </si>
  <si>
    <t>Igazgatásrendészeti jogi specializáció (3) 2.</t>
  </si>
  <si>
    <t>RKBTB19,</t>
  </si>
  <si>
    <t xml:space="preserve">Közlekedésrendészeti ismeretek, </t>
  </si>
  <si>
    <t xml:space="preserve">Balesetelemzés 1. </t>
  </si>
  <si>
    <t xml:space="preserve">Közrendvédelmi ismeretek (kl.) (3) 1. </t>
  </si>
  <si>
    <t>Integrált rendőri ismeretek</t>
  </si>
  <si>
    <t xml:space="preserve">Közrendvédelmi szakismeretek 2. </t>
  </si>
  <si>
    <t>Közrendvédelmi szakismeretek 3.</t>
  </si>
  <si>
    <t>Testnevelés (migr.) 3.</t>
  </si>
  <si>
    <t>Testnevelés (migr.) 6.</t>
  </si>
  <si>
    <t>Informatika 3.</t>
  </si>
  <si>
    <t>RBATB02,</t>
  </si>
  <si>
    <t>Migrációelmélet,</t>
  </si>
  <si>
    <t>Migrációelméleti gyakorlat</t>
  </si>
  <si>
    <t xml:space="preserve">Rendészeti hatósági eljárásjog 2. </t>
  </si>
  <si>
    <t xml:space="preserve">Vámtarifa és áruismeret 3. </t>
  </si>
  <si>
    <t xml:space="preserve">Vámtarifa és áruismeret 4. </t>
  </si>
  <si>
    <t>NAV informatika 2.</t>
  </si>
  <si>
    <t>NAV informatika 1.</t>
  </si>
  <si>
    <t>RMORB91</t>
  </si>
  <si>
    <t>RMORB92</t>
  </si>
  <si>
    <t>RMORB71</t>
  </si>
  <si>
    <t>RBVTB08</t>
  </si>
  <si>
    <t>RBVTB44</t>
  </si>
  <si>
    <t>RBVTB45</t>
  </si>
  <si>
    <t>RHRTB19</t>
  </si>
  <si>
    <t>RHRTB20</t>
  </si>
  <si>
    <t>RARTB60</t>
  </si>
  <si>
    <t>RARTB50</t>
  </si>
  <si>
    <t>RBATB14</t>
  </si>
  <si>
    <t>RBATB15</t>
  </si>
  <si>
    <t>RBATB16</t>
  </si>
  <si>
    <t>RVPTB61</t>
  </si>
  <si>
    <t>RVPTB62</t>
  </si>
  <si>
    <t>RVPTB63</t>
  </si>
  <si>
    <t>RHRTB64</t>
  </si>
  <si>
    <t>Dr. Balla Zoltán</t>
  </si>
  <si>
    <t>Dr. Buzás Gábor</t>
  </si>
  <si>
    <t>Igazgatásrendészeti és Nemzetközi Jogi Tanszék</t>
  </si>
  <si>
    <t>Igazgatásrendészeti és Nemzetközi RendészetiTanszék</t>
  </si>
  <si>
    <t>Igazgatásrendészeti és Nemzetközi Rendészeti Tanszék</t>
  </si>
  <si>
    <t>Igazgatásrendészeti és Nemezetközi Rendészeti Tanszék</t>
  </si>
  <si>
    <t>Igazgatásrendészeti és Nemtzetközi Rendészeti Tanszék</t>
  </si>
  <si>
    <t>Igagatásrendészeti és Nemzetközi RendészetiTanszék</t>
  </si>
  <si>
    <t>Igazgatásrendészeti és Nemzetközi  RendészetiTanszék</t>
  </si>
  <si>
    <t>Igazgatásrendészeti és Nemzetközi  Rendészeti Tanszék</t>
  </si>
  <si>
    <t>Németh Gábor</t>
  </si>
  <si>
    <t>Dr. Gárdonyi Gergely</t>
  </si>
  <si>
    <t>érvényes 2023/2024-es tanévtől felmenő rendszerben.</t>
  </si>
  <si>
    <t>érvényes 2023/2024-as tanévtől felmenő rendszerben.</t>
  </si>
  <si>
    <t xml:space="preserve">RENDÉSZETI IGAZGATÁSI  ALAPKÉPZÉSI SZAK </t>
  </si>
  <si>
    <t>RINTB04</t>
  </si>
  <si>
    <t>Szabálysértési jog (3) 4.</t>
  </si>
  <si>
    <t>RINTB05</t>
  </si>
  <si>
    <t>Szabálysértési jog (3) 5.</t>
  </si>
  <si>
    <t>RINTB06</t>
  </si>
  <si>
    <t>Rendészeti hatósági eljárásjogi repetitórium (3)</t>
  </si>
  <si>
    <t>dr. Merkl Zoltán</t>
  </si>
  <si>
    <t>Vájlok László</t>
  </si>
  <si>
    <t>Kockázatkezelési alapismeret</t>
  </si>
  <si>
    <t>dr. Pajor Andrea</t>
  </si>
  <si>
    <t>RBVTB74</t>
  </si>
  <si>
    <t>RBVTB75</t>
  </si>
  <si>
    <t>RBVTB76</t>
  </si>
  <si>
    <t xml:space="preserve">Büntetés-végrehajtási gazdálkodás 1. </t>
  </si>
  <si>
    <t>RBVTB77</t>
  </si>
  <si>
    <t xml:space="preserve">Büntetés-végrehajtási gazdálkodás 2. </t>
  </si>
  <si>
    <t>RBVTB78</t>
  </si>
  <si>
    <t>Büntetés-végrehajtási igazgatás 1.</t>
  </si>
  <si>
    <t xml:space="preserve">Büntetés-végrehajtási igazgatás 2. </t>
  </si>
  <si>
    <t>RBVTB79</t>
  </si>
  <si>
    <t xml:space="preserve">Fogvatartás és reintegráció 1. </t>
  </si>
  <si>
    <t>RBVTB80</t>
  </si>
  <si>
    <t>RBVTB81</t>
  </si>
  <si>
    <t>RBVTB82</t>
  </si>
  <si>
    <t>RBVTB83</t>
  </si>
  <si>
    <t>Fogvatartás és reintegráció 5.</t>
  </si>
  <si>
    <t>RBVTB84</t>
  </si>
  <si>
    <t>Fogvatartás és reintegráció 6.</t>
  </si>
  <si>
    <t xml:space="preserve">BV REINTEGRÁCIÓ ÉS PSZICHOLÓGIA ZV </t>
  </si>
  <si>
    <t>A rendészet memzetközi és uniós jogi alapjai</t>
  </si>
  <si>
    <t>Rendészet és alapjogok</t>
  </si>
  <si>
    <t>RINTB09</t>
  </si>
  <si>
    <t>Irányítói tréning a büntetés-végrehajtásban dolgozóknak</t>
  </si>
  <si>
    <t>dr. Girhiny Kornél</t>
  </si>
  <si>
    <t>Lőkiképzés 2.</t>
  </si>
  <si>
    <t>Mágó Barbara</t>
  </si>
  <si>
    <t>RRMTB11</t>
  </si>
  <si>
    <t>Dr. Molnár István Jenő</t>
  </si>
  <si>
    <t>RRMTB16</t>
  </si>
  <si>
    <t xml:space="preserve">RRMTB12 </t>
  </si>
  <si>
    <t>Irányítói kompetenciafejlesztés a magánbiztonságban</t>
  </si>
  <si>
    <t>Hlavacska Gergely</t>
  </si>
  <si>
    <t>RRMTB13</t>
  </si>
  <si>
    <t>Konfliktuskezelési tréning - magánbiztonság</t>
  </si>
  <si>
    <t>RRMTB14</t>
  </si>
  <si>
    <t>Konfliktuskezelési tréning - büntetés-végrehajtás</t>
  </si>
  <si>
    <t>RRMTB15</t>
  </si>
  <si>
    <t>Sztodola Tibor</t>
  </si>
  <si>
    <t>Krimináltechnikai Tanszék</t>
  </si>
  <si>
    <t>Dr. Horgos Lívia</t>
  </si>
  <si>
    <t>Dr. Amberg Erzsébet</t>
  </si>
  <si>
    <t>Tóth Attila</t>
  </si>
  <si>
    <t>ÁEKMTB55</t>
  </si>
  <si>
    <t>„Szent László Program – Erdély felfedezése”</t>
  </si>
  <si>
    <t>ÁNTK - Európai Köz- és Magánjogi Tanszék</t>
  </si>
  <si>
    <t>Dr. Orbán Endre</t>
  </si>
  <si>
    <t>RTKTB87</t>
  </si>
  <si>
    <t>Aerobik</t>
  </si>
  <si>
    <t>Testnevelési és Küzdősportok Tanszék</t>
  </si>
  <si>
    <t>RTKTB89</t>
  </si>
  <si>
    <t>Kondicionálás</t>
  </si>
  <si>
    <t xml:space="preserve">Nagy Ádám Ferenc </t>
  </si>
  <si>
    <t>RTKTB88</t>
  </si>
  <si>
    <t>Labdarúgás</t>
  </si>
  <si>
    <t xml:space="preserve">Dr. Freyer Gyula Tamás </t>
  </si>
  <si>
    <t>RTKTB98</t>
  </si>
  <si>
    <t>Lovaglás elmélete és gyakorlati alapjai</t>
  </si>
  <si>
    <t>Dr. Freyer Gyula Tamás</t>
  </si>
  <si>
    <t>ÁTKTM49</t>
  </si>
  <si>
    <t xml:space="preserve">A vívás gyakorlati alapjai </t>
  </si>
  <si>
    <t>ÁNTK - Társadalmi Kommunikáció Tanszék</t>
  </si>
  <si>
    <t>RINYB25</t>
  </si>
  <si>
    <t>Angol migrációs szaknyelv 1.</t>
  </si>
  <si>
    <t>Dr. Borszéki Judit</t>
  </si>
  <si>
    <t>RINYB26</t>
  </si>
  <si>
    <t>Angol migrációs szaknyelv 2.</t>
  </si>
  <si>
    <t>RINYB27</t>
  </si>
  <si>
    <t>Angol kommunikációs rendészeti szaknyelv 1.</t>
  </si>
  <si>
    <t>Kudar Mariann</t>
  </si>
  <si>
    <t>RINYB28</t>
  </si>
  <si>
    <t>Angol kommunikációs rendészeti szaknyelv 2.</t>
  </si>
  <si>
    <t>RINYB29</t>
  </si>
  <si>
    <t>Rendészeti szaknyelvi nyelvvizsgára felkészítés 1.</t>
  </si>
  <si>
    <t>Acsai György</t>
  </si>
  <si>
    <t>RINYB30</t>
  </si>
  <si>
    <t>Rendészeti szaknyelvi nyelvvizsgára felkészítés 2.</t>
  </si>
  <si>
    <t>RINYB39</t>
  </si>
  <si>
    <t>Angol B2 nyelvvizsga felkészítő 1.</t>
  </si>
  <si>
    <t>RINYB40</t>
  </si>
  <si>
    <t>Angol B2 nyelvvizsga felkészítő 2.</t>
  </si>
  <si>
    <t>RINYB41</t>
  </si>
  <si>
    <t>Angol középfokú szintre hozó 1.</t>
  </si>
  <si>
    <t>Dr. Nagy György</t>
  </si>
  <si>
    <t>RINYB42</t>
  </si>
  <si>
    <t>Angol középfokú szintre hozó 2.</t>
  </si>
  <si>
    <t>RINYB43</t>
  </si>
  <si>
    <t>Angol középfokú szintre hozó 3.</t>
  </si>
  <si>
    <t>Barnucz Nóra</t>
  </si>
  <si>
    <t>RINYB44</t>
  </si>
  <si>
    <t>Angol középfokú szintre hozó 4.</t>
  </si>
  <si>
    <t>RINYB31</t>
  </si>
  <si>
    <t>Német rendészeti szaknyelv 1.</t>
  </si>
  <si>
    <t>Veres-Faddi Nikolett</t>
  </si>
  <si>
    <t>RINYB32</t>
  </si>
  <si>
    <t>Német rendészeti szaknyelv 2.</t>
  </si>
  <si>
    <t>RINYB33</t>
  </si>
  <si>
    <t>Plurális rendészeti angol szaknyelv 1.</t>
  </si>
  <si>
    <t>Kovács Éva</t>
  </si>
  <si>
    <t>RINYB34</t>
  </si>
  <si>
    <t>Plurális rendészeti angol szaknyelv 2.</t>
  </si>
  <si>
    <t>RHRTB65</t>
  </si>
  <si>
    <t>Úti okmányok vizsgálata</t>
  </si>
  <si>
    <t>RHRTB22</t>
  </si>
  <si>
    <t>A schengeni egyezménnyel kapcsolatos rendészeti és biztonsági tanulmányok</t>
  </si>
  <si>
    <t>RBATB20</t>
  </si>
  <si>
    <t>A külföldiek integrációja hazánkban és az Európai Unióban</t>
  </si>
  <si>
    <t>RBATB23</t>
  </si>
  <si>
    <t>Migráció Európa peremén</t>
  </si>
  <si>
    <t>RBATB49</t>
  </si>
  <si>
    <t>Híres magyarok – az állampolgárság megállapítása és az államérdekű honosítás speciális szabályai</t>
  </si>
  <si>
    <t xml:space="preserve">dr. Mágó Barbara </t>
  </si>
  <si>
    <t>RNETB03</t>
  </si>
  <si>
    <t>Az Európai Elfogatóparancs és átadási eljárás</t>
  </si>
  <si>
    <t>dr. Fachet Gergő</t>
  </si>
  <si>
    <t>dr. Schubauerné dr. Hargitai Veronika</t>
  </si>
  <si>
    <t>RARTB16</t>
  </si>
  <si>
    <t>Gyűlölet-bűncselekmények: bűnüldözés és bűnmegelőzés az Euróapi Unióban</t>
  </si>
  <si>
    <t>RKRJB25</t>
  </si>
  <si>
    <t>Humánerőforrás gazdálkodás</t>
  </si>
  <si>
    <t>dr. Sipos Csilla</t>
  </si>
  <si>
    <t>RKRJB26</t>
  </si>
  <si>
    <t>Munkajog a gyakorlatban</t>
  </si>
  <si>
    <t xml:space="preserve">RBGVB36 </t>
  </si>
  <si>
    <t>Bűnelemzés a modern bűnüldözésben</t>
  </si>
  <si>
    <t xml:space="preserve">RGBVB141 </t>
  </si>
  <si>
    <t>A csúcstechnológiai bűnözés és nyomozása</t>
  </si>
  <si>
    <t xml:space="preserve">RBGVB134 </t>
  </si>
  <si>
    <t>A bűnügyi hírszerzés gyakorlata 1. </t>
  </si>
  <si>
    <t>RBGVB135</t>
  </si>
  <si>
    <t>A bűnügyi hírszerzés gyakorlata 2. </t>
  </si>
  <si>
    <t>RBGVB136</t>
  </si>
  <si>
    <t>A bűnügyi hírszerzés gyakorlata 3. </t>
  </si>
  <si>
    <t>RBGVB137</t>
  </si>
  <si>
    <t>A környezeti bűncselekmények elleni nemzetközi és hazai fellépés</t>
  </si>
  <si>
    <t>RBGVB138</t>
  </si>
  <si>
    <t>Bankok biztonsága, védelmi megoldásai</t>
  </si>
  <si>
    <t>dr. Simon Béla</t>
  </si>
  <si>
    <t>RBGVB139</t>
  </si>
  <si>
    <t>Kiberbűnözés elleni rendészeti fellépés</t>
  </si>
  <si>
    <t>RBGVB144</t>
  </si>
  <si>
    <t>Információvédelem kriptográfiával az ókortól napjainki</t>
  </si>
  <si>
    <t>Dr. Károlyi László</t>
  </si>
  <si>
    <t>RBGVB145</t>
  </si>
  <si>
    <t>Modern technológiák  - avuló jog</t>
  </si>
  <si>
    <t>Dr. Nagy Zoltán András</t>
  </si>
  <si>
    <t>RBGVB146</t>
  </si>
  <si>
    <t xml:space="preserve">Esettanulmányok a gazdasági bűncselekmények témaköréből </t>
  </si>
  <si>
    <t>Hauber György</t>
  </si>
  <si>
    <t>RBGVB147</t>
  </si>
  <si>
    <t>Új típusú információszerzés a bűnüldözésben</t>
  </si>
  <si>
    <t>RBVTB72</t>
  </si>
  <si>
    <t xml:space="preserve">Bv. intézetek kriminalisztikája testközelben </t>
  </si>
  <si>
    <t>Dr. Czenczer Orsolya</t>
  </si>
  <si>
    <t>Farkasné dr. Halász Henrietta</t>
  </si>
  <si>
    <t>RFTTB05</t>
  </si>
  <si>
    <t>Bűnügyi helyszínelés a gyakorlatban</t>
  </si>
  <si>
    <t>RKNIB38</t>
  </si>
  <si>
    <t>Dr. Regényi Kund Miklós</t>
  </si>
  <si>
    <t>Atomerőművek biztonsága</t>
  </si>
  <si>
    <t>MÖRT</t>
  </si>
  <si>
    <t>RMORB79</t>
  </si>
  <si>
    <t>Egyetemi Polgárőrség</t>
  </si>
  <si>
    <t>Sportrendészet</t>
  </si>
  <si>
    <t>Dr. Nagy-Tóth Nikolett Ágnes</t>
  </si>
  <si>
    <t>RRETB11</t>
  </si>
  <si>
    <t>Az Oroszországi Föderáció rendészeti rendszerei</t>
  </si>
  <si>
    <t>dr. Deák József</t>
  </si>
  <si>
    <t>RVPTB142</t>
  </si>
  <si>
    <t>Bevételi hatóságok nemzetközi együttműködése</t>
  </si>
  <si>
    <t>RVPTB143</t>
  </si>
  <si>
    <t>RVPTB145</t>
  </si>
  <si>
    <t>Az emberi erőforrás, mint érték a rendészetben</t>
  </si>
  <si>
    <t>Vámellenőrzés a gyakorlatban – Záhonytól Brüsszelig</t>
  </si>
  <si>
    <t>Dr. Suba László</t>
  </si>
  <si>
    <t xml:space="preserve">Közlekedési büntetőjog </t>
  </si>
  <si>
    <t>Dr. Budaházi Árpád</t>
  </si>
  <si>
    <t>Dr. Vári Vince</t>
  </si>
  <si>
    <t>Az állami büntetőhatalom elmélete és gyakorlata</t>
  </si>
  <si>
    <t>Bűntetőjogi Tanszék</t>
  </si>
  <si>
    <t>A büntetőjogszabály értelmezése</t>
  </si>
  <si>
    <t>RNYTB03</t>
  </si>
  <si>
    <t>A szolgálati kutya alkalmazása</t>
  </si>
  <si>
    <t>RNYTB07</t>
  </si>
  <si>
    <t>Rendészet és turizmusbiztonság</t>
  </si>
  <si>
    <t>Dr. Mátyás Szabolcs</t>
  </si>
  <si>
    <t>RRVTB08</t>
  </si>
  <si>
    <t>RRVTB09</t>
  </si>
  <si>
    <t xml:space="preserve">Rendészeti menedzsment </t>
  </si>
  <si>
    <t>Dr. Kovács István</t>
  </si>
  <si>
    <t>Büntetőjogi alapismeretek  2.</t>
  </si>
  <si>
    <t>RBÜAB08</t>
  </si>
  <si>
    <t>RBÜAB09</t>
  </si>
  <si>
    <t xml:space="preserve">Büntetés-végrehajtási igazgatás 1. </t>
  </si>
  <si>
    <t>Bogotyán Róbert</t>
  </si>
  <si>
    <t>Dr. Forgács Judit</t>
  </si>
  <si>
    <t>Dr.Lehoczki Ágnes</t>
  </si>
  <si>
    <t>Társadalmi és kommunikációs ismeretek alapjai a magánbiztonságban</t>
  </si>
  <si>
    <t xml:space="preserve">RRMTB03                                 </t>
  </si>
  <si>
    <t xml:space="preserve">RRMTB03  /      RRMTB11   </t>
  </si>
  <si>
    <t xml:space="preserve">Társadalmi és kommunikációs ismeretek alapjai </t>
  </si>
  <si>
    <t>RKNIB43</t>
  </si>
  <si>
    <t>Krimináltaktikai Tanszék</t>
  </si>
  <si>
    <t>RKNIB27</t>
  </si>
  <si>
    <t>RKNIB39</t>
  </si>
  <si>
    <t>Robotzsaru 3..</t>
  </si>
  <si>
    <t>RKNIB42</t>
  </si>
  <si>
    <t>Robotzsaru 5.</t>
  </si>
  <si>
    <t>Sánta Györgyné Huba Judit</t>
  </si>
  <si>
    <t xml:space="preserve"> RRMTB16</t>
  </si>
  <si>
    <t>Rendészeti kommunikáció tréning – büntetés-végrehajtás</t>
  </si>
  <si>
    <t>Irányítói, vezetői kompetenciafejlesztő tréning – büntetés-végrehajtás</t>
  </si>
  <si>
    <t xml:space="preserve">Közigazgatás alapintézményei </t>
  </si>
  <si>
    <t>Rendészeti hatósági eljárási jog 1.</t>
  </si>
  <si>
    <t>Rendészeti hatósági eljárási jog 2.</t>
  </si>
  <si>
    <t xml:space="preserve">Rendészeti hatósági eljárási jog 1. </t>
  </si>
  <si>
    <t>RVPTB150</t>
  </si>
  <si>
    <t xml:space="preserve"> Rendészeti kommunikáció tréning – büntetés-végrehajtás</t>
  </si>
  <si>
    <t>Társadalmi. és kommunikációs ismeretek a magánbiztonságban</t>
  </si>
  <si>
    <t xml:space="preserve">Közös Közszolgálati Gyakorlat </t>
  </si>
  <si>
    <t>Konfliktuskezelési tréning – magánbiztonság</t>
  </si>
  <si>
    <t>RRMTB12</t>
  </si>
  <si>
    <t>RJITB01</t>
  </si>
  <si>
    <t>Rendészeti jogállástan</t>
  </si>
  <si>
    <t>Társadalmi és kommunikációs ismeretek a magánbiztonságban</t>
  </si>
  <si>
    <t>Társadalmi és kommunikációs ismeretek alapjai / Társadalmi és kommunikációs ismeretek  a magánbiztonságban</t>
  </si>
  <si>
    <t>Magyarország stratégiai dimenziói a múltban és ma</t>
  </si>
  <si>
    <t xml:space="preserve">Állam- és Jogtörténeti Tanszék </t>
  </si>
  <si>
    <t>Prof. Dr. Nagyernyei-Szabó Ádám Sándor</t>
  </si>
  <si>
    <t xml:space="preserve">Civilizációnk kihívásai </t>
  </si>
  <si>
    <t>Védelem és közszolgálat</t>
  </si>
  <si>
    <t>Hadászati Tanszék</t>
  </si>
  <si>
    <t>Dr. Jobbágy Zoltán</t>
  </si>
  <si>
    <t>RINTB07</t>
  </si>
  <si>
    <t>Rucska András</t>
  </si>
  <si>
    <t>Halászi Henrietta</t>
  </si>
  <si>
    <t>BÜNTETÉS-VÉGREHAJTÁSI BIZTONSÁGi SZOLGÁLATI  ISMERETEK ZV</t>
  </si>
  <si>
    <t>Közrendvédelmi szakismeretek 3</t>
  </si>
  <si>
    <t>RINYB52</t>
  </si>
  <si>
    <t>Orosz nyelv kezdőknek 1.</t>
  </si>
  <si>
    <t>Nagy Éva</t>
  </si>
  <si>
    <t>RINYB56</t>
  </si>
  <si>
    <t>Orosz nyelv haladóknak 1.</t>
  </si>
  <si>
    <t>RBGVB149</t>
  </si>
  <si>
    <t>Dr. Kovács Zoltán</t>
  </si>
  <si>
    <t>RKBTB58</t>
  </si>
  <si>
    <t xml:space="preserve">A vallás különös szerepe a közszolgálatban </t>
  </si>
  <si>
    <t>RBÜEB17</t>
  </si>
  <si>
    <t>Mesterséges intelligencia alkalmazása a hazai szervezetek egyes ágazataiban</t>
  </si>
  <si>
    <t xml:space="preserve"> ÁÁJTB06</t>
  </si>
  <si>
    <t>ÁÁJTB05</t>
  </si>
  <si>
    <t>HKHATA901</t>
  </si>
  <si>
    <t>RVPTB141</t>
  </si>
  <si>
    <t>RVPTB140</t>
  </si>
  <si>
    <t xml:space="preserve">Dr. Magasvári Adrienn </t>
  </si>
  <si>
    <t>Dr. Magasvári Adrienn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</si>
</sst>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65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2"/>
      <color rgb="FF000000"/>
      <name val="Arial"/>
      <family val="2"/>
      <charset val="238"/>
    </font>
    <font>
      <strike/>
      <sz val="12"/>
      <name val="Arial"/>
      <family val="2"/>
      <charset val="238"/>
    </font>
    <font>
      <strike/>
      <sz val="11"/>
      <name val="Arial"/>
      <family val="2"/>
      <charset val="238"/>
    </font>
    <font>
      <b/>
      <strike/>
      <sz val="12"/>
      <name val="Arial"/>
      <family val="2"/>
      <charset val="238"/>
    </font>
    <font>
      <strike/>
      <sz val="10"/>
      <name val="Arial"/>
      <family val="2"/>
      <charset val="238"/>
    </font>
    <font>
      <strike/>
      <sz val="12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rgb="FF00B050"/>
      <name val="Arial"/>
      <family val="2"/>
      <charset val="238"/>
    </font>
    <font>
      <sz val="12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rgb="FFFFFF00"/>
      <name val="Arial"/>
      <family val="2"/>
      <charset val="238"/>
    </font>
    <font>
      <sz val="10"/>
      <color rgb="FFFFFF0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  <charset val="238"/>
    </font>
    <font>
      <b/>
      <sz val="13"/>
      <color rgb="FFFF0000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indexed="64"/>
      </patternFill>
    </fill>
  </fills>
  <borders count="4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rgb="FFFF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rgb="FFFF000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ck">
        <color rgb="FFFF000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ck">
        <color rgb="FFFF0000"/>
      </top>
      <bottom style="thin">
        <color indexed="8"/>
      </bottom>
      <diagonal/>
    </border>
    <border>
      <left/>
      <right style="thin">
        <color indexed="8"/>
      </right>
      <top style="thick">
        <color rgb="FFFF0000"/>
      </top>
      <bottom style="thin">
        <color indexed="8"/>
      </bottom>
      <diagonal/>
    </border>
    <border>
      <left/>
      <right style="medium">
        <color indexed="8"/>
      </right>
      <top style="thick">
        <color rgb="FFFF0000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ck">
        <color rgb="FFFF0000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ck">
        <color rgb="FFFF0000"/>
      </top>
      <bottom style="thin">
        <color indexed="8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indexed="8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/>
      <right style="medium">
        <color indexed="64"/>
      </right>
      <top style="thin">
        <color indexed="8"/>
      </top>
      <bottom style="thin">
        <color rgb="FF000000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double">
        <color rgb="FF00000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28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7" borderId="1" applyNumberFormat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16" borderId="5" applyNumberFormat="0" applyAlignment="0" applyProtection="0"/>
    <xf numFmtId="164" fontId="28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8" fillId="17" borderId="7" applyNumberFormat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0" fillId="4" borderId="0" applyNumberFormat="0" applyBorder="0" applyAlignment="0" applyProtection="0"/>
    <xf numFmtId="0" fontId="21" fillId="22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3" fillId="0" borderId="0"/>
    <xf numFmtId="0" fontId="27" fillId="0" borderId="9" applyNumberFormat="0" applyFill="0" applyAlignment="0" applyProtection="0"/>
    <xf numFmtId="0" fontId="24" fillId="3" borderId="0" applyNumberFormat="0" applyBorder="0" applyAlignment="0" applyProtection="0"/>
    <xf numFmtId="0" fontId="25" fillId="23" borderId="0" applyNumberFormat="0" applyBorder="0" applyAlignment="0" applyProtection="0"/>
    <xf numFmtId="0" fontId="26" fillId="22" borderId="1" applyNumberFormat="0" applyAlignment="0" applyProtection="0"/>
    <xf numFmtId="9" fontId="28" fillId="0" borderId="0" applyFill="0" applyBorder="0" applyAlignment="0" applyProtection="0"/>
    <xf numFmtId="0" fontId="29" fillId="0" borderId="0"/>
    <xf numFmtId="0" fontId="9" fillId="0" borderId="0"/>
    <xf numFmtId="0" fontId="8" fillId="0" borderId="0"/>
    <xf numFmtId="0" fontId="30" fillId="0" borderId="0"/>
    <xf numFmtId="0" fontId="2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9" fillId="0" borderId="0"/>
    <xf numFmtId="0" fontId="31" fillId="0" borderId="0"/>
    <xf numFmtId="0" fontId="28" fillId="17" borderId="340" applyNumberFormat="0" applyAlignment="0" applyProtection="0"/>
    <xf numFmtId="0" fontId="12" fillId="7" borderId="339" applyNumberFormat="0" applyAlignment="0" applyProtection="0"/>
    <xf numFmtId="0" fontId="12" fillId="7" borderId="335" applyNumberFormat="0" applyAlignment="0" applyProtection="0"/>
    <xf numFmtId="0" fontId="28" fillId="17" borderId="336" applyNumberFormat="0" applyAlignment="0" applyProtection="0"/>
    <xf numFmtId="0" fontId="21" fillId="22" borderId="337" applyNumberFormat="0" applyAlignment="0" applyProtection="0"/>
    <xf numFmtId="0" fontId="27" fillId="0" borderId="338" applyNumberFormat="0" applyFill="0" applyAlignment="0" applyProtection="0"/>
    <xf numFmtId="0" fontId="26" fillId="22" borderId="335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1" fillId="22" borderId="341" applyNumberFormat="0" applyAlignment="0" applyProtection="0"/>
    <xf numFmtId="0" fontId="27" fillId="0" borderId="342" applyNumberFormat="0" applyFill="0" applyAlignment="0" applyProtection="0"/>
    <xf numFmtId="0" fontId="26" fillId="22" borderId="339" applyNumberFormat="0" applyAlignment="0" applyProtection="0"/>
  </cellStyleXfs>
  <cellXfs count="1672">
    <xf numFmtId="0" fontId="0" fillId="0" borderId="0" xfId="0"/>
    <xf numFmtId="0" fontId="33" fillId="0" borderId="0" xfId="40" applyFont="1"/>
    <xf numFmtId="0" fontId="38" fillId="4" borderId="12" xfId="40" applyFont="1" applyFill="1" applyBorder="1" applyAlignment="1" applyProtection="1">
      <alignment horizontal="center"/>
    </xf>
    <xf numFmtId="0" fontId="39" fillId="4" borderId="13" xfId="40" applyFont="1" applyFill="1" applyBorder="1" applyProtection="1"/>
    <xf numFmtId="0" fontId="38" fillId="25" borderId="146" xfId="46" applyFont="1" applyFill="1" applyBorder="1" applyAlignment="1" applyProtection="1">
      <alignment horizontal="center"/>
    </xf>
    <xf numFmtId="0" fontId="38" fillId="4" borderId="62" xfId="40" applyFont="1" applyFill="1" applyBorder="1" applyAlignment="1" applyProtection="1">
      <alignment horizontal="center"/>
    </xf>
    <xf numFmtId="0" fontId="39" fillId="0" borderId="67" xfId="40" applyFont="1" applyBorder="1"/>
    <xf numFmtId="0" fontId="39" fillId="0" borderId="0" xfId="40" applyFont="1"/>
    <xf numFmtId="0" fontId="40" fillId="25" borderId="67" xfId="40" applyFont="1" applyFill="1" applyBorder="1" applyAlignment="1" applyProtection="1">
      <alignment horizontal="center"/>
    </xf>
    <xf numFmtId="0" fontId="40" fillId="0" borderId="70" xfId="40" applyFont="1" applyFill="1" applyBorder="1" applyAlignment="1" applyProtection="1">
      <protection locked="0"/>
    </xf>
    <xf numFmtId="0" fontId="40" fillId="0" borderId="17" xfId="39" applyNumberFormat="1" applyFont="1" applyFill="1" applyBorder="1" applyAlignment="1" applyProtection="1">
      <alignment horizontal="center"/>
      <protection locked="0"/>
    </xf>
    <xf numFmtId="1" fontId="40" fillId="4" borderId="19" xfId="40" applyNumberFormat="1" applyFont="1" applyFill="1" applyBorder="1" applyAlignment="1" applyProtection="1">
      <alignment horizontal="center"/>
    </xf>
    <xf numFmtId="0" fontId="40" fillId="0" borderId="50" xfId="39" applyNumberFormat="1" applyFont="1" applyFill="1" applyBorder="1" applyAlignment="1" applyProtection="1">
      <alignment horizontal="center"/>
      <protection locked="0"/>
    </xf>
    <xf numFmtId="0" fontId="40" fillId="0" borderId="20" xfId="39" applyNumberFormat="1" applyFont="1" applyBorder="1" applyAlignment="1" applyProtection="1">
      <alignment horizontal="center"/>
      <protection locked="0"/>
    </xf>
    <xf numFmtId="0" fontId="40" fillId="0" borderId="17" xfId="39" applyNumberFormat="1" applyFont="1" applyBorder="1" applyAlignment="1" applyProtection="1">
      <alignment horizontal="center"/>
      <protection locked="0"/>
    </xf>
    <xf numFmtId="0" fontId="40" fillId="0" borderId="60" xfId="39" applyNumberFormat="1" applyFont="1" applyBorder="1" applyAlignment="1" applyProtection="1">
      <alignment horizontal="center"/>
      <protection locked="0"/>
    </xf>
    <xf numFmtId="0" fontId="40" fillId="0" borderId="50" xfId="39" applyNumberFormat="1" applyFont="1" applyBorder="1" applyAlignment="1" applyProtection="1">
      <alignment horizontal="center"/>
      <protection locked="0"/>
    </xf>
    <xf numFmtId="1" fontId="40" fillId="4" borderId="16" xfId="40" applyNumberFormat="1" applyFont="1" applyFill="1" applyBorder="1" applyAlignment="1" applyProtection="1">
      <alignment horizontal="center"/>
    </xf>
    <xf numFmtId="1" fontId="40" fillId="4" borderId="17" xfId="40" applyNumberFormat="1" applyFont="1" applyFill="1" applyBorder="1" applyAlignment="1" applyProtection="1">
      <alignment horizontal="center"/>
    </xf>
    <xf numFmtId="1" fontId="40" fillId="4" borderId="21" xfId="40" applyNumberFormat="1" applyFont="1" applyFill="1" applyBorder="1" applyAlignment="1" applyProtection="1">
      <alignment horizontal="center" vertical="center" shrinkToFit="1"/>
    </xf>
    <xf numFmtId="0" fontId="41" fillId="0" borderId="0" xfId="40" applyFont="1"/>
    <xf numFmtId="0" fontId="40" fillId="0" borderId="231" xfId="39" applyNumberFormat="1" applyFont="1" applyFill="1" applyBorder="1" applyAlignment="1" applyProtection="1">
      <alignment horizontal="center"/>
      <protection locked="0"/>
    </xf>
    <xf numFmtId="0" fontId="40" fillId="0" borderId="66" xfId="40" applyFont="1" applyFill="1" applyBorder="1" applyAlignment="1" applyProtection="1">
      <alignment horizontal="center" vertical="center"/>
      <protection locked="0"/>
    </xf>
    <xf numFmtId="0" fontId="40" fillId="0" borderId="230" xfId="40" applyFont="1" applyBorder="1"/>
    <xf numFmtId="0" fontId="40" fillId="0" borderId="235" xfId="40" applyFont="1" applyBorder="1"/>
    <xf numFmtId="0" fontId="40" fillId="25" borderId="69" xfId="40" applyFont="1" applyFill="1" applyBorder="1" applyAlignment="1" applyProtection="1">
      <alignment horizontal="center"/>
    </xf>
    <xf numFmtId="0" fontId="40" fillId="0" borderId="231" xfId="39" applyNumberFormat="1" applyFont="1" applyBorder="1" applyAlignment="1" applyProtection="1">
      <alignment horizontal="center"/>
      <protection locked="0"/>
    </xf>
    <xf numFmtId="0" fontId="40" fillId="0" borderId="19" xfId="39" applyNumberFormat="1" applyFont="1" applyBorder="1" applyAlignment="1" applyProtection="1">
      <alignment horizontal="center"/>
      <protection locked="0"/>
    </xf>
    <xf numFmtId="0" fontId="40" fillId="0" borderId="18" xfId="39" applyNumberFormat="1" applyFont="1" applyBorder="1" applyAlignment="1" applyProtection="1">
      <alignment horizontal="center"/>
      <protection locked="0"/>
    </xf>
    <xf numFmtId="0" fontId="40" fillId="0" borderId="0" xfId="40" applyFont="1"/>
    <xf numFmtId="0" fontId="33" fillId="0" borderId="235" xfId="40" applyFont="1" applyBorder="1"/>
    <xf numFmtId="0" fontId="33" fillId="0" borderId="230" xfId="40" applyFont="1" applyBorder="1"/>
    <xf numFmtId="0" fontId="40" fillId="0" borderId="234" xfId="39" applyNumberFormat="1" applyFont="1" applyBorder="1" applyAlignment="1" applyProtection="1">
      <alignment horizontal="center"/>
      <protection locked="0"/>
    </xf>
    <xf numFmtId="0" fontId="40" fillId="25" borderId="230" xfId="40" applyFont="1" applyFill="1" applyBorder="1" applyAlignment="1" applyProtection="1">
      <alignment horizontal="center"/>
    </xf>
    <xf numFmtId="1" fontId="40" fillId="4" borderId="242" xfId="40" applyNumberFormat="1" applyFont="1" applyFill="1" applyBorder="1" applyAlignment="1" applyProtection="1">
      <alignment horizontal="center"/>
    </xf>
    <xf numFmtId="0" fontId="40" fillId="0" borderId="240" xfId="39" applyNumberFormat="1" applyFont="1" applyBorder="1" applyAlignment="1" applyProtection="1">
      <alignment horizontal="center"/>
      <protection locked="0"/>
    </xf>
    <xf numFmtId="0" fontId="40" fillId="0" borderId="254" xfId="39" applyNumberFormat="1" applyFont="1" applyBorder="1" applyAlignment="1" applyProtection="1">
      <alignment horizontal="center"/>
      <protection locked="0"/>
    </xf>
    <xf numFmtId="0" fontId="40" fillId="0" borderId="255" xfId="39" applyNumberFormat="1" applyFont="1" applyBorder="1" applyAlignment="1" applyProtection="1">
      <alignment horizontal="center"/>
      <protection locked="0"/>
    </xf>
    <xf numFmtId="1" fontId="40" fillId="4" borderId="231" xfId="40" applyNumberFormat="1" applyFont="1" applyFill="1" applyBorder="1" applyAlignment="1" applyProtection="1">
      <alignment horizontal="center"/>
    </xf>
    <xf numFmtId="0" fontId="40" fillId="0" borderId="242" xfId="39" applyNumberFormat="1" applyFont="1" applyBorder="1" applyAlignment="1" applyProtection="1">
      <alignment horizontal="center"/>
      <protection locked="0"/>
    </xf>
    <xf numFmtId="1" fontId="40" fillId="4" borderId="256" xfId="40" applyNumberFormat="1" applyFont="1" applyFill="1" applyBorder="1" applyAlignment="1" applyProtection="1">
      <alignment horizontal="center"/>
    </xf>
    <xf numFmtId="1" fontId="40" fillId="4" borderId="257" xfId="40" applyNumberFormat="1" applyFont="1" applyFill="1" applyBorder="1" applyAlignment="1" applyProtection="1">
      <alignment horizontal="center" vertical="center" shrinkToFit="1"/>
    </xf>
    <xf numFmtId="0" fontId="40" fillId="0" borderId="17" xfId="39" applyFont="1" applyBorder="1" applyAlignment="1" applyProtection="1">
      <alignment horizontal="center"/>
      <protection locked="0"/>
    </xf>
    <xf numFmtId="0" fontId="40" fillId="0" borderId="50" xfId="39" applyFont="1" applyBorder="1" applyAlignment="1" applyProtection="1">
      <alignment horizontal="center"/>
      <protection locked="0"/>
    </xf>
    <xf numFmtId="0" fontId="40" fillId="0" borderId="20" xfId="39" applyFont="1" applyBorder="1" applyAlignment="1" applyProtection="1">
      <alignment horizontal="center"/>
      <protection locked="0"/>
    </xf>
    <xf numFmtId="0" fontId="40" fillId="0" borderId="60" xfId="39" applyFont="1" applyBorder="1" applyAlignment="1" applyProtection="1">
      <alignment horizontal="center"/>
      <protection locked="0"/>
    </xf>
    <xf numFmtId="0" fontId="39" fillId="4" borderId="144" xfId="40" applyFont="1" applyFill="1" applyBorder="1" applyAlignment="1" applyProtection="1">
      <alignment horizontal="left"/>
    </xf>
    <xf numFmtId="0" fontId="39" fillId="4" borderId="186" xfId="40" applyFont="1" applyFill="1" applyBorder="1" applyProtection="1"/>
    <xf numFmtId="0" fontId="36" fillId="4" borderId="294" xfId="40" applyFont="1" applyFill="1" applyBorder="1" applyAlignment="1" applyProtection="1">
      <alignment horizontal="center"/>
    </xf>
    <xf numFmtId="1" fontId="34" fillId="4" borderId="293" xfId="40" applyNumberFormat="1" applyFont="1" applyFill="1" applyBorder="1" applyAlignment="1" applyProtection="1">
      <alignment horizontal="center"/>
    </xf>
    <xf numFmtId="1" fontId="34" fillId="4" borderId="195" xfId="40" applyNumberFormat="1" applyFont="1" applyFill="1" applyBorder="1" applyAlignment="1" applyProtection="1">
      <alignment horizontal="center"/>
    </xf>
    <xf numFmtId="0" fontId="34" fillId="4" borderId="199" xfId="40" applyFont="1" applyFill="1" applyBorder="1" applyAlignment="1" applyProtection="1">
      <alignment horizontal="center"/>
    </xf>
    <xf numFmtId="1" fontId="34" fillId="4" borderId="11" xfId="40" applyNumberFormat="1" applyFont="1" applyFill="1" applyBorder="1" applyAlignment="1" applyProtection="1">
      <alignment horizontal="center"/>
    </xf>
    <xf numFmtId="1" fontId="34" fillId="4" borderId="148" xfId="40" applyNumberFormat="1" applyFont="1" applyFill="1" applyBorder="1" applyAlignment="1" applyProtection="1">
      <alignment horizontal="center"/>
    </xf>
    <xf numFmtId="0" fontId="40" fillId="0" borderId="0" xfId="40" applyFont="1" applyBorder="1"/>
    <xf numFmtId="0" fontId="34" fillId="4" borderId="24" xfId="40" applyFont="1" applyFill="1" applyBorder="1" applyAlignment="1" applyProtection="1">
      <alignment horizontal="center"/>
    </xf>
    <xf numFmtId="0" fontId="45" fillId="4" borderId="25" xfId="40" applyFont="1" applyFill="1" applyBorder="1" applyProtection="1"/>
    <xf numFmtId="0" fontId="34" fillId="4" borderId="0" xfId="40" applyFont="1" applyFill="1" applyBorder="1" applyAlignment="1" applyProtection="1">
      <alignment horizontal="center"/>
    </xf>
    <xf numFmtId="0" fontId="40" fillId="4" borderId="30" xfId="0" applyFont="1" applyFill="1" applyBorder="1" applyAlignment="1">
      <alignment horizontal="center" vertical="center" wrapText="1"/>
    </xf>
    <xf numFmtId="0" fontId="40" fillId="4" borderId="14" xfId="0" applyFont="1" applyFill="1" applyBorder="1" applyAlignment="1">
      <alignment horizontal="center" vertical="center" wrapText="1"/>
    </xf>
    <xf numFmtId="0" fontId="40" fillId="4" borderId="31" xfId="0" applyFont="1" applyFill="1" applyBorder="1" applyAlignment="1">
      <alignment horizontal="center" vertical="center" wrapText="1"/>
    </xf>
    <xf numFmtId="0" fontId="40" fillId="0" borderId="72" xfId="40" applyFont="1" applyFill="1" applyBorder="1" applyAlignment="1" applyProtection="1">
      <protection locked="0"/>
    </xf>
    <xf numFmtId="1" fontId="40" fillId="0" borderId="20" xfId="40" applyNumberFormat="1" applyFont="1" applyFill="1" applyBorder="1" applyAlignment="1" applyProtection="1">
      <alignment horizontal="center"/>
      <protection locked="0"/>
    </xf>
    <xf numFmtId="1" fontId="40" fillId="0" borderId="19" xfId="40" applyNumberFormat="1" applyFont="1" applyFill="1" applyBorder="1" applyAlignment="1" applyProtection="1">
      <alignment horizontal="center"/>
      <protection locked="0"/>
    </xf>
    <xf numFmtId="0" fontId="40" fillId="4" borderId="19" xfId="40" applyFont="1" applyFill="1" applyBorder="1" applyAlignment="1" applyProtection="1">
      <alignment horizontal="center"/>
    </xf>
    <xf numFmtId="1" fontId="40" fillId="0" borderId="18" xfId="40" applyNumberFormat="1" applyFont="1" applyFill="1" applyBorder="1" applyAlignment="1" applyProtection="1">
      <alignment horizontal="center"/>
      <protection locked="0"/>
    </xf>
    <xf numFmtId="1" fontId="40" fillId="0" borderId="21" xfId="40" applyNumberFormat="1" applyFont="1" applyFill="1" applyBorder="1" applyAlignment="1" applyProtection="1">
      <alignment horizontal="center"/>
      <protection locked="0"/>
    </xf>
    <xf numFmtId="0" fontId="33" fillId="0" borderId="0" xfId="46" applyFont="1"/>
    <xf numFmtId="1" fontId="40" fillId="4" borderId="239" xfId="40" applyNumberFormat="1" applyFont="1" applyFill="1" applyBorder="1" applyAlignment="1" applyProtection="1">
      <alignment horizontal="center" vertical="center" shrinkToFit="1"/>
    </xf>
    <xf numFmtId="0" fontId="40" fillId="4" borderId="35" xfId="40" applyFont="1" applyFill="1" applyBorder="1" applyAlignment="1" applyProtection="1">
      <alignment horizontal="left" vertical="center" wrapText="1"/>
    </xf>
    <xf numFmtId="0" fontId="40" fillId="4" borderId="36" xfId="40" applyFont="1" applyFill="1" applyBorder="1" applyAlignment="1" applyProtection="1">
      <alignment horizontal="center"/>
    </xf>
    <xf numFmtId="0" fontId="34" fillId="4" borderId="37" xfId="40" applyFont="1" applyFill="1" applyBorder="1" applyAlignment="1" applyProtection="1">
      <alignment horizontal="center"/>
    </xf>
    <xf numFmtId="1" fontId="34" fillId="4" borderId="36" xfId="40" applyNumberFormat="1" applyFont="1" applyFill="1" applyBorder="1" applyAlignment="1" applyProtection="1">
      <alignment horizontal="center"/>
    </xf>
    <xf numFmtId="1" fontId="34" fillId="4" borderId="38" xfId="40" applyNumberFormat="1" applyFont="1" applyFill="1" applyBorder="1" applyAlignment="1" applyProtection="1">
      <alignment horizontal="center"/>
    </xf>
    <xf numFmtId="0" fontId="34" fillId="4" borderId="23" xfId="40" applyFont="1" applyFill="1" applyBorder="1" applyAlignment="1" applyProtection="1">
      <alignment horizontal="center"/>
    </xf>
    <xf numFmtId="1" fontId="34" fillId="4" borderId="39" xfId="40" applyNumberFormat="1" applyFont="1" applyFill="1" applyBorder="1" applyAlignment="1" applyProtection="1">
      <alignment horizontal="center"/>
    </xf>
    <xf numFmtId="1" fontId="34" fillId="4" borderId="35" xfId="40" applyNumberFormat="1" applyFont="1" applyFill="1" applyBorder="1" applyAlignment="1" applyProtection="1">
      <alignment horizontal="center"/>
    </xf>
    <xf numFmtId="1" fontId="40" fillId="4" borderId="36" xfId="40" applyNumberFormat="1" applyFont="1" applyFill="1" applyBorder="1" applyAlignment="1" applyProtection="1">
      <alignment horizontal="center"/>
    </xf>
    <xf numFmtId="1" fontId="34" fillId="4" borderId="59" xfId="40" applyNumberFormat="1" applyFont="1" applyFill="1" applyBorder="1" applyAlignment="1" applyProtection="1">
      <alignment horizontal="center"/>
    </xf>
    <xf numFmtId="0" fontId="46" fillId="0" borderId="0" xfId="40" applyFont="1"/>
    <xf numFmtId="0" fontId="40" fillId="0" borderId="71" xfId="40" applyFont="1" applyFill="1" applyBorder="1" applyAlignment="1" applyProtection="1">
      <alignment horizontal="center" vertical="center"/>
      <protection locked="0"/>
    </xf>
    <xf numFmtId="0" fontId="40" fillId="0" borderId="70" xfId="40" applyFont="1" applyBorder="1" applyProtection="1">
      <protection locked="0"/>
    </xf>
    <xf numFmtId="1" fontId="40" fillId="4" borderId="33" xfId="40" applyNumberFormat="1" applyFont="1" applyFill="1" applyBorder="1" applyAlignment="1" applyProtection="1">
      <alignment horizontal="center"/>
    </xf>
    <xf numFmtId="0" fontId="46" fillId="24" borderId="35" xfId="40" applyFont="1" applyFill="1" applyBorder="1" applyAlignment="1" applyProtection="1">
      <alignment horizontal="left" vertical="center" wrapText="1"/>
    </xf>
    <xf numFmtId="0" fontId="46" fillId="24" borderId="36" xfId="40" applyFont="1" applyFill="1" applyBorder="1" applyAlignment="1" applyProtection="1">
      <alignment horizontal="center"/>
    </xf>
    <xf numFmtId="0" fontId="36" fillId="29" borderId="38" xfId="40" applyFont="1" applyFill="1" applyBorder="1" applyAlignment="1" applyProtection="1">
      <alignment horizontal="center" vertical="center"/>
    </xf>
    <xf numFmtId="1" fontId="34" fillId="29" borderId="36" xfId="0" applyNumberFormat="1" applyFont="1" applyFill="1" applyBorder="1" applyAlignment="1">
      <alignment horizontal="center" vertical="center"/>
    </xf>
    <xf numFmtId="0" fontId="34" fillId="30" borderId="29" xfId="40" applyFont="1" applyFill="1" applyBorder="1" applyAlignment="1" applyProtection="1">
      <alignment horizontal="center" vertical="center"/>
    </xf>
    <xf numFmtId="1" fontId="34" fillId="29" borderId="59" xfId="0" applyNumberFormat="1" applyFont="1" applyFill="1" applyBorder="1" applyAlignment="1">
      <alignment horizontal="center" vertical="center"/>
    </xf>
    <xf numFmtId="0" fontId="34" fillId="4" borderId="35" xfId="40" applyFont="1" applyFill="1" applyBorder="1" applyAlignment="1" applyProtection="1">
      <alignment horizontal="center"/>
    </xf>
    <xf numFmtId="0" fontId="35" fillId="4" borderId="38" xfId="40" applyFont="1" applyFill="1" applyBorder="1" applyAlignment="1" applyProtection="1">
      <alignment horizontal="center"/>
    </xf>
    <xf numFmtId="0" fontId="35" fillId="4" borderId="0" xfId="40" applyFont="1" applyFill="1" applyBorder="1" applyAlignment="1" applyProtection="1">
      <alignment horizontal="center"/>
    </xf>
    <xf numFmtId="0" fontId="40" fillId="4" borderId="27" xfId="0" applyFont="1" applyFill="1" applyBorder="1" applyAlignment="1">
      <alignment horizontal="center" vertical="center" wrapText="1"/>
    </xf>
    <xf numFmtId="0" fontId="40" fillId="4" borderId="0" xfId="0" applyFont="1" applyFill="1" applyBorder="1" applyAlignment="1">
      <alignment horizontal="center" vertical="center" wrapText="1"/>
    </xf>
    <xf numFmtId="0" fontId="40" fillId="4" borderId="149" xfId="0" applyFont="1" applyFill="1" applyBorder="1" applyAlignment="1">
      <alignment horizontal="center" vertical="center" wrapText="1"/>
    </xf>
    <xf numFmtId="0" fontId="40" fillId="28" borderId="67" xfId="40" applyFont="1" applyFill="1" applyBorder="1"/>
    <xf numFmtId="0" fontId="40" fillId="28" borderId="69" xfId="40" applyFont="1" applyFill="1" applyBorder="1"/>
    <xf numFmtId="0" fontId="33" fillId="0" borderId="0" xfId="40" applyFont="1" applyBorder="1"/>
    <xf numFmtId="0" fontId="40" fillId="0" borderId="141" xfId="0" applyFont="1" applyBorder="1" applyAlignment="1">
      <alignment horizontal="center" vertical="center"/>
    </xf>
    <xf numFmtId="0" fontId="45" fillId="25" borderId="74" xfId="40" applyFont="1" applyFill="1" applyBorder="1" applyAlignment="1" applyProtection="1">
      <alignment horizontal="center"/>
    </xf>
    <xf numFmtId="0" fontId="40" fillId="0" borderId="157" xfId="0" applyFont="1" applyBorder="1" applyAlignment="1">
      <alignment horizontal="left" vertical="center"/>
    </xf>
    <xf numFmtId="1" fontId="40" fillId="0" borderId="158" xfId="40" applyNumberFormat="1" applyFont="1" applyFill="1" applyBorder="1" applyAlignment="1" applyProtection="1">
      <alignment horizontal="center"/>
      <protection locked="0"/>
    </xf>
    <xf numFmtId="1" fontId="40" fillId="4" borderId="13" xfId="40" applyNumberFormat="1" applyFont="1" applyFill="1" applyBorder="1" applyAlignment="1" applyProtection="1">
      <alignment horizontal="center"/>
    </xf>
    <xf numFmtId="1" fontId="40" fillId="0" borderId="13" xfId="40" applyNumberFormat="1" applyFont="1" applyFill="1" applyBorder="1" applyAlignment="1" applyProtection="1">
      <alignment horizontal="center"/>
      <protection locked="0"/>
    </xf>
    <xf numFmtId="1" fontId="40" fillId="0" borderId="159" xfId="40" applyNumberFormat="1" applyFont="1" applyFill="1" applyBorder="1" applyAlignment="1" applyProtection="1">
      <alignment horizontal="center"/>
      <protection locked="0"/>
    </xf>
    <xf numFmtId="1" fontId="40" fillId="0" borderId="160" xfId="40" applyNumberFormat="1" applyFont="1" applyFill="1" applyBorder="1" applyAlignment="1" applyProtection="1">
      <alignment horizontal="center"/>
      <protection locked="0"/>
    </xf>
    <xf numFmtId="1" fontId="40" fillId="4" borderId="15" xfId="40" applyNumberFormat="1" applyFont="1" applyFill="1" applyBorder="1" applyAlignment="1" applyProtection="1">
      <alignment horizontal="center"/>
    </xf>
    <xf numFmtId="1" fontId="40" fillId="0" borderId="15" xfId="40" applyNumberFormat="1" applyFont="1" applyFill="1" applyBorder="1" applyAlignment="1" applyProtection="1">
      <alignment horizontal="center"/>
      <protection locked="0"/>
    </xf>
    <xf numFmtId="1" fontId="40" fillId="0" borderId="40" xfId="40" applyNumberFormat="1" applyFont="1" applyFill="1" applyBorder="1" applyAlignment="1" applyProtection="1">
      <alignment horizontal="center"/>
      <protection locked="0"/>
    </xf>
    <xf numFmtId="0" fontId="40" fillId="0" borderId="66" xfId="0" applyFont="1" applyBorder="1" applyAlignment="1">
      <alignment horizontal="center" vertical="center"/>
    </xf>
    <xf numFmtId="0" fontId="45" fillId="25" borderId="69" xfId="40" applyFont="1" applyFill="1" applyBorder="1" applyAlignment="1" applyProtection="1">
      <alignment horizontal="center"/>
    </xf>
    <xf numFmtId="0" fontId="40" fillId="0" borderId="69" xfId="0" applyFont="1" applyBorder="1" applyAlignment="1">
      <alignment horizontal="left" vertical="center"/>
    </xf>
    <xf numFmtId="0" fontId="45" fillId="25" borderId="73" xfId="40" applyFont="1" applyFill="1" applyBorder="1" applyAlignment="1" applyProtection="1">
      <alignment horizontal="center"/>
    </xf>
    <xf numFmtId="0" fontId="40" fillId="0" borderId="102" xfId="0" applyFont="1" applyBorder="1" applyAlignment="1">
      <alignment horizontal="left" vertical="center"/>
    </xf>
    <xf numFmtId="1" fontId="40" fillId="0" borderId="161" xfId="40" applyNumberFormat="1" applyFont="1" applyFill="1" applyBorder="1" applyAlignment="1" applyProtection="1">
      <alignment horizontal="center"/>
      <protection locked="0"/>
    </xf>
    <xf numFmtId="1" fontId="40" fillId="0" borderId="162" xfId="40" applyNumberFormat="1" applyFont="1" applyFill="1" applyBorder="1" applyAlignment="1" applyProtection="1">
      <alignment horizontal="center"/>
      <protection locked="0"/>
    </xf>
    <xf numFmtId="0" fontId="45" fillId="25" borderId="69" xfId="40" applyFont="1" applyFill="1" applyBorder="1" applyAlignment="1" applyProtection="1">
      <alignment horizontal="center" vertical="center"/>
    </xf>
    <xf numFmtId="0" fontId="40" fillId="0" borderId="102" xfId="0" applyFont="1" applyBorder="1" applyAlignment="1">
      <alignment horizontal="left" vertical="center" wrapText="1"/>
    </xf>
    <xf numFmtId="0" fontId="45" fillId="25" borderId="69" xfId="46" applyFont="1" applyFill="1" applyBorder="1" applyAlignment="1" applyProtection="1">
      <alignment horizontal="center"/>
    </xf>
    <xf numFmtId="1" fontId="40" fillId="0" borderId="152" xfId="40" applyNumberFormat="1" applyFont="1" applyFill="1" applyBorder="1" applyAlignment="1" applyProtection="1">
      <alignment horizontal="center"/>
      <protection locked="0"/>
    </xf>
    <xf numFmtId="1" fontId="40" fillId="0" borderId="163" xfId="40" applyNumberFormat="1" applyFont="1" applyFill="1" applyBorder="1" applyAlignment="1" applyProtection="1">
      <alignment horizontal="center"/>
      <protection locked="0"/>
    </xf>
    <xf numFmtId="0" fontId="47" fillId="0" borderId="102" xfId="0" applyFont="1" applyBorder="1" applyAlignment="1">
      <alignment horizontal="justify" vertical="center"/>
    </xf>
    <xf numFmtId="0" fontId="40" fillId="0" borderId="102" xfId="0" applyFont="1" applyBorder="1" applyAlignment="1">
      <alignment horizontal="justify" vertical="center"/>
    </xf>
    <xf numFmtId="1" fontId="34" fillId="4" borderId="51" xfId="40" applyNumberFormat="1" applyFont="1" applyFill="1" applyBorder="1" applyAlignment="1" applyProtection="1">
      <alignment horizontal="center" vertical="center" shrinkToFit="1"/>
    </xf>
    <xf numFmtId="1" fontId="34" fillId="4" borderId="50" xfId="40" applyNumberFormat="1" applyFont="1" applyFill="1" applyBorder="1" applyAlignment="1" applyProtection="1">
      <alignment horizontal="center" vertical="center" shrinkToFit="1"/>
    </xf>
    <xf numFmtId="1" fontId="34" fillId="4" borderId="17" xfId="40" applyNumberFormat="1" applyFont="1" applyFill="1" applyBorder="1" applyAlignment="1" applyProtection="1">
      <alignment horizontal="center" vertical="center" shrinkToFit="1"/>
    </xf>
    <xf numFmtId="164" fontId="34" fillId="4" borderId="22" xfId="26" applyFont="1" applyFill="1" applyBorder="1" applyAlignment="1" applyProtection="1">
      <alignment horizontal="center" vertical="center"/>
    </xf>
    <xf numFmtId="164" fontId="34" fillId="4" borderId="150" xfId="26" applyFont="1" applyFill="1" applyBorder="1" applyAlignment="1" applyProtection="1">
      <alignment horizontal="center" vertical="center"/>
    </xf>
    <xf numFmtId="0" fontId="40" fillId="0" borderId="164" xfId="0" applyFont="1" applyBorder="1" applyAlignment="1">
      <alignment horizontal="center" vertical="center"/>
    </xf>
    <xf numFmtId="0" fontId="45" fillId="25" borderId="75" xfId="46" applyFont="1" applyFill="1" applyBorder="1" applyAlignment="1" applyProtection="1">
      <alignment horizontal="center"/>
    </xf>
    <xf numFmtId="0" fontId="40" fillId="0" borderId="165" xfId="0" applyFont="1" applyBorder="1" applyAlignment="1">
      <alignment horizontal="justify" vertical="center"/>
    </xf>
    <xf numFmtId="1" fontId="40" fillId="0" borderId="166" xfId="40" applyNumberFormat="1" applyFont="1" applyFill="1" applyBorder="1" applyAlignment="1" applyProtection="1">
      <alignment horizontal="center"/>
      <protection locked="0"/>
    </xf>
    <xf numFmtId="1" fontId="40" fillId="0" borderId="33" xfId="40" applyNumberFormat="1" applyFont="1" applyFill="1" applyBorder="1" applyAlignment="1" applyProtection="1">
      <alignment horizontal="center"/>
      <protection locked="0"/>
    </xf>
    <xf numFmtId="1" fontId="40" fillId="0" borderId="167" xfId="40" applyNumberFormat="1" applyFont="1" applyFill="1" applyBorder="1" applyAlignment="1" applyProtection="1">
      <alignment horizontal="center"/>
      <protection locked="0"/>
    </xf>
    <xf numFmtId="1" fontId="40" fillId="0" borderId="101" xfId="40" applyNumberFormat="1" applyFont="1" applyFill="1" applyBorder="1" applyAlignment="1" applyProtection="1">
      <alignment horizontal="center"/>
      <protection locked="0"/>
    </xf>
    <xf numFmtId="1" fontId="40" fillId="4" borderId="69" xfId="40" applyNumberFormat="1" applyFont="1" applyFill="1" applyBorder="1" applyAlignment="1" applyProtection="1">
      <alignment horizontal="center"/>
    </xf>
    <xf numFmtId="1" fontId="40" fillId="0" borderId="69" xfId="40" applyNumberFormat="1" applyFont="1" applyFill="1" applyBorder="1" applyAlignment="1" applyProtection="1">
      <alignment horizontal="center"/>
      <protection locked="0"/>
    </xf>
    <xf numFmtId="1" fontId="40" fillId="0" borderId="70" xfId="40" applyNumberFormat="1" applyFont="1" applyFill="1" applyBorder="1" applyAlignment="1" applyProtection="1">
      <alignment horizontal="center"/>
      <protection locked="0"/>
    </xf>
    <xf numFmtId="0" fontId="48" fillId="0" borderId="66" xfId="0" applyFont="1" applyBorder="1" applyAlignment="1">
      <alignment horizontal="center" vertical="center"/>
    </xf>
    <xf numFmtId="0" fontId="49" fillId="25" borderId="75" xfId="46" applyFont="1" applyFill="1" applyBorder="1" applyAlignment="1" applyProtection="1">
      <alignment horizontal="center"/>
    </xf>
    <xf numFmtId="0" fontId="48" fillId="0" borderId="102" xfId="0" applyFont="1" applyBorder="1" applyAlignment="1">
      <alignment horizontal="justify" vertical="center"/>
    </xf>
    <xf numFmtId="1" fontId="48" fillId="0" borderId="101" xfId="40" applyNumberFormat="1" applyFont="1" applyFill="1" applyBorder="1" applyAlignment="1" applyProtection="1">
      <alignment horizontal="center"/>
      <protection locked="0"/>
    </xf>
    <xf numFmtId="1" fontId="48" fillId="4" borderId="69" xfId="40" applyNumberFormat="1" applyFont="1" applyFill="1" applyBorder="1" applyAlignment="1" applyProtection="1">
      <alignment horizontal="center"/>
    </xf>
    <xf numFmtId="1" fontId="48" fillId="0" borderId="69" xfId="40" applyNumberFormat="1" applyFont="1" applyFill="1" applyBorder="1" applyAlignment="1" applyProtection="1">
      <alignment horizontal="center"/>
      <protection locked="0"/>
    </xf>
    <xf numFmtId="1" fontId="48" fillId="0" borderId="70" xfId="40" applyNumberFormat="1" applyFont="1" applyFill="1" applyBorder="1" applyAlignment="1" applyProtection="1">
      <alignment horizontal="center"/>
      <protection locked="0"/>
    </xf>
    <xf numFmtId="1" fontId="48" fillId="0" borderId="160" xfId="40" applyNumberFormat="1" applyFont="1" applyFill="1" applyBorder="1" applyAlignment="1" applyProtection="1">
      <alignment horizontal="center"/>
      <protection locked="0"/>
    </xf>
    <xf numFmtId="1" fontId="48" fillId="4" borderId="15" xfId="40" applyNumberFormat="1" applyFont="1" applyFill="1" applyBorder="1" applyAlignment="1" applyProtection="1">
      <alignment horizontal="center"/>
    </xf>
    <xf numFmtId="1" fontId="48" fillId="0" borderId="15" xfId="40" applyNumberFormat="1" applyFont="1" applyFill="1" applyBorder="1" applyAlignment="1" applyProtection="1">
      <alignment horizontal="center"/>
      <protection locked="0"/>
    </xf>
    <xf numFmtId="1" fontId="48" fillId="0" borderId="40" xfId="40" applyNumberFormat="1" applyFont="1" applyFill="1" applyBorder="1" applyAlignment="1" applyProtection="1">
      <alignment horizontal="center"/>
      <protection locked="0"/>
    </xf>
    <xf numFmtId="1" fontId="50" fillId="4" borderId="51" xfId="40" applyNumberFormat="1" applyFont="1" applyFill="1" applyBorder="1" applyAlignment="1" applyProtection="1">
      <alignment horizontal="center" vertical="center" shrinkToFit="1"/>
    </xf>
    <xf numFmtId="1" fontId="50" fillId="4" borderId="50" xfId="40" applyNumberFormat="1" applyFont="1" applyFill="1" applyBorder="1" applyAlignment="1" applyProtection="1">
      <alignment horizontal="center" vertical="center" shrinkToFit="1"/>
    </xf>
    <xf numFmtId="1" fontId="50" fillId="4" borderId="17" xfId="40" applyNumberFormat="1" applyFont="1" applyFill="1" applyBorder="1" applyAlignment="1" applyProtection="1">
      <alignment horizontal="center" vertical="center" shrinkToFit="1"/>
    </xf>
    <xf numFmtId="164" fontId="50" fillId="4" borderId="22" xfId="26" applyFont="1" applyFill="1" applyBorder="1" applyAlignment="1" applyProtection="1">
      <alignment horizontal="center" vertical="center"/>
    </xf>
    <xf numFmtId="164" fontId="50" fillId="4" borderId="150" xfId="26" applyFont="1" applyFill="1" applyBorder="1" applyAlignment="1" applyProtection="1">
      <alignment horizontal="center" vertical="center"/>
    </xf>
    <xf numFmtId="0" fontId="48" fillId="0" borderId="67" xfId="40" applyFont="1" applyBorder="1"/>
    <xf numFmtId="0" fontId="48" fillId="0" borderId="69" xfId="40" applyFont="1" applyBorder="1"/>
    <xf numFmtId="0" fontId="51" fillId="0" borderId="0" xfId="40" applyFont="1" applyBorder="1"/>
    <xf numFmtId="0" fontId="52" fillId="0" borderId="66" xfId="0" applyFont="1" applyFill="1" applyBorder="1" applyAlignment="1">
      <alignment horizontal="center" vertical="center"/>
    </xf>
    <xf numFmtId="0" fontId="48" fillId="0" borderId="235" xfId="40" applyFont="1" applyBorder="1"/>
    <xf numFmtId="0" fontId="48" fillId="0" borderId="230" xfId="40" applyFont="1" applyBorder="1"/>
    <xf numFmtId="1" fontId="40" fillId="0" borderId="168" xfId="40" applyNumberFormat="1" applyFont="1" applyFill="1" applyBorder="1" applyAlignment="1" applyProtection="1">
      <alignment horizontal="center"/>
      <protection locked="0"/>
    </xf>
    <xf numFmtId="1" fontId="40" fillId="4" borderId="75" xfId="40" applyNumberFormat="1" applyFont="1" applyFill="1" applyBorder="1" applyAlignment="1" applyProtection="1">
      <alignment horizontal="center"/>
    </xf>
    <xf numFmtId="1" fontId="40" fillId="0" borderId="75" xfId="40" applyNumberFormat="1" applyFont="1" applyFill="1" applyBorder="1" applyAlignment="1" applyProtection="1">
      <alignment horizontal="center"/>
      <protection locked="0"/>
    </xf>
    <xf numFmtId="1" fontId="40" fillId="0" borderId="169" xfId="40" applyNumberFormat="1" applyFont="1" applyFill="1" applyBorder="1" applyAlignment="1" applyProtection="1">
      <alignment horizontal="center"/>
      <protection locked="0"/>
    </xf>
    <xf numFmtId="0" fontId="40" fillId="0" borderId="170" xfId="0" applyFont="1" applyBorder="1" applyAlignment="1">
      <alignment horizontal="center" vertical="center"/>
    </xf>
    <xf numFmtId="0" fontId="45" fillId="25" borderId="171" xfId="46" applyFont="1" applyFill="1" applyBorder="1" applyAlignment="1" applyProtection="1">
      <alignment horizontal="center"/>
    </xf>
    <xf numFmtId="0" fontId="40" fillId="0" borderId="172" xfId="0" applyFont="1" applyBorder="1" applyAlignment="1">
      <alignment horizontal="justify" vertical="center"/>
    </xf>
    <xf numFmtId="1" fontId="40" fillId="0" borderId="173" xfId="40" applyNumberFormat="1" applyFont="1" applyFill="1" applyBorder="1" applyAlignment="1" applyProtection="1">
      <alignment horizontal="center"/>
      <protection locked="0"/>
    </xf>
    <xf numFmtId="1" fontId="40" fillId="4" borderId="171" xfId="40" applyNumberFormat="1" applyFont="1" applyFill="1" applyBorder="1" applyAlignment="1" applyProtection="1">
      <alignment horizontal="center"/>
    </xf>
    <xf numFmtId="1" fontId="40" fillId="0" borderId="171" xfId="40" applyNumberFormat="1" applyFont="1" applyFill="1" applyBorder="1" applyAlignment="1" applyProtection="1">
      <alignment horizontal="center"/>
      <protection locked="0"/>
    </xf>
    <xf numFmtId="1" fontId="40" fillId="0" borderId="174" xfId="40" applyNumberFormat="1" applyFont="1" applyFill="1" applyBorder="1" applyAlignment="1" applyProtection="1">
      <alignment horizontal="center"/>
      <protection locked="0"/>
    </xf>
    <xf numFmtId="1" fontId="34" fillId="4" borderId="269" xfId="40" applyNumberFormat="1" applyFont="1" applyFill="1" applyBorder="1" applyAlignment="1" applyProtection="1">
      <alignment horizontal="center" vertical="center" shrinkToFit="1"/>
    </xf>
    <xf numFmtId="1" fontId="34" fillId="4" borderId="240" xfId="40" applyNumberFormat="1" applyFont="1" applyFill="1" applyBorder="1" applyAlignment="1" applyProtection="1">
      <alignment horizontal="center" vertical="center" shrinkToFit="1"/>
    </xf>
    <xf numFmtId="1" fontId="34" fillId="4" borderId="231" xfId="40" applyNumberFormat="1" applyFont="1" applyFill="1" applyBorder="1" applyAlignment="1" applyProtection="1">
      <alignment horizontal="center" vertical="center" shrinkToFit="1"/>
    </xf>
    <xf numFmtId="164" fontId="34" fillId="4" borderId="239" xfId="26" applyFont="1" applyFill="1" applyBorder="1" applyAlignment="1" applyProtection="1">
      <alignment horizontal="center" vertical="center"/>
    </xf>
    <xf numFmtId="164" fontId="34" fillId="4" borderId="270" xfId="26" applyFont="1" applyFill="1" applyBorder="1" applyAlignment="1" applyProtection="1">
      <alignment horizontal="center" vertical="center"/>
    </xf>
    <xf numFmtId="0" fontId="40" fillId="0" borderId="132" xfId="0" applyFont="1" applyBorder="1" applyAlignment="1">
      <alignment horizontal="left" vertical="center"/>
    </xf>
    <xf numFmtId="1" fontId="40" fillId="0" borderId="268" xfId="40" applyNumberFormat="1" applyFont="1" applyFill="1" applyBorder="1" applyAlignment="1" applyProtection="1">
      <alignment horizontal="center"/>
      <protection locked="0"/>
    </xf>
    <xf numFmtId="1" fontId="40" fillId="4" borderId="251" xfId="40" applyNumberFormat="1" applyFont="1" applyFill="1" applyBorder="1" applyAlignment="1" applyProtection="1">
      <alignment horizontal="center"/>
    </xf>
    <xf numFmtId="1" fontId="40" fillId="0" borderId="251" xfId="40" applyNumberFormat="1" applyFont="1" applyFill="1" applyBorder="1" applyAlignment="1" applyProtection="1">
      <alignment horizontal="center"/>
      <protection locked="0"/>
    </xf>
    <xf numFmtId="1" fontId="40" fillId="0" borderId="260" xfId="40" applyNumberFormat="1" applyFont="1" applyFill="1" applyBorder="1" applyAlignment="1" applyProtection="1">
      <alignment horizontal="center"/>
      <protection locked="0"/>
    </xf>
    <xf numFmtId="0" fontId="44" fillId="0" borderId="267" xfId="0" applyFont="1" applyBorder="1" applyAlignment="1">
      <alignment horizontal="center" vertical="center"/>
    </xf>
    <xf numFmtId="0" fontId="53" fillId="25" borderId="251" xfId="46" applyFont="1" applyFill="1" applyBorder="1" applyAlignment="1" applyProtection="1">
      <alignment horizontal="center"/>
    </xf>
    <xf numFmtId="0" fontId="44" fillId="0" borderId="264" xfId="0" applyFont="1" applyBorder="1" applyAlignment="1">
      <alignment horizontal="justify" vertical="center"/>
    </xf>
    <xf numFmtId="1" fontId="40" fillId="0" borderId="269" xfId="40" applyNumberFormat="1" applyFont="1" applyFill="1" applyBorder="1" applyAlignment="1" applyProtection="1">
      <alignment horizontal="left" vertical="center" shrinkToFit="1"/>
    </xf>
    <xf numFmtId="0" fontId="40" fillId="0" borderId="267" xfId="0" applyFont="1" applyBorder="1" applyAlignment="1">
      <alignment horizontal="center" vertical="center"/>
    </xf>
    <xf numFmtId="0" fontId="45" fillId="25" borderId="251" xfId="46" applyFont="1" applyFill="1" applyBorder="1" applyAlignment="1" applyProtection="1">
      <alignment horizontal="center"/>
    </xf>
    <xf numFmtId="0" fontId="40" fillId="0" borderId="264" xfId="0" applyFont="1" applyBorder="1" applyAlignment="1">
      <alignment horizontal="justify" vertical="center"/>
    </xf>
    <xf numFmtId="0" fontId="33" fillId="0" borderId="67" xfId="40" applyFont="1" applyBorder="1"/>
    <xf numFmtId="0" fontId="33" fillId="0" borderId="69" xfId="40" applyFont="1" applyBorder="1"/>
    <xf numFmtId="0" fontId="40" fillId="4" borderId="142" xfId="40" applyFont="1" applyFill="1" applyBorder="1" applyProtection="1"/>
    <xf numFmtId="0" fontId="40" fillId="4" borderId="143" xfId="40" applyFont="1" applyFill="1" applyBorder="1" applyProtection="1"/>
    <xf numFmtId="0" fontId="40" fillId="0" borderId="83" xfId="46" applyFont="1" applyFill="1" applyBorder="1" applyAlignment="1" applyProtection="1">
      <alignment horizontal="center" vertical="center"/>
      <protection locked="0"/>
    </xf>
    <xf numFmtId="0" fontId="40" fillId="4" borderId="15" xfId="0" applyFont="1" applyFill="1" applyBorder="1" applyAlignment="1" applyProtection="1">
      <alignment horizontal="center" vertical="center" wrapText="1"/>
    </xf>
    <xf numFmtId="0" fontId="40" fillId="4" borderId="15" xfId="40" applyFont="1" applyFill="1" applyBorder="1" applyProtection="1"/>
    <xf numFmtId="0" fontId="40" fillId="0" borderId="15" xfId="0" applyFont="1" applyFill="1" applyBorder="1" applyAlignment="1" applyProtection="1">
      <alignment horizontal="left" vertical="center" wrapText="1"/>
      <protection locked="0"/>
    </xf>
    <xf numFmtId="1" fontId="40" fillId="0" borderId="73" xfId="40" applyNumberFormat="1" applyFont="1" applyFill="1" applyBorder="1" applyAlignment="1" applyProtection="1">
      <alignment horizontal="center"/>
      <protection locked="0"/>
    </xf>
    <xf numFmtId="0" fontId="40" fillId="0" borderId="73" xfId="40" applyFont="1" applyFill="1" applyBorder="1" applyAlignment="1" applyProtection="1">
      <alignment horizontal="center"/>
      <protection locked="0"/>
    </xf>
    <xf numFmtId="0" fontId="40" fillId="4" borderId="43" xfId="40" applyFont="1" applyFill="1" applyBorder="1" applyProtection="1"/>
    <xf numFmtId="0" fontId="40" fillId="4" borderId="44" xfId="40" applyFont="1" applyFill="1" applyBorder="1" applyProtection="1"/>
    <xf numFmtId="0" fontId="40" fillId="4" borderId="45" xfId="40" applyFont="1" applyFill="1" applyBorder="1" applyProtection="1"/>
    <xf numFmtId="0" fontId="40" fillId="4" borderId="41" xfId="40" applyFont="1" applyFill="1" applyBorder="1" applyProtection="1"/>
    <xf numFmtId="0" fontId="40" fillId="4" borderId="42" xfId="40" applyFont="1" applyFill="1" applyBorder="1" applyProtection="1"/>
    <xf numFmtId="0" fontId="40" fillId="4" borderId="48" xfId="40" applyFont="1" applyFill="1" applyBorder="1" applyProtection="1"/>
    <xf numFmtId="0" fontId="40" fillId="4" borderId="49" xfId="40" applyFont="1" applyFill="1" applyBorder="1" applyProtection="1"/>
    <xf numFmtId="0" fontId="40" fillId="4" borderId="16" xfId="40" applyFont="1" applyFill="1" applyBorder="1" applyAlignment="1" applyProtection="1">
      <alignment horizontal="center"/>
    </xf>
    <xf numFmtId="0" fontId="45" fillId="4" borderId="19" xfId="40" applyFont="1" applyFill="1" applyBorder="1" applyAlignment="1" applyProtection="1">
      <alignment horizontal="center"/>
    </xf>
    <xf numFmtId="0" fontId="40" fillId="4" borderId="19" xfId="40" applyFont="1" applyFill="1" applyBorder="1" applyProtection="1"/>
    <xf numFmtId="1" fontId="40" fillId="4" borderId="22" xfId="40" applyNumberFormat="1" applyFont="1" applyFill="1" applyBorder="1" applyAlignment="1" applyProtection="1">
      <alignment horizontal="center"/>
    </xf>
    <xf numFmtId="1" fontId="40" fillId="4" borderId="50" xfId="40" applyNumberFormat="1" applyFont="1" applyFill="1" applyBorder="1" applyAlignment="1" applyProtection="1">
      <alignment horizontal="center"/>
    </xf>
    <xf numFmtId="1" fontId="40" fillId="4" borderId="18" xfId="40" applyNumberFormat="1" applyFont="1" applyFill="1" applyBorder="1" applyAlignment="1" applyProtection="1">
      <alignment horizontal="center"/>
    </xf>
    <xf numFmtId="1" fontId="40" fillId="4" borderId="51" xfId="40" applyNumberFormat="1" applyFont="1" applyFill="1" applyBorder="1" applyAlignment="1" applyProtection="1">
      <alignment horizontal="center"/>
    </xf>
    <xf numFmtId="0" fontId="40" fillId="4" borderId="16" xfId="40" applyFont="1" applyFill="1" applyBorder="1" applyAlignment="1" applyProtection="1">
      <alignment horizontal="left"/>
    </xf>
    <xf numFmtId="0" fontId="45" fillId="4" borderId="19" xfId="40" applyFont="1" applyFill="1" applyBorder="1" applyProtection="1"/>
    <xf numFmtId="0" fontId="40" fillId="4" borderId="22" xfId="40" applyFont="1" applyFill="1" applyBorder="1" applyProtection="1"/>
    <xf numFmtId="0" fontId="40" fillId="4" borderId="50" xfId="40" applyFont="1" applyFill="1" applyBorder="1" applyProtection="1"/>
    <xf numFmtId="0" fontId="40" fillId="4" borderId="17" xfId="40" applyFont="1" applyFill="1" applyBorder="1" applyProtection="1"/>
    <xf numFmtId="0" fontId="40" fillId="4" borderId="51" xfId="40" applyFont="1" applyFill="1" applyBorder="1" applyProtection="1"/>
    <xf numFmtId="0" fontId="40" fillId="4" borderId="32" xfId="40" applyFont="1" applyFill="1" applyBorder="1" applyAlignment="1" applyProtection="1">
      <alignment horizontal="left"/>
    </xf>
    <xf numFmtId="0" fontId="45" fillId="4" borderId="33" xfId="40" applyFont="1" applyFill="1" applyBorder="1" applyAlignment="1" applyProtection="1">
      <alignment horizontal="center"/>
    </xf>
    <xf numFmtId="1" fontId="40" fillId="4" borderId="52" xfId="40" applyNumberFormat="1" applyFont="1" applyFill="1" applyBorder="1" applyAlignment="1" applyProtection="1">
      <alignment horizontal="center"/>
    </xf>
    <xf numFmtId="1" fontId="40" fillId="4" borderId="28" xfId="40" applyNumberFormat="1" applyFont="1" applyFill="1" applyBorder="1" applyAlignment="1" applyProtection="1">
      <alignment horizontal="center"/>
    </xf>
    <xf numFmtId="1" fontId="40" fillId="4" borderId="34" xfId="40" applyNumberFormat="1" applyFont="1" applyFill="1" applyBorder="1" applyAlignment="1" applyProtection="1">
      <alignment horizontal="center"/>
    </xf>
    <xf numFmtId="0" fontId="40" fillId="4" borderId="53" xfId="40" applyFont="1" applyFill="1" applyBorder="1" applyAlignment="1" applyProtection="1">
      <alignment horizontal="left"/>
    </xf>
    <xf numFmtId="0" fontId="45" fillId="4" borderId="46" xfId="40" applyFont="1" applyFill="1" applyBorder="1" applyAlignment="1" applyProtection="1">
      <alignment horizontal="center"/>
    </xf>
    <xf numFmtId="0" fontId="40" fillId="4" borderId="46" xfId="40" applyFont="1" applyFill="1" applyBorder="1" applyProtection="1"/>
    <xf numFmtId="1" fontId="40" fillId="4" borderId="47" xfId="40" applyNumberFormat="1" applyFont="1" applyFill="1" applyBorder="1" applyAlignment="1" applyProtection="1">
      <alignment horizontal="center"/>
    </xf>
    <xf numFmtId="1" fontId="40" fillId="4" borderId="54" xfId="40" applyNumberFormat="1" applyFont="1" applyFill="1" applyBorder="1" applyAlignment="1" applyProtection="1">
      <alignment horizontal="center"/>
    </xf>
    <xf numFmtId="1" fontId="40" fillId="4" borderId="55" xfId="40" applyNumberFormat="1" applyFont="1" applyFill="1" applyBorder="1" applyAlignment="1" applyProtection="1">
      <alignment horizontal="center"/>
    </xf>
    <xf numFmtId="1" fontId="40" fillId="4" borderId="56" xfId="40" applyNumberFormat="1" applyFont="1" applyFill="1" applyBorder="1" applyAlignment="1" applyProtection="1">
      <alignment horizontal="center"/>
    </xf>
    <xf numFmtId="1" fontId="40" fillId="4" borderId="57" xfId="40" applyNumberFormat="1" applyFont="1" applyFill="1" applyBorder="1" applyAlignment="1" applyProtection="1">
      <alignment horizontal="center"/>
    </xf>
    <xf numFmtId="0" fontId="40" fillId="39" borderId="201" xfId="40" applyFont="1" applyFill="1" applyBorder="1" applyAlignment="1" applyProtection="1">
      <alignment horizontal="left"/>
    </xf>
    <xf numFmtId="0" fontId="40" fillId="39" borderId="202" xfId="40" applyFont="1" applyFill="1" applyBorder="1" applyAlignment="1" applyProtection="1">
      <alignment horizontal="center"/>
    </xf>
    <xf numFmtId="1" fontId="40" fillId="39" borderId="202" xfId="40" applyNumberFormat="1" applyFont="1" applyFill="1" applyBorder="1" applyAlignment="1" applyProtection="1">
      <alignment horizontal="center"/>
    </xf>
    <xf numFmtId="1" fontId="40" fillId="39" borderId="277" xfId="40" applyNumberFormat="1" applyFont="1" applyFill="1" applyBorder="1" applyAlignment="1" applyProtection="1">
      <alignment horizontal="center"/>
    </xf>
    <xf numFmtId="1" fontId="40" fillId="39" borderId="278" xfId="40" applyNumberFormat="1" applyFont="1" applyFill="1" applyBorder="1" applyAlignment="1" applyProtection="1">
      <alignment horizontal="center"/>
    </xf>
    <xf numFmtId="1" fontId="40" fillId="39" borderId="279" xfId="40" applyNumberFormat="1" applyFont="1" applyFill="1" applyBorder="1" applyAlignment="1" applyProtection="1">
      <alignment horizontal="center"/>
    </xf>
    <xf numFmtId="1" fontId="40" fillId="39" borderId="119" xfId="40" applyNumberFormat="1" applyFont="1" applyFill="1" applyBorder="1" applyAlignment="1" applyProtection="1">
      <alignment horizontal="center"/>
    </xf>
    <xf numFmtId="1" fontId="40" fillId="39" borderId="280" xfId="40" applyNumberFormat="1" applyFont="1" applyFill="1" applyBorder="1" applyProtection="1"/>
    <xf numFmtId="0" fontId="40" fillId="0" borderId="0" xfId="40" applyFont="1" applyFill="1" applyBorder="1"/>
    <xf numFmtId="0" fontId="40" fillId="0" borderId="253" xfId="46" applyFont="1" applyFill="1" applyBorder="1" applyAlignment="1" applyProtection="1">
      <alignment horizontal="center" vertical="center"/>
      <protection locked="0"/>
    </xf>
    <xf numFmtId="0" fontId="40" fillId="0" borderId="0" xfId="40" applyFont="1" applyFill="1" applyBorder="1" applyAlignment="1">
      <alignment vertical="center"/>
    </xf>
    <xf numFmtId="0" fontId="40" fillId="0" borderId="238" xfId="39" applyNumberFormat="1" applyFont="1" applyBorder="1" applyAlignment="1" applyProtection="1">
      <alignment horizontal="center"/>
      <protection locked="0"/>
    </xf>
    <xf numFmtId="0" fontId="40" fillId="0" borderId="237" xfId="39" applyNumberFormat="1" applyFont="1" applyBorder="1" applyAlignment="1" applyProtection="1">
      <alignment horizontal="center"/>
      <protection locked="0"/>
    </xf>
    <xf numFmtId="0" fontId="40" fillId="0" borderId="0" xfId="39" applyNumberFormat="1" applyFont="1" applyFill="1" applyBorder="1" applyAlignment="1" applyProtection="1">
      <alignment horizontal="center"/>
      <protection locked="0"/>
    </xf>
    <xf numFmtId="1" fontId="40" fillId="0" borderId="0" xfId="40" applyNumberFormat="1" applyFont="1" applyFill="1" applyBorder="1" applyAlignment="1" applyProtection="1">
      <alignment horizontal="center"/>
    </xf>
    <xf numFmtId="0" fontId="40" fillId="0" borderId="0" xfId="40" applyFont="1" applyFill="1" applyBorder="1" applyAlignment="1" applyProtection="1">
      <alignment horizontal="center"/>
    </xf>
    <xf numFmtId="1" fontId="40" fillId="0" borderId="0" xfId="40" applyNumberFormat="1" applyFont="1" applyFill="1" applyBorder="1" applyAlignment="1" applyProtection="1">
      <alignment horizontal="center" vertical="center" shrinkToFit="1"/>
    </xf>
    <xf numFmtId="0" fontId="33" fillId="0" borderId="0" xfId="0" applyFont="1" applyFill="1" applyBorder="1"/>
    <xf numFmtId="0" fontId="33" fillId="0" borderId="0" xfId="40" applyFont="1" applyFill="1"/>
    <xf numFmtId="0" fontId="40" fillId="0" borderId="0" xfId="40" applyFont="1" applyFill="1" applyAlignment="1">
      <alignment horizontal="left"/>
    </xf>
    <xf numFmtId="0" fontId="40" fillId="0" borderId="0" xfId="40" applyFont="1" applyAlignment="1">
      <alignment horizontal="left"/>
    </xf>
    <xf numFmtId="0" fontId="37" fillId="4" borderId="11" xfId="40" applyFont="1" applyFill="1" applyBorder="1" applyAlignment="1" applyProtection="1">
      <alignment horizontal="center" textRotation="90" wrapText="1"/>
    </xf>
    <xf numFmtId="0" fontId="37" fillId="4" borderId="10" xfId="40" applyFont="1" applyFill="1" applyBorder="1" applyAlignment="1" applyProtection="1">
      <alignment horizontal="center" textRotation="90"/>
    </xf>
    <xf numFmtId="0" fontId="37" fillId="4" borderId="10" xfId="40" applyFont="1" applyFill="1" applyBorder="1" applyAlignment="1" applyProtection="1">
      <alignment horizontal="center" textRotation="90" wrapText="1"/>
    </xf>
    <xf numFmtId="0" fontId="33" fillId="0" borderId="66" xfId="40" applyFont="1" applyFill="1" applyBorder="1" applyAlignment="1" applyProtection="1">
      <alignment horizontal="center" vertical="center"/>
      <protection locked="0"/>
    </xf>
    <xf numFmtId="0" fontId="33" fillId="25" borderId="67" xfId="40" applyFont="1" applyFill="1" applyBorder="1" applyAlignment="1" applyProtection="1">
      <alignment horizontal="center"/>
    </xf>
    <xf numFmtId="0" fontId="33" fillId="0" borderId="70" xfId="40" applyFont="1" applyFill="1" applyBorder="1" applyAlignment="1" applyProtection="1">
      <protection locked="0"/>
    </xf>
    <xf numFmtId="0" fontId="33" fillId="0" borderId="17" xfId="39" applyNumberFormat="1" applyFont="1" applyFill="1" applyBorder="1" applyAlignment="1" applyProtection="1">
      <alignment horizontal="center"/>
      <protection locked="0"/>
    </xf>
    <xf numFmtId="1" fontId="33" fillId="4" borderId="19" xfId="40" applyNumberFormat="1" applyFont="1" applyFill="1" applyBorder="1" applyAlignment="1" applyProtection="1">
      <alignment horizontal="center"/>
    </xf>
    <xf numFmtId="0" fontId="33" fillId="0" borderId="50" xfId="39" applyNumberFormat="1" applyFont="1" applyFill="1" applyBorder="1" applyAlignment="1" applyProtection="1">
      <alignment horizontal="center"/>
      <protection locked="0"/>
    </xf>
    <xf numFmtId="0" fontId="33" fillId="0" borderId="20" xfId="39" applyNumberFormat="1" applyFont="1" applyBorder="1" applyAlignment="1" applyProtection="1">
      <alignment horizontal="center"/>
      <protection locked="0"/>
    </xf>
    <xf numFmtId="0" fontId="33" fillId="0" borderId="17" xfId="39" applyNumberFormat="1" applyFont="1" applyBorder="1" applyAlignment="1" applyProtection="1">
      <alignment horizontal="center"/>
      <protection locked="0"/>
    </xf>
    <xf numFmtId="0" fontId="33" fillId="0" borderId="60" xfId="39" applyNumberFormat="1" applyFont="1" applyBorder="1" applyAlignment="1" applyProtection="1">
      <alignment horizontal="center"/>
      <protection locked="0"/>
    </xf>
    <xf numFmtId="0" fontId="33" fillId="0" borderId="50" xfId="39" applyNumberFormat="1" applyFont="1" applyBorder="1" applyAlignment="1" applyProtection="1">
      <alignment horizontal="center"/>
      <protection locked="0"/>
    </xf>
    <xf numFmtId="1" fontId="33" fillId="4" borderId="16" xfId="40" applyNumberFormat="1" applyFont="1" applyFill="1" applyBorder="1" applyAlignment="1" applyProtection="1">
      <alignment horizontal="center"/>
    </xf>
    <xf numFmtId="1" fontId="33" fillId="4" borderId="17" xfId="40" applyNumberFormat="1" applyFont="1" applyFill="1" applyBorder="1" applyAlignment="1" applyProtection="1">
      <alignment horizontal="center"/>
    </xf>
    <xf numFmtId="1" fontId="33" fillId="4" borderId="21" xfId="40" applyNumberFormat="1" applyFont="1" applyFill="1" applyBorder="1" applyAlignment="1" applyProtection="1">
      <alignment horizontal="center" vertical="center" shrinkToFit="1"/>
    </xf>
    <xf numFmtId="0" fontId="33" fillId="0" borderId="229" xfId="40" applyFont="1" applyFill="1" applyBorder="1" applyAlignment="1" applyProtection="1">
      <protection locked="0"/>
    </xf>
    <xf numFmtId="0" fontId="33" fillId="0" borderId="231" xfId="39" applyNumberFormat="1" applyFont="1" applyFill="1" applyBorder="1" applyAlignment="1" applyProtection="1">
      <alignment horizontal="center"/>
      <protection locked="0"/>
    </xf>
    <xf numFmtId="0" fontId="33" fillId="0" borderId="228" xfId="40" applyFont="1" applyFill="1" applyBorder="1" applyAlignment="1" applyProtection="1">
      <protection locked="0"/>
    </xf>
    <xf numFmtId="0" fontId="33" fillId="0" borderId="231" xfId="40" applyFont="1" applyBorder="1" applyAlignment="1" applyProtection="1">
      <alignment horizontal="center"/>
      <protection locked="0"/>
    </xf>
    <xf numFmtId="0" fontId="33" fillId="0" borderId="17" xfId="40" applyFont="1" applyBorder="1" applyAlignment="1" applyProtection="1">
      <alignment horizontal="center"/>
      <protection locked="0"/>
    </xf>
    <xf numFmtId="0" fontId="33" fillId="0" borderId="19" xfId="40" applyFont="1" applyBorder="1" applyAlignment="1" applyProtection="1">
      <alignment horizontal="center"/>
      <protection locked="0"/>
    </xf>
    <xf numFmtId="0" fontId="33" fillId="0" borderId="22" xfId="40" applyFont="1" applyFill="1" applyBorder="1" applyAlignment="1" applyProtection="1">
      <alignment horizontal="center"/>
      <protection locked="0"/>
    </xf>
    <xf numFmtId="0" fontId="33" fillId="0" borderId="20" xfId="40" applyFont="1" applyFill="1" applyBorder="1" applyAlignment="1" applyProtection="1">
      <alignment horizontal="center"/>
      <protection locked="0"/>
    </xf>
    <xf numFmtId="0" fontId="33" fillId="0" borderId="19" xfId="40" applyFont="1" applyFill="1" applyBorder="1" applyAlignment="1" applyProtection="1">
      <alignment horizontal="center"/>
      <protection locked="0"/>
    </xf>
    <xf numFmtId="0" fontId="33" fillId="0" borderId="18" xfId="40" applyFont="1" applyFill="1" applyBorder="1" applyAlignment="1" applyProtection="1">
      <alignment horizontal="center"/>
      <protection locked="0"/>
    </xf>
    <xf numFmtId="0" fontId="33" fillId="0" borderId="20" xfId="40" applyFont="1" applyBorder="1" applyAlignment="1" applyProtection="1">
      <alignment horizontal="center"/>
      <protection locked="0"/>
    </xf>
    <xf numFmtId="0" fontId="33" fillId="0" borderId="60" xfId="40" applyFont="1" applyFill="1" applyBorder="1" applyAlignment="1" applyProtection="1">
      <alignment horizontal="center"/>
      <protection locked="0"/>
    </xf>
    <xf numFmtId="0" fontId="33" fillId="0" borderId="83" xfId="40" applyFont="1" applyBorder="1" applyAlignment="1">
      <alignment horizontal="center" vertical="center"/>
    </xf>
    <xf numFmtId="0" fontId="33" fillId="25" borderId="69" xfId="40" applyFont="1" applyFill="1" applyBorder="1" applyAlignment="1" applyProtection="1">
      <alignment horizontal="center"/>
    </xf>
    <xf numFmtId="0" fontId="33" fillId="0" borderId="231" xfId="39" applyNumberFormat="1" applyFont="1" applyBorder="1" applyAlignment="1" applyProtection="1">
      <alignment horizontal="center"/>
      <protection locked="0"/>
    </xf>
    <xf numFmtId="0" fontId="33" fillId="0" borderId="19" xfId="39" applyNumberFormat="1" applyFont="1" applyBorder="1" applyAlignment="1" applyProtection="1">
      <alignment horizontal="center"/>
      <protection locked="0"/>
    </xf>
    <xf numFmtId="0" fontId="33" fillId="0" borderId="18" xfId="39" applyNumberFormat="1" applyFont="1" applyBorder="1" applyAlignment="1" applyProtection="1">
      <alignment horizontal="center"/>
      <protection locked="0"/>
    </xf>
    <xf numFmtId="0" fontId="33" fillId="33" borderId="66" xfId="40" applyFont="1" applyFill="1" applyBorder="1" applyAlignment="1" applyProtection="1">
      <alignment horizontal="center" vertical="center"/>
      <protection locked="0"/>
    </xf>
    <xf numFmtId="0" fontId="33" fillId="33" borderId="229" xfId="40" applyFont="1" applyFill="1" applyBorder="1" applyAlignment="1" applyProtection="1">
      <protection locked="0"/>
    </xf>
    <xf numFmtId="0" fontId="33" fillId="33" borderId="231" xfId="39" applyNumberFormat="1" applyFont="1" applyFill="1" applyBorder="1" applyAlignment="1" applyProtection="1">
      <alignment horizontal="center"/>
      <protection locked="0"/>
    </xf>
    <xf numFmtId="1" fontId="33" fillId="34" borderId="19" xfId="40" applyNumberFormat="1" applyFont="1" applyFill="1" applyBorder="1" applyAlignment="1" applyProtection="1">
      <alignment horizontal="center"/>
    </xf>
    <xf numFmtId="0" fontId="33" fillId="33" borderId="17" xfId="39" applyNumberFormat="1" applyFont="1" applyFill="1" applyBorder="1" applyAlignment="1" applyProtection="1">
      <alignment horizontal="center"/>
      <protection locked="0"/>
    </xf>
    <xf numFmtId="0" fontId="33" fillId="33" borderId="18" xfId="39" applyNumberFormat="1" applyFont="1" applyFill="1" applyBorder="1" applyAlignment="1" applyProtection="1">
      <alignment horizontal="center"/>
      <protection locked="0"/>
    </xf>
    <xf numFmtId="0" fontId="41" fillId="33" borderId="17" xfId="39" applyNumberFormat="1" applyFont="1" applyFill="1" applyBorder="1" applyAlignment="1" applyProtection="1">
      <alignment horizontal="center"/>
      <protection locked="0"/>
    </xf>
    <xf numFmtId="1" fontId="41" fillId="34" borderId="19" xfId="40" applyNumberFormat="1" applyFont="1" applyFill="1" applyBorder="1" applyAlignment="1" applyProtection="1">
      <alignment horizontal="center"/>
    </xf>
    <xf numFmtId="0" fontId="41" fillId="33" borderId="18" xfId="39" applyNumberFormat="1" applyFont="1" applyFill="1" applyBorder="1" applyAlignment="1" applyProtection="1">
      <alignment horizontal="center"/>
      <protection locked="0"/>
    </xf>
    <xf numFmtId="0" fontId="33" fillId="0" borderId="230" xfId="46" applyFont="1" applyBorder="1"/>
    <xf numFmtId="0" fontId="42" fillId="33" borderId="17" xfId="39" applyNumberFormat="1" applyFont="1" applyFill="1" applyBorder="1" applyAlignment="1" applyProtection="1">
      <alignment horizontal="center"/>
      <protection locked="0"/>
    </xf>
    <xf numFmtId="1" fontId="42" fillId="34" borderId="19" xfId="40" applyNumberFormat="1" applyFont="1" applyFill="1" applyBorder="1" applyAlignment="1" applyProtection="1">
      <alignment horizontal="center"/>
    </xf>
    <xf numFmtId="0" fontId="33" fillId="0" borderId="265" xfId="40" applyFont="1" applyFill="1" applyBorder="1" applyAlignment="1" applyProtection="1">
      <protection locked="0"/>
    </xf>
    <xf numFmtId="0" fontId="33" fillId="0" borderId="234" xfId="39" applyNumberFormat="1" applyFont="1" applyBorder="1" applyAlignment="1" applyProtection="1">
      <alignment horizontal="center"/>
      <protection locked="0"/>
    </xf>
    <xf numFmtId="0" fontId="33" fillId="0" borderId="156" xfId="40" applyFont="1" applyBorder="1" applyProtection="1">
      <protection locked="0"/>
    </xf>
    <xf numFmtId="0" fontId="33" fillId="0" borderId="261" xfId="39" applyNumberFormat="1" applyFont="1" applyBorder="1" applyAlignment="1" applyProtection="1">
      <alignment horizontal="center"/>
      <protection locked="0"/>
    </xf>
    <xf numFmtId="0" fontId="33" fillId="25" borderId="230" xfId="40" applyFont="1" applyFill="1" applyBorder="1" applyAlignment="1" applyProtection="1">
      <alignment horizontal="center"/>
    </xf>
    <xf numFmtId="1" fontId="33" fillId="4" borderId="242" xfId="40" applyNumberFormat="1" applyFont="1" applyFill="1" applyBorder="1" applyAlignment="1" applyProtection="1">
      <alignment horizontal="center"/>
    </xf>
    <xf numFmtId="0" fontId="33" fillId="0" borderId="240" xfId="39" applyNumberFormat="1" applyFont="1" applyBorder="1" applyAlignment="1" applyProtection="1">
      <alignment horizontal="center"/>
      <protection locked="0"/>
    </xf>
    <xf numFmtId="0" fontId="33" fillId="0" borderId="254" xfId="39" applyNumberFormat="1" applyFont="1" applyBorder="1" applyAlignment="1" applyProtection="1">
      <alignment horizontal="center"/>
      <protection locked="0"/>
    </xf>
    <xf numFmtId="0" fontId="33" fillId="0" borderId="255" xfId="39" applyNumberFormat="1" applyFont="1" applyBorder="1" applyAlignment="1" applyProtection="1">
      <alignment horizontal="center"/>
      <protection locked="0"/>
    </xf>
    <xf numFmtId="0" fontId="33" fillId="0" borderId="219" xfId="39" applyNumberFormat="1" applyFont="1" applyBorder="1" applyAlignment="1" applyProtection="1">
      <alignment horizontal="center"/>
      <protection locked="0"/>
    </xf>
    <xf numFmtId="1" fontId="33" fillId="4" borderId="239" xfId="40" applyNumberFormat="1" applyFont="1" applyFill="1" applyBorder="1" applyAlignment="1" applyProtection="1">
      <alignment horizontal="center"/>
    </xf>
    <xf numFmtId="0" fontId="33" fillId="0" borderId="230" xfId="39" applyNumberFormat="1" applyFont="1" applyBorder="1" applyAlignment="1" applyProtection="1">
      <alignment horizontal="center"/>
      <protection locked="0"/>
    </xf>
    <xf numFmtId="1" fontId="33" fillId="4" borderId="231" xfId="40" applyNumberFormat="1" applyFont="1" applyFill="1" applyBorder="1" applyAlignment="1" applyProtection="1">
      <alignment horizontal="center"/>
    </xf>
    <xf numFmtId="0" fontId="33" fillId="0" borderId="242" xfId="39" applyNumberFormat="1" applyFont="1" applyBorder="1" applyAlignment="1" applyProtection="1">
      <alignment horizontal="center"/>
      <protection locked="0"/>
    </xf>
    <xf numFmtId="1" fontId="33" fillId="4" borderId="256" xfId="40" applyNumberFormat="1" applyFont="1" applyFill="1" applyBorder="1" applyAlignment="1" applyProtection="1">
      <alignment horizontal="center"/>
    </xf>
    <xf numFmtId="1" fontId="33" fillId="4" borderId="257" xfId="40" applyNumberFormat="1" applyFont="1" applyFill="1" applyBorder="1" applyAlignment="1" applyProtection="1">
      <alignment horizontal="center" vertical="center" shrinkToFit="1"/>
    </xf>
    <xf numFmtId="0" fontId="33" fillId="25" borderId="230" xfId="40" applyFont="1" applyFill="1" applyBorder="1" applyAlignment="1">
      <alignment horizontal="center"/>
    </xf>
    <xf numFmtId="0" fontId="33" fillId="0" borderId="231" xfId="39" applyFont="1" applyBorder="1" applyAlignment="1" applyProtection="1">
      <alignment horizontal="center"/>
      <protection locked="0"/>
    </xf>
    <xf numFmtId="1" fontId="33" fillId="4" borderId="19" xfId="40" applyNumberFormat="1" applyFont="1" applyFill="1" applyBorder="1" applyAlignment="1">
      <alignment horizontal="center"/>
    </xf>
    <xf numFmtId="0" fontId="33" fillId="0" borderId="17" xfId="39" applyFont="1" applyBorder="1" applyAlignment="1" applyProtection="1">
      <alignment horizontal="center"/>
      <protection locked="0"/>
    </xf>
    <xf numFmtId="0" fontId="33" fillId="0" borderId="50" xfId="39" applyFont="1" applyBorder="1" applyAlignment="1" applyProtection="1">
      <alignment horizontal="center"/>
      <protection locked="0"/>
    </xf>
    <xf numFmtId="0" fontId="33" fillId="0" borderId="20" xfId="39" applyFont="1" applyBorder="1" applyAlignment="1" applyProtection="1">
      <alignment horizontal="center"/>
      <protection locked="0"/>
    </xf>
    <xf numFmtId="0" fontId="33" fillId="0" borderId="60" xfId="39" applyFont="1" applyBorder="1" applyAlignment="1" applyProtection="1">
      <alignment horizontal="center"/>
      <protection locked="0"/>
    </xf>
    <xf numFmtId="0" fontId="33" fillId="0" borderId="15" xfId="39" applyFont="1" applyBorder="1" applyAlignment="1" applyProtection="1">
      <alignment horizontal="center"/>
      <protection locked="0"/>
    </xf>
    <xf numFmtId="0" fontId="33" fillId="0" borderId="19" xfId="39" applyFont="1" applyBorder="1" applyAlignment="1" applyProtection="1">
      <alignment horizontal="center"/>
      <protection locked="0"/>
    </xf>
    <xf numFmtId="0" fontId="55" fillId="0" borderId="17" xfId="39" applyFont="1" applyBorder="1" applyAlignment="1" applyProtection="1">
      <alignment horizontal="center"/>
      <protection locked="0"/>
    </xf>
    <xf numFmtId="1" fontId="55" fillId="4" borderId="19" xfId="40" applyNumberFormat="1" applyFont="1" applyFill="1" applyBorder="1" applyAlignment="1">
      <alignment horizontal="center"/>
    </xf>
    <xf numFmtId="0" fontId="55" fillId="0" borderId="50" xfId="39" applyFont="1" applyBorder="1" applyAlignment="1" applyProtection="1">
      <alignment horizontal="center"/>
      <protection locked="0"/>
    </xf>
    <xf numFmtId="0" fontId="33" fillId="0" borderId="155" xfId="40" applyFont="1" applyBorder="1" applyProtection="1">
      <protection locked="0"/>
    </xf>
    <xf numFmtId="0" fontId="33" fillId="0" borderId="229" xfId="40" applyFont="1" applyBorder="1" applyProtection="1">
      <protection locked="0"/>
    </xf>
    <xf numFmtId="0" fontId="33" fillId="25" borderId="69" xfId="40" applyFont="1" applyFill="1" applyBorder="1" applyAlignment="1">
      <alignment horizontal="center"/>
    </xf>
    <xf numFmtId="0" fontId="33" fillId="0" borderId="18" xfId="39" applyFont="1" applyBorder="1" applyAlignment="1" applyProtection="1">
      <alignment horizontal="center"/>
      <protection locked="0"/>
    </xf>
    <xf numFmtId="1" fontId="33" fillId="4" borderId="16" xfId="40" applyNumberFormat="1" applyFont="1" applyFill="1" applyBorder="1" applyAlignment="1">
      <alignment horizontal="center"/>
    </xf>
    <xf numFmtId="1" fontId="33" fillId="4" borderId="17" xfId="40" applyNumberFormat="1" applyFont="1" applyFill="1" applyBorder="1" applyAlignment="1">
      <alignment horizontal="center"/>
    </xf>
    <xf numFmtId="1" fontId="33" fillId="4" borderId="21" xfId="40" applyNumberFormat="1" applyFont="1" applyFill="1" applyBorder="1" applyAlignment="1">
      <alignment horizontal="center" vertical="center" shrinkToFit="1"/>
    </xf>
    <xf numFmtId="0" fontId="33" fillId="0" borderId="72" xfId="40" applyFont="1" applyFill="1" applyBorder="1" applyAlignment="1" applyProtection="1">
      <protection locked="0"/>
    </xf>
    <xf numFmtId="1" fontId="33" fillId="0" borderId="20" xfId="40" applyNumberFormat="1" applyFont="1" applyFill="1" applyBorder="1" applyAlignment="1" applyProtection="1">
      <alignment horizontal="center"/>
      <protection locked="0"/>
    </xf>
    <xf numFmtId="1" fontId="33" fillId="0" borderId="19" xfId="40" applyNumberFormat="1" applyFont="1" applyFill="1" applyBorder="1" applyAlignment="1" applyProtection="1">
      <alignment horizontal="center"/>
      <protection locked="0"/>
    </xf>
    <xf numFmtId="0" fontId="33" fillId="4" borderId="19" xfId="40" applyFont="1" applyFill="1" applyBorder="1" applyAlignment="1" applyProtection="1">
      <alignment horizontal="center"/>
    </xf>
    <xf numFmtId="1" fontId="33" fillId="0" borderId="18" xfId="40" applyNumberFormat="1" applyFont="1" applyFill="1" applyBorder="1" applyAlignment="1" applyProtection="1">
      <alignment horizontal="center"/>
      <protection locked="0"/>
    </xf>
    <xf numFmtId="1" fontId="33" fillId="0" borderId="21" xfId="40" applyNumberFormat="1" applyFont="1" applyFill="1" applyBorder="1" applyAlignment="1" applyProtection="1">
      <alignment horizontal="center"/>
      <protection locked="0"/>
    </xf>
    <xf numFmtId="1" fontId="33" fillId="4" borderId="239" xfId="40" applyNumberFormat="1" applyFont="1" applyFill="1" applyBorder="1" applyAlignment="1" applyProtection="1">
      <alignment horizontal="center" vertical="center" shrinkToFit="1"/>
    </xf>
    <xf numFmtId="0" fontId="33" fillId="0" borderId="71" xfId="40" applyFont="1" applyFill="1" applyBorder="1" applyAlignment="1" applyProtection="1">
      <alignment horizontal="center" vertical="center"/>
      <protection locked="0"/>
    </xf>
    <xf numFmtId="0" fontId="33" fillId="0" borderId="70" xfId="40" applyFont="1" applyBorder="1" applyProtection="1">
      <protection locked="0"/>
    </xf>
    <xf numFmtId="0" fontId="41" fillId="0" borderId="17" xfId="39" applyNumberFormat="1" applyFont="1" applyBorder="1" applyAlignment="1" applyProtection="1">
      <alignment horizontal="center"/>
      <protection locked="0"/>
    </xf>
    <xf numFmtId="1" fontId="41" fillId="4" borderId="19" xfId="40" applyNumberFormat="1" applyFont="1" applyFill="1" applyBorder="1" applyAlignment="1" applyProtection="1">
      <alignment horizontal="center"/>
    </xf>
    <xf numFmtId="0" fontId="41" fillId="0" borderId="18" xfId="39" applyNumberFormat="1" applyFont="1" applyBorder="1" applyAlignment="1" applyProtection="1">
      <alignment horizontal="center"/>
      <protection locked="0"/>
    </xf>
    <xf numFmtId="1" fontId="33" fillId="4" borderId="33" xfId="40" applyNumberFormat="1" applyFont="1" applyFill="1" applyBorder="1" applyAlignment="1" applyProtection="1">
      <alignment horizontal="center"/>
    </xf>
    <xf numFmtId="0" fontId="33" fillId="0" borderId="0" xfId="0" applyFont="1"/>
    <xf numFmtId="0" fontId="33" fillId="4" borderId="19" xfId="40" applyFont="1" applyFill="1" applyBorder="1" applyProtection="1"/>
    <xf numFmtId="1" fontId="33" fillId="4" borderId="22" xfId="40" applyNumberFormat="1" applyFont="1" applyFill="1" applyBorder="1" applyAlignment="1" applyProtection="1">
      <alignment horizontal="center"/>
    </xf>
    <xf numFmtId="1" fontId="33" fillId="4" borderId="50" xfId="40" applyNumberFormat="1" applyFont="1" applyFill="1" applyBorder="1" applyAlignment="1" applyProtection="1">
      <alignment horizontal="center"/>
    </xf>
    <xf numFmtId="1" fontId="33" fillId="4" borderId="18" xfId="40" applyNumberFormat="1" applyFont="1" applyFill="1" applyBorder="1" applyAlignment="1" applyProtection="1">
      <alignment horizontal="center"/>
    </xf>
    <xf numFmtId="1" fontId="33" fillId="4" borderId="51" xfId="40" applyNumberFormat="1" applyFont="1" applyFill="1" applyBorder="1" applyAlignment="1" applyProtection="1">
      <alignment horizontal="center"/>
    </xf>
    <xf numFmtId="0" fontId="33" fillId="4" borderId="22" xfId="40" applyFont="1" applyFill="1" applyBorder="1" applyProtection="1"/>
    <xf numFmtId="0" fontId="33" fillId="4" borderId="50" xfId="40" applyFont="1" applyFill="1" applyBorder="1" applyProtection="1"/>
    <xf numFmtId="0" fontId="33" fillId="4" borderId="17" xfId="40" applyFont="1" applyFill="1" applyBorder="1" applyProtection="1"/>
    <xf numFmtId="0" fontId="33" fillId="4" borderId="51" xfId="40" applyFont="1" applyFill="1" applyBorder="1" applyProtection="1"/>
    <xf numFmtId="0" fontId="33" fillId="4" borderId="33" xfId="40" applyFont="1" applyFill="1" applyBorder="1" applyProtection="1"/>
    <xf numFmtId="1" fontId="33" fillId="4" borderId="52" xfId="40" applyNumberFormat="1" applyFont="1" applyFill="1" applyBorder="1" applyAlignment="1" applyProtection="1">
      <alignment horizontal="center"/>
    </xf>
    <xf numFmtId="1" fontId="33" fillId="4" borderId="28" xfId="40" applyNumberFormat="1" applyFont="1" applyFill="1" applyBorder="1" applyAlignment="1" applyProtection="1">
      <alignment horizontal="center"/>
    </xf>
    <xf numFmtId="1" fontId="33" fillId="4" borderId="34" xfId="40" applyNumberFormat="1" applyFont="1" applyFill="1" applyBorder="1" applyAlignment="1" applyProtection="1">
      <alignment horizontal="center"/>
    </xf>
    <xf numFmtId="0" fontId="33" fillId="4" borderId="46" xfId="40" applyFont="1" applyFill="1" applyBorder="1" applyProtection="1"/>
    <xf numFmtId="1" fontId="33" fillId="4" borderId="47" xfId="40" applyNumberFormat="1" applyFont="1" applyFill="1" applyBorder="1" applyAlignment="1" applyProtection="1">
      <alignment horizontal="center"/>
    </xf>
    <xf numFmtId="1" fontId="33" fillId="4" borderId="54" xfId="40" applyNumberFormat="1" applyFont="1" applyFill="1" applyBorder="1" applyAlignment="1" applyProtection="1">
      <alignment horizontal="center"/>
    </xf>
    <xf numFmtId="1" fontId="33" fillId="4" borderId="55" xfId="40" applyNumberFormat="1" applyFont="1" applyFill="1" applyBorder="1" applyAlignment="1" applyProtection="1">
      <alignment horizontal="center"/>
    </xf>
    <xf numFmtId="1" fontId="33" fillId="4" borderId="56" xfId="40" applyNumberFormat="1" applyFont="1" applyFill="1" applyBorder="1" applyAlignment="1" applyProtection="1">
      <alignment horizontal="center"/>
    </xf>
    <xf numFmtId="1" fontId="33" fillId="4" borderId="57" xfId="40" applyNumberFormat="1" applyFont="1" applyFill="1" applyBorder="1" applyAlignment="1" applyProtection="1">
      <alignment horizontal="center"/>
    </xf>
    <xf numFmtId="0" fontId="36" fillId="39" borderId="202" xfId="40" applyFont="1" applyFill="1" applyBorder="1" applyProtection="1"/>
    <xf numFmtId="1" fontId="37" fillId="4" borderId="21" xfId="40" applyNumberFormat="1" applyFont="1" applyFill="1" applyBorder="1" applyProtection="1"/>
    <xf numFmtId="1" fontId="37" fillId="4" borderId="58" xfId="40" applyNumberFormat="1" applyFont="1" applyFill="1" applyBorder="1" applyProtection="1"/>
    <xf numFmtId="0" fontId="33" fillId="40" borderId="73" xfId="40" applyFont="1" applyFill="1" applyBorder="1" applyAlignment="1" applyProtection="1">
      <alignment horizontal="center"/>
    </xf>
    <xf numFmtId="0" fontId="33" fillId="0" borderId="281" xfId="39" applyNumberFormat="1" applyFont="1" applyFill="1" applyBorder="1" applyAlignment="1" applyProtection="1">
      <alignment horizontal="center"/>
      <protection locked="0"/>
    </xf>
    <xf numFmtId="1" fontId="33" fillId="39" borderId="282" xfId="40" applyNumberFormat="1" applyFont="1" applyFill="1" applyBorder="1" applyAlignment="1" applyProtection="1">
      <alignment horizontal="center"/>
    </xf>
    <xf numFmtId="0" fontId="33" fillId="0" borderId="230" xfId="0" applyFont="1" applyFill="1" applyBorder="1"/>
    <xf numFmtId="0" fontId="33" fillId="0" borderId="313" xfId="39" applyNumberFormat="1" applyFont="1" applyFill="1" applyBorder="1" applyAlignment="1" applyProtection="1">
      <alignment horizontal="center"/>
      <protection locked="0"/>
    </xf>
    <xf numFmtId="0" fontId="33" fillId="0" borderId="314" xfId="39" applyNumberFormat="1" applyFont="1" applyFill="1" applyBorder="1" applyAlignment="1" applyProtection="1">
      <alignment horizontal="center"/>
      <protection locked="0"/>
    </xf>
    <xf numFmtId="0" fontId="33" fillId="0" borderId="253" xfId="46" applyFont="1" applyFill="1" applyBorder="1" applyAlignment="1" applyProtection="1">
      <alignment horizontal="center" vertical="center"/>
      <protection locked="0"/>
    </xf>
    <xf numFmtId="0" fontId="33" fillId="0" borderId="283" xfId="39" applyNumberFormat="1" applyFont="1" applyFill="1" applyBorder="1" applyAlignment="1" applyProtection="1">
      <alignment horizontal="center"/>
      <protection locked="0"/>
    </xf>
    <xf numFmtId="1" fontId="33" fillId="39" borderId="284" xfId="40" applyNumberFormat="1" applyFont="1" applyFill="1" applyBorder="1" applyAlignment="1" applyProtection="1">
      <alignment horizontal="center"/>
    </xf>
    <xf numFmtId="0" fontId="33" fillId="0" borderId="286" xfId="39" applyNumberFormat="1" applyFont="1" applyFill="1" applyBorder="1" applyAlignment="1" applyProtection="1">
      <alignment horizontal="center"/>
      <protection locked="0"/>
    </xf>
    <xf numFmtId="0" fontId="33" fillId="0" borderId="287" xfId="39" applyNumberFormat="1" applyFont="1" applyFill="1" applyBorder="1" applyAlignment="1" applyProtection="1">
      <alignment horizontal="center"/>
      <protection locked="0"/>
    </xf>
    <xf numFmtId="1" fontId="33" fillId="39" borderId="288" xfId="40" applyNumberFormat="1" applyFont="1" applyFill="1" applyBorder="1" applyAlignment="1" applyProtection="1">
      <alignment horizontal="center"/>
    </xf>
    <xf numFmtId="1" fontId="33" fillId="39" borderId="283" xfId="40" applyNumberFormat="1" applyFont="1" applyFill="1" applyBorder="1" applyAlignment="1" applyProtection="1">
      <alignment horizontal="center"/>
    </xf>
    <xf numFmtId="0" fontId="33" fillId="39" borderId="284" xfId="40" applyFont="1" applyFill="1" applyBorder="1" applyAlignment="1" applyProtection="1">
      <alignment horizontal="center"/>
    </xf>
    <xf numFmtId="1" fontId="33" fillId="39" borderId="290" xfId="40" applyNumberFormat="1" applyFont="1" applyFill="1" applyBorder="1" applyAlignment="1" applyProtection="1">
      <alignment horizontal="center" vertical="center" shrinkToFit="1"/>
    </xf>
    <xf numFmtId="1" fontId="33" fillId="39" borderId="289" xfId="40" applyNumberFormat="1" applyFont="1" applyFill="1" applyBorder="1" applyAlignment="1" applyProtection="1">
      <alignment horizontal="center"/>
    </xf>
    <xf numFmtId="0" fontId="33" fillId="37" borderId="230" xfId="40" applyFont="1" applyFill="1" applyBorder="1" applyAlignment="1" applyProtection="1">
      <alignment horizontal="center"/>
    </xf>
    <xf numFmtId="1" fontId="33" fillId="4" borderId="261" xfId="40" applyNumberFormat="1" applyFont="1" applyFill="1" applyBorder="1" applyAlignment="1" applyProtection="1">
      <alignment horizontal="center"/>
    </xf>
    <xf numFmtId="0" fontId="33" fillId="0" borderId="238" xfId="39" applyNumberFormat="1" applyFont="1" applyBorder="1" applyAlignment="1" applyProtection="1">
      <alignment horizontal="center"/>
      <protection locked="0"/>
    </xf>
    <xf numFmtId="0" fontId="33" fillId="0" borderId="266" xfId="39" applyNumberFormat="1" applyFont="1" applyBorder="1" applyAlignment="1" applyProtection="1">
      <alignment horizontal="center"/>
      <protection locked="0"/>
    </xf>
    <xf numFmtId="1" fontId="33" fillId="0" borderId="230" xfId="40" applyNumberFormat="1" applyFont="1" applyFill="1" applyBorder="1" applyAlignment="1" applyProtection="1">
      <alignment horizontal="left"/>
    </xf>
    <xf numFmtId="0" fontId="33" fillId="0" borderId="292" xfId="46" applyFont="1" applyFill="1" applyBorder="1" applyAlignment="1" applyProtection="1">
      <alignment horizontal="center" vertical="center"/>
      <protection locked="0"/>
    </xf>
    <xf numFmtId="0" fontId="33" fillId="0" borderId="0" xfId="46" applyFont="1" applyFill="1" applyProtection="1">
      <protection locked="0"/>
    </xf>
    <xf numFmtId="0" fontId="37" fillId="25" borderId="106" xfId="46" applyFont="1" applyFill="1" applyBorder="1" applyAlignment="1" applyProtection="1">
      <alignment horizontal="center" textRotation="90" wrapText="1"/>
    </xf>
    <xf numFmtId="0" fontId="37" fillId="25" borderId="107" xfId="46" applyFont="1" applyFill="1" applyBorder="1" applyAlignment="1" applyProtection="1">
      <alignment horizontal="center" textRotation="90"/>
    </xf>
    <xf numFmtId="0" fontId="37" fillId="25" borderId="107" xfId="46" applyFont="1" applyFill="1" applyBorder="1" applyAlignment="1" applyProtection="1">
      <alignment horizontal="center" textRotation="90" wrapText="1"/>
    </xf>
    <xf numFmtId="0" fontId="37" fillId="25" borderId="109" xfId="46" applyFont="1" applyFill="1" applyBorder="1" applyAlignment="1" applyProtection="1">
      <alignment horizontal="center" textRotation="90" wrapText="1"/>
    </xf>
    <xf numFmtId="0" fontId="39" fillId="26" borderId="112" xfId="46" applyFont="1" applyFill="1" applyBorder="1" applyAlignment="1" applyProtection="1">
      <alignment horizontal="left"/>
    </xf>
    <xf numFmtId="0" fontId="39" fillId="26" borderId="113" xfId="46" applyFont="1" applyFill="1" applyBorder="1" applyProtection="1"/>
    <xf numFmtId="0" fontId="38" fillId="26" borderId="78" xfId="46" applyFont="1" applyFill="1" applyBorder="1" applyAlignment="1" applyProtection="1">
      <alignment horizontal="center"/>
    </xf>
    <xf numFmtId="1" fontId="38" fillId="26" borderId="114" xfId="46" applyNumberFormat="1" applyFont="1" applyFill="1" applyBorder="1" applyAlignment="1" applyProtection="1">
      <alignment horizontal="center"/>
    </xf>
    <xf numFmtId="1" fontId="38" fillId="26" borderId="179" xfId="46" applyNumberFormat="1" applyFont="1" applyFill="1" applyBorder="1" applyAlignment="1" applyProtection="1">
      <alignment horizontal="center"/>
    </xf>
    <xf numFmtId="1" fontId="38" fillId="26" borderId="125" xfId="46" applyNumberFormat="1" applyFont="1" applyFill="1" applyBorder="1" applyAlignment="1" applyProtection="1">
      <alignment horizontal="center"/>
    </xf>
    <xf numFmtId="1" fontId="38" fillId="26" borderId="182" xfId="46" applyNumberFormat="1" applyFont="1" applyFill="1" applyBorder="1" applyAlignment="1" applyProtection="1">
      <alignment horizontal="center"/>
    </xf>
    <xf numFmtId="0" fontId="39" fillId="0" borderId="69" xfId="40" applyFont="1" applyBorder="1"/>
    <xf numFmtId="0" fontId="39" fillId="0" borderId="0" xfId="46" applyFont="1"/>
    <xf numFmtId="0" fontId="38" fillId="25" borderId="83" xfId="46" applyFont="1" applyFill="1" applyBorder="1" applyAlignment="1" applyProtection="1">
      <alignment horizontal="center"/>
    </xf>
    <xf numFmtId="0" fontId="39" fillId="25" borderId="116" xfId="46" applyFont="1" applyFill="1" applyBorder="1" applyProtection="1"/>
    <xf numFmtId="0" fontId="38" fillId="25" borderId="117" xfId="46" applyFont="1" applyFill="1" applyBorder="1" applyAlignment="1" applyProtection="1">
      <alignment horizontal="center"/>
    </xf>
    <xf numFmtId="1" fontId="38" fillId="25" borderId="118" xfId="46" applyNumberFormat="1" applyFont="1" applyFill="1" applyBorder="1" applyAlignment="1" applyProtection="1">
      <alignment horizontal="center"/>
    </xf>
    <xf numFmtId="1" fontId="56" fillId="25" borderId="119" xfId="46" applyNumberFormat="1" applyFont="1" applyFill="1" applyBorder="1" applyAlignment="1" applyProtection="1">
      <alignment horizontal="center"/>
    </xf>
    <xf numFmtId="1" fontId="38" fillId="25" borderId="119" xfId="46" applyNumberFormat="1" applyFont="1" applyFill="1" applyBorder="1" applyAlignment="1" applyProtection="1">
      <alignment horizontal="center"/>
    </xf>
    <xf numFmtId="0" fontId="38" fillId="25" borderId="133" xfId="46" applyFont="1" applyFill="1" applyBorder="1" applyProtection="1"/>
    <xf numFmtId="0" fontId="38" fillId="25" borderId="180" xfId="46" applyFont="1" applyFill="1" applyBorder="1" applyProtection="1"/>
    <xf numFmtId="0" fontId="38" fillId="25" borderId="222" xfId="46" applyFont="1" applyFill="1" applyBorder="1" applyProtection="1"/>
    <xf numFmtId="0" fontId="38" fillId="25" borderId="119" xfId="46" applyFont="1" applyFill="1" applyBorder="1" applyProtection="1"/>
    <xf numFmtId="1" fontId="38" fillId="25" borderId="0" xfId="46" applyNumberFormat="1" applyFont="1" applyFill="1" applyBorder="1" applyAlignment="1" applyProtection="1">
      <alignment horizontal="center"/>
    </xf>
    <xf numFmtId="0" fontId="38" fillId="25" borderId="121" xfId="46" applyFont="1" applyFill="1" applyBorder="1" applyProtection="1"/>
    <xf numFmtId="0" fontId="43" fillId="0" borderId="69" xfId="40" applyFont="1" applyBorder="1"/>
    <xf numFmtId="0" fontId="40" fillId="0" borderId="253" xfId="40" applyFont="1" applyFill="1" applyBorder="1" applyAlignment="1" applyProtection="1">
      <alignment horizontal="center" vertical="center"/>
      <protection locked="0"/>
    </xf>
    <xf numFmtId="0" fontId="41" fillId="0" borderId="224" xfId="40" applyFont="1" applyBorder="1"/>
    <xf numFmtId="0" fontId="57" fillId="0" borderId="0" xfId="46" applyFont="1"/>
    <xf numFmtId="0" fontId="33" fillId="0" borderId="229" xfId="40" applyFont="1" applyBorder="1"/>
    <xf numFmtId="0" fontId="40" fillId="0" borderId="235" xfId="39" applyNumberFormat="1" applyFont="1" applyBorder="1" applyAlignment="1" applyProtection="1">
      <alignment horizontal="center"/>
      <protection locked="0"/>
    </xf>
    <xf numFmtId="0" fontId="40" fillId="0" borderId="227" xfId="39" applyNumberFormat="1" applyFont="1" applyBorder="1" applyAlignment="1" applyProtection="1">
      <alignment horizontal="center"/>
      <protection locked="0"/>
    </xf>
    <xf numFmtId="0" fontId="40" fillId="0" borderId="259" xfId="39" applyNumberFormat="1" applyFont="1" applyBorder="1" applyAlignment="1" applyProtection="1">
      <alignment horizontal="center"/>
      <protection locked="0"/>
    </xf>
    <xf numFmtId="0" fontId="39" fillId="4" borderId="10" xfId="40" applyFont="1" applyFill="1" applyBorder="1" applyProtection="1"/>
    <xf numFmtId="0" fontId="38" fillId="4" borderId="28" xfId="40" applyFont="1" applyFill="1" applyBorder="1" applyAlignment="1" applyProtection="1">
      <alignment horizontal="center"/>
    </xf>
    <xf numFmtId="1" fontId="38" fillId="25" borderId="107" xfId="46" applyNumberFormat="1" applyFont="1" applyFill="1" applyBorder="1" applyAlignment="1" applyProtection="1">
      <alignment horizontal="center"/>
    </xf>
    <xf numFmtId="1" fontId="38" fillId="37" borderId="107" xfId="46" applyNumberFormat="1" applyFont="1" applyFill="1" applyBorder="1" applyAlignment="1" applyProtection="1">
      <alignment horizontal="center"/>
    </xf>
    <xf numFmtId="0" fontId="38" fillId="25" borderId="110" xfId="46" applyFont="1" applyFill="1" applyBorder="1" applyAlignment="1" applyProtection="1">
      <alignment horizontal="center"/>
    </xf>
    <xf numFmtId="1" fontId="38" fillId="25" borderId="106" xfId="46" applyNumberFormat="1" applyFont="1" applyFill="1" applyBorder="1" applyAlignment="1" applyProtection="1">
      <alignment horizontal="center"/>
    </xf>
    <xf numFmtId="0" fontId="38" fillId="25" borderId="108" xfId="46" applyFont="1" applyFill="1" applyBorder="1" applyAlignment="1" applyProtection="1">
      <alignment horizontal="center"/>
    </xf>
    <xf numFmtId="1" fontId="38" fillId="25" borderId="109" xfId="46" applyNumberFormat="1" applyFont="1" applyFill="1" applyBorder="1" applyAlignment="1" applyProtection="1">
      <alignment horizontal="center"/>
    </xf>
    <xf numFmtId="1" fontId="38" fillId="25" borderId="251" xfId="46" applyNumberFormat="1" applyFont="1" applyFill="1" applyBorder="1" applyAlignment="1" applyProtection="1">
      <alignment horizontal="center"/>
    </xf>
    <xf numFmtId="0" fontId="40" fillId="0" borderId="0" xfId="46" applyFont="1"/>
    <xf numFmtId="0" fontId="39" fillId="25" borderId="112" xfId="46" applyFont="1" applyFill="1" applyBorder="1" applyAlignment="1" applyProtection="1">
      <alignment horizontal="left"/>
    </xf>
    <xf numFmtId="0" fontId="39" fillId="25" borderId="113" xfId="46" applyFont="1" applyFill="1" applyBorder="1" applyProtection="1"/>
    <xf numFmtId="0" fontId="38" fillId="26" borderId="115" xfId="46" applyFont="1" applyFill="1" applyBorder="1" applyAlignment="1" applyProtection="1">
      <alignment horizontal="center"/>
    </xf>
    <xf numFmtId="1" fontId="38" fillId="26" borderId="112" xfId="46" applyNumberFormat="1" applyFont="1" applyFill="1" applyBorder="1" applyAlignment="1" applyProtection="1">
      <alignment horizontal="center"/>
    </xf>
    <xf numFmtId="1" fontId="38" fillId="26" borderId="250" xfId="46" applyNumberFormat="1" applyFont="1" applyFill="1" applyBorder="1" applyAlignment="1" applyProtection="1">
      <alignment horizontal="center"/>
    </xf>
    <xf numFmtId="0" fontId="34" fillId="25" borderId="83" xfId="46" applyFont="1" applyFill="1" applyBorder="1" applyAlignment="1" applyProtection="1">
      <alignment horizontal="center"/>
    </xf>
    <xf numFmtId="0" fontId="45" fillId="25" borderId="123" xfId="46" applyFont="1" applyFill="1" applyBorder="1" applyProtection="1"/>
    <xf numFmtId="0" fontId="34" fillId="25" borderId="0" xfId="46" applyFont="1" applyFill="1" applyBorder="1" applyAlignment="1" applyProtection="1">
      <alignment horizontal="center"/>
    </xf>
    <xf numFmtId="0" fontId="40" fillId="28" borderId="69" xfId="46" applyFont="1" applyFill="1" applyBorder="1"/>
    <xf numFmtId="0" fontId="40" fillId="25" borderId="230" xfId="46" applyFont="1" applyFill="1" applyBorder="1" applyAlignment="1" applyProtection="1">
      <alignment horizontal="center"/>
    </xf>
    <xf numFmtId="0" fontId="40" fillId="0" borderId="229" xfId="46" applyFont="1" applyFill="1" applyBorder="1" applyAlignment="1" applyProtection="1">
      <alignment horizontal="left"/>
      <protection locked="0"/>
    </xf>
    <xf numFmtId="1" fontId="40" fillId="4" borderId="242" xfId="46" applyNumberFormat="1" applyFont="1" applyFill="1" applyBorder="1" applyAlignment="1" applyProtection="1">
      <alignment horizontal="center"/>
    </xf>
    <xf numFmtId="0" fontId="40" fillId="4" borderId="242" xfId="46" applyFont="1" applyFill="1" applyBorder="1" applyAlignment="1" applyProtection="1">
      <alignment horizontal="center"/>
    </xf>
    <xf numFmtId="1" fontId="40" fillId="0" borderId="230" xfId="46" applyNumberFormat="1" applyFont="1" applyFill="1" applyBorder="1" applyAlignment="1" applyProtection="1">
      <alignment horizontal="center"/>
      <protection locked="0"/>
    </xf>
    <xf numFmtId="1" fontId="40" fillId="0" borderId="259" xfId="46" applyNumberFormat="1" applyFont="1" applyFill="1" applyBorder="1" applyAlignment="1" applyProtection="1">
      <alignment horizontal="center"/>
      <protection locked="0"/>
    </xf>
    <xf numFmtId="0" fontId="33" fillId="25" borderId="230" xfId="49" applyFont="1" applyFill="1" applyBorder="1" applyAlignment="1">
      <alignment horizontal="center" vertical="center"/>
    </xf>
    <xf numFmtId="0" fontId="33" fillId="25" borderId="245" xfId="49" applyFont="1" applyFill="1" applyBorder="1" applyAlignment="1">
      <alignment horizontal="center" vertical="center"/>
    </xf>
    <xf numFmtId="0" fontId="33" fillId="25" borderId="0" xfId="49" applyFont="1" applyFill="1" applyBorder="1" applyAlignment="1">
      <alignment horizontal="center" vertical="center"/>
    </xf>
    <xf numFmtId="0" fontId="40" fillId="0" borderId="16" xfId="40" applyFont="1" applyFill="1" applyBorder="1" applyAlignment="1" applyProtection="1">
      <alignment horizontal="center"/>
      <protection locked="0"/>
    </xf>
    <xf numFmtId="0" fontId="40" fillId="0" borderId="18" xfId="40" applyFont="1" applyFill="1" applyBorder="1" applyAlignment="1" applyProtection="1">
      <protection locked="0"/>
    </xf>
    <xf numFmtId="1" fontId="40" fillId="4" borderId="227" xfId="40" applyNumberFormat="1" applyFont="1" applyFill="1" applyBorder="1" applyAlignment="1" applyProtection="1">
      <alignment horizontal="center"/>
    </xf>
    <xf numFmtId="0" fontId="40" fillId="25" borderId="112" xfId="46" applyFont="1" applyFill="1" applyBorder="1" applyAlignment="1" applyProtection="1">
      <alignment horizontal="left" vertical="center" wrapText="1"/>
    </xf>
    <xf numFmtId="0" fontId="40" fillId="25" borderId="113" xfId="46" applyFont="1" applyFill="1" applyBorder="1" applyAlignment="1" applyProtection="1">
      <alignment horizontal="center"/>
    </xf>
    <xf numFmtId="0" fontId="34" fillId="25" borderId="115" xfId="46" applyFont="1" applyFill="1" applyBorder="1" applyAlignment="1" applyProtection="1">
      <alignment horizontal="center"/>
    </xf>
    <xf numFmtId="1" fontId="35" fillId="25" borderId="114" xfId="46" applyNumberFormat="1" applyFont="1" applyFill="1" applyBorder="1" applyAlignment="1" applyProtection="1">
      <alignment horizontal="center"/>
    </xf>
    <xf numFmtId="1" fontId="40" fillId="25" borderId="246" xfId="46" applyNumberFormat="1" applyFont="1" applyFill="1" applyBorder="1" applyAlignment="1" applyProtection="1">
      <alignment horizontal="center"/>
    </xf>
    <xf numFmtId="1" fontId="40" fillId="25" borderId="74" xfId="46" applyNumberFormat="1" applyFont="1" applyFill="1" applyBorder="1" applyAlignment="1" applyProtection="1">
      <alignment horizontal="center"/>
    </xf>
    <xf numFmtId="1" fontId="40" fillId="25" borderId="247" xfId="46" applyNumberFormat="1" applyFont="1" applyFill="1" applyBorder="1" applyAlignment="1" applyProtection="1">
      <alignment horizontal="center"/>
    </xf>
    <xf numFmtId="1" fontId="45" fillId="25" borderId="74" xfId="46" applyNumberFormat="1" applyFont="1" applyFill="1" applyBorder="1" applyAlignment="1" applyProtection="1">
      <alignment horizontal="center"/>
    </xf>
    <xf numFmtId="0" fontId="40" fillId="25" borderId="248" xfId="46" applyFont="1" applyFill="1" applyBorder="1" applyAlignment="1" applyProtection="1">
      <alignment horizontal="center"/>
    </xf>
    <xf numFmtId="0" fontId="40" fillId="25" borderId="83" xfId="46" applyFont="1" applyFill="1" applyBorder="1" applyAlignment="1" applyProtection="1">
      <alignment horizontal="left" vertical="center" wrapText="1"/>
    </xf>
    <xf numFmtId="0" fontId="40" fillId="25" borderId="123" xfId="46" applyFont="1" applyFill="1" applyBorder="1" applyAlignment="1" applyProtection="1">
      <alignment horizontal="center"/>
    </xf>
    <xf numFmtId="0" fontId="35" fillId="25" borderId="126" xfId="46" applyFont="1" applyFill="1" applyBorder="1" applyAlignment="1" applyProtection="1">
      <alignment horizontal="center"/>
    </xf>
    <xf numFmtId="1" fontId="35" fillId="25" borderId="127" xfId="46" applyNumberFormat="1" applyFont="1" applyFill="1" applyBorder="1" applyAlignment="1" applyProtection="1">
      <alignment horizontal="center"/>
    </xf>
    <xf numFmtId="1" fontId="56" fillId="25" borderId="128" xfId="46" applyNumberFormat="1" applyFont="1" applyFill="1" applyBorder="1" applyAlignment="1" applyProtection="1">
      <alignment horizontal="center"/>
    </xf>
    <xf numFmtId="1" fontId="35" fillId="25" borderId="128" xfId="46" applyNumberFormat="1" applyFont="1" applyFill="1" applyBorder="1" applyAlignment="1" applyProtection="1">
      <alignment horizontal="center"/>
    </xf>
    <xf numFmtId="1" fontId="45" fillId="25" borderId="128" xfId="46" applyNumberFormat="1" applyFont="1" applyFill="1" applyBorder="1" applyAlignment="1" applyProtection="1">
      <alignment horizontal="center"/>
    </xf>
    <xf numFmtId="0" fontId="45" fillId="25" borderId="129" xfId="46" applyFont="1" applyFill="1" applyBorder="1" applyAlignment="1" applyProtection="1">
      <alignment horizontal="center"/>
    </xf>
    <xf numFmtId="1" fontId="35" fillId="25" borderId="130" xfId="46" applyNumberFormat="1" applyFont="1" applyFill="1" applyBorder="1" applyAlignment="1" applyProtection="1">
      <alignment horizontal="center"/>
    </xf>
    <xf numFmtId="0" fontId="45" fillId="25" borderId="128" xfId="46" applyFont="1" applyFill="1" applyBorder="1" applyAlignment="1" applyProtection="1">
      <alignment horizontal="center"/>
    </xf>
    <xf numFmtId="1" fontId="40" fillId="25" borderId="249" xfId="46" applyNumberFormat="1" applyFont="1" applyFill="1" applyBorder="1" applyAlignment="1" applyProtection="1">
      <alignment horizontal="center"/>
    </xf>
    <xf numFmtId="1" fontId="45" fillId="25" borderId="107" xfId="46" applyNumberFormat="1" applyFont="1" applyFill="1" applyBorder="1" applyAlignment="1" applyProtection="1">
      <alignment horizontal="center"/>
    </xf>
    <xf numFmtId="0" fontId="40" fillId="25" borderId="111" xfId="46" applyFont="1" applyFill="1" applyBorder="1" applyAlignment="1" applyProtection="1">
      <alignment horizontal="center"/>
    </xf>
    <xf numFmtId="0" fontId="34" fillId="25" borderId="131" xfId="46" applyFont="1" applyFill="1" applyBorder="1" applyAlignment="1" applyProtection="1">
      <alignment horizontal="center"/>
    </xf>
    <xf numFmtId="0" fontId="45" fillId="25" borderId="153" xfId="46" applyFont="1" applyFill="1" applyBorder="1" applyProtection="1"/>
    <xf numFmtId="0" fontId="35" fillId="25" borderId="132" xfId="46" applyFont="1" applyFill="1" applyBorder="1" applyAlignment="1" applyProtection="1">
      <alignment horizontal="center"/>
    </xf>
    <xf numFmtId="0" fontId="33" fillId="25" borderId="98" xfId="46" applyFont="1" applyFill="1" applyBorder="1" applyProtection="1"/>
    <xf numFmtId="0" fontId="33" fillId="25" borderId="99" xfId="46" applyFont="1" applyFill="1" applyBorder="1" applyProtection="1"/>
    <xf numFmtId="0" fontId="40" fillId="0" borderId="69" xfId="46" applyFont="1" applyBorder="1"/>
    <xf numFmtId="0" fontId="33" fillId="0" borderId="0" xfId="46" applyFont="1" applyBorder="1"/>
    <xf numFmtId="0" fontId="33" fillId="25" borderId="68" xfId="49" applyFont="1" applyFill="1" applyBorder="1" applyAlignment="1" applyProtection="1">
      <alignment horizontal="left" vertical="center" wrapText="1"/>
    </xf>
    <xf numFmtId="0" fontId="33" fillId="25" borderId="71" xfId="46" applyFont="1" applyFill="1" applyBorder="1" applyProtection="1"/>
    <xf numFmtId="0" fontId="33" fillId="25" borderId="68" xfId="46" applyFont="1" applyFill="1" applyBorder="1" applyProtection="1"/>
    <xf numFmtId="0" fontId="33" fillId="25" borderId="124" xfId="46" applyFont="1" applyFill="1" applyBorder="1" applyProtection="1"/>
    <xf numFmtId="0" fontId="40" fillId="0" borderId="0" xfId="46" applyFont="1" applyBorder="1"/>
    <xf numFmtId="1" fontId="34" fillId="25" borderId="68" xfId="46" applyNumberFormat="1" applyFont="1" applyFill="1" applyBorder="1" applyAlignment="1" applyProtection="1">
      <alignment horizontal="center" vertical="center"/>
    </xf>
    <xf numFmtId="0" fontId="40" fillId="25" borderId="66" xfId="46" applyFont="1" applyFill="1" applyBorder="1" applyAlignment="1" applyProtection="1">
      <alignment horizontal="left"/>
    </xf>
    <xf numFmtId="0" fontId="40" fillId="25" borderId="69" xfId="46" applyFont="1" applyFill="1" applyBorder="1" applyProtection="1"/>
    <xf numFmtId="0" fontId="45" fillId="25" borderId="69" xfId="46" applyFont="1" applyFill="1" applyBorder="1" applyProtection="1"/>
    <xf numFmtId="0" fontId="40" fillId="0" borderId="0" xfId="46" applyFont="1" applyFill="1" applyBorder="1" applyAlignment="1">
      <alignment horizontal="left"/>
    </xf>
    <xf numFmtId="0" fontId="45" fillId="0" borderId="0" xfId="46" applyFont="1" applyFill="1" applyBorder="1"/>
    <xf numFmtId="1" fontId="33" fillId="0" borderId="0" xfId="46" applyNumberFormat="1" applyFont="1" applyBorder="1"/>
    <xf numFmtId="0" fontId="33" fillId="0" borderId="0" xfId="46" applyFont="1" applyFill="1" applyBorder="1"/>
    <xf numFmtId="0" fontId="40" fillId="0" borderId="0" xfId="46" applyFont="1" applyFill="1" applyAlignment="1">
      <alignment horizontal="left"/>
    </xf>
    <xf numFmtId="0" fontId="33" fillId="0" borderId="0" xfId="46" applyFont="1" applyFill="1"/>
    <xf numFmtId="0" fontId="40" fillId="0" borderId="0" xfId="46" applyFont="1" applyAlignment="1">
      <alignment horizontal="left"/>
    </xf>
    <xf numFmtId="0" fontId="33" fillId="0" borderId="253" xfId="40" applyFont="1" applyFill="1" applyBorder="1" applyAlignment="1" applyProtection="1">
      <alignment horizontal="center" vertical="center"/>
      <protection locked="0"/>
    </xf>
    <xf numFmtId="0" fontId="33" fillId="0" borderId="229" xfId="40" applyFont="1" applyFill="1" applyBorder="1" applyAlignment="1" applyProtection="1">
      <alignment horizontal="left"/>
      <protection locked="0"/>
    </xf>
    <xf numFmtId="0" fontId="33" fillId="0" borderId="241" xfId="39" applyNumberFormat="1" applyFont="1" applyBorder="1" applyAlignment="1" applyProtection="1">
      <alignment horizontal="center"/>
      <protection locked="0"/>
    </xf>
    <xf numFmtId="0" fontId="33" fillId="0" borderId="243" xfId="39" applyNumberFormat="1" applyFont="1" applyBorder="1" applyAlignment="1" applyProtection="1">
      <alignment horizontal="center"/>
      <protection locked="0"/>
    </xf>
    <xf numFmtId="0" fontId="33" fillId="0" borderId="244" xfId="39" applyNumberFormat="1" applyFont="1" applyBorder="1" applyAlignment="1" applyProtection="1">
      <alignment horizontal="center"/>
      <protection locked="0"/>
    </xf>
    <xf numFmtId="1" fontId="33" fillId="4" borderId="223" xfId="40" applyNumberFormat="1" applyFont="1" applyFill="1" applyBorder="1" applyAlignment="1" applyProtection="1">
      <alignment horizontal="center"/>
    </xf>
    <xf numFmtId="0" fontId="33" fillId="0" borderId="223" xfId="39" applyNumberFormat="1" applyFont="1" applyBorder="1" applyAlignment="1" applyProtection="1">
      <alignment horizontal="center"/>
      <protection locked="0"/>
    </xf>
    <xf numFmtId="0" fontId="33" fillId="0" borderId="245" xfId="39" applyNumberFormat="1" applyFont="1" applyBorder="1" applyAlignment="1" applyProtection="1">
      <alignment horizontal="center"/>
      <protection locked="0"/>
    </xf>
    <xf numFmtId="1" fontId="33" fillId="36" borderId="223" xfId="40" applyNumberFormat="1" applyFont="1" applyFill="1" applyBorder="1" applyAlignment="1" applyProtection="1">
      <alignment horizontal="center"/>
    </xf>
    <xf numFmtId="0" fontId="33" fillId="0" borderId="225" xfId="39" applyNumberFormat="1" applyFont="1" applyBorder="1" applyAlignment="1" applyProtection="1">
      <alignment horizontal="center"/>
      <protection locked="0"/>
    </xf>
    <xf numFmtId="0" fontId="33" fillId="0" borderId="255" xfId="39" applyNumberFormat="1" applyFont="1" applyFill="1" applyBorder="1" applyAlignment="1" applyProtection="1">
      <alignment horizontal="center"/>
    </xf>
    <xf numFmtId="0" fontId="33" fillId="0" borderId="226" xfId="39" applyNumberFormat="1" applyFont="1" applyBorder="1" applyAlignment="1" applyProtection="1">
      <alignment horizontal="center"/>
      <protection locked="0"/>
    </xf>
    <xf numFmtId="0" fontId="33" fillId="0" borderId="241" xfId="39" applyNumberFormat="1" applyFont="1" applyFill="1" applyBorder="1" applyAlignment="1" applyProtection="1">
      <alignment horizontal="center"/>
    </xf>
    <xf numFmtId="0" fontId="33" fillId="0" borderId="231" xfId="39" applyNumberFormat="1" applyFont="1" applyFill="1" applyBorder="1" applyAlignment="1" applyProtection="1">
      <alignment horizontal="center"/>
    </xf>
    <xf numFmtId="0" fontId="33" fillId="0" borderId="243" xfId="39" applyNumberFormat="1" applyFont="1" applyFill="1" applyBorder="1" applyAlignment="1" applyProtection="1">
      <alignment horizontal="center"/>
    </xf>
    <xf numFmtId="1" fontId="33" fillId="37" borderId="242" xfId="40" applyNumberFormat="1" applyFont="1" applyFill="1" applyBorder="1" applyAlignment="1" applyProtection="1">
      <alignment horizontal="center"/>
    </xf>
    <xf numFmtId="0" fontId="33" fillId="0" borderId="243" xfId="39" applyNumberFormat="1" applyFont="1" applyFill="1" applyBorder="1" applyAlignment="1" applyProtection="1">
      <alignment horizontal="center"/>
      <protection locked="0"/>
    </xf>
    <xf numFmtId="1" fontId="33" fillId="36" borderId="242" xfId="40" applyNumberFormat="1" applyFont="1" applyFill="1" applyBorder="1" applyAlignment="1" applyProtection="1">
      <alignment horizontal="center"/>
    </xf>
    <xf numFmtId="0" fontId="33" fillId="0" borderId="236" xfId="40" applyFont="1" applyFill="1" applyBorder="1" applyAlignment="1" applyProtection="1"/>
    <xf numFmtId="0" fontId="33" fillId="0" borderId="240" xfId="39" applyNumberFormat="1" applyFont="1" applyFill="1" applyBorder="1" applyAlignment="1" applyProtection="1">
      <alignment horizontal="center"/>
    </xf>
    <xf numFmtId="1" fontId="33" fillId="36" borderId="261" xfId="40" applyNumberFormat="1" applyFont="1" applyFill="1" applyBorder="1" applyAlignment="1" applyProtection="1">
      <alignment horizontal="center"/>
    </xf>
    <xf numFmtId="0" fontId="33" fillId="0" borderId="300" xfId="39" applyNumberFormat="1" applyFont="1" applyBorder="1" applyAlignment="1" applyProtection="1">
      <alignment horizontal="center"/>
      <protection locked="0"/>
    </xf>
    <xf numFmtId="0" fontId="33" fillId="0" borderId="238" xfId="39" applyNumberFormat="1" applyFont="1" applyFill="1" applyBorder="1" applyAlignment="1" applyProtection="1">
      <alignment horizontal="center"/>
    </xf>
    <xf numFmtId="0" fontId="33" fillId="0" borderId="264" xfId="0" applyFont="1" applyFill="1" applyBorder="1" applyAlignment="1" applyProtection="1">
      <alignment vertical="center" shrinkToFit="1"/>
      <protection locked="0"/>
    </xf>
    <xf numFmtId="0" fontId="33" fillId="0" borderId="234" xfId="39" applyNumberFormat="1" applyFont="1" applyFill="1" applyBorder="1" applyAlignment="1" applyProtection="1">
      <alignment horizontal="center"/>
    </xf>
    <xf numFmtId="1" fontId="33" fillId="36" borderId="230" xfId="40" applyNumberFormat="1" applyFont="1" applyFill="1" applyBorder="1" applyAlignment="1" applyProtection="1">
      <alignment horizontal="center"/>
    </xf>
    <xf numFmtId="0" fontId="33" fillId="0" borderId="235" xfId="39" applyNumberFormat="1" applyFont="1" applyBorder="1" applyAlignment="1" applyProtection="1">
      <alignment horizontal="center"/>
      <protection locked="0"/>
    </xf>
    <xf numFmtId="1" fontId="33" fillId="36" borderId="231" xfId="40" applyNumberFormat="1" applyFont="1" applyFill="1" applyBorder="1" applyAlignment="1" applyProtection="1">
      <alignment horizontal="center"/>
    </xf>
    <xf numFmtId="0" fontId="33" fillId="0" borderId="301" xfId="39" applyNumberFormat="1" applyFont="1" applyBorder="1" applyAlignment="1" applyProtection="1">
      <alignment horizontal="center"/>
      <protection locked="0"/>
    </xf>
    <xf numFmtId="0" fontId="33" fillId="0" borderId="235" xfId="40" applyFont="1" applyBorder="1" applyAlignment="1">
      <alignment horizontal="center"/>
    </xf>
    <xf numFmtId="1" fontId="33" fillId="4" borderId="230" xfId="40" applyNumberFormat="1" applyFont="1" applyFill="1" applyBorder="1" applyAlignment="1" applyProtection="1">
      <alignment horizontal="center"/>
    </xf>
    <xf numFmtId="0" fontId="33" fillId="0" borderId="236" xfId="0" applyFont="1" applyFill="1" applyBorder="1" applyAlignment="1" applyProtection="1">
      <alignment vertical="center" shrinkToFit="1"/>
      <protection locked="0"/>
    </xf>
    <xf numFmtId="0" fontId="33" fillId="0" borderId="227" xfId="39" applyNumberFormat="1" applyFont="1" applyFill="1" applyBorder="1" applyAlignment="1" applyProtection="1">
      <alignment horizontal="center"/>
    </xf>
    <xf numFmtId="1" fontId="33" fillId="37" borderId="15" xfId="40" applyNumberFormat="1" applyFont="1" applyFill="1" applyBorder="1" applyAlignment="1" applyProtection="1">
      <alignment horizontal="center"/>
    </xf>
    <xf numFmtId="0" fontId="33" fillId="0" borderId="204" xfId="39" applyNumberFormat="1" applyFont="1" applyFill="1" applyBorder="1" applyAlignment="1" applyProtection="1">
      <alignment horizontal="center"/>
    </xf>
    <xf numFmtId="0" fontId="33" fillId="0" borderId="227" xfId="39" applyNumberFormat="1" applyFont="1" applyBorder="1" applyAlignment="1" applyProtection="1">
      <alignment horizontal="center"/>
      <protection locked="0"/>
    </xf>
    <xf numFmtId="0" fontId="33" fillId="0" borderId="162" xfId="39" applyNumberFormat="1" applyFont="1" applyBorder="1" applyAlignment="1" applyProtection="1">
      <alignment horizontal="center"/>
      <protection locked="0"/>
    </xf>
    <xf numFmtId="1" fontId="33" fillId="4" borderId="15" xfId="40" applyNumberFormat="1" applyFont="1" applyFill="1" applyBorder="1" applyAlignment="1" applyProtection="1">
      <alignment horizontal="center"/>
    </xf>
    <xf numFmtId="0" fontId="33" fillId="0" borderId="236" xfId="40" applyFont="1" applyFill="1" applyBorder="1" applyAlignment="1" applyProtection="1">
      <protection locked="0"/>
    </xf>
    <xf numFmtId="0" fontId="33" fillId="0" borderId="241" xfId="39" applyNumberFormat="1" applyFont="1" applyBorder="1" applyAlignment="1" applyProtection="1">
      <alignment horizontal="center"/>
    </xf>
    <xf numFmtId="0" fontId="33" fillId="0" borderId="231" xfId="39" applyNumberFormat="1" applyFont="1" applyBorder="1" applyAlignment="1" applyProtection="1">
      <alignment horizontal="center"/>
    </xf>
    <xf numFmtId="0" fontId="33" fillId="0" borderId="240" xfId="39" applyNumberFormat="1" applyFont="1" applyBorder="1" applyAlignment="1" applyProtection="1">
      <alignment horizontal="center"/>
    </xf>
    <xf numFmtId="0" fontId="33" fillId="0" borderId="243" xfId="39" applyNumberFormat="1" applyFont="1" applyBorder="1" applyAlignment="1" applyProtection="1">
      <alignment horizontal="center"/>
    </xf>
    <xf numFmtId="0" fontId="33" fillId="0" borderId="242" xfId="39" applyNumberFormat="1" applyFont="1" applyBorder="1" applyAlignment="1" applyProtection="1">
      <alignment horizontal="center"/>
    </xf>
    <xf numFmtId="0" fontId="33" fillId="0" borderId="234" xfId="39" applyNumberFormat="1" applyFont="1" applyBorder="1" applyAlignment="1" applyProtection="1">
      <alignment horizontal="center"/>
    </xf>
    <xf numFmtId="0" fontId="33" fillId="0" borderId="67" xfId="40" applyFont="1" applyFill="1" applyBorder="1"/>
    <xf numFmtId="0" fontId="33" fillId="0" borderId="69" xfId="40" applyFont="1" applyFill="1" applyBorder="1"/>
    <xf numFmtId="0" fontId="33" fillId="0" borderId="259" xfId="39" applyNumberFormat="1" applyFont="1" applyBorder="1" applyAlignment="1" applyProtection="1">
      <alignment horizontal="center"/>
    </xf>
    <xf numFmtId="0" fontId="33" fillId="0" borderId="254" xfId="39" applyNumberFormat="1" applyFont="1" applyBorder="1" applyAlignment="1" applyProtection="1">
      <alignment horizontal="center"/>
    </xf>
    <xf numFmtId="0" fontId="33" fillId="0" borderId="255" xfId="39" applyNumberFormat="1" applyFont="1" applyBorder="1" applyAlignment="1" applyProtection="1">
      <alignment horizontal="center"/>
    </xf>
    <xf numFmtId="0" fontId="33" fillId="0" borderId="254" xfId="39" applyNumberFormat="1" applyFont="1" applyFill="1" applyBorder="1" applyAlignment="1" applyProtection="1">
      <alignment horizontal="center"/>
    </xf>
    <xf numFmtId="0" fontId="33" fillId="0" borderId="242" xfId="39" applyNumberFormat="1" applyFont="1" applyFill="1" applyBorder="1" applyAlignment="1" applyProtection="1">
      <alignment horizontal="center"/>
    </xf>
    <xf numFmtId="0" fontId="33" fillId="0" borderId="259" xfId="39" applyNumberFormat="1" applyFont="1" applyFill="1" applyBorder="1" applyAlignment="1" applyProtection="1">
      <alignment horizontal="center"/>
    </xf>
    <xf numFmtId="0" fontId="33" fillId="0" borderId="220" xfId="40" applyFont="1" applyFill="1" applyBorder="1" applyAlignment="1" applyProtection="1">
      <protection locked="0"/>
    </xf>
    <xf numFmtId="0" fontId="33" fillId="35" borderId="231" xfId="39" applyNumberFormat="1" applyFont="1" applyFill="1" applyBorder="1" applyAlignment="1" applyProtection="1">
      <alignment horizontal="center"/>
      <protection locked="0"/>
    </xf>
    <xf numFmtId="0" fontId="33" fillId="0" borderId="241" xfId="39" applyNumberFormat="1" applyFont="1" applyFill="1" applyBorder="1" applyAlignment="1" applyProtection="1">
      <alignment horizontal="center"/>
      <protection locked="0"/>
    </xf>
    <xf numFmtId="0" fontId="33" fillId="0" borderId="236" xfId="40" applyFont="1" applyFill="1" applyBorder="1" applyAlignment="1" applyProtection="1">
      <alignment wrapText="1"/>
    </xf>
    <xf numFmtId="0" fontId="33" fillId="0" borderId="259" xfId="39" applyNumberFormat="1" applyFont="1" applyBorder="1" applyAlignment="1" applyProtection="1">
      <alignment horizontal="center"/>
      <protection locked="0"/>
    </xf>
    <xf numFmtId="0" fontId="33" fillId="0" borderId="240" xfId="39" applyNumberFormat="1" applyFont="1" applyFill="1" applyBorder="1" applyAlignment="1" applyProtection="1">
      <alignment horizontal="center"/>
      <protection locked="0"/>
    </xf>
    <xf numFmtId="0" fontId="33" fillId="0" borderId="229" xfId="0" applyFont="1" applyFill="1" applyBorder="1" applyAlignment="1" applyProtection="1">
      <alignment vertical="center" shrinkToFit="1"/>
      <protection locked="0"/>
    </xf>
    <xf numFmtId="0" fontId="33" fillId="0" borderId="236" xfId="40" applyFont="1" applyFill="1" applyBorder="1" applyProtection="1">
      <protection locked="0"/>
    </xf>
    <xf numFmtId="0" fontId="33" fillId="0" borderId="255" xfId="39" applyNumberFormat="1" applyFont="1" applyFill="1" applyBorder="1" applyAlignment="1" applyProtection="1">
      <alignment horizontal="center"/>
      <protection locked="0"/>
    </xf>
    <xf numFmtId="0" fontId="33" fillId="25" borderId="230" xfId="46" applyFont="1" applyFill="1" applyBorder="1" applyAlignment="1" applyProtection="1">
      <alignment horizontal="center"/>
    </xf>
    <xf numFmtId="0" fontId="33" fillId="0" borderId="229" xfId="46" applyFont="1" applyFill="1" applyBorder="1" applyAlignment="1" applyProtection="1">
      <alignment horizontal="left"/>
      <protection locked="0"/>
    </xf>
    <xf numFmtId="1" fontId="33" fillId="4" borderId="242" xfId="46" applyNumberFormat="1" applyFont="1" applyFill="1" applyBorder="1" applyAlignment="1" applyProtection="1">
      <alignment horizontal="center"/>
    </xf>
    <xf numFmtId="0" fontId="33" fillId="4" borderId="242" xfId="46" applyFont="1" applyFill="1" applyBorder="1" applyAlignment="1" applyProtection="1">
      <alignment horizontal="center"/>
    </xf>
    <xf numFmtId="1" fontId="33" fillId="0" borderId="295" xfId="46" applyNumberFormat="1" applyFont="1" applyFill="1" applyBorder="1" applyAlignment="1" applyProtection="1">
      <alignment horizontal="center"/>
      <protection locked="0"/>
    </xf>
    <xf numFmtId="1" fontId="33" fillId="4" borderId="231" xfId="46" applyNumberFormat="1" applyFont="1" applyFill="1" applyBorder="1" applyAlignment="1" applyProtection="1">
      <alignment horizontal="center"/>
    </xf>
    <xf numFmtId="1" fontId="33" fillId="4" borderId="296" xfId="46" applyNumberFormat="1" applyFont="1" applyFill="1" applyBorder="1" applyAlignment="1" applyProtection="1">
      <alignment horizontal="center"/>
    </xf>
    <xf numFmtId="0" fontId="33" fillId="4" borderId="240" xfId="46" applyFont="1" applyFill="1" applyBorder="1" applyAlignment="1" applyProtection="1">
      <alignment horizontal="center"/>
    </xf>
    <xf numFmtId="1" fontId="33" fillId="0" borderId="230" xfId="46" applyNumberFormat="1" applyFont="1" applyFill="1" applyBorder="1" applyAlignment="1" applyProtection="1">
      <alignment horizontal="center"/>
      <protection locked="0"/>
    </xf>
    <xf numFmtId="1" fontId="33" fillId="0" borderId="259" xfId="46" applyNumberFormat="1" applyFont="1" applyFill="1" applyBorder="1" applyAlignment="1" applyProtection="1">
      <alignment horizontal="center"/>
      <protection locked="0"/>
    </xf>
    <xf numFmtId="0" fontId="33" fillId="4" borderId="239" xfId="46" applyFont="1" applyFill="1" applyBorder="1" applyAlignment="1" applyProtection="1">
      <alignment horizontal="center"/>
    </xf>
    <xf numFmtId="1" fontId="33" fillId="0" borderId="296" xfId="46" applyNumberFormat="1" applyFont="1" applyFill="1" applyBorder="1" applyAlignment="1" applyProtection="1">
      <alignment horizontal="center"/>
      <protection locked="0"/>
    </xf>
    <xf numFmtId="1" fontId="33" fillId="4" borderId="230" xfId="46" applyNumberFormat="1" applyFont="1" applyFill="1" applyBorder="1" applyAlignment="1" applyProtection="1">
      <alignment horizontal="center" vertical="center" shrinkToFit="1"/>
    </xf>
    <xf numFmtId="0" fontId="33" fillId="25" borderId="230" xfId="46" applyFont="1" applyFill="1" applyBorder="1" applyAlignment="1">
      <alignment horizontal="center" vertical="center"/>
    </xf>
    <xf numFmtId="0" fontId="33" fillId="28" borderId="0" xfId="46" applyFont="1" applyFill="1" applyBorder="1"/>
    <xf numFmtId="0" fontId="33" fillId="0" borderId="16" xfId="40" applyFont="1" applyFill="1" applyBorder="1" applyAlignment="1" applyProtection="1">
      <alignment horizontal="center"/>
      <protection locked="0"/>
    </xf>
    <xf numFmtId="0" fontId="33" fillId="0" borderId="18" xfId="40" applyFont="1" applyFill="1" applyBorder="1" applyAlignment="1" applyProtection="1">
      <protection locked="0"/>
    </xf>
    <xf numFmtId="0" fontId="33" fillId="4" borderId="15" xfId="40" applyFont="1" applyFill="1" applyBorder="1" applyAlignment="1" applyProtection="1">
      <alignment horizontal="center"/>
    </xf>
    <xf numFmtId="1" fontId="33" fillId="0" borderId="15" xfId="40" applyNumberFormat="1" applyFont="1" applyFill="1" applyBorder="1" applyAlignment="1" applyProtection="1">
      <alignment horizontal="center"/>
      <protection locked="0"/>
    </xf>
    <xf numFmtId="1" fontId="33" fillId="0" borderId="297" xfId="40" applyNumberFormat="1" applyFont="1" applyFill="1" applyBorder="1" applyAlignment="1" applyProtection="1">
      <alignment horizontal="center"/>
      <protection locked="0"/>
    </xf>
    <xf numFmtId="1" fontId="33" fillId="4" borderId="298" xfId="40" applyNumberFormat="1" applyFont="1" applyFill="1" applyBorder="1" applyAlignment="1" applyProtection="1">
      <alignment horizontal="center"/>
    </xf>
    <xf numFmtId="1" fontId="33" fillId="4" borderId="227" xfId="40" applyNumberFormat="1" applyFont="1" applyFill="1" applyBorder="1" applyAlignment="1" applyProtection="1">
      <alignment horizontal="center"/>
    </xf>
    <xf numFmtId="1" fontId="33" fillId="4" borderId="299" xfId="40" applyNumberFormat="1" applyFont="1" applyFill="1" applyBorder="1" applyAlignment="1" applyProtection="1">
      <alignment horizontal="center" vertical="center" shrinkToFit="1"/>
    </xf>
    <xf numFmtId="1" fontId="33" fillId="0" borderId="136" xfId="40" applyNumberFormat="1" applyFont="1" applyFill="1" applyBorder="1" applyAlignment="1" applyProtection="1">
      <alignment horizontal="center"/>
      <protection locked="0"/>
    </xf>
    <xf numFmtId="1" fontId="33" fillId="0" borderId="33" xfId="40" applyNumberFormat="1" applyFont="1" applyFill="1" applyBorder="1" applyAlignment="1" applyProtection="1">
      <alignment horizontal="center"/>
      <protection locked="0"/>
    </xf>
    <xf numFmtId="0" fontId="33" fillId="0" borderId="33" xfId="40" applyFont="1" applyFill="1" applyBorder="1" applyAlignment="1" applyProtection="1">
      <alignment horizontal="center"/>
      <protection locked="0"/>
    </xf>
    <xf numFmtId="0" fontId="33" fillId="0" borderId="138" xfId="40" applyFont="1" applyFill="1" applyBorder="1" applyAlignment="1" applyProtection="1">
      <alignment horizontal="center"/>
      <protection locked="0"/>
    </xf>
    <xf numFmtId="0" fontId="33" fillId="0" borderId="34" xfId="40" applyFont="1" applyFill="1" applyBorder="1" applyAlignment="1" applyProtection="1">
      <alignment horizontal="center"/>
      <protection locked="0"/>
    </xf>
    <xf numFmtId="1" fontId="33" fillId="0" borderId="34" xfId="40" applyNumberFormat="1" applyFont="1" applyFill="1" applyBorder="1" applyAlignment="1" applyProtection="1">
      <alignment horizontal="center"/>
      <protection locked="0"/>
    </xf>
    <xf numFmtId="1" fontId="33" fillId="0" borderId="73" xfId="40" applyNumberFormat="1" applyFont="1" applyFill="1" applyBorder="1" applyAlignment="1" applyProtection="1">
      <alignment horizontal="center"/>
      <protection locked="0"/>
    </xf>
    <xf numFmtId="0" fontId="33" fillId="0" borderId="73" xfId="40" applyFont="1" applyFill="1" applyBorder="1" applyAlignment="1" applyProtection="1">
      <alignment horizontal="center"/>
      <protection locked="0"/>
    </xf>
    <xf numFmtId="0" fontId="33" fillId="0" borderId="70" xfId="40" applyFont="1" applyFill="1" applyBorder="1" applyAlignment="1" applyProtection="1">
      <alignment horizontal="center"/>
      <protection locked="0"/>
    </xf>
    <xf numFmtId="1" fontId="33" fillId="0" borderId="137" xfId="40" applyNumberFormat="1" applyFont="1" applyFill="1" applyBorder="1" applyAlignment="1" applyProtection="1">
      <alignment horizontal="center"/>
      <protection locked="0"/>
    </xf>
    <xf numFmtId="0" fontId="33" fillId="0" borderId="26" xfId="40" applyFont="1" applyFill="1" applyBorder="1" applyAlignment="1" applyProtection="1">
      <alignment horizontal="center"/>
      <protection locked="0"/>
    </xf>
    <xf numFmtId="0" fontId="33" fillId="0" borderId="140" xfId="40" applyFont="1" applyFill="1" applyBorder="1" applyAlignment="1" applyProtection="1">
      <alignment horizontal="center"/>
      <protection locked="0"/>
    </xf>
    <xf numFmtId="0" fontId="33" fillId="0" borderId="317" xfId="46" applyFont="1" applyBorder="1" applyAlignment="1" applyProtection="1">
      <alignment horizontal="center" vertical="center"/>
      <protection locked="0"/>
    </xf>
    <xf numFmtId="0" fontId="33" fillId="4" borderId="15" xfId="0" applyFont="1" applyFill="1" applyBorder="1" applyAlignment="1" applyProtection="1">
      <alignment horizontal="center" vertical="center" wrapText="1"/>
    </xf>
    <xf numFmtId="0" fontId="33" fillId="4" borderId="40" xfId="40" applyFont="1" applyFill="1" applyBorder="1" applyProtection="1"/>
    <xf numFmtId="0" fontId="33" fillId="0" borderId="76" xfId="46" applyFont="1" applyFill="1" applyBorder="1" applyAlignment="1" applyProtection="1">
      <alignment horizontal="center"/>
      <protection locked="0"/>
    </xf>
    <xf numFmtId="0" fontId="33" fillId="4" borderId="33" xfId="40" applyFont="1" applyFill="1" applyBorder="1" applyAlignment="1" applyProtection="1">
      <alignment horizontal="center"/>
    </xf>
    <xf numFmtId="0" fontId="33" fillId="25" borderId="69" xfId="46" applyFont="1" applyFill="1" applyBorder="1" applyProtection="1"/>
    <xf numFmtId="0" fontId="38" fillId="25" borderId="178" xfId="46" applyFont="1" applyFill="1" applyBorder="1" applyProtection="1"/>
    <xf numFmtId="0" fontId="38" fillId="25" borderId="302" xfId="46" applyFont="1" applyFill="1" applyBorder="1" applyProtection="1"/>
    <xf numFmtId="0" fontId="38" fillId="25" borderId="183" xfId="46" applyFont="1" applyFill="1" applyBorder="1" applyProtection="1"/>
    <xf numFmtId="0" fontId="41" fillId="0" borderId="69" xfId="40" applyFont="1" applyBorder="1"/>
    <xf numFmtId="0" fontId="41" fillId="0" borderId="0" xfId="40" applyFont="1" applyFill="1"/>
    <xf numFmtId="0" fontId="40" fillId="0" borderId="0" xfId="46" applyFont="1" applyFill="1" applyBorder="1"/>
    <xf numFmtId="1" fontId="40" fillId="0" borderId="257" xfId="46" applyNumberFormat="1" applyFont="1" applyFill="1" applyBorder="1" applyAlignment="1" applyProtection="1">
      <alignment horizontal="center"/>
      <protection locked="0"/>
    </xf>
    <xf numFmtId="1" fontId="40" fillId="4" borderId="257" xfId="46" applyNumberFormat="1" applyFont="1" applyFill="1" applyBorder="1" applyAlignment="1" applyProtection="1">
      <alignment horizontal="center" vertical="center" shrinkToFit="1"/>
    </xf>
    <xf numFmtId="0" fontId="40" fillId="4" borderId="242" xfId="40" applyFont="1" applyFill="1" applyBorder="1" applyAlignment="1" applyProtection="1">
      <alignment horizontal="center"/>
    </xf>
    <xf numFmtId="0" fontId="40" fillId="0" borderId="70" xfId="40" applyFont="1" applyFill="1" applyBorder="1" applyAlignment="1" applyProtection="1">
      <alignment horizontal="left"/>
      <protection locked="0"/>
    </xf>
    <xf numFmtId="1" fontId="56" fillId="25" borderId="113" xfId="46" applyNumberFormat="1" applyFont="1" applyFill="1" applyBorder="1" applyAlignment="1" applyProtection="1">
      <alignment horizontal="center"/>
    </xf>
    <xf numFmtId="1" fontId="45" fillId="25" borderId="113" xfId="46" applyNumberFormat="1" applyFont="1" applyFill="1" applyBorder="1" applyAlignment="1" applyProtection="1">
      <alignment horizontal="center"/>
    </xf>
    <xf numFmtId="0" fontId="45" fillId="25" borderId="115" xfId="46" applyFont="1" applyFill="1" applyBorder="1" applyAlignment="1" applyProtection="1">
      <alignment horizontal="center"/>
    </xf>
    <xf numFmtId="1" fontId="35" fillId="25" borderId="125" xfId="46" applyNumberFormat="1" applyFont="1" applyFill="1" applyBorder="1" applyAlignment="1" applyProtection="1">
      <alignment horizontal="center"/>
    </xf>
    <xf numFmtId="1" fontId="35" fillId="25" borderId="113" xfId="46" applyNumberFormat="1" applyFont="1" applyFill="1" applyBorder="1" applyAlignment="1" applyProtection="1">
      <alignment horizontal="center"/>
    </xf>
    <xf numFmtId="0" fontId="45" fillId="25" borderId="113" xfId="46" applyFont="1" applyFill="1" applyBorder="1" applyAlignment="1" applyProtection="1">
      <alignment horizontal="center"/>
    </xf>
    <xf numFmtId="1" fontId="40" fillId="25" borderId="112" xfId="46" applyNumberFormat="1" applyFont="1" applyFill="1" applyBorder="1" applyAlignment="1" applyProtection="1">
      <alignment horizontal="center"/>
    </xf>
    <xf numFmtId="1" fontId="40" fillId="25" borderId="113" xfId="46" applyNumberFormat="1" applyFont="1" applyFill="1" applyBorder="1" applyAlignment="1" applyProtection="1">
      <alignment horizontal="center"/>
    </xf>
    <xf numFmtId="1" fontId="40" fillId="25" borderId="125" xfId="46" applyNumberFormat="1" applyFont="1" applyFill="1" applyBorder="1" applyAlignment="1" applyProtection="1">
      <alignment horizontal="center"/>
    </xf>
    <xf numFmtId="0" fontId="40" fillId="25" borderId="122" xfId="46" applyFont="1" applyFill="1" applyBorder="1" applyAlignment="1" applyProtection="1">
      <alignment horizontal="center"/>
    </xf>
    <xf numFmtId="1" fontId="40" fillId="25" borderId="76" xfId="46" applyNumberFormat="1" applyFont="1" applyFill="1" applyBorder="1" applyAlignment="1" applyProtection="1">
      <alignment horizontal="center"/>
    </xf>
    <xf numFmtId="0" fontId="40" fillId="25" borderId="80" xfId="46" applyFont="1" applyFill="1" applyBorder="1" applyAlignment="1" applyProtection="1">
      <alignment horizontal="center"/>
    </xf>
    <xf numFmtId="0" fontId="40" fillId="0" borderId="0" xfId="40" applyFont="1" applyFill="1" applyBorder="1" applyAlignment="1" applyProtection="1">
      <alignment horizontal="center"/>
      <protection locked="0"/>
    </xf>
    <xf numFmtId="0" fontId="40" fillId="0" borderId="0" xfId="40" applyFont="1" applyFill="1" applyBorder="1" applyAlignment="1" applyProtection="1">
      <alignment horizontal="center" vertical="center"/>
    </xf>
    <xf numFmtId="0" fontId="40" fillId="0" borderId="0" xfId="40" applyFont="1" applyFill="1" applyBorder="1" applyAlignment="1" applyProtection="1">
      <alignment horizontal="left"/>
      <protection locked="0"/>
    </xf>
    <xf numFmtId="0" fontId="33" fillId="0" borderId="252" xfId="46" applyFont="1" applyBorder="1"/>
    <xf numFmtId="0" fontId="33" fillId="0" borderId="254" xfId="39" applyNumberFormat="1" applyFont="1" applyFill="1" applyBorder="1" applyAlignment="1" applyProtection="1">
      <alignment horizontal="center"/>
      <protection locked="0"/>
    </xf>
    <xf numFmtId="0" fontId="33" fillId="0" borderId="214" xfId="40" applyFont="1" applyFill="1" applyBorder="1" applyAlignment="1" applyProtection="1">
      <alignment horizontal="center" vertical="center"/>
      <protection locked="0"/>
    </xf>
    <xf numFmtId="0" fontId="33" fillId="37" borderId="212" xfId="40" applyFont="1" applyFill="1" applyBorder="1" applyAlignment="1" applyProtection="1">
      <alignment horizontal="center"/>
    </xf>
    <xf numFmtId="0" fontId="33" fillId="0" borderId="213" xfId="40" applyFont="1" applyFill="1" applyBorder="1" applyAlignment="1" applyProtection="1">
      <alignment horizontal="left"/>
      <protection locked="0"/>
    </xf>
    <xf numFmtId="0" fontId="33" fillId="0" borderId="235" xfId="40" applyFont="1" applyFill="1" applyBorder="1"/>
    <xf numFmtId="0" fontId="33" fillId="0" borderId="230" xfId="40" applyFont="1" applyFill="1" applyBorder="1"/>
    <xf numFmtId="0" fontId="33" fillId="25" borderId="212" xfId="40" applyFont="1" applyFill="1" applyBorder="1" applyAlignment="1" applyProtection="1">
      <alignment horizontal="center"/>
    </xf>
    <xf numFmtId="0" fontId="33" fillId="0" borderId="211" xfId="40" applyFont="1" applyBorder="1"/>
    <xf numFmtId="0" fontId="33" fillId="0" borderId="215" xfId="40" applyFont="1" applyFill="1" applyBorder="1" applyAlignment="1" applyProtection="1">
      <protection locked="0"/>
    </xf>
    <xf numFmtId="0" fontId="33" fillId="0" borderId="230" xfId="46" applyFont="1" applyFill="1" applyBorder="1"/>
    <xf numFmtId="0" fontId="33" fillId="0" borderId="70" xfId="40" applyFont="1" applyFill="1" applyBorder="1" applyAlignment="1" applyProtection="1">
      <alignment horizontal="left"/>
      <protection locked="0"/>
    </xf>
    <xf numFmtId="1" fontId="33" fillId="0" borderId="230" xfId="40" applyNumberFormat="1" applyFont="1" applyFill="1" applyBorder="1" applyAlignment="1" applyProtection="1">
      <alignment horizontal="center"/>
      <protection locked="0"/>
    </xf>
    <xf numFmtId="0" fontId="33" fillId="4" borderId="227" xfId="0" applyFont="1" applyFill="1" applyBorder="1" applyAlignment="1" applyProtection="1">
      <alignment horizontal="center" vertical="center" wrapText="1"/>
    </xf>
    <xf numFmtId="0" fontId="33" fillId="4" borderId="238" xfId="40" applyFont="1" applyFill="1" applyBorder="1" applyAlignment="1" applyProtection="1">
      <alignment horizontal="center"/>
    </xf>
    <xf numFmtId="0" fontId="33" fillId="0" borderId="230" xfId="46" applyFont="1" applyBorder="1" applyAlignment="1" applyProtection="1">
      <alignment horizontal="center" vertical="center"/>
      <protection locked="0"/>
    </xf>
    <xf numFmtId="0" fontId="33" fillId="0" borderId="230" xfId="46" applyFont="1" applyFill="1" applyBorder="1" applyAlignment="1" applyProtection="1">
      <alignment horizontal="center"/>
      <protection locked="0"/>
    </xf>
    <xf numFmtId="0" fontId="38" fillId="25" borderId="120" xfId="46" applyFont="1" applyFill="1" applyBorder="1" applyProtection="1"/>
    <xf numFmtId="0" fontId="40" fillId="0" borderId="181" xfId="39" applyNumberFormat="1" applyFont="1" applyBorder="1" applyAlignment="1" applyProtection="1">
      <alignment horizontal="center"/>
      <protection locked="0"/>
    </xf>
    <xf numFmtId="0" fontId="40" fillId="0" borderId="69" xfId="40" applyFont="1" applyFill="1" applyBorder="1" applyAlignment="1" applyProtection="1">
      <alignment horizontal="center"/>
    </xf>
    <xf numFmtId="0" fontId="40" fillId="0" borderId="70" xfId="0" applyFont="1" applyFill="1" applyBorder="1" applyAlignment="1" applyProtection="1">
      <alignment vertical="center" shrinkToFit="1"/>
      <protection locked="0"/>
    </xf>
    <xf numFmtId="0" fontId="40" fillId="37" borderId="69" xfId="40" applyFont="1" applyFill="1" applyBorder="1" applyAlignment="1" applyProtection="1">
      <alignment horizontal="center"/>
    </xf>
    <xf numFmtId="0" fontId="40" fillId="0" borderId="175" xfId="0" applyFont="1" applyFill="1" applyBorder="1" applyAlignment="1" applyProtection="1">
      <alignment vertical="center" shrinkToFit="1"/>
      <protection locked="0"/>
    </xf>
    <xf numFmtId="1" fontId="40" fillId="37" borderId="19" xfId="40" applyNumberFormat="1" applyFont="1" applyFill="1" applyBorder="1" applyAlignment="1" applyProtection="1">
      <alignment horizontal="center"/>
    </xf>
    <xf numFmtId="0" fontId="40" fillId="0" borderId="20" xfId="39" applyNumberFormat="1" applyFont="1" applyFill="1" applyBorder="1" applyAlignment="1" applyProtection="1">
      <alignment horizontal="center"/>
      <protection locked="0"/>
    </xf>
    <xf numFmtId="0" fontId="40" fillId="0" borderId="60" xfId="39" applyNumberFormat="1" applyFont="1" applyFill="1" applyBorder="1" applyAlignment="1" applyProtection="1">
      <alignment horizontal="center"/>
      <protection locked="0"/>
    </xf>
    <xf numFmtId="0" fontId="41" fillId="0" borderId="0" xfId="46" applyFont="1"/>
    <xf numFmtId="1" fontId="40" fillId="0" borderId="11" xfId="40" applyNumberFormat="1" applyFont="1" applyFill="1" applyBorder="1" applyAlignment="1" applyProtection="1">
      <alignment horizontal="center"/>
      <protection locked="0"/>
    </xf>
    <xf numFmtId="1" fontId="40" fillId="4" borderId="10" xfId="40" applyNumberFormat="1" applyFont="1" applyFill="1" applyBorder="1" applyAlignment="1" applyProtection="1">
      <alignment horizontal="center"/>
    </xf>
    <xf numFmtId="1" fontId="40" fillId="0" borderId="10" xfId="40" applyNumberFormat="1" applyFont="1" applyFill="1" applyBorder="1" applyAlignment="1" applyProtection="1">
      <alignment horizontal="center"/>
      <protection locked="0"/>
    </xf>
    <xf numFmtId="0" fontId="40" fillId="4" borderId="10" xfId="40" applyFont="1" applyFill="1" applyBorder="1" applyAlignment="1" applyProtection="1">
      <alignment horizontal="center"/>
    </xf>
    <xf numFmtId="1" fontId="40" fillId="0" borderId="61" xfId="40" applyNumberFormat="1" applyFont="1" applyFill="1" applyBorder="1" applyAlignment="1" applyProtection="1">
      <alignment horizontal="center"/>
      <protection locked="0"/>
    </xf>
    <xf numFmtId="1" fontId="40" fillId="0" borderId="151" xfId="40" applyNumberFormat="1" applyFont="1" applyFill="1" applyBorder="1" applyAlignment="1" applyProtection="1">
      <alignment horizontal="center"/>
      <protection locked="0"/>
    </xf>
    <xf numFmtId="1" fontId="55" fillId="0" borderId="0" xfId="46" applyNumberFormat="1" applyFont="1" applyBorder="1"/>
    <xf numFmtId="0" fontId="55" fillId="0" borderId="0" xfId="46" applyFont="1" applyBorder="1"/>
    <xf numFmtId="0" fontId="33" fillId="0" borderId="181" xfId="39" applyNumberFormat="1" applyFont="1" applyBorder="1" applyAlignment="1" applyProtection="1">
      <alignment horizontal="center"/>
      <protection locked="0"/>
    </xf>
    <xf numFmtId="0" fontId="33" fillId="0" borderId="70" xfId="0" applyFont="1" applyFill="1" applyBorder="1" applyAlignment="1" applyProtection="1">
      <alignment vertical="center" shrinkToFit="1"/>
      <protection locked="0"/>
    </xf>
    <xf numFmtId="0" fontId="33" fillId="37" borderId="69" xfId="40" applyFont="1" applyFill="1" applyBorder="1" applyAlignment="1" applyProtection="1">
      <alignment horizontal="center"/>
    </xf>
    <xf numFmtId="0" fontId="33" fillId="0" borderId="175" xfId="0" applyFont="1" applyFill="1" applyBorder="1" applyAlignment="1" applyProtection="1">
      <alignment vertical="center" shrinkToFit="1"/>
      <protection locked="0"/>
    </xf>
    <xf numFmtId="1" fontId="33" fillId="37" borderId="19" xfId="40" applyNumberFormat="1" applyFont="1" applyFill="1" applyBorder="1" applyAlignment="1" applyProtection="1">
      <alignment horizontal="center"/>
    </xf>
    <xf numFmtId="0" fontId="41" fillId="0" borderId="17" xfId="39" applyNumberFormat="1" applyFont="1" applyFill="1" applyBorder="1" applyAlignment="1" applyProtection="1">
      <alignment horizontal="center"/>
      <protection locked="0"/>
    </xf>
    <xf numFmtId="0" fontId="33" fillId="0" borderId="20" xfId="39" applyNumberFormat="1" applyFont="1" applyFill="1" applyBorder="1" applyAlignment="1" applyProtection="1">
      <alignment horizontal="center"/>
      <protection locked="0"/>
    </xf>
    <xf numFmtId="0" fontId="33" fillId="0" borderId="60" xfId="39" applyNumberFormat="1" applyFont="1" applyFill="1" applyBorder="1" applyAlignment="1" applyProtection="1">
      <alignment horizontal="center"/>
      <protection locked="0"/>
    </xf>
    <xf numFmtId="0" fontId="33" fillId="0" borderId="160" xfId="39" applyNumberFormat="1" applyFont="1" applyFill="1" applyBorder="1" applyAlignment="1" applyProtection="1">
      <alignment horizontal="center"/>
      <protection locked="0"/>
    </xf>
    <xf numFmtId="0" fontId="33" fillId="0" borderId="227" xfId="39" applyNumberFormat="1" applyFont="1" applyFill="1" applyBorder="1" applyAlignment="1" applyProtection="1">
      <alignment horizontal="center"/>
      <protection locked="0"/>
    </xf>
    <xf numFmtId="0" fontId="33" fillId="0" borderId="200" xfId="39" applyNumberFormat="1" applyFont="1" applyFill="1" applyBorder="1" applyAlignment="1" applyProtection="1">
      <alignment horizontal="center"/>
      <protection locked="0"/>
    </xf>
    <xf numFmtId="0" fontId="33" fillId="0" borderId="69" xfId="46" applyFont="1" applyBorder="1"/>
    <xf numFmtId="1" fontId="33" fillId="0" borderId="11" xfId="40" applyNumberFormat="1" applyFont="1" applyFill="1" applyBorder="1" applyAlignment="1" applyProtection="1">
      <alignment horizontal="center"/>
      <protection locked="0"/>
    </xf>
    <xf numFmtId="1" fontId="33" fillId="4" borderId="10" xfId="40" applyNumberFormat="1" applyFont="1" applyFill="1" applyBorder="1" applyAlignment="1" applyProtection="1">
      <alignment horizontal="center"/>
    </xf>
    <xf numFmtId="1" fontId="33" fillId="0" borderId="10" xfId="40" applyNumberFormat="1" applyFont="1" applyFill="1" applyBorder="1" applyAlignment="1" applyProtection="1">
      <alignment horizontal="center"/>
      <protection locked="0"/>
    </xf>
    <xf numFmtId="0" fontId="33" fillId="4" borderId="10" xfId="40" applyFont="1" applyFill="1" applyBorder="1" applyAlignment="1" applyProtection="1">
      <alignment horizontal="center"/>
    </xf>
    <xf numFmtId="1" fontId="33" fillId="0" borderId="61" xfId="40" applyNumberFormat="1" applyFont="1" applyFill="1" applyBorder="1" applyAlignment="1" applyProtection="1">
      <alignment horizontal="center"/>
      <protection locked="0"/>
    </xf>
    <xf numFmtId="1" fontId="33" fillId="0" borderId="151" xfId="40" applyNumberFormat="1" applyFont="1" applyFill="1" applyBorder="1" applyAlignment="1" applyProtection="1">
      <alignment horizontal="center"/>
      <protection locked="0"/>
    </xf>
    <xf numFmtId="1" fontId="33" fillId="4" borderId="32" xfId="40" applyNumberFormat="1" applyFont="1" applyFill="1" applyBorder="1" applyAlignment="1" applyProtection="1">
      <alignment horizontal="center"/>
    </xf>
    <xf numFmtId="1" fontId="33" fillId="4" borderId="147" xfId="40" applyNumberFormat="1" applyFont="1" applyFill="1" applyBorder="1" applyAlignment="1" applyProtection="1">
      <alignment horizontal="center" vertical="center" shrinkToFit="1"/>
    </xf>
    <xf numFmtId="1" fontId="33" fillId="0" borderId="273" xfId="40" applyNumberFormat="1" applyFont="1" applyFill="1" applyBorder="1" applyAlignment="1" applyProtection="1">
      <alignment horizontal="center"/>
      <protection locked="0"/>
    </xf>
    <xf numFmtId="0" fontId="33" fillId="0" borderId="230" xfId="40" applyFont="1" applyFill="1" applyBorder="1" applyAlignment="1" applyProtection="1">
      <alignment horizontal="center"/>
      <protection locked="0"/>
    </xf>
    <xf numFmtId="0" fontId="44" fillId="0" borderId="17" xfId="39" applyNumberFormat="1" applyFont="1" applyBorder="1" applyAlignment="1" applyProtection="1">
      <alignment horizontal="center"/>
      <protection locked="0"/>
    </xf>
    <xf numFmtId="0" fontId="33" fillId="28" borderId="69" xfId="46" applyFont="1" applyFill="1" applyBorder="1"/>
    <xf numFmtId="0" fontId="55" fillId="0" borderId="17" xfId="39" applyNumberFormat="1" applyFont="1" applyBorder="1" applyAlignment="1" applyProtection="1">
      <alignment horizontal="center"/>
      <protection locked="0"/>
    </xf>
    <xf numFmtId="1" fontId="55" fillId="4" borderId="19" xfId="40" applyNumberFormat="1" applyFont="1" applyFill="1" applyBorder="1" applyAlignment="1" applyProtection="1">
      <alignment horizontal="center"/>
    </xf>
    <xf numFmtId="0" fontId="33" fillId="0" borderId="154" xfId="0" applyFont="1" applyFill="1" applyBorder="1" applyAlignment="1" applyProtection="1">
      <alignment vertical="center" shrinkToFit="1"/>
      <protection locked="0"/>
    </xf>
    <xf numFmtId="1" fontId="33" fillId="0" borderId="210" xfId="40" applyNumberFormat="1" applyFont="1" applyFill="1" applyBorder="1" applyAlignment="1" applyProtection="1">
      <alignment horizontal="center"/>
      <protection locked="0"/>
    </xf>
    <xf numFmtId="0" fontId="33" fillId="0" borderId="69" xfId="40" applyFont="1" applyFill="1" applyBorder="1" applyAlignment="1" applyProtection="1">
      <alignment horizontal="center"/>
      <protection locked="0"/>
    </xf>
    <xf numFmtId="0" fontId="33" fillId="0" borderId="139" xfId="46" applyFont="1" applyFill="1" applyBorder="1" applyAlignment="1" applyProtection="1">
      <alignment horizontal="center" vertical="center"/>
      <protection locked="0"/>
    </xf>
    <xf numFmtId="0" fontId="40" fillId="25" borderId="274" xfId="46" applyFont="1" applyFill="1" applyBorder="1" applyAlignment="1" applyProtection="1">
      <alignment horizontal="center"/>
    </xf>
    <xf numFmtId="0" fontId="40" fillId="25" borderId="275" xfId="46" applyFont="1" applyFill="1" applyBorder="1" applyAlignment="1" applyProtection="1">
      <alignment horizontal="center"/>
    </xf>
    <xf numFmtId="1" fontId="34" fillId="4" borderId="21" xfId="40" applyNumberFormat="1" applyFont="1" applyFill="1" applyBorder="1" applyProtection="1"/>
    <xf numFmtId="0" fontId="58" fillId="0" borderId="17" xfId="39" applyNumberFormat="1" applyFont="1" applyBorder="1" applyAlignment="1" applyProtection="1">
      <alignment horizontal="center"/>
      <protection locked="0"/>
    </xf>
    <xf numFmtId="1" fontId="58" fillId="4" borderId="19" xfId="40" applyNumberFormat="1" applyFont="1" applyFill="1" applyBorder="1" applyAlignment="1" applyProtection="1">
      <alignment horizontal="center"/>
    </xf>
    <xf numFmtId="0" fontId="58" fillId="0" borderId="50" xfId="39" applyNumberFormat="1" applyFont="1" applyBorder="1" applyAlignment="1" applyProtection="1">
      <alignment horizontal="center"/>
      <protection locked="0"/>
    </xf>
    <xf numFmtId="0" fontId="59" fillId="0" borderId="0" xfId="46" applyFont="1"/>
    <xf numFmtId="0" fontId="40" fillId="0" borderId="177" xfId="0" applyFont="1" applyFill="1" applyBorder="1" applyAlignment="1" applyProtection="1">
      <alignment vertical="center" shrinkToFit="1"/>
      <protection locked="0"/>
    </xf>
    <xf numFmtId="0" fontId="40" fillId="0" borderId="230" xfId="0" applyFont="1" applyBorder="1"/>
    <xf numFmtId="0" fontId="40" fillId="0" borderId="33" xfId="39" applyNumberFormat="1" applyFont="1" applyBorder="1" applyAlignment="1" applyProtection="1">
      <alignment horizontal="center"/>
      <protection locked="0"/>
    </xf>
    <xf numFmtId="0" fontId="40" fillId="0" borderId="26" xfId="39" applyNumberFormat="1" applyFont="1" applyBorder="1" applyAlignment="1" applyProtection="1">
      <alignment horizontal="center"/>
      <protection locked="0"/>
    </xf>
    <xf numFmtId="0" fontId="40" fillId="0" borderId="34" xfId="39" applyNumberFormat="1" applyFont="1" applyBorder="1" applyAlignment="1" applyProtection="1">
      <alignment horizontal="center"/>
      <protection locked="0"/>
    </xf>
    <xf numFmtId="0" fontId="40" fillId="0" borderId="232" xfId="39" applyNumberFormat="1" applyFont="1" applyBorder="1" applyAlignment="1" applyProtection="1">
      <alignment horizontal="center"/>
      <protection locked="0"/>
    </xf>
    <xf numFmtId="0" fontId="40" fillId="0" borderId="69" xfId="39" applyNumberFormat="1" applyFont="1" applyBorder="1" applyAlignment="1" applyProtection="1">
      <alignment horizontal="center"/>
      <protection locked="0"/>
    </xf>
    <xf numFmtId="0" fontId="40" fillId="0" borderId="229" xfId="39" applyNumberFormat="1" applyFont="1" applyBorder="1" applyAlignment="1" applyProtection="1">
      <alignment horizontal="center"/>
      <protection locked="0"/>
    </xf>
    <xf numFmtId="0" fontId="40" fillId="0" borderId="236" xfId="39" applyNumberFormat="1" applyFont="1" applyBorder="1" applyAlignment="1" applyProtection="1">
      <alignment horizontal="center"/>
      <protection locked="0"/>
    </xf>
    <xf numFmtId="0" fontId="40" fillId="0" borderId="154" xfId="40" applyFont="1" applyFill="1" applyBorder="1" applyAlignment="1" applyProtection="1">
      <alignment horizontal="left"/>
      <protection locked="0"/>
    </xf>
    <xf numFmtId="0" fontId="40" fillId="0" borderId="200" xfId="39" applyNumberFormat="1" applyFont="1" applyBorder="1" applyAlignment="1" applyProtection="1">
      <alignment horizontal="center"/>
      <protection locked="0"/>
    </xf>
    <xf numFmtId="0" fontId="40" fillId="0" borderId="233" xfId="39" applyNumberFormat="1" applyFont="1" applyBorder="1" applyAlignment="1" applyProtection="1">
      <alignment horizontal="center"/>
      <protection locked="0"/>
    </xf>
    <xf numFmtId="0" fontId="40" fillId="4" borderId="22" xfId="40" applyFont="1" applyFill="1" applyBorder="1" applyAlignment="1" applyProtection="1">
      <alignment horizontal="center"/>
    </xf>
    <xf numFmtId="1" fontId="40" fillId="36" borderId="19" xfId="40" applyNumberFormat="1" applyFont="1" applyFill="1" applyBorder="1" applyAlignment="1" applyProtection="1">
      <alignment horizontal="center"/>
    </xf>
    <xf numFmtId="0" fontId="40" fillId="0" borderId="175" xfId="40" applyFont="1" applyFill="1" applyBorder="1" applyAlignment="1" applyProtection="1">
      <alignment horizontal="left"/>
      <protection locked="0"/>
    </xf>
    <xf numFmtId="0" fontId="40" fillId="0" borderId="230" xfId="40" applyFont="1" applyFill="1" applyBorder="1" applyAlignment="1" applyProtection="1">
      <alignment horizontal="center" vertical="center"/>
      <protection locked="0"/>
    </xf>
    <xf numFmtId="1" fontId="40" fillId="0" borderId="258" xfId="46" applyNumberFormat="1" applyFont="1" applyFill="1" applyBorder="1" applyAlignment="1" applyProtection="1">
      <alignment horizontal="center"/>
      <protection locked="0"/>
    </xf>
    <xf numFmtId="0" fontId="45" fillId="0" borderId="229" xfId="46" applyFont="1" applyFill="1" applyBorder="1" applyAlignment="1" applyProtection="1">
      <alignment horizontal="center"/>
      <protection locked="0"/>
    </xf>
    <xf numFmtId="0" fontId="53" fillId="0" borderId="251" xfId="46" applyFont="1" applyFill="1" applyBorder="1" applyAlignment="1" applyProtection="1">
      <alignment horizontal="center"/>
      <protection locked="0"/>
    </xf>
    <xf numFmtId="0" fontId="53" fillId="0" borderId="229" xfId="46" applyFont="1" applyFill="1" applyBorder="1" applyAlignment="1" applyProtection="1">
      <alignment horizontal="center"/>
      <protection locked="0"/>
    </xf>
    <xf numFmtId="0" fontId="45" fillId="0" borderId="230" xfId="46" applyFont="1" applyFill="1" applyBorder="1" applyAlignment="1" applyProtection="1">
      <alignment horizontal="center"/>
      <protection locked="0"/>
    </xf>
    <xf numFmtId="1" fontId="40" fillId="0" borderId="235" xfId="46" applyNumberFormat="1" applyFont="1" applyFill="1" applyBorder="1" applyAlignment="1" applyProtection="1">
      <alignment horizontal="center"/>
      <protection locked="0"/>
    </xf>
    <xf numFmtId="0" fontId="45" fillId="0" borderId="236" xfId="46" applyFont="1" applyFill="1" applyBorder="1" applyAlignment="1" applyProtection="1">
      <alignment horizontal="center"/>
      <protection locked="0"/>
    </xf>
    <xf numFmtId="0" fontId="45" fillId="4" borderId="236" xfId="36" applyFont="1" applyBorder="1" applyAlignment="1" applyProtection="1">
      <alignment horizontal="center"/>
      <protection locked="0"/>
    </xf>
    <xf numFmtId="1" fontId="40" fillId="0" borderId="0" xfId="46" applyNumberFormat="1" applyFont="1" applyFill="1" applyBorder="1" applyAlignment="1" applyProtection="1">
      <alignment horizontal="center"/>
      <protection locked="0"/>
    </xf>
    <xf numFmtId="0" fontId="45" fillId="0" borderId="0" xfId="46" applyFont="1" applyFill="1" applyBorder="1" applyAlignment="1" applyProtection="1">
      <alignment horizontal="center"/>
      <protection locked="0"/>
    </xf>
    <xf numFmtId="0" fontId="33" fillId="0" borderId="0" xfId="40" applyFont="1" applyFill="1" applyBorder="1"/>
    <xf numFmtId="1" fontId="38" fillId="25" borderId="110" xfId="46" applyNumberFormat="1" applyFont="1" applyFill="1" applyBorder="1" applyAlignment="1" applyProtection="1">
      <alignment horizontal="center"/>
    </xf>
    <xf numFmtId="0" fontId="39" fillId="0" borderId="0" xfId="46" applyFont="1" applyBorder="1"/>
    <xf numFmtId="1" fontId="38" fillId="26" borderId="202" xfId="46" applyNumberFormat="1" applyFont="1" applyFill="1" applyBorder="1" applyAlignment="1" applyProtection="1">
      <alignment horizontal="center"/>
    </xf>
    <xf numFmtId="0" fontId="40" fillId="4" borderId="209" xfId="40" applyFont="1" applyFill="1" applyBorder="1" applyAlignment="1" applyProtection="1">
      <alignment horizontal="center"/>
    </xf>
    <xf numFmtId="0" fontId="33" fillId="0" borderId="230" xfId="0" applyFont="1" applyBorder="1"/>
    <xf numFmtId="1" fontId="40" fillId="4" borderId="273" xfId="40" applyNumberFormat="1" applyFont="1" applyFill="1" applyBorder="1" applyAlignment="1" applyProtection="1">
      <alignment horizontal="center" vertical="center" shrinkToFit="1"/>
    </xf>
    <xf numFmtId="1" fontId="40" fillId="25" borderId="83" xfId="46" applyNumberFormat="1" applyFont="1" applyFill="1" applyBorder="1" applyAlignment="1" applyProtection="1">
      <alignment horizontal="center"/>
    </xf>
    <xf numFmtId="0" fontId="33" fillId="25" borderId="230" xfId="46" applyFont="1" applyFill="1" applyBorder="1" applyProtection="1"/>
    <xf numFmtId="0" fontId="33" fillId="25" borderId="232" xfId="46" applyFont="1" applyFill="1" applyBorder="1" applyProtection="1"/>
    <xf numFmtId="0" fontId="33" fillId="25" borderId="271" xfId="49" applyFont="1" applyFill="1" applyBorder="1" applyAlignment="1" applyProtection="1">
      <alignment horizontal="left" vertical="center" wrapText="1"/>
    </xf>
    <xf numFmtId="1" fontId="34" fillId="25" borderId="271" xfId="46" applyNumberFormat="1" applyFont="1" applyFill="1" applyBorder="1" applyAlignment="1" applyProtection="1">
      <alignment horizontal="center" vertical="center"/>
    </xf>
    <xf numFmtId="1" fontId="40" fillId="4" borderId="30" xfId="40" applyNumberFormat="1" applyFont="1" applyFill="1" applyBorder="1" applyAlignment="1" applyProtection="1">
      <alignment horizontal="center"/>
    </xf>
    <xf numFmtId="1" fontId="40" fillId="4" borderId="14" xfId="40" applyNumberFormat="1" applyFont="1" applyFill="1" applyBorder="1" applyAlignment="1" applyProtection="1">
      <alignment horizontal="center"/>
    </xf>
    <xf numFmtId="0" fontId="33" fillId="0" borderId="236" xfId="40" applyFont="1" applyFill="1" applyBorder="1" applyAlignment="1" applyProtection="1">
      <alignment horizontal="center"/>
      <protection locked="0"/>
    </xf>
    <xf numFmtId="0" fontId="33" fillId="0" borderId="132" xfId="40" applyFont="1" applyFill="1" applyBorder="1" applyAlignment="1" applyProtection="1">
      <alignment horizontal="center"/>
      <protection locked="0"/>
    </xf>
    <xf numFmtId="1" fontId="34" fillId="4" borderId="272" xfId="40" applyNumberFormat="1" applyFont="1" applyFill="1" applyBorder="1" applyProtection="1"/>
    <xf numFmtId="0" fontId="44" fillId="0" borderId="231" xfId="39" applyNumberFormat="1" applyFont="1" applyBorder="1" applyAlignment="1" applyProtection="1">
      <alignment horizontal="center"/>
      <protection locked="0"/>
    </xf>
    <xf numFmtId="1" fontId="38" fillId="25" borderId="217" xfId="46" applyNumberFormat="1" applyFont="1" applyFill="1" applyBorder="1" applyAlignment="1" applyProtection="1">
      <alignment horizontal="center"/>
    </xf>
    <xf numFmtId="0" fontId="38" fillId="25" borderId="218" xfId="46" applyFont="1" applyFill="1" applyBorder="1" applyAlignment="1" applyProtection="1">
      <alignment horizontal="center"/>
    </xf>
    <xf numFmtId="1" fontId="38" fillId="25" borderId="123" xfId="46" applyNumberFormat="1" applyFont="1" applyFill="1" applyBorder="1" applyAlignment="1" applyProtection="1">
      <alignment horizontal="center"/>
    </xf>
    <xf numFmtId="0" fontId="45" fillId="25" borderId="318" xfId="46" applyFont="1" applyFill="1" applyBorder="1" applyProtection="1"/>
    <xf numFmtId="0" fontId="35" fillId="25" borderId="275" xfId="46" applyFont="1" applyFill="1" applyBorder="1" applyAlignment="1" applyProtection="1">
      <alignment horizontal="center"/>
    </xf>
    <xf numFmtId="0" fontId="33" fillId="0" borderId="0" xfId="82" applyFont="1"/>
    <xf numFmtId="0" fontId="37" fillId="0" borderId="179" xfId="82" applyFont="1" applyFill="1" applyBorder="1" applyAlignment="1">
      <alignment horizontal="center"/>
    </xf>
    <xf numFmtId="0" fontId="33" fillId="35" borderId="180" xfId="0" applyFont="1" applyFill="1" applyBorder="1" applyAlignment="1">
      <alignment vertical="center" wrapText="1"/>
    </xf>
    <xf numFmtId="0" fontId="33" fillId="35" borderId="222" xfId="0" applyFont="1" applyFill="1" applyBorder="1" applyAlignment="1">
      <alignment vertical="center" wrapText="1"/>
    </xf>
    <xf numFmtId="0" fontId="33" fillId="35" borderId="305" xfId="0" applyFont="1" applyFill="1" applyBorder="1" applyAlignment="1">
      <alignment vertical="center" wrapText="1"/>
    </xf>
    <xf numFmtId="0" fontId="33" fillId="35" borderId="306" xfId="0" applyFont="1" applyFill="1" applyBorder="1" applyAlignment="1">
      <alignment vertical="center" wrapText="1"/>
    </xf>
    <xf numFmtId="0" fontId="33" fillId="35" borderId="156" xfId="0" applyFont="1" applyFill="1" applyBorder="1" applyAlignment="1">
      <alignment vertical="center" wrapText="1"/>
    </xf>
    <xf numFmtId="0" fontId="33" fillId="35" borderId="121" xfId="0" applyFont="1" applyFill="1" applyBorder="1" applyAlignment="1">
      <alignment vertical="center" wrapText="1"/>
    </xf>
    <xf numFmtId="0" fontId="33" fillId="35" borderId="306" xfId="0" applyFont="1" applyFill="1" applyBorder="1" applyAlignment="1">
      <alignment horizontal="justify" vertical="center" wrapText="1"/>
    </xf>
    <xf numFmtId="0" fontId="42" fillId="0" borderId="230" xfId="81" applyFont="1" applyBorder="1"/>
    <xf numFmtId="0" fontId="33" fillId="0" borderId="230" xfId="81" applyFont="1" applyFill="1" applyBorder="1"/>
    <xf numFmtId="1" fontId="33" fillId="0" borderId="230" xfId="46" applyNumberFormat="1" applyFont="1" applyFill="1" applyBorder="1" applyAlignment="1" applyProtection="1">
      <alignment horizontal="left"/>
      <protection locked="0"/>
    </xf>
    <xf numFmtId="0" fontId="33" fillId="0" borderId="230" xfId="39" applyNumberFormat="1" applyFont="1" applyFill="1" applyBorder="1" applyAlignment="1" applyProtection="1">
      <alignment horizontal="center"/>
      <protection locked="0"/>
    </xf>
    <xf numFmtId="0" fontId="33" fillId="37" borderId="262" xfId="39" applyNumberFormat="1" applyFont="1" applyFill="1" applyBorder="1" applyAlignment="1" applyProtection="1">
      <alignment horizontal="center"/>
      <protection locked="0"/>
    </xf>
    <xf numFmtId="0" fontId="33" fillId="37" borderId="261" xfId="39" applyNumberFormat="1" applyFont="1" applyFill="1" applyBorder="1" applyAlignment="1" applyProtection="1">
      <alignment horizontal="center"/>
      <protection locked="0"/>
    </xf>
    <xf numFmtId="0" fontId="33" fillId="37" borderId="273" xfId="39" applyNumberFormat="1" applyFont="1" applyFill="1" applyBorder="1" applyAlignment="1" applyProtection="1">
      <alignment horizontal="center"/>
      <protection locked="0"/>
    </xf>
    <xf numFmtId="0" fontId="33" fillId="37" borderId="230" xfId="39" applyNumberFormat="1" applyFont="1" applyFill="1" applyBorder="1" applyAlignment="1" applyProtection="1">
      <alignment horizontal="center"/>
      <protection locked="0"/>
    </xf>
    <xf numFmtId="0" fontId="33" fillId="0" borderId="229" xfId="39" applyNumberFormat="1" applyFont="1" applyFill="1" applyBorder="1" applyAlignment="1" applyProtection="1">
      <alignment horizontal="center"/>
      <protection locked="0"/>
    </xf>
    <xf numFmtId="0" fontId="33" fillId="0" borderId="229" xfId="39" applyNumberFormat="1" applyFont="1" applyBorder="1" applyAlignment="1" applyProtection="1">
      <alignment horizontal="center"/>
      <protection locked="0"/>
    </xf>
    <xf numFmtId="0" fontId="33" fillId="37" borderId="235" xfId="39" applyNumberFormat="1" applyFont="1" applyFill="1" applyBorder="1" applyAlignment="1" applyProtection="1">
      <alignment horizontal="center"/>
      <protection locked="0"/>
    </xf>
    <xf numFmtId="0" fontId="33" fillId="0" borderId="291" xfId="46" applyFont="1" applyFill="1" applyBorder="1" applyAlignment="1" applyProtection="1">
      <alignment horizontal="center" vertical="top"/>
      <protection locked="0"/>
    </xf>
    <xf numFmtId="0" fontId="33" fillId="37" borderId="73" xfId="40" applyFont="1" applyFill="1" applyBorder="1" applyAlignment="1" applyProtection="1">
      <alignment horizontal="center" vertical="top"/>
    </xf>
    <xf numFmtId="0" fontId="33" fillId="0" borderId="230" xfId="0" applyFont="1" applyFill="1" applyBorder="1" applyAlignment="1">
      <alignment vertical="top"/>
    </xf>
    <xf numFmtId="0" fontId="55" fillId="0" borderId="229" xfId="0" applyFont="1" applyFill="1" applyBorder="1" applyAlignment="1" applyProtection="1">
      <alignment vertical="center" shrinkToFit="1"/>
      <protection locked="0"/>
    </xf>
    <xf numFmtId="0" fontId="55" fillId="0" borderId="231" xfId="39" applyNumberFormat="1" applyFont="1" applyFill="1" applyBorder="1" applyAlignment="1" applyProtection="1">
      <alignment horizontal="center"/>
      <protection locked="0"/>
    </xf>
    <xf numFmtId="0" fontId="55" fillId="0" borderId="236" xfId="40" applyFont="1" applyFill="1" applyBorder="1" applyAlignment="1" applyProtection="1"/>
    <xf numFmtId="0" fontId="55" fillId="0" borderId="231" xfId="39" applyNumberFormat="1" applyFont="1" applyBorder="1" applyAlignment="1" applyProtection="1">
      <alignment horizontal="center"/>
      <protection locked="0"/>
    </xf>
    <xf numFmtId="0" fontId="44" fillId="0" borderId="177" xfId="0" applyFont="1" applyFill="1" applyBorder="1" applyAlignment="1" applyProtection="1">
      <alignment vertical="center" shrinkToFit="1"/>
      <protection locked="0"/>
    </xf>
    <xf numFmtId="0" fontId="44" fillId="0" borderId="17" xfId="39" applyNumberFormat="1" applyFont="1" applyFill="1" applyBorder="1" applyAlignment="1" applyProtection="1">
      <alignment horizontal="center"/>
      <protection locked="0"/>
    </xf>
    <xf numFmtId="0" fontId="40" fillId="0" borderId="236" xfId="0" applyFont="1" applyFill="1" applyBorder="1" applyAlignment="1" applyProtection="1">
      <alignment vertical="center" shrinkToFit="1"/>
      <protection locked="0"/>
    </xf>
    <xf numFmtId="0" fontId="40" fillId="0" borderId="251" xfId="46" applyFont="1" applyFill="1" applyBorder="1" applyAlignment="1" applyProtection="1">
      <alignment horizontal="center"/>
      <protection locked="0"/>
    </xf>
    <xf numFmtId="0" fontId="37" fillId="25" borderId="69" xfId="40" applyFont="1" applyFill="1" applyBorder="1" applyAlignment="1" applyProtection="1">
      <alignment horizontal="center"/>
    </xf>
    <xf numFmtId="0" fontId="37" fillId="41" borderId="230" xfId="40" applyFont="1" applyFill="1" applyBorder="1"/>
    <xf numFmtId="0" fontId="44" fillId="0" borderId="71" xfId="40" applyFont="1" applyFill="1" applyBorder="1" applyAlignment="1" applyProtection="1">
      <alignment horizontal="center" vertical="center"/>
      <protection locked="0"/>
    </xf>
    <xf numFmtId="0" fontId="44" fillId="0" borderId="253" xfId="40" applyFont="1" applyFill="1" applyBorder="1" applyAlignment="1" applyProtection="1">
      <alignment horizontal="center" vertical="center"/>
      <protection locked="0"/>
    </xf>
    <xf numFmtId="0" fontId="33" fillId="41" borderId="0" xfId="40" applyFont="1" applyFill="1"/>
    <xf numFmtId="0" fontId="33" fillId="41" borderId="0" xfId="46" applyFont="1" applyFill="1"/>
    <xf numFmtId="0" fontId="55" fillId="0" borderId="253" xfId="40" applyFont="1" applyFill="1" applyBorder="1" applyAlignment="1" applyProtection="1">
      <alignment horizontal="center" vertical="center"/>
      <protection locked="0"/>
    </xf>
    <xf numFmtId="0" fontId="33" fillId="0" borderId="321" xfId="40" applyFont="1" applyFill="1" applyBorder="1" applyAlignment="1" applyProtection="1">
      <alignment horizontal="center" vertical="center"/>
      <protection locked="0"/>
    </xf>
    <xf numFmtId="0" fontId="33" fillId="25" borderId="322" xfId="40" applyFont="1" applyFill="1" applyBorder="1" applyAlignment="1" applyProtection="1">
      <alignment horizontal="center"/>
    </xf>
    <xf numFmtId="0" fontId="33" fillId="0" borderId="323" xfId="0" applyFont="1" applyFill="1" applyBorder="1" applyAlignment="1" applyProtection="1">
      <alignment vertical="center" shrinkToFit="1"/>
      <protection locked="0"/>
    </xf>
    <xf numFmtId="0" fontId="33" fillId="0" borderId="324" xfId="40" applyFont="1" applyFill="1" applyBorder="1"/>
    <xf numFmtId="1" fontId="33" fillId="37" borderId="325" xfId="40" applyNumberFormat="1" applyFont="1" applyFill="1" applyBorder="1" applyAlignment="1" applyProtection="1">
      <alignment horizontal="center"/>
    </xf>
    <xf numFmtId="0" fontId="33" fillId="0" borderId="326" xfId="40" applyFont="1" applyFill="1" applyBorder="1"/>
    <xf numFmtId="0" fontId="33" fillId="0" borderId="327" xfId="40" applyFont="1" applyFill="1" applyBorder="1"/>
    <xf numFmtId="0" fontId="33" fillId="0" borderId="328" xfId="39" applyFont="1" applyFill="1" applyBorder="1" applyAlignment="1" applyProtection="1">
      <alignment horizontal="center"/>
      <protection locked="0"/>
    </xf>
    <xf numFmtId="0" fontId="33" fillId="0" borderId="329" xfId="39" applyFont="1" applyFill="1" applyBorder="1" applyAlignment="1" applyProtection="1">
      <alignment horizontal="center"/>
      <protection locked="0"/>
    </xf>
    <xf numFmtId="0" fontId="33" fillId="0" borderId="330" xfId="39" applyFont="1" applyFill="1" applyBorder="1" applyAlignment="1" applyProtection="1">
      <alignment horizontal="center"/>
      <protection locked="0"/>
    </xf>
    <xf numFmtId="1" fontId="33" fillId="4" borderId="331" xfId="40" applyNumberFormat="1" applyFont="1" applyFill="1" applyBorder="1" applyAlignment="1" applyProtection="1">
      <alignment horizontal="center"/>
    </xf>
    <xf numFmtId="1" fontId="33" fillId="4" borderId="325" xfId="40" applyNumberFormat="1" applyFont="1" applyFill="1" applyBorder="1" applyAlignment="1" applyProtection="1">
      <alignment horizontal="center"/>
    </xf>
    <xf numFmtId="1" fontId="33" fillId="4" borderId="329" xfId="40" applyNumberFormat="1" applyFont="1" applyFill="1" applyBorder="1" applyAlignment="1" applyProtection="1">
      <alignment horizontal="center"/>
    </xf>
    <xf numFmtId="1" fontId="33" fillId="4" borderId="332" xfId="40" applyNumberFormat="1" applyFont="1" applyFill="1" applyBorder="1" applyAlignment="1" applyProtection="1">
      <alignment horizontal="center" vertical="center" shrinkToFit="1"/>
    </xf>
    <xf numFmtId="0" fontId="33" fillId="0" borderId="333" xfId="40" applyFont="1" applyBorder="1"/>
    <xf numFmtId="0" fontId="33" fillId="0" borderId="334" xfId="40" applyFont="1" applyFill="1" applyBorder="1" applyAlignment="1" applyProtection="1">
      <alignment horizontal="center" vertical="center"/>
      <protection locked="0"/>
    </xf>
    <xf numFmtId="0" fontId="41" fillId="0" borderId="231" xfId="39" applyNumberFormat="1" applyFont="1" applyFill="1" applyBorder="1" applyAlignment="1" applyProtection="1">
      <alignment horizontal="center"/>
      <protection locked="0"/>
    </xf>
    <xf numFmtId="0" fontId="33" fillId="0" borderId="258" xfId="39" applyNumberFormat="1" applyFont="1" applyFill="1" applyBorder="1" applyAlignment="1" applyProtection="1">
      <alignment horizontal="center"/>
      <protection locked="0"/>
    </xf>
    <xf numFmtId="1" fontId="33" fillId="37" borderId="230" xfId="40" applyNumberFormat="1" applyFont="1" applyFill="1" applyBorder="1" applyAlignment="1" applyProtection="1">
      <alignment horizontal="center"/>
    </xf>
    <xf numFmtId="0" fontId="33" fillId="0" borderId="258" xfId="40" applyFont="1" applyFill="1" applyBorder="1"/>
    <xf numFmtId="0" fontId="33" fillId="0" borderId="229" xfId="40" applyFont="1" applyFill="1" applyBorder="1"/>
    <xf numFmtId="0" fontId="33" fillId="0" borderId="343" xfId="39" applyNumberFormat="1" applyFont="1" applyBorder="1" applyAlignment="1" applyProtection="1">
      <alignment horizontal="center"/>
      <protection locked="0"/>
    </xf>
    <xf numFmtId="1" fontId="33" fillId="4" borderId="345" xfId="40" applyNumberFormat="1" applyFont="1" applyFill="1" applyBorder="1" applyAlignment="1" applyProtection="1">
      <alignment horizontal="center"/>
    </xf>
    <xf numFmtId="0" fontId="33" fillId="0" borderId="344" xfId="39" applyNumberFormat="1" applyFont="1" applyBorder="1" applyAlignment="1" applyProtection="1">
      <alignment horizontal="center"/>
      <protection locked="0"/>
    </xf>
    <xf numFmtId="0" fontId="33" fillId="0" borderId="346" xfId="39" applyNumberFormat="1" applyFont="1" applyBorder="1" applyAlignment="1" applyProtection="1">
      <alignment horizontal="center"/>
      <protection locked="0"/>
    </xf>
    <xf numFmtId="0" fontId="33" fillId="0" borderId="347" xfId="39" applyNumberFormat="1" applyFont="1" applyBorder="1" applyAlignment="1" applyProtection="1">
      <alignment horizontal="center"/>
      <protection locked="0"/>
    </xf>
    <xf numFmtId="0" fontId="33" fillId="0" borderId="346" xfId="39" applyNumberFormat="1" applyFont="1" applyFill="1" applyBorder="1" applyAlignment="1" applyProtection="1">
      <alignment horizontal="center"/>
      <protection locked="0"/>
    </xf>
    <xf numFmtId="1" fontId="33" fillId="36" borderId="345" xfId="40" applyNumberFormat="1" applyFont="1" applyFill="1" applyBorder="1" applyAlignment="1" applyProtection="1">
      <alignment horizontal="center"/>
    </xf>
    <xf numFmtId="0" fontId="33" fillId="0" borderId="343" xfId="39" applyNumberFormat="1" applyFont="1" applyFill="1" applyBorder="1" applyAlignment="1" applyProtection="1">
      <alignment horizontal="center"/>
      <protection locked="0"/>
    </xf>
    <xf numFmtId="0" fontId="33" fillId="0" borderId="345" xfId="39" applyNumberFormat="1" applyFont="1" applyBorder="1" applyAlignment="1" applyProtection="1">
      <alignment horizontal="center"/>
      <protection locked="0"/>
    </xf>
    <xf numFmtId="1" fontId="33" fillId="4" borderId="348" xfId="40" applyNumberFormat="1" applyFont="1" applyFill="1" applyBorder="1" applyAlignment="1" applyProtection="1">
      <alignment horizontal="center"/>
    </xf>
    <xf numFmtId="1" fontId="33" fillId="4" borderId="343" xfId="40" applyNumberFormat="1" applyFont="1" applyFill="1" applyBorder="1" applyAlignment="1" applyProtection="1">
      <alignment horizontal="center"/>
    </xf>
    <xf numFmtId="1" fontId="33" fillId="4" borderId="349" xfId="40" applyNumberFormat="1" applyFont="1" applyFill="1" applyBorder="1" applyAlignment="1" applyProtection="1">
      <alignment horizontal="center" vertical="center" shrinkToFit="1"/>
    </xf>
    <xf numFmtId="0" fontId="33" fillId="0" borderId="347" xfId="39" applyNumberFormat="1" applyFont="1" applyFill="1" applyBorder="1" applyAlignment="1" applyProtection="1">
      <alignment horizontal="center"/>
      <protection locked="0"/>
    </xf>
    <xf numFmtId="0" fontId="33" fillId="25" borderId="0" xfId="50" applyFont="1" applyFill="1" applyBorder="1" applyAlignment="1">
      <alignment horizontal="center" vertical="center"/>
    </xf>
    <xf numFmtId="0" fontId="33" fillId="25" borderId="350" xfId="46" applyFont="1" applyFill="1" applyBorder="1" applyProtection="1"/>
    <xf numFmtId="0" fontId="39" fillId="0" borderId="351" xfId="40" applyFont="1" applyBorder="1"/>
    <xf numFmtId="0" fontId="41" fillId="0" borderId="351" xfId="40" applyFont="1" applyBorder="1"/>
    <xf numFmtId="0" fontId="33" fillId="0" borderId="358" xfId="40" applyFont="1" applyFill="1" applyBorder="1" applyAlignment="1" applyProtection="1">
      <alignment horizontal="center" vertical="center"/>
      <protection locked="0"/>
    </xf>
    <xf numFmtId="0" fontId="33" fillId="25" borderId="351" xfId="40" applyFont="1" applyFill="1" applyBorder="1" applyAlignment="1" applyProtection="1">
      <alignment horizontal="center"/>
    </xf>
    <xf numFmtId="0" fontId="33" fillId="0" borderId="353" xfId="40" applyFont="1" applyFill="1" applyBorder="1" applyAlignment="1" applyProtection="1">
      <alignment horizontal="left"/>
      <protection locked="0"/>
    </xf>
    <xf numFmtId="0" fontId="33" fillId="0" borderId="354" xfId="40" applyFont="1" applyBorder="1"/>
    <xf numFmtId="0" fontId="33" fillId="0" borderId="351" xfId="40" applyFont="1" applyBorder="1"/>
    <xf numFmtId="0" fontId="33" fillId="37" borderId="351" xfId="40" applyFont="1" applyFill="1" applyBorder="1" applyAlignment="1" applyProtection="1">
      <alignment horizontal="center"/>
    </xf>
    <xf numFmtId="0" fontId="33" fillId="0" borderId="354" xfId="40" applyFont="1" applyFill="1" applyBorder="1"/>
    <xf numFmtId="0" fontId="33" fillId="0" borderId="351" xfId="40" applyFont="1" applyFill="1" applyBorder="1"/>
    <xf numFmtId="0" fontId="33" fillId="0" borderId="359" xfId="40" applyFont="1" applyFill="1" applyBorder="1" applyAlignment="1" applyProtection="1">
      <protection locked="0"/>
    </xf>
    <xf numFmtId="0" fontId="33" fillId="0" borderId="360" xfId="39" applyNumberFormat="1" applyFont="1" applyBorder="1" applyAlignment="1" applyProtection="1">
      <alignment horizontal="center"/>
      <protection locked="0"/>
    </xf>
    <xf numFmtId="1" fontId="33" fillId="4" borderId="361" xfId="40" applyNumberFormat="1" applyFont="1" applyFill="1" applyBorder="1" applyAlignment="1" applyProtection="1">
      <alignment horizontal="center"/>
    </xf>
    <xf numFmtId="0" fontId="33" fillId="0" borderId="362" xfId="39" applyNumberFormat="1" applyFont="1" applyBorder="1" applyAlignment="1" applyProtection="1">
      <alignment horizontal="center"/>
      <protection locked="0"/>
    </xf>
    <xf numFmtId="0" fontId="33" fillId="0" borderId="363" xfId="39" applyNumberFormat="1" applyFont="1" applyBorder="1" applyAlignment="1" applyProtection="1">
      <alignment horizontal="center"/>
      <protection locked="0"/>
    </xf>
    <xf numFmtId="0" fontId="33" fillId="0" borderId="364" xfId="39" applyNumberFormat="1" applyFont="1" applyBorder="1" applyAlignment="1" applyProtection="1">
      <alignment horizontal="center"/>
      <protection locked="0"/>
    </xf>
    <xf numFmtId="0" fontId="33" fillId="0" borderId="363" xfId="39" applyNumberFormat="1" applyFont="1" applyFill="1" applyBorder="1" applyAlignment="1" applyProtection="1">
      <alignment horizontal="center"/>
      <protection locked="0"/>
    </xf>
    <xf numFmtId="1" fontId="33" fillId="36" borderId="361" xfId="40" applyNumberFormat="1" applyFont="1" applyFill="1" applyBorder="1" applyAlignment="1" applyProtection="1">
      <alignment horizontal="center"/>
    </xf>
    <xf numFmtId="0" fontId="33" fillId="0" borderId="360" xfId="39" applyNumberFormat="1" applyFont="1" applyFill="1" applyBorder="1" applyAlignment="1" applyProtection="1">
      <alignment horizontal="center"/>
      <protection locked="0"/>
    </xf>
    <xf numFmtId="0" fontId="33" fillId="0" borderId="364" xfId="39" applyNumberFormat="1" applyFont="1" applyFill="1" applyBorder="1" applyAlignment="1" applyProtection="1">
      <alignment horizontal="center"/>
      <protection locked="0"/>
    </xf>
    <xf numFmtId="0" fontId="33" fillId="0" borderId="361" xfId="39" applyNumberFormat="1" applyFont="1" applyBorder="1" applyAlignment="1" applyProtection="1">
      <alignment horizontal="center"/>
      <protection locked="0"/>
    </xf>
    <xf numFmtId="0" fontId="33" fillId="0" borderId="365" xfId="39" applyNumberFormat="1" applyFont="1" applyBorder="1" applyAlignment="1" applyProtection="1">
      <alignment horizontal="center"/>
      <protection locked="0"/>
    </xf>
    <xf numFmtId="1" fontId="33" fillId="4" borderId="366" xfId="40" applyNumberFormat="1" applyFont="1" applyFill="1" applyBorder="1" applyAlignment="1" applyProtection="1">
      <alignment horizontal="center"/>
    </xf>
    <xf numFmtId="1" fontId="33" fillId="4" borderId="360" xfId="40" applyNumberFormat="1" applyFont="1" applyFill="1" applyBorder="1" applyAlignment="1" applyProtection="1">
      <alignment horizontal="center"/>
    </xf>
    <xf numFmtId="1" fontId="33" fillId="4" borderId="367" xfId="40" applyNumberFormat="1" applyFont="1" applyFill="1" applyBorder="1" applyAlignment="1" applyProtection="1">
      <alignment horizontal="center" vertical="center" shrinkToFit="1"/>
    </xf>
    <xf numFmtId="0" fontId="33" fillId="0" borderId="368" xfId="40" applyFont="1" applyBorder="1"/>
    <xf numFmtId="0" fontId="33" fillId="0" borderId="360" xfId="39" applyFont="1" applyBorder="1" applyAlignment="1" applyProtection="1">
      <alignment horizontal="center"/>
      <protection locked="0"/>
    </xf>
    <xf numFmtId="0" fontId="33" fillId="0" borderId="370" xfId="40" applyFont="1" applyBorder="1"/>
    <xf numFmtId="0" fontId="33" fillId="0" borderId="371" xfId="40" applyFont="1" applyFill="1" applyBorder="1" applyAlignment="1" applyProtection="1">
      <alignment horizontal="center" vertical="center"/>
      <protection locked="0"/>
    </xf>
    <xf numFmtId="0" fontId="33" fillId="25" borderId="370" xfId="40" applyFont="1" applyFill="1" applyBorder="1" applyAlignment="1" applyProtection="1">
      <alignment horizontal="center"/>
    </xf>
    <xf numFmtId="0" fontId="33" fillId="37" borderId="370" xfId="40" applyFont="1" applyFill="1" applyBorder="1" applyAlignment="1" applyProtection="1">
      <alignment horizontal="center"/>
    </xf>
    <xf numFmtId="0" fontId="33" fillId="0" borderId="372" xfId="40" applyFont="1" applyFill="1" applyBorder="1" applyAlignment="1" applyProtection="1">
      <alignment horizontal="center" vertical="center"/>
      <protection locked="0"/>
    </xf>
    <xf numFmtId="0" fontId="33" fillId="0" borderId="373" xfId="40" applyFont="1" applyFill="1" applyBorder="1" applyAlignment="1" applyProtection="1">
      <alignment horizontal="left"/>
      <protection locked="0"/>
    </xf>
    <xf numFmtId="0" fontId="33" fillId="35" borderId="360" xfId="39" applyNumberFormat="1" applyFont="1" applyFill="1" applyBorder="1" applyAlignment="1" applyProtection="1">
      <alignment horizontal="center"/>
      <protection locked="0"/>
    </xf>
    <xf numFmtId="1" fontId="33" fillId="38" borderId="361" xfId="40" applyNumberFormat="1" applyFont="1" applyFill="1" applyBorder="1" applyAlignment="1" applyProtection="1">
      <alignment horizontal="center"/>
    </xf>
    <xf numFmtId="0" fontId="55" fillId="0" borderId="360" xfId="39" applyNumberFormat="1" applyFont="1" applyFill="1" applyBorder="1" applyAlignment="1" applyProtection="1">
      <alignment horizontal="center"/>
      <protection locked="0"/>
    </xf>
    <xf numFmtId="0" fontId="33" fillId="0" borderId="374" xfId="39" applyNumberFormat="1" applyFont="1" applyFill="1" applyBorder="1" applyAlignment="1" applyProtection="1">
      <alignment horizontal="center"/>
      <protection locked="0"/>
    </xf>
    <xf numFmtId="0" fontId="33" fillId="0" borderId="362" xfId="39" applyNumberFormat="1" applyFont="1" applyFill="1" applyBorder="1" applyAlignment="1" applyProtection="1">
      <alignment horizontal="center"/>
      <protection locked="0"/>
    </xf>
    <xf numFmtId="0" fontId="55" fillId="0" borderId="360" xfId="39" applyNumberFormat="1" applyFont="1" applyBorder="1" applyAlignment="1" applyProtection="1">
      <alignment horizontal="center"/>
      <protection locked="0"/>
    </xf>
    <xf numFmtId="0" fontId="33" fillId="0" borderId="374" xfId="39" applyNumberFormat="1" applyFont="1" applyBorder="1" applyAlignment="1" applyProtection="1">
      <alignment horizontal="center"/>
      <protection locked="0"/>
    </xf>
    <xf numFmtId="0" fontId="33" fillId="0" borderId="375" xfId="39" applyNumberFormat="1" applyFont="1" applyBorder="1" applyAlignment="1" applyProtection="1">
      <alignment horizontal="center"/>
      <protection locked="0"/>
    </xf>
    <xf numFmtId="0" fontId="33" fillId="0" borderId="370" xfId="40" applyFont="1" applyFill="1" applyBorder="1"/>
    <xf numFmtId="0" fontId="39" fillId="4" borderId="376" xfId="40" applyFont="1" applyFill="1" applyBorder="1" applyProtection="1"/>
    <xf numFmtId="1" fontId="38" fillId="25" borderId="378" xfId="46" applyNumberFormat="1" applyFont="1" applyFill="1" applyBorder="1" applyAlignment="1" applyProtection="1">
      <alignment horizontal="center"/>
    </xf>
    <xf numFmtId="0" fontId="33" fillId="0" borderId="358" xfId="46" applyFont="1" applyFill="1" applyBorder="1" applyAlignment="1" applyProtection="1">
      <alignment horizontal="center" vertical="center"/>
      <protection locked="0"/>
    </xf>
    <xf numFmtId="0" fontId="33" fillId="25" borderId="351" xfId="46" applyFont="1" applyFill="1" applyBorder="1" applyAlignment="1" applyProtection="1">
      <alignment horizontal="center"/>
    </xf>
    <xf numFmtId="0" fontId="33" fillId="0" borderId="353" xfId="46" applyFont="1" applyFill="1" applyBorder="1" applyAlignment="1" applyProtection="1">
      <alignment horizontal="left"/>
      <protection locked="0"/>
    </xf>
    <xf numFmtId="1" fontId="33" fillId="4" borderId="361" xfId="46" applyNumberFormat="1" applyFont="1" applyFill="1" applyBorder="1" applyAlignment="1" applyProtection="1">
      <alignment horizontal="center"/>
    </xf>
    <xf numFmtId="0" fontId="33" fillId="4" borderId="361" xfId="46" applyFont="1" applyFill="1" applyBorder="1" applyAlignment="1" applyProtection="1">
      <alignment horizontal="center"/>
    </xf>
    <xf numFmtId="1" fontId="33" fillId="0" borderId="365" xfId="46" applyNumberFormat="1" applyFont="1" applyFill="1" applyBorder="1" applyAlignment="1" applyProtection="1">
      <alignment horizontal="center"/>
      <protection locked="0"/>
    </xf>
    <xf numFmtId="1" fontId="33" fillId="0" borderId="367" xfId="46" applyNumberFormat="1" applyFont="1" applyFill="1" applyBorder="1" applyAlignment="1" applyProtection="1">
      <alignment horizontal="center"/>
      <protection locked="0"/>
    </xf>
    <xf numFmtId="1" fontId="33" fillId="4" borderId="367" xfId="46" applyNumberFormat="1" applyFont="1" applyFill="1" applyBorder="1" applyAlignment="1" applyProtection="1">
      <alignment horizontal="center" vertical="center" shrinkToFit="1"/>
    </xf>
    <xf numFmtId="0" fontId="33" fillId="4" borderId="361" xfId="40" applyFont="1" applyFill="1" applyBorder="1" applyAlignment="1" applyProtection="1">
      <alignment horizontal="center"/>
    </xf>
    <xf numFmtId="1" fontId="33" fillId="4" borderId="379" xfId="40" applyNumberFormat="1" applyFont="1" applyFill="1" applyBorder="1" applyAlignment="1" applyProtection="1">
      <alignment horizontal="center" vertical="center" shrinkToFit="1"/>
    </xf>
    <xf numFmtId="0" fontId="33" fillId="0" borderId="351" xfId="46" applyFont="1" applyFill="1" applyBorder="1"/>
    <xf numFmtId="0" fontId="33" fillId="0" borderId="366" xfId="40" applyFont="1" applyFill="1" applyBorder="1" applyAlignment="1" applyProtection="1">
      <alignment horizontal="center"/>
      <protection locked="0"/>
    </xf>
    <xf numFmtId="0" fontId="33" fillId="25" borderId="351" xfId="40" applyFont="1" applyFill="1" applyBorder="1" applyAlignment="1" applyProtection="1">
      <alignment horizontal="center" vertical="center"/>
    </xf>
    <xf numFmtId="1" fontId="33" fillId="0" borderId="363" xfId="40" applyNumberFormat="1" applyFont="1" applyFill="1" applyBorder="1" applyAlignment="1" applyProtection="1">
      <alignment horizontal="center"/>
      <protection locked="0"/>
    </xf>
    <xf numFmtId="1" fontId="33" fillId="0" borderId="361" xfId="40" applyNumberFormat="1" applyFont="1" applyFill="1" applyBorder="1" applyAlignment="1" applyProtection="1">
      <alignment horizontal="center"/>
      <protection locked="0"/>
    </xf>
    <xf numFmtId="1" fontId="33" fillId="0" borderId="365" xfId="40" applyNumberFormat="1" applyFont="1" applyFill="1" applyBorder="1" applyAlignment="1" applyProtection="1">
      <alignment horizontal="center"/>
      <protection locked="0"/>
    </xf>
    <xf numFmtId="0" fontId="33" fillId="36" borderId="361" xfId="40" applyFont="1" applyFill="1" applyBorder="1" applyAlignment="1" applyProtection="1">
      <alignment horizontal="center"/>
    </xf>
    <xf numFmtId="1" fontId="33" fillId="37" borderId="365" xfId="40" applyNumberFormat="1" applyFont="1" applyFill="1" applyBorder="1" applyAlignment="1" applyProtection="1">
      <alignment horizontal="center"/>
      <protection locked="0"/>
    </xf>
    <xf numFmtId="1" fontId="33" fillId="0" borderId="367" xfId="40" applyNumberFormat="1" applyFont="1" applyFill="1" applyBorder="1" applyAlignment="1" applyProtection="1">
      <alignment horizontal="center"/>
      <protection locked="0"/>
    </xf>
    <xf numFmtId="1" fontId="33" fillId="4" borderId="380" xfId="40" applyNumberFormat="1" applyFont="1" applyFill="1" applyBorder="1" applyAlignment="1" applyProtection="1">
      <alignment horizontal="center" vertical="center" shrinkToFit="1"/>
    </xf>
    <xf numFmtId="1" fontId="33" fillId="0" borderId="351" xfId="40" applyNumberFormat="1" applyFont="1" applyFill="1" applyBorder="1" applyAlignment="1" applyProtection="1">
      <alignment horizontal="center"/>
      <protection locked="0"/>
    </xf>
    <xf numFmtId="1" fontId="33" fillId="4" borderId="351" xfId="40" applyNumberFormat="1" applyFont="1" applyFill="1" applyBorder="1" applyAlignment="1" applyProtection="1">
      <alignment horizontal="center"/>
    </xf>
    <xf numFmtId="0" fontId="33" fillId="4" borderId="351" xfId="40" applyFont="1" applyFill="1" applyBorder="1" applyAlignment="1" applyProtection="1">
      <alignment horizontal="center"/>
    </xf>
    <xf numFmtId="0" fontId="33" fillId="37" borderId="360" xfId="39" applyNumberFormat="1" applyFont="1" applyFill="1" applyBorder="1" applyAlignment="1" applyProtection="1">
      <alignment horizontal="center"/>
      <protection locked="0"/>
    </xf>
    <xf numFmtId="0" fontId="33" fillId="37" borderId="362" xfId="39" applyNumberFormat="1" applyFont="1" applyFill="1" applyBorder="1" applyAlignment="1" applyProtection="1">
      <alignment horizontal="center"/>
      <protection locked="0"/>
    </xf>
    <xf numFmtId="1" fontId="33" fillId="4" borderId="356" xfId="40" applyNumberFormat="1" applyFont="1" applyFill="1" applyBorder="1" applyAlignment="1" applyProtection="1">
      <alignment horizontal="center" vertical="center" shrinkToFit="1"/>
    </xf>
    <xf numFmtId="0" fontId="33" fillId="0" borderId="351" xfId="46" applyFont="1" applyBorder="1" applyAlignment="1" applyProtection="1">
      <alignment horizontal="center" vertical="center"/>
      <protection locked="0"/>
    </xf>
    <xf numFmtId="1" fontId="33" fillId="0" borderId="382" xfId="40" applyNumberFormat="1" applyFont="1" applyFill="1" applyBorder="1" applyAlignment="1" applyProtection="1">
      <alignment horizontal="center"/>
      <protection locked="0"/>
    </xf>
    <xf numFmtId="1" fontId="33" fillId="0" borderId="383" xfId="40" applyNumberFormat="1" applyFont="1" applyFill="1" applyBorder="1" applyAlignment="1" applyProtection="1">
      <alignment horizontal="center"/>
      <protection locked="0"/>
    </xf>
    <xf numFmtId="0" fontId="33" fillId="0" borderId="383" xfId="40" applyFont="1" applyFill="1" applyBorder="1" applyAlignment="1" applyProtection="1">
      <alignment horizontal="center"/>
      <protection locked="0"/>
    </xf>
    <xf numFmtId="0" fontId="33" fillId="0" borderId="384" xfId="40" applyFont="1" applyFill="1" applyBorder="1" applyAlignment="1" applyProtection="1">
      <alignment horizontal="center"/>
      <protection locked="0"/>
    </xf>
    <xf numFmtId="0" fontId="33" fillId="0" borderId="385" xfId="40" applyFont="1" applyFill="1" applyBorder="1" applyAlignment="1" applyProtection="1">
      <alignment horizontal="center"/>
      <protection locked="0"/>
    </xf>
    <xf numFmtId="1" fontId="33" fillId="0" borderId="385" xfId="40" applyNumberFormat="1" applyFont="1" applyFill="1" applyBorder="1" applyAlignment="1" applyProtection="1">
      <alignment horizontal="center"/>
      <protection locked="0"/>
    </xf>
    <xf numFmtId="0" fontId="33" fillId="0" borderId="353" xfId="40" applyFont="1" applyFill="1" applyBorder="1" applyAlignment="1" applyProtection="1">
      <alignment horizontal="center"/>
      <protection locked="0"/>
    </xf>
    <xf numFmtId="0" fontId="33" fillId="0" borderId="351" xfId="46" applyFont="1" applyFill="1" applyBorder="1" applyAlignment="1" applyProtection="1">
      <alignment horizontal="center"/>
      <protection locked="0"/>
    </xf>
    <xf numFmtId="0" fontId="33" fillId="4" borderId="385" xfId="40" applyFont="1" applyFill="1" applyBorder="1" applyAlignment="1" applyProtection="1">
      <alignment horizontal="center"/>
    </xf>
    <xf numFmtId="1" fontId="33" fillId="0" borderId="387" xfId="40" applyNumberFormat="1" applyFont="1" applyFill="1" applyBorder="1" applyAlignment="1" applyProtection="1">
      <alignment horizontal="center"/>
      <protection locked="0"/>
    </xf>
    <xf numFmtId="0" fontId="33" fillId="0" borderId="388" xfId="40" applyFont="1" applyFill="1" applyBorder="1" applyAlignment="1" applyProtection="1">
      <alignment horizontal="center"/>
      <protection locked="0"/>
    </xf>
    <xf numFmtId="0" fontId="33" fillId="4" borderId="383" xfId="40" applyFont="1" applyFill="1" applyBorder="1" applyAlignment="1" applyProtection="1">
      <alignment horizontal="center"/>
    </xf>
    <xf numFmtId="0" fontId="33" fillId="25" borderId="389" xfId="50" applyFont="1" applyFill="1" applyBorder="1" applyAlignment="1" applyProtection="1">
      <alignment horizontal="left" vertical="center" wrapText="1"/>
    </xf>
    <xf numFmtId="0" fontId="33" fillId="25" borderId="358" xfId="46" applyFont="1" applyFill="1" applyBorder="1" applyProtection="1"/>
    <xf numFmtId="0" fontId="33" fillId="25" borderId="389" xfId="46" applyFont="1" applyFill="1" applyBorder="1" applyProtection="1"/>
    <xf numFmtId="1" fontId="34" fillId="25" borderId="389" xfId="46" applyNumberFormat="1" applyFont="1" applyFill="1" applyBorder="1" applyAlignment="1" applyProtection="1">
      <alignment horizontal="center" vertical="center"/>
    </xf>
    <xf numFmtId="0" fontId="45" fillId="25" borderId="351" xfId="46" applyFont="1" applyFill="1" applyBorder="1" applyAlignment="1" applyProtection="1">
      <alignment horizontal="center"/>
    </xf>
    <xf numFmtId="0" fontId="33" fillId="25" borderId="351" xfId="46" applyFont="1" applyFill="1" applyBorder="1" applyProtection="1"/>
    <xf numFmtId="1" fontId="33" fillId="4" borderId="379" xfId="40" applyNumberFormat="1" applyFont="1" applyFill="1" applyBorder="1" applyAlignment="1" applyProtection="1">
      <alignment horizontal="center"/>
    </xf>
    <xf numFmtId="1" fontId="33" fillId="4" borderId="362" xfId="40" applyNumberFormat="1" applyFont="1" applyFill="1" applyBorder="1" applyAlignment="1" applyProtection="1">
      <alignment horizontal="center"/>
    </xf>
    <xf numFmtId="1" fontId="33" fillId="4" borderId="365" xfId="40" applyNumberFormat="1" applyFont="1" applyFill="1" applyBorder="1" applyAlignment="1" applyProtection="1">
      <alignment horizontal="center"/>
    </xf>
    <xf numFmtId="1" fontId="33" fillId="4" borderId="390" xfId="40" applyNumberFormat="1" applyFont="1" applyFill="1" applyBorder="1" applyAlignment="1" applyProtection="1">
      <alignment horizontal="center"/>
    </xf>
    <xf numFmtId="1" fontId="37" fillId="4" borderId="367" xfId="40" applyNumberFormat="1" applyFont="1" applyFill="1" applyBorder="1" applyProtection="1"/>
    <xf numFmtId="0" fontId="33" fillId="4" borderId="379" xfId="40" applyFont="1" applyFill="1" applyBorder="1" applyProtection="1"/>
    <xf numFmtId="0" fontId="33" fillId="4" borderId="362" xfId="40" applyFont="1" applyFill="1" applyBorder="1" applyProtection="1"/>
    <xf numFmtId="0" fontId="33" fillId="4" borderId="360" xfId="40" applyFont="1" applyFill="1" applyBorder="1" applyProtection="1"/>
    <xf numFmtId="0" fontId="33" fillId="4" borderId="390" xfId="40" applyFont="1" applyFill="1" applyBorder="1" applyProtection="1"/>
    <xf numFmtId="0" fontId="45" fillId="25" borderId="351" xfId="46" applyFont="1" applyFill="1" applyBorder="1" applyProtection="1"/>
    <xf numFmtId="0" fontId="33" fillId="4" borderId="361" xfId="40" applyFont="1" applyFill="1" applyBorder="1" applyProtection="1"/>
    <xf numFmtId="1" fontId="33" fillId="4" borderId="386" xfId="40" applyNumberFormat="1" applyFont="1" applyFill="1" applyBorder="1" applyAlignment="1" applyProtection="1">
      <alignment horizontal="center"/>
    </xf>
    <xf numFmtId="1" fontId="33" fillId="4" borderId="377" xfId="40" applyNumberFormat="1" applyFont="1" applyFill="1" applyBorder="1" applyAlignment="1" applyProtection="1">
      <alignment horizontal="center"/>
    </xf>
    <xf numFmtId="1" fontId="33" fillId="4" borderId="385" xfId="40" applyNumberFormat="1" applyFont="1" applyFill="1" applyBorder="1" applyAlignment="1" applyProtection="1">
      <alignment horizontal="center"/>
    </xf>
    <xf numFmtId="0" fontId="40" fillId="4" borderId="391" xfId="40" applyFont="1" applyFill="1" applyBorder="1" applyAlignment="1" applyProtection="1">
      <alignment horizontal="left"/>
    </xf>
    <xf numFmtId="0" fontId="45" fillId="4" borderId="392" xfId="40" applyFont="1" applyFill="1" applyBorder="1" applyAlignment="1" applyProtection="1">
      <alignment horizontal="center"/>
    </xf>
    <xf numFmtId="0" fontId="33" fillId="4" borderId="392" xfId="40" applyFont="1" applyFill="1" applyBorder="1" applyProtection="1"/>
    <xf numFmtId="1" fontId="33" fillId="4" borderId="393" xfId="40" applyNumberFormat="1" applyFont="1" applyFill="1" applyBorder="1" applyAlignment="1" applyProtection="1">
      <alignment horizontal="center"/>
    </xf>
    <xf numFmtId="1" fontId="33" fillId="4" borderId="394" xfId="40" applyNumberFormat="1" applyFont="1" applyFill="1" applyBorder="1" applyAlignment="1" applyProtection="1">
      <alignment horizontal="center"/>
    </xf>
    <xf numFmtId="1" fontId="33" fillId="4" borderId="395" xfId="40" applyNumberFormat="1" applyFont="1" applyFill="1" applyBorder="1" applyAlignment="1" applyProtection="1">
      <alignment horizontal="center"/>
    </xf>
    <xf numFmtId="1" fontId="33" fillId="4" borderId="396" xfId="40" applyNumberFormat="1" applyFont="1" applyFill="1" applyBorder="1" applyAlignment="1" applyProtection="1">
      <alignment horizontal="center"/>
    </xf>
    <xf numFmtId="1" fontId="33" fillId="4" borderId="397" xfId="40" applyNumberFormat="1" applyFont="1" applyFill="1" applyBorder="1" applyAlignment="1" applyProtection="1">
      <alignment horizontal="center"/>
    </xf>
    <xf numFmtId="1" fontId="37" fillId="4" borderId="398" xfId="40" applyNumberFormat="1" applyFont="1" applyFill="1" applyBorder="1" applyProtection="1"/>
    <xf numFmtId="0" fontId="40" fillId="25" borderId="351" xfId="40" applyFont="1" applyFill="1" applyBorder="1" applyAlignment="1" applyProtection="1">
      <alignment horizontal="center"/>
    </xf>
    <xf numFmtId="0" fontId="40" fillId="0" borderId="353" xfId="40" applyFont="1" applyFill="1" applyBorder="1" applyAlignment="1" applyProtection="1">
      <protection locked="0"/>
    </xf>
    <xf numFmtId="0" fontId="40" fillId="0" borderId="360" xfId="39" applyNumberFormat="1" applyFont="1" applyBorder="1" applyAlignment="1" applyProtection="1">
      <alignment horizontal="center"/>
      <protection locked="0"/>
    </xf>
    <xf numFmtId="1" fontId="40" fillId="4" borderId="361" xfId="40" applyNumberFormat="1" applyFont="1" applyFill="1" applyBorder="1" applyAlignment="1" applyProtection="1">
      <alignment horizontal="center"/>
    </xf>
    <xf numFmtId="0" fontId="40" fillId="0" borderId="362" xfId="39" applyNumberFormat="1" applyFont="1" applyBorder="1" applyAlignment="1" applyProtection="1">
      <alignment horizontal="center"/>
      <protection locked="0"/>
    </xf>
    <xf numFmtId="0" fontId="40" fillId="0" borderId="363" xfId="39" applyNumberFormat="1" applyFont="1" applyBorder="1" applyAlignment="1" applyProtection="1">
      <alignment horizontal="center"/>
      <protection locked="0"/>
    </xf>
    <xf numFmtId="0" fontId="40" fillId="0" borderId="364" xfId="39" applyNumberFormat="1" applyFont="1" applyBorder="1" applyAlignment="1" applyProtection="1">
      <alignment horizontal="center"/>
      <protection locked="0"/>
    </xf>
    <xf numFmtId="0" fontId="40" fillId="0" borderId="361" xfId="39" applyNumberFormat="1" applyFont="1" applyBorder="1" applyAlignment="1" applyProtection="1">
      <alignment horizontal="center"/>
      <protection locked="0"/>
    </xf>
    <xf numFmtId="0" fontId="40" fillId="0" borderId="365" xfId="39" applyNumberFormat="1" applyFont="1" applyBorder="1" applyAlignment="1" applyProtection="1">
      <alignment horizontal="center"/>
      <protection locked="0"/>
    </xf>
    <xf numFmtId="1" fontId="40" fillId="4" borderId="366" xfId="40" applyNumberFormat="1" applyFont="1" applyFill="1" applyBorder="1" applyAlignment="1" applyProtection="1">
      <alignment horizontal="center"/>
    </xf>
    <xf numFmtId="1" fontId="40" fillId="4" borderId="360" xfId="40" applyNumberFormat="1" applyFont="1" applyFill="1" applyBorder="1" applyAlignment="1" applyProtection="1">
      <alignment horizontal="center"/>
    </xf>
    <xf numFmtId="1" fontId="40" fillId="4" borderId="367" xfId="40" applyNumberFormat="1" applyFont="1" applyFill="1" applyBorder="1" applyAlignment="1" applyProtection="1">
      <alignment horizontal="center" vertical="center" shrinkToFit="1"/>
    </xf>
    <xf numFmtId="0" fontId="33" fillId="0" borderId="368" xfId="40" applyFont="1" applyFill="1" applyBorder="1"/>
    <xf numFmtId="0" fontId="40" fillId="0" borderId="358" xfId="40" applyFont="1" applyFill="1" applyBorder="1" applyAlignment="1" applyProtection="1">
      <alignment horizontal="center" vertical="center"/>
      <protection locked="0"/>
    </xf>
    <xf numFmtId="0" fontId="40" fillId="0" borderId="353" xfId="40" applyFont="1" applyFill="1" applyBorder="1" applyAlignment="1" applyProtection="1">
      <alignment horizontal="left"/>
      <protection locked="0"/>
    </xf>
    <xf numFmtId="0" fontId="40" fillId="0" borderId="363" xfId="39" applyNumberFormat="1" applyFont="1" applyFill="1" applyBorder="1" applyAlignment="1" applyProtection="1">
      <alignment horizontal="center"/>
      <protection locked="0"/>
    </xf>
    <xf numFmtId="1" fontId="40" fillId="36" borderId="361" xfId="40" applyNumberFormat="1" applyFont="1" applyFill="1" applyBorder="1" applyAlignment="1" applyProtection="1">
      <alignment horizontal="center"/>
    </xf>
    <xf numFmtId="0" fontId="40" fillId="0" borderId="360" xfId="39" applyNumberFormat="1" applyFont="1" applyFill="1" applyBorder="1" applyAlignment="1" applyProtection="1">
      <alignment horizontal="center"/>
      <protection locked="0"/>
    </xf>
    <xf numFmtId="0" fontId="40" fillId="0" borderId="364" xfId="39" applyNumberFormat="1" applyFont="1" applyFill="1" applyBorder="1" applyAlignment="1" applyProtection="1">
      <alignment horizontal="center"/>
      <protection locked="0"/>
    </xf>
    <xf numFmtId="0" fontId="40" fillId="25" borderId="370" xfId="40" applyFont="1" applyFill="1" applyBorder="1" applyAlignment="1" applyProtection="1">
      <alignment horizontal="center"/>
    </xf>
    <xf numFmtId="0" fontId="40" fillId="0" borderId="373" xfId="40" applyFont="1" applyFill="1" applyBorder="1" applyAlignment="1" applyProtection="1">
      <alignment horizontal="left"/>
      <protection locked="0"/>
    </xf>
    <xf numFmtId="0" fontId="40" fillId="0" borderId="372" xfId="40" applyFont="1" applyFill="1" applyBorder="1" applyAlignment="1" applyProtection="1">
      <alignment horizontal="center" vertical="center"/>
      <protection locked="0"/>
    </xf>
    <xf numFmtId="0" fontId="40" fillId="37" borderId="370" xfId="40" applyFont="1" applyFill="1" applyBorder="1" applyAlignment="1" applyProtection="1">
      <alignment horizontal="center"/>
    </xf>
    <xf numFmtId="0" fontId="40" fillId="0" borderId="373" xfId="40" applyFont="1" applyFill="1" applyBorder="1" applyAlignment="1" applyProtection="1">
      <protection locked="0"/>
    </xf>
    <xf numFmtId="0" fontId="40" fillId="37" borderId="351" xfId="40" applyFont="1" applyFill="1" applyBorder="1" applyAlignment="1" applyProtection="1">
      <alignment horizontal="center"/>
    </xf>
    <xf numFmtId="0" fontId="44" fillId="0" borderId="360" xfId="39" applyNumberFormat="1" applyFont="1" applyBorder="1" applyAlignment="1" applyProtection="1">
      <alignment horizontal="center"/>
      <protection locked="0"/>
    </xf>
    <xf numFmtId="0" fontId="40" fillId="0" borderId="358" xfId="40" applyFont="1" applyFill="1" applyBorder="1" applyAlignment="1" applyProtection="1">
      <alignment horizontal="center"/>
      <protection locked="0"/>
    </xf>
    <xf numFmtId="0" fontId="40" fillId="0" borderId="400" xfId="50" applyFont="1" applyFill="1" applyBorder="1" applyAlignment="1" applyProtection="1">
      <alignment vertical="center" shrinkToFit="1"/>
      <protection locked="0"/>
    </xf>
    <xf numFmtId="0" fontId="44" fillId="0" borderId="358" xfId="40" applyFont="1" applyFill="1" applyBorder="1" applyAlignment="1" applyProtection="1">
      <alignment horizontal="center"/>
      <protection locked="0"/>
    </xf>
    <xf numFmtId="0" fontId="44" fillId="0" borderId="353" xfId="50" applyFont="1" applyFill="1" applyBorder="1" applyAlignment="1" applyProtection="1">
      <alignment vertical="center" shrinkToFit="1"/>
      <protection locked="0"/>
    </xf>
    <xf numFmtId="0" fontId="40" fillId="0" borderId="353" xfId="50" applyFont="1" applyFill="1" applyBorder="1" applyAlignment="1" applyProtection="1">
      <alignment vertical="center" shrinkToFit="1"/>
      <protection locked="0"/>
    </xf>
    <xf numFmtId="0" fontId="40" fillId="0" borderId="360" xfId="39" applyFont="1" applyBorder="1" applyAlignment="1" applyProtection="1">
      <alignment horizontal="center"/>
      <protection locked="0"/>
    </xf>
    <xf numFmtId="0" fontId="40" fillId="0" borderId="362" xfId="39" applyFont="1" applyBorder="1" applyAlignment="1" applyProtection="1">
      <alignment horizontal="center"/>
      <protection locked="0"/>
    </xf>
    <xf numFmtId="0" fontId="40" fillId="0" borderId="364" xfId="39" applyFont="1" applyBorder="1" applyAlignment="1" applyProtection="1">
      <alignment horizontal="center"/>
      <protection locked="0"/>
    </xf>
    <xf numFmtId="0" fontId="40" fillId="0" borderId="363" xfId="39" applyFont="1" applyBorder="1" applyAlignment="1" applyProtection="1">
      <alignment horizontal="center"/>
      <protection locked="0"/>
    </xf>
    <xf numFmtId="0" fontId="40" fillId="25" borderId="378" xfId="40" applyFont="1" applyFill="1" applyBorder="1" applyAlignment="1" applyProtection="1">
      <alignment horizontal="center"/>
    </xf>
    <xf numFmtId="0" fontId="40" fillId="0" borderId="401" xfId="40" applyFont="1" applyFill="1" applyBorder="1" applyAlignment="1" applyProtection="1">
      <alignment horizontal="left"/>
      <protection locked="0"/>
    </xf>
    <xf numFmtId="0" fontId="40" fillId="0" borderId="385" xfId="39" applyNumberFormat="1" applyFont="1" applyBorder="1" applyAlignment="1" applyProtection="1">
      <alignment horizontal="center"/>
      <protection locked="0"/>
    </xf>
    <xf numFmtId="1" fontId="40" fillId="4" borderId="383" xfId="40" applyNumberFormat="1" applyFont="1" applyFill="1" applyBorder="1" applyAlignment="1" applyProtection="1">
      <alignment horizontal="center"/>
    </xf>
    <xf numFmtId="0" fontId="40" fillId="0" borderId="377" xfId="39" applyNumberFormat="1" applyFont="1" applyBorder="1" applyAlignment="1" applyProtection="1">
      <alignment horizontal="center"/>
      <protection locked="0"/>
    </xf>
    <xf numFmtId="0" fontId="40" fillId="0" borderId="387" xfId="39" applyNumberFormat="1" applyFont="1" applyBorder="1" applyAlignment="1" applyProtection="1">
      <alignment horizontal="center"/>
      <protection locked="0"/>
    </xf>
    <xf numFmtId="0" fontId="40" fillId="0" borderId="375" xfId="39" applyNumberFormat="1" applyFont="1" applyBorder="1" applyAlignment="1" applyProtection="1">
      <alignment horizontal="center"/>
      <protection locked="0"/>
    </xf>
    <xf numFmtId="0" fontId="40" fillId="0" borderId="351" xfId="39" applyNumberFormat="1" applyFont="1" applyBorder="1" applyAlignment="1" applyProtection="1">
      <alignment horizontal="center"/>
      <protection locked="0"/>
    </xf>
    <xf numFmtId="1" fontId="40" fillId="4" borderId="351" xfId="40" applyNumberFormat="1" applyFont="1" applyFill="1" applyBorder="1" applyAlignment="1" applyProtection="1">
      <alignment horizontal="center"/>
    </xf>
    <xf numFmtId="0" fontId="40" fillId="0" borderId="378" xfId="39" applyNumberFormat="1" applyFont="1" applyBorder="1" applyAlignment="1" applyProtection="1">
      <alignment horizontal="center"/>
      <protection locked="0"/>
    </xf>
    <xf numFmtId="1" fontId="40" fillId="4" borderId="378" xfId="40" applyNumberFormat="1" applyFont="1" applyFill="1" applyBorder="1" applyAlignment="1" applyProtection="1">
      <alignment horizontal="center"/>
    </xf>
    <xf numFmtId="1" fontId="40" fillId="4" borderId="402" xfId="40" applyNumberFormat="1" applyFont="1" applyFill="1" applyBorder="1" applyAlignment="1" applyProtection="1">
      <alignment horizontal="center"/>
    </xf>
    <xf numFmtId="1" fontId="40" fillId="4" borderId="385" xfId="40" applyNumberFormat="1" applyFont="1" applyFill="1" applyBorder="1" applyAlignment="1" applyProtection="1">
      <alignment horizontal="center"/>
    </xf>
    <xf numFmtId="1" fontId="40" fillId="4" borderId="403" xfId="40" applyNumberFormat="1" applyFont="1" applyFill="1" applyBorder="1" applyAlignment="1" applyProtection="1">
      <alignment horizontal="center" vertical="center" shrinkToFit="1"/>
    </xf>
    <xf numFmtId="0" fontId="40" fillId="0" borderId="366" xfId="40" applyFont="1" applyFill="1" applyBorder="1" applyAlignment="1" applyProtection="1">
      <alignment horizontal="center"/>
      <protection locked="0"/>
    </xf>
    <xf numFmtId="0" fontId="40" fillId="0" borderId="365" xfId="40" applyFont="1" applyFill="1" applyBorder="1" applyAlignment="1" applyProtection="1">
      <protection locked="0"/>
    </xf>
    <xf numFmtId="1" fontId="40" fillId="0" borderId="363" xfId="40" applyNumberFormat="1" applyFont="1" applyFill="1" applyBorder="1" applyAlignment="1" applyProtection="1">
      <alignment horizontal="center"/>
      <protection locked="0"/>
    </xf>
    <xf numFmtId="1" fontId="40" fillId="0" borderId="361" xfId="40" applyNumberFormat="1" applyFont="1" applyFill="1" applyBorder="1" applyAlignment="1" applyProtection="1">
      <alignment horizontal="center"/>
      <protection locked="0"/>
    </xf>
    <xf numFmtId="0" fontId="40" fillId="4" borderId="361" xfId="40" applyFont="1" applyFill="1" applyBorder="1" applyAlignment="1" applyProtection="1">
      <alignment horizontal="center"/>
    </xf>
    <xf numFmtId="1" fontId="40" fillId="0" borderId="365" xfId="40" applyNumberFormat="1" applyFont="1" applyFill="1" applyBorder="1" applyAlignment="1" applyProtection="1">
      <alignment horizontal="center"/>
      <protection locked="0"/>
    </xf>
    <xf numFmtId="1" fontId="40" fillId="0" borderId="367" xfId="40" applyNumberFormat="1" applyFont="1" applyFill="1" applyBorder="1" applyAlignment="1" applyProtection="1">
      <alignment horizontal="center"/>
      <protection locked="0"/>
    </xf>
    <xf numFmtId="0" fontId="40" fillId="0" borderId="358" xfId="46" applyFont="1" applyFill="1" applyBorder="1" applyAlignment="1" applyProtection="1">
      <alignment horizontal="center" vertical="center"/>
      <protection locked="0"/>
    </xf>
    <xf numFmtId="0" fontId="40" fillId="25" borderId="351" xfId="46" applyFont="1" applyFill="1" applyBorder="1" applyAlignment="1" applyProtection="1">
      <alignment horizontal="center"/>
    </xf>
    <xf numFmtId="0" fontId="40" fillId="0" borderId="353" xfId="46" applyFont="1" applyFill="1" applyBorder="1" applyAlignment="1" applyProtection="1">
      <alignment horizontal="left"/>
      <protection locked="0"/>
    </xf>
    <xf numFmtId="1" fontId="40" fillId="4" borderId="361" xfId="46" applyNumberFormat="1" applyFont="1" applyFill="1" applyBorder="1" applyAlignment="1" applyProtection="1">
      <alignment horizontal="center"/>
    </xf>
    <xf numFmtId="0" fontId="40" fillId="4" borderId="361" xfId="46" applyFont="1" applyFill="1" applyBorder="1" applyAlignment="1" applyProtection="1">
      <alignment horizontal="center"/>
    </xf>
    <xf numFmtId="1" fontId="40" fillId="0" borderId="365" xfId="46" applyNumberFormat="1" applyFont="1" applyFill="1" applyBorder="1" applyAlignment="1" applyProtection="1">
      <alignment horizontal="center"/>
      <protection locked="0"/>
    </xf>
    <xf numFmtId="1" fontId="40" fillId="0" borderId="367" xfId="46" applyNumberFormat="1" applyFont="1" applyFill="1" applyBorder="1" applyAlignment="1" applyProtection="1">
      <alignment horizontal="center"/>
      <protection locked="0"/>
    </xf>
    <xf numFmtId="1" fontId="40" fillId="4" borderId="367" xfId="46" applyNumberFormat="1" applyFont="1" applyFill="1" applyBorder="1" applyAlignment="1" applyProtection="1">
      <alignment horizontal="center" vertical="center" shrinkToFit="1"/>
    </xf>
    <xf numFmtId="0" fontId="40" fillId="0" borderId="351" xfId="40" applyFont="1" applyBorder="1"/>
    <xf numFmtId="0" fontId="33" fillId="4" borderId="351" xfId="50" applyFont="1" applyFill="1" applyBorder="1" applyAlignment="1" applyProtection="1">
      <alignment horizontal="center" vertical="center" wrapText="1"/>
    </xf>
    <xf numFmtId="0" fontId="33" fillId="0" borderId="351" xfId="40" applyFont="1" applyFill="1" applyBorder="1" applyAlignment="1" applyProtection="1">
      <alignment horizontal="center"/>
      <protection locked="0"/>
    </xf>
    <xf numFmtId="0" fontId="40" fillId="25" borderId="351" xfId="46" applyFont="1" applyFill="1" applyBorder="1" applyProtection="1"/>
    <xf numFmtId="1" fontId="40" fillId="4" borderId="379" xfId="40" applyNumberFormat="1" applyFont="1" applyFill="1" applyBorder="1" applyAlignment="1" applyProtection="1">
      <alignment horizontal="center"/>
    </xf>
    <xf numFmtId="1" fontId="40" fillId="4" borderId="362" xfId="40" applyNumberFormat="1" applyFont="1" applyFill="1" applyBorder="1" applyAlignment="1" applyProtection="1">
      <alignment horizontal="center"/>
    </xf>
    <xf numFmtId="1" fontId="40" fillId="4" borderId="365" xfId="40" applyNumberFormat="1" applyFont="1" applyFill="1" applyBorder="1" applyAlignment="1" applyProtection="1">
      <alignment horizontal="center"/>
    </xf>
    <xf numFmtId="1" fontId="40" fillId="4" borderId="390" xfId="40" applyNumberFormat="1" applyFont="1" applyFill="1" applyBorder="1" applyAlignment="1" applyProtection="1">
      <alignment horizontal="center"/>
    </xf>
    <xf numFmtId="1" fontId="34" fillId="4" borderId="367" xfId="40" applyNumberFormat="1" applyFont="1" applyFill="1" applyBorder="1" applyProtection="1"/>
    <xf numFmtId="0" fontId="40" fillId="4" borderId="379" xfId="40" applyFont="1" applyFill="1" applyBorder="1" applyProtection="1"/>
    <xf numFmtId="0" fontId="40" fillId="4" borderId="362" xfId="40" applyFont="1" applyFill="1" applyBorder="1" applyProtection="1"/>
    <xf numFmtId="0" fontId="40" fillId="4" borderId="360" xfId="40" applyFont="1" applyFill="1" applyBorder="1" applyProtection="1"/>
    <xf numFmtId="0" fontId="40" fillId="4" borderId="390" xfId="40" applyFont="1" applyFill="1" applyBorder="1" applyProtection="1"/>
    <xf numFmtId="0" fontId="40" fillId="4" borderId="361" xfId="40" applyFont="1" applyFill="1" applyBorder="1" applyProtection="1"/>
    <xf numFmtId="1" fontId="40" fillId="4" borderId="386" xfId="40" applyNumberFormat="1" applyFont="1" applyFill="1" applyBorder="1" applyAlignment="1" applyProtection="1">
      <alignment horizontal="center"/>
    </xf>
    <xf numFmtId="1" fontId="40" fillId="4" borderId="377" xfId="40" applyNumberFormat="1" applyFont="1" applyFill="1" applyBorder="1" applyAlignment="1" applyProtection="1">
      <alignment horizontal="center"/>
    </xf>
    <xf numFmtId="0" fontId="40" fillId="4" borderId="392" xfId="40" applyFont="1" applyFill="1" applyBorder="1" applyProtection="1"/>
    <xf numFmtId="1" fontId="40" fillId="4" borderId="393" xfId="40" applyNumberFormat="1" applyFont="1" applyFill="1" applyBorder="1" applyAlignment="1" applyProtection="1">
      <alignment horizontal="center"/>
    </xf>
    <xf numFmtId="1" fontId="40" fillId="4" borderId="394" xfId="40" applyNumberFormat="1" applyFont="1" applyFill="1" applyBorder="1" applyAlignment="1" applyProtection="1">
      <alignment horizontal="center"/>
    </xf>
    <xf numFmtId="1" fontId="40" fillId="4" borderId="395" xfId="40" applyNumberFormat="1" applyFont="1" applyFill="1" applyBorder="1" applyAlignment="1" applyProtection="1">
      <alignment horizontal="center"/>
    </xf>
    <xf numFmtId="1" fontId="40" fillId="4" borderId="396" xfId="40" applyNumberFormat="1" applyFont="1" applyFill="1" applyBorder="1" applyAlignment="1" applyProtection="1">
      <alignment horizontal="center"/>
    </xf>
    <xf numFmtId="1" fontId="40" fillId="4" borderId="397" xfId="40" applyNumberFormat="1" applyFont="1" applyFill="1" applyBorder="1" applyAlignment="1" applyProtection="1">
      <alignment horizontal="center"/>
    </xf>
    <xf numFmtId="0" fontId="40" fillId="0" borderId="241" xfId="39" applyNumberFormat="1" applyFont="1" applyFill="1" applyBorder="1" applyAlignment="1" applyProtection="1">
      <alignment horizontal="center"/>
      <protection locked="0"/>
    </xf>
    <xf numFmtId="0" fontId="40" fillId="0" borderId="240" xfId="39" applyNumberFormat="1" applyFont="1" applyFill="1" applyBorder="1" applyAlignment="1" applyProtection="1">
      <alignment horizontal="center"/>
      <protection locked="0"/>
    </xf>
    <xf numFmtId="0" fontId="40" fillId="0" borderId="241" xfId="39" applyNumberFormat="1" applyFont="1" applyFill="1" applyBorder="1" applyAlignment="1" applyProtection="1">
      <alignment horizontal="center"/>
    </xf>
    <xf numFmtId="0" fontId="40" fillId="0" borderId="243" xfId="39" applyNumberFormat="1" applyFont="1" applyFill="1" applyBorder="1" applyAlignment="1" applyProtection="1">
      <alignment horizontal="center"/>
      <protection locked="0"/>
    </xf>
    <xf numFmtId="0" fontId="40" fillId="0" borderId="231" xfId="39" applyNumberFormat="1" applyFont="1" applyFill="1" applyBorder="1" applyAlignment="1" applyProtection="1">
      <alignment horizontal="center"/>
    </xf>
    <xf numFmtId="0" fontId="40" fillId="0" borderId="243" xfId="39" applyNumberFormat="1" applyFont="1" applyFill="1" applyBorder="1" applyAlignment="1" applyProtection="1">
      <alignment horizontal="center"/>
    </xf>
    <xf numFmtId="0" fontId="40" fillId="0" borderId="254" xfId="39" applyNumberFormat="1" applyFont="1" applyFill="1" applyBorder="1" applyAlignment="1" applyProtection="1">
      <alignment horizontal="center"/>
    </xf>
    <xf numFmtId="0" fontId="40" fillId="0" borderId="255" xfId="39" applyNumberFormat="1" applyFont="1" applyFill="1" applyBorder="1" applyAlignment="1" applyProtection="1">
      <alignment horizontal="center"/>
    </xf>
    <xf numFmtId="0" fontId="40" fillId="0" borderId="255" xfId="39" applyNumberFormat="1" applyFont="1" applyFill="1" applyBorder="1" applyAlignment="1" applyProtection="1">
      <alignment horizontal="center"/>
      <protection locked="0"/>
    </xf>
    <xf numFmtId="0" fontId="40" fillId="0" borderId="254" xfId="39" applyNumberFormat="1" applyFont="1" applyFill="1" applyBorder="1" applyAlignment="1" applyProtection="1">
      <alignment horizontal="center"/>
      <protection locked="0"/>
    </xf>
    <xf numFmtId="0" fontId="33" fillId="0" borderId="242" xfId="39" applyNumberFormat="1" applyFont="1" applyFill="1" applyBorder="1" applyAlignment="1" applyProtection="1">
      <alignment horizontal="center"/>
      <protection locked="0"/>
    </xf>
    <xf numFmtId="0" fontId="40" fillId="0" borderId="242" xfId="39" applyNumberFormat="1" applyFont="1" applyFill="1" applyBorder="1" applyAlignment="1" applyProtection="1">
      <alignment horizontal="center"/>
      <protection locked="0"/>
    </xf>
    <xf numFmtId="0" fontId="33" fillId="0" borderId="259" xfId="39" applyNumberFormat="1" applyFont="1" applyFill="1" applyBorder="1" applyAlignment="1" applyProtection="1">
      <alignment horizontal="center"/>
      <protection locked="0"/>
    </xf>
    <xf numFmtId="0" fontId="40" fillId="0" borderId="259" xfId="39" applyNumberFormat="1" applyFont="1" applyFill="1" applyBorder="1" applyAlignment="1" applyProtection="1">
      <alignment horizontal="center"/>
      <protection locked="0"/>
    </xf>
    <xf numFmtId="1" fontId="40" fillId="36" borderId="242" xfId="40" applyNumberFormat="1" applyFont="1" applyFill="1" applyBorder="1" applyAlignment="1" applyProtection="1">
      <alignment horizontal="center"/>
    </xf>
    <xf numFmtId="1" fontId="40" fillId="37" borderId="242" xfId="40" applyNumberFormat="1" applyFont="1" applyFill="1" applyBorder="1" applyAlignment="1" applyProtection="1">
      <alignment horizontal="center"/>
    </xf>
    <xf numFmtId="1" fontId="33" fillId="36" borderId="16" xfId="40" applyNumberFormat="1" applyFont="1" applyFill="1" applyBorder="1" applyAlignment="1" applyProtection="1">
      <alignment horizontal="center"/>
    </xf>
    <xf numFmtId="1" fontId="33" fillId="36" borderId="19" xfId="40" applyNumberFormat="1" applyFont="1" applyFill="1" applyBorder="1" applyAlignment="1" applyProtection="1">
      <alignment horizontal="center"/>
    </xf>
    <xf numFmtId="1" fontId="33" fillId="36" borderId="17" xfId="40" applyNumberFormat="1" applyFont="1" applyFill="1" applyBorder="1" applyAlignment="1" applyProtection="1">
      <alignment horizontal="center"/>
    </xf>
    <xf numFmtId="1" fontId="33" fillId="36" borderId="21" xfId="40" applyNumberFormat="1" applyFont="1" applyFill="1" applyBorder="1" applyAlignment="1" applyProtection="1">
      <alignment horizontal="center" vertical="center" shrinkToFit="1"/>
    </xf>
    <xf numFmtId="1" fontId="40" fillId="36" borderId="256" xfId="40" applyNumberFormat="1" applyFont="1" applyFill="1" applyBorder="1" applyAlignment="1" applyProtection="1">
      <alignment horizontal="center"/>
    </xf>
    <xf numFmtId="1" fontId="40" fillId="36" borderId="231" xfId="40" applyNumberFormat="1" applyFont="1" applyFill="1" applyBorder="1" applyAlignment="1" applyProtection="1">
      <alignment horizontal="center"/>
    </xf>
    <xf numFmtId="1" fontId="40" fillId="36" borderId="257" xfId="40" applyNumberFormat="1" applyFont="1" applyFill="1" applyBorder="1" applyAlignment="1" applyProtection="1">
      <alignment horizontal="center" vertical="center" shrinkToFit="1"/>
    </xf>
    <xf numFmtId="0" fontId="37" fillId="26" borderId="78" xfId="46" applyFont="1" applyFill="1" applyBorder="1" applyAlignment="1" applyProtection="1">
      <alignment horizontal="center"/>
    </xf>
    <xf numFmtId="0" fontId="37" fillId="25" borderId="117" xfId="46" applyFont="1" applyFill="1" applyBorder="1" applyAlignment="1" applyProtection="1">
      <alignment horizontal="center"/>
    </xf>
    <xf numFmtId="0" fontId="55" fillId="0" borderId="236" xfId="40" applyFont="1" applyFill="1" applyBorder="1" applyAlignment="1" applyProtection="1">
      <alignment wrapText="1"/>
    </xf>
    <xf numFmtId="0" fontId="37" fillId="4" borderId="28" xfId="40" applyFont="1" applyFill="1" applyBorder="1" applyAlignment="1" applyProtection="1">
      <alignment horizontal="center"/>
    </xf>
    <xf numFmtId="0" fontId="37" fillId="25" borderId="0" xfId="46" applyFont="1" applyFill="1" applyBorder="1" applyAlignment="1" applyProtection="1">
      <alignment horizontal="center"/>
    </xf>
    <xf numFmtId="0" fontId="37" fillId="25" borderId="115" xfId="46" applyFont="1" applyFill="1" applyBorder="1" applyAlignment="1" applyProtection="1">
      <alignment horizontal="center"/>
    </xf>
    <xf numFmtId="0" fontId="37" fillId="25" borderId="126" xfId="46" applyFont="1" applyFill="1" applyBorder="1" applyAlignment="1" applyProtection="1">
      <alignment horizontal="center"/>
    </xf>
    <xf numFmtId="0" fontId="37" fillId="25" borderId="132" xfId="46" applyFont="1" applyFill="1" applyBorder="1" applyAlignment="1" applyProtection="1">
      <alignment horizontal="center"/>
    </xf>
    <xf numFmtId="1" fontId="40" fillId="37" borderId="256" xfId="40" applyNumberFormat="1" applyFont="1" applyFill="1" applyBorder="1" applyAlignment="1" applyProtection="1">
      <alignment horizontal="center"/>
    </xf>
    <xf numFmtId="1" fontId="40" fillId="37" borderId="231" xfId="40" applyNumberFormat="1" applyFont="1" applyFill="1" applyBorder="1" applyAlignment="1" applyProtection="1">
      <alignment horizontal="center"/>
    </xf>
    <xf numFmtId="1" fontId="40" fillId="37" borderId="257" xfId="40" applyNumberFormat="1" applyFont="1" applyFill="1" applyBorder="1" applyAlignment="1" applyProtection="1">
      <alignment horizontal="center" vertical="center" shrinkToFit="1"/>
    </xf>
    <xf numFmtId="0" fontId="33" fillId="26" borderId="112" xfId="46" applyFont="1" applyFill="1" applyBorder="1" applyAlignment="1" applyProtection="1">
      <alignment horizontal="left"/>
    </xf>
    <xf numFmtId="0" fontId="37" fillId="25" borderId="83" xfId="46" applyFont="1" applyFill="1" applyBorder="1" applyAlignment="1" applyProtection="1">
      <alignment horizontal="center"/>
    </xf>
    <xf numFmtId="0" fontId="33" fillId="4" borderId="144" xfId="40" applyFont="1" applyFill="1" applyBorder="1" applyAlignment="1" applyProtection="1">
      <alignment horizontal="left"/>
    </xf>
    <xf numFmtId="0" fontId="33" fillId="25" borderId="112" xfId="46" applyFont="1" applyFill="1" applyBorder="1" applyAlignment="1" applyProtection="1">
      <alignment horizontal="left"/>
    </xf>
    <xf numFmtId="0" fontId="33" fillId="25" borderId="112" xfId="46" applyFont="1" applyFill="1" applyBorder="1" applyAlignment="1" applyProtection="1">
      <alignment horizontal="left" vertical="center" wrapText="1"/>
    </xf>
    <xf numFmtId="0" fontId="33" fillId="25" borderId="83" xfId="46" applyFont="1" applyFill="1" applyBorder="1" applyAlignment="1" applyProtection="1">
      <alignment horizontal="left" vertical="center" wrapText="1"/>
    </xf>
    <xf numFmtId="0" fontId="37" fillId="25" borderId="131" xfId="46" applyFont="1" applyFill="1" applyBorder="1" applyAlignment="1" applyProtection="1">
      <alignment horizontal="center"/>
    </xf>
    <xf numFmtId="0" fontId="33" fillId="25" borderId="66" xfId="46" applyFont="1" applyFill="1" applyBorder="1" applyAlignment="1" applyProtection="1">
      <alignment horizontal="left"/>
    </xf>
    <xf numFmtId="0" fontId="33" fillId="4" borderId="53" xfId="40" applyFont="1" applyFill="1" applyBorder="1" applyAlignment="1" applyProtection="1">
      <alignment horizontal="left"/>
    </xf>
    <xf numFmtId="0" fontId="33" fillId="0" borderId="0" xfId="46" applyFont="1" applyFill="1" applyBorder="1" applyAlignment="1">
      <alignment horizontal="left"/>
    </xf>
    <xf numFmtId="0" fontId="33" fillId="0" borderId="0" xfId="46" applyFont="1" applyFill="1" applyAlignment="1">
      <alignment horizontal="left"/>
    </xf>
    <xf numFmtId="0" fontId="33" fillId="0" borderId="0" xfId="46" applyFont="1" applyAlignment="1">
      <alignment horizontal="left"/>
    </xf>
    <xf numFmtId="0" fontId="55" fillId="0" borderId="372" xfId="40" applyFont="1" applyFill="1" applyBorder="1" applyAlignment="1" applyProtection="1">
      <alignment horizontal="center" vertical="center"/>
      <protection locked="0"/>
    </xf>
    <xf numFmtId="0" fontId="55" fillId="0" borderId="373" xfId="40" applyFont="1" applyFill="1" applyBorder="1" applyAlignment="1" applyProtection="1">
      <alignment horizontal="left"/>
      <protection locked="0"/>
    </xf>
    <xf numFmtId="0" fontId="61" fillId="0" borderId="360" xfId="39" applyNumberFormat="1" applyFont="1" applyFill="1" applyBorder="1" applyAlignment="1" applyProtection="1">
      <alignment horizontal="center"/>
      <protection locked="0"/>
    </xf>
    <xf numFmtId="1" fontId="55" fillId="0" borderId="361" xfId="40" applyNumberFormat="1" applyFont="1" applyFill="1" applyBorder="1" applyAlignment="1" applyProtection="1">
      <alignment horizontal="center"/>
    </xf>
    <xf numFmtId="0" fontId="61" fillId="0" borderId="0" xfId="40" applyFont="1" applyFill="1"/>
    <xf numFmtId="0" fontId="60" fillId="0" borderId="360" xfId="39" applyNumberFormat="1" applyFont="1" applyFill="1" applyBorder="1" applyAlignment="1" applyProtection="1">
      <alignment horizontal="center"/>
      <protection locked="0"/>
    </xf>
    <xf numFmtId="0" fontId="60" fillId="0" borderId="0" xfId="40" applyFont="1" applyFill="1"/>
    <xf numFmtId="0" fontId="60" fillId="0" borderId="360" xfId="39" applyFont="1" applyFill="1" applyBorder="1" applyAlignment="1" applyProtection="1">
      <alignment horizontal="center"/>
      <protection locked="0"/>
    </xf>
    <xf numFmtId="0" fontId="33" fillId="0" borderId="360" xfId="39" applyFont="1" applyFill="1" applyBorder="1" applyAlignment="1" applyProtection="1">
      <alignment horizontal="center"/>
      <protection locked="0"/>
    </xf>
    <xf numFmtId="0" fontId="33" fillId="0" borderId="362" xfId="39" applyFont="1" applyFill="1" applyBorder="1" applyAlignment="1" applyProtection="1">
      <alignment horizontal="center"/>
      <protection locked="0"/>
    </xf>
    <xf numFmtId="0" fontId="33" fillId="0" borderId="363" xfId="39" applyFont="1" applyFill="1" applyBorder="1" applyAlignment="1" applyProtection="1">
      <alignment horizontal="center"/>
      <protection locked="0"/>
    </xf>
    <xf numFmtId="0" fontId="33" fillId="0" borderId="364" xfId="39" applyFont="1" applyFill="1" applyBorder="1" applyAlignment="1" applyProtection="1">
      <alignment horizontal="center"/>
      <protection locked="0"/>
    </xf>
    <xf numFmtId="0" fontId="62" fillId="37" borderId="370" xfId="40" applyFont="1" applyFill="1" applyBorder="1" applyAlignment="1" applyProtection="1">
      <alignment horizontal="center"/>
    </xf>
    <xf numFmtId="1" fontId="55" fillId="37" borderId="361" xfId="40" applyNumberFormat="1" applyFont="1" applyFill="1" applyBorder="1" applyAlignment="1" applyProtection="1">
      <alignment horizontal="center"/>
    </xf>
    <xf numFmtId="1" fontId="33" fillId="37" borderId="361" xfId="40" applyNumberFormat="1" applyFont="1" applyFill="1" applyBorder="1" applyAlignment="1" applyProtection="1">
      <alignment horizontal="center"/>
    </xf>
    <xf numFmtId="1" fontId="62" fillId="37" borderId="366" xfId="40" applyNumberFormat="1" applyFont="1" applyFill="1" applyBorder="1" applyAlignment="1" applyProtection="1">
      <alignment horizontal="center"/>
    </xf>
    <xf numFmtId="1" fontId="62" fillId="37" borderId="361" xfId="40" applyNumberFormat="1" applyFont="1" applyFill="1" applyBorder="1" applyAlignment="1" applyProtection="1">
      <alignment horizontal="center"/>
    </xf>
    <xf numFmtId="1" fontId="62" fillId="37" borderId="360" xfId="40" applyNumberFormat="1" applyFont="1" applyFill="1" applyBorder="1" applyAlignment="1" applyProtection="1">
      <alignment horizontal="center"/>
    </xf>
    <xf numFmtId="1" fontId="62" fillId="37" borderId="367" xfId="40" applyNumberFormat="1" applyFont="1" applyFill="1" applyBorder="1" applyAlignment="1" applyProtection="1">
      <alignment horizontal="center" vertical="center" shrinkToFit="1"/>
    </xf>
    <xf numFmtId="0" fontId="55" fillId="0" borderId="0" xfId="46" applyFont="1" applyFill="1"/>
    <xf numFmtId="0" fontId="55" fillId="0" borderId="0" xfId="40" applyFont="1" applyFill="1"/>
    <xf numFmtId="1" fontId="55" fillId="37" borderId="366" xfId="40" applyNumberFormat="1" applyFont="1" applyFill="1" applyBorder="1" applyAlignment="1" applyProtection="1">
      <alignment horizontal="center"/>
    </xf>
    <xf numFmtId="1" fontId="55" fillId="37" borderId="360" xfId="40" applyNumberFormat="1" applyFont="1" applyFill="1" applyBorder="1" applyAlignment="1" applyProtection="1">
      <alignment horizontal="center"/>
    </xf>
    <xf numFmtId="1" fontId="55" fillId="4" borderId="361" xfId="40" applyNumberFormat="1" applyFont="1" applyFill="1" applyBorder="1" applyAlignment="1" applyProtection="1">
      <alignment horizontal="center"/>
    </xf>
    <xf numFmtId="1" fontId="55" fillId="0" borderId="363" xfId="40" applyNumberFormat="1" applyFont="1" applyFill="1" applyBorder="1" applyAlignment="1" applyProtection="1">
      <alignment horizontal="center"/>
      <protection locked="0"/>
    </xf>
    <xf numFmtId="1" fontId="55" fillId="0" borderId="361" xfId="40" applyNumberFormat="1" applyFont="1" applyFill="1" applyBorder="1" applyAlignment="1" applyProtection="1">
      <alignment horizontal="center"/>
      <protection locked="0"/>
    </xf>
    <xf numFmtId="1" fontId="55" fillId="0" borderId="365" xfId="40" applyNumberFormat="1" applyFont="1" applyFill="1" applyBorder="1" applyAlignment="1" applyProtection="1">
      <alignment horizontal="center"/>
      <protection locked="0"/>
    </xf>
    <xf numFmtId="0" fontId="55" fillId="0" borderId="0" xfId="46" applyFont="1" applyFill="1" applyBorder="1"/>
    <xf numFmtId="0" fontId="55" fillId="37" borderId="361" xfId="40" applyFont="1" applyFill="1" applyBorder="1" applyAlignment="1" applyProtection="1">
      <alignment horizontal="center"/>
    </xf>
    <xf numFmtId="1" fontId="55" fillId="37" borderId="381" xfId="40" applyNumberFormat="1" applyFont="1" applyFill="1" applyBorder="1" applyAlignment="1" applyProtection="1">
      <alignment horizontal="center" vertical="center" shrinkToFit="1"/>
    </xf>
    <xf numFmtId="0" fontId="37" fillId="4" borderId="377" xfId="40" applyFont="1" applyFill="1" applyBorder="1" applyAlignment="1" applyProtection="1">
      <alignment horizontal="center"/>
    </xf>
    <xf numFmtId="0" fontId="33" fillId="4" borderId="391" xfId="40" applyFont="1" applyFill="1" applyBorder="1" applyAlignment="1" applyProtection="1">
      <alignment horizontal="left"/>
    </xf>
    <xf numFmtId="0" fontId="51" fillId="0" borderId="262" xfId="39" applyNumberFormat="1" applyFont="1" applyFill="1" applyBorder="1" applyAlignment="1" applyProtection="1">
      <alignment horizontal="center"/>
      <protection locked="0"/>
    </xf>
    <xf numFmtId="0" fontId="51" fillId="0" borderId="238" xfId="39" applyNumberFormat="1" applyFont="1" applyFill="1" applyBorder="1" applyAlignment="1" applyProtection="1">
      <alignment horizontal="center"/>
      <protection locked="0"/>
    </xf>
    <xf numFmtId="0" fontId="51" fillId="0" borderId="263" xfId="39" applyNumberFormat="1" applyFont="1" applyFill="1" applyBorder="1" applyAlignment="1" applyProtection="1">
      <alignment horizontal="center"/>
      <protection locked="0"/>
    </xf>
    <xf numFmtId="1" fontId="51" fillId="37" borderId="261" xfId="40" applyNumberFormat="1" applyFont="1" applyFill="1" applyBorder="1" applyAlignment="1" applyProtection="1">
      <alignment horizontal="center"/>
    </xf>
    <xf numFmtId="0" fontId="33" fillId="0" borderId="319" xfId="0" applyFont="1" applyFill="1" applyBorder="1" applyAlignment="1" applyProtection="1">
      <alignment vertical="center" shrinkToFit="1"/>
      <protection locked="0"/>
    </xf>
    <xf numFmtId="0" fontId="55" fillId="31" borderId="66" xfId="40" applyFont="1" applyFill="1" applyBorder="1" applyAlignment="1" applyProtection="1">
      <alignment horizontal="center" vertical="center"/>
      <protection locked="0"/>
    </xf>
    <xf numFmtId="0" fontId="55" fillId="0" borderId="334" xfId="40" applyFont="1" applyFill="1" applyBorder="1" applyAlignment="1" applyProtection="1">
      <alignment horizontal="center" vertical="center"/>
      <protection locked="0"/>
    </xf>
    <xf numFmtId="0" fontId="55" fillId="0" borderId="70" xfId="0" applyFont="1" applyFill="1" applyBorder="1" applyAlignment="1" applyProtection="1">
      <alignment vertical="center" shrinkToFit="1"/>
      <protection locked="0"/>
    </xf>
    <xf numFmtId="0" fontId="55" fillId="0" borderId="71" xfId="40" applyFont="1" applyFill="1" applyBorder="1" applyAlignment="1" applyProtection="1">
      <alignment horizontal="center" vertical="center"/>
      <protection locked="0"/>
    </xf>
    <xf numFmtId="0" fontId="44" fillId="0" borderId="358" xfId="40" applyFont="1" applyFill="1" applyBorder="1" applyAlignment="1" applyProtection="1">
      <alignment horizontal="center" vertical="center"/>
      <protection locked="0"/>
    </xf>
    <xf numFmtId="0" fontId="33" fillId="37" borderId="351" xfId="46" applyFont="1" applyFill="1" applyBorder="1" applyAlignment="1" applyProtection="1">
      <alignment horizontal="center" vertical="center"/>
      <protection locked="0"/>
    </xf>
    <xf numFmtId="0" fontId="33" fillId="37" borderId="351" xfId="46" applyFont="1" applyFill="1" applyBorder="1" applyAlignment="1" applyProtection="1">
      <alignment horizontal="center"/>
      <protection locked="0"/>
    </xf>
    <xf numFmtId="0" fontId="40" fillId="0" borderId="123" xfId="39" applyNumberFormat="1" applyFont="1" applyFill="1" applyBorder="1" applyAlignment="1" applyProtection="1">
      <alignment horizontal="center"/>
      <protection locked="0"/>
    </xf>
    <xf numFmtId="0" fontId="40" fillId="0" borderId="370" xfId="39" applyNumberFormat="1" applyFont="1" applyFill="1" applyBorder="1" applyAlignment="1" applyProtection="1">
      <alignment horizontal="center"/>
      <protection locked="0"/>
    </xf>
    <xf numFmtId="1" fontId="40" fillId="37" borderId="123" xfId="40" applyNumberFormat="1" applyFont="1" applyFill="1" applyBorder="1" applyAlignment="1" applyProtection="1">
      <alignment horizontal="center"/>
    </xf>
    <xf numFmtId="1" fontId="40" fillId="37" borderId="370" xfId="40" applyNumberFormat="1" applyFont="1" applyFill="1" applyBorder="1" applyAlignment="1" applyProtection="1">
      <alignment horizontal="center"/>
    </xf>
    <xf numFmtId="0" fontId="40" fillId="0" borderId="368" xfId="39" applyNumberFormat="1" applyFont="1" applyBorder="1" applyAlignment="1" applyProtection="1">
      <alignment horizontal="center"/>
      <protection locked="0"/>
    </xf>
    <xf numFmtId="0" fontId="40" fillId="0" borderId="276" xfId="39" applyNumberFormat="1" applyFont="1" applyFill="1" applyBorder="1" applyAlignment="1" applyProtection="1">
      <alignment horizontal="center"/>
      <protection locked="0"/>
    </xf>
    <xf numFmtId="1" fontId="38" fillId="25" borderId="404" xfId="46" applyNumberFormat="1" applyFont="1" applyFill="1" applyBorder="1" applyAlignment="1" applyProtection="1">
      <alignment horizontal="center"/>
    </xf>
    <xf numFmtId="0" fontId="38" fillId="4" borderId="305" xfId="40" applyFont="1" applyFill="1" applyBorder="1" applyAlignment="1" applyProtection="1">
      <alignment horizontal="center"/>
    </xf>
    <xf numFmtId="0" fontId="40" fillId="0" borderId="211" xfId="39" applyNumberFormat="1" applyFont="1" applyFill="1" applyBorder="1" applyAlignment="1" applyProtection="1">
      <alignment horizontal="center"/>
      <protection locked="0"/>
    </xf>
    <xf numFmtId="0" fontId="40" fillId="0" borderId="373" xfId="39" applyNumberFormat="1" applyFont="1" applyFill="1" applyBorder="1" applyAlignment="1" applyProtection="1">
      <alignment horizontal="center"/>
      <protection locked="0"/>
    </xf>
    <xf numFmtId="1" fontId="40" fillId="37" borderId="211" xfId="40" applyNumberFormat="1" applyFont="1" applyFill="1" applyBorder="1" applyAlignment="1" applyProtection="1">
      <alignment horizontal="center"/>
    </xf>
    <xf numFmtId="0" fontId="40" fillId="0" borderId="405" xfId="39" applyNumberFormat="1" applyFont="1" applyFill="1" applyBorder="1" applyAlignment="1" applyProtection="1">
      <alignment horizontal="center"/>
      <protection locked="0"/>
    </xf>
    <xf numFmtId="1" fontId="40" fillId="4" borderId="381" xfId="40" applyNumberFormat="1" applyFont="1" applyFill="1" applyBorder="1" applyAlignment="1" applyProtection="1">
      <alignment horizontal="center" vertical="center" shrinkToFit="1"/>
    </xf>
    <xf numFmtId="1" fontId="40" fillId="37" borderId="405" xfId="40" applyNumberFormat="1" applyFont="1" applyFill="1" applyBorder="1" applyAlignment="1" applyProtection="1">
      <alignment horizontal="center" vertical="center" shrinkToFit="1"/>
    </xf>
    <xf numFmtId="1" fontId="38" fillId="25" borderId="406" xfId="46" applyNumberFormat="1" applyFont="1" applyFill="1" applyBorder="1" applyAlignment="1" applyProtection="1">
      <alignment horizontal="center"/>
    </xf>
    <xf numFmtId="1" fontId="38" fillId="26" borderId="407" xfId="46" applyNumberFormat="1" applyFont="1" applyFill="1" applyBorder="1" applyAlignment="1" applyProtection="1">
      <alignment horizontal="center"/>
    </xf>
    <xf numFmtId="0" fontId="33" fillId="0" borderId="353" xfId="40" applyFont="1" applyFill="1" applyBorder="1" applyAlignment="1" applyProtection="1">
      <protection locked="0"/>
    </xf>
    <xf numFmtId="0" fontId="33" fillId="0" borderId="409" xfId="39" applyNumberFormat="1" applyFont="1" applyBorder="1" applyAlignment="1" applyProtection="1">
      <alignment horizontal="center"/>
      <protection locked="0"/>
    </xf>
    <xf numFmtId="0" fontId="33" fillId="0" borderId="369" xfId="39" applyNumberFormat="1" applyFont="1" applyBorder="1" applyAlignment="1" applyProtection="1">
      <alignment horizontal="center"/>
      <protection locked="0"/>
    </xf>
    <xf numFmtId="0" fontId="33" fillId="0" borderId="161" xfId="39" applyNumberFormat="1" applyFont="1" applyBorder="1" applyAlignment="1" applyProtection="1">
      <alignment horizontal="center"/>
      <protection locked="0"/>
    </xf>
    <xf numFmtId="0" fontId="33" fillId="0" borderId="204" xfId="39" applyNumberFormat="1" applyFont="1" applyBorder="1" applyAlignment="1" applyProtection="1">
      <alignment horizontal="center"/>
      <protection locked="0"/>
    </xf>
    <xf numFmtId="1" fontId="33" fillId="36" borderId="15" xfId="40" applyNumberFormat="1" applyFont="1" applyFill="1" applyBorder="1" applyAlignment="1" applyProtection="1">
      <alignment horizontal="center"/>
    </xf>
    <xf numFmtId="0" fontId="33" fillId="0" borderId="364" xfId="39" applyNumberFormat="1" applyFont="1" applyFill="1" applyBorder="1" applyAlignment="1" applyProtection="1">
      <alignment horizontal="center"/>
    </xf>
    <xf numFmtId="0" fontId="33" fillId="0" borderId="14" xfId="39" applyNumberFormat="1" applyFont="1" applyBorder="1" applyAlignment="1" applyProtection="1">
      <alignment horizontal="center"/>
      <protection locked="0"/>
    </xf>
    <xf numFmtId="1" fontId="55" fillId="4" borderId="366" xfId="40" applyNumberFormat="1" applyFont="1" applyFill="1" applyBorder="1" applyAlignment="1" applyProtection="1">
      <alignment horizontal="center"/>
    </xf>
    <xf numFmtId="0" fontId="55" fillId="0" borderId="0" xfId="46" applyFont="1"/>
    <xf numFmtId="0" fontId="33" fillId="0" borderId="351" xfId="39" applyNumberFormat="1" applyFont="1" applyBorder="1" applyAlignment="1" applyProtection="1">
      <alignment horizontal="center"/>
      <protection locked="0"/>
    </xf>
    <xf numFmtId="0" fontId="33" fillId="0" borderId="351" xfId="39" applyFont="1" applyBorder="1" applyAlignment="1" applyProtection="1">
      <alignment horizontal="center"/>
      <protection locked="0"/>
    </xf>
    <xf numFmtId="0" fontId="55" fillId="0" borderId="351" xfId="39" applyFont="1" applyBorder="1" applyAlignment="1" applyProtection="1">
      <alignment horizontal="center"/>
      <protection locked="0"/>
    </xf>
    <xf numFmtId="1" fontId="33" fillId="4" borderId="411" xfId="40" applyNumberFormat="1" applyFont="1" applyFill="1" applyBorder="1" applyAlignment="1" applyProtection="1">
      <alignment horizontal="center" vertical="center" shrinkToFit="1"/>
    </xf>
    <xf numFmtId="1" fontId="33" fillId="4" borderId="351" xfId="40" applyNumberFormat="1" applyFont="1" applyFill="1" applyBorder="1" applyAlignment="1" applyProtection="1">
      <alignment horizontal="center" vertical="center" shrinkToFit="1"/>
    </xf>
    <xf numFmtId="0" fontId="33" fillId="37" borderId="351" xfId="39" applyFont="1" applyFill="1" applyBorder="1" applyAlignment="1" applyProtection="1">
      <alignment horizontal="center"/>
      <protection locked="0"/>
    </xf>
    <xf numFmtId="1" fontId="33" fillId="0" borderId="351" xfId="40" applyNumberFormat="1" applyFont="1" applyFill="1" applyBorder="1" applyAlignment="1" applyProtection="1">
      <alignment horizontal="center"/>
    </xf>
    <xf numFmtId="0" fontId="33" fillId="37" borderId="351" xfId="39" applyNumberFormat="1" applyFont="1" applyFill="1" applyBorder="1" applyAlignment="1" applyProtection="1">
      <alignment horizontal="center"/>
      <protection locked="0"/>
    </xf>
    <xf numFmtId="1" fontId="33" fillId="0" borderId="351" xfId="40" applyNumberFormat="1" applyFont="1" applyFill="1" applyBorder="1" applyAlignment="1">
      <alignment horizontal="center"/>
    </xf>
    <xf numFmtId="1" fontId="55" fillId="0" borderId="351" xfId="40" applyNumberFormat="1" applyFont="1" applyFill="1" applyBorder="1" applyAlignment="1">
      <alignment horizontal="center"/>
    </xf>
    <xf numFmtId="0" fontId="55" fillId="37" borderId="351" xfId="39" applyFont="1" applyFill="1" applyBorder="1" applyAlignment="1" applyProtection="1">
      <alignment horizontal="center"/>
      <protection locked="0"/>
    </xf>
    <xf numFmtId="0" fontId="33" fillId="0" borderId="368" xfId="39" applyNumberFormat="1" applyFont="1" applyFill="1" applyBorder="1" applyAlignment="1" applyProtection="1">
      <alignment horizontal="center"/>
      <protection locked="0"/>
    </xf>
    <xf numFmtId="0" fontId="33" fillId="0" borderId="368" xfId="39" applyNumberFormat="1" applyFont="1" applyBorder="1" applyAlignment="1" applyProtection="1">
      <alignment horizontal="center"/>
      <protection locked="0"/>
    </xf>
    <xf numFmtId="0" fontId="33" fillId="0" borderId="368" xfId="39" applyFont="1" applyBorder="1" applyAlignment="1" applyProtection="1">
      <alignment horizontal="center"/>
      <protection locked="0"/>
    </xf>
    <xf numFmtId="1" fontId="33" fillId="0" borderId="368" xfId="40" applyNumberFormat="1" applyFont="1" applyFill="1" applyBorder="1" applyAlignment="1" applyProtection="1">
      <alignment horizontal="center"/>
    </xf>
    <xf numFmtId="1" fontId="33" fillId="0" borderId="368" xfId="40" applyNumberFormat="1" applyFont="1" applyFill="1" applyBorder="1" applyAlignment="1">
      <alignment horizontal="center"/>
    </xf>
    <xf numFmtId="0" fontId="33" fillId="0" borderId="353" xfId="39" applyNumberFormat="1" applyFont="1" applyBorder="1" applyAlignment="1" applyProtection="1">
      <alignment horizontal="center"/>
      <protection locked="0"/>
    </xf>
    <xf numFmtId="0" fontId="33" fillId="0" borderId="353" xfId="39" applyFont="1" applyBorder="1" applyAlignment="1" applyProtection="1">
      <alignment horizontal="center"/>
      <protection locked="0"/>
    </xf>
    <xf numFmtId="0" fontId="33" fillId="0" borderId="121" xfId="40" applyFont="1" applyBorder="1"/>
    <xf numFmtId="0" fontId="33" fillId="37" borderId="350" xfId="40" applyFont="1" applyFill="1" applyBorder="1" applyAlignment="1">
      <alignment horizontal="center"/>
    </xf>
    <xf numFmtId="0" fontId="33" fillId="0" borderId="355" xfId="39" applyFont="1" applyBorder="1" applyAlignment="1" applyProtection="1">
      <alignment horizontal="center"/>
      <protection locked="0"/>
    </xf>
    <xf numFmtId="0" fontId="33" fillId="37" borderId="368" xfId="39" applyFont="1" applyFill="1" applyBorder="1" applyAlignment="1" applyProtection="1">
      <alignment horizontal="center"/>
      <protection locked="0"/>
    </xf>
    <xf numFmtId="1" fontId="33" fillId="0" borderId="415" xfId="40" applyNumberFormat="1" applyFont="1" applyFill="1" applyBorder="1" applyAlignment="1" applyProtection="1">
      <alignment horizontal="center"/>
    </xf>
    <xf numFmtId="1" fontId="55" fillId="0" borderId="117" xfId="40" applyNumberFormat="1" applyFont="1" applyFill="1" applyBorder="1" applyAlignment="1">
      <alignment horizontal="center"/>
    </xf>
    <xf numFmtId="1" fontId="33" fillId="0" borderId="414" xfId="40" applyNumberFormat="1" applyFont="1" applyFill="1" applyBorder="1" applyAlignment="1">
      <alignment horizontal="center"/>
    </xf>
    <xf numFmtId="1" fontId="33" fillId="4" borderId="414" xfId="40" applyNumberFormat="1" applyFont="1" applyFill="1" applyBorder="1" applyAlignment="1" applyProtection="1">
      <alignment horizontal="center" vertical="center" shrinkToFit="1"/>
    </xf>
    <xf numFmtId="0" fontId="40" fillId="25" borderId="230" xfId="40" applyFont="1" applyFill="1" applyBorder="1" applyAlignment="1">
      <alignment horizontal="center"/>
    </xf>
    <xf numFmtId="0" fontId="43" fillId="0" borderId="0" xfId="40" applyFont="1"/>
    <xf numFmtId="1" fontId="40" fillId="4" borderId="239" xfId="40" applyNumberFormat="1" applyFont="1" applyFill="1" applyBorder="1" applyAlignment="1" applyProtection="1">
      <alignment horizontal="center"/>
    </xf>
    <xf numFmtId="1" fontId="40" fillId="4" borderId="19" xfId="40" applyNumberFormat="1" applyFont="1" applyFill="1" applyBorder="1" applyAlignment="1">
      <alignment horizontal="center"/>
    </xf>
    <xf numFmtId="0" fontId="40" fillId="0" borderId="15" xfId="39" applyFont="1" applyBorder="1" applyAlignment="1" applyProtection="1">
      <alignment horizontal="center"/>
      <protection locked="0"/>
    </xf>
    <xf numFmtId="0" fontId="40" fillId="0" borderId="19" xfId="39" applyFont="1" applyBorder="1" applyAlignment="1" applyProtection="1">
      <alignment horizontal="center"/>
      <protection locked="0"/>
    </xf>
    <xf numFmtId="0" fontId="40" fillId="0" borderId="69" xfId="40" applyFont="1" applyBorder="1"/>
    <xf numFmtId="0" fontId="40" fillId="0" borderId="231" xfId="39" applyFont="1" applyBorder="1" applyAlignment="1" applyProtection="1">
      <alignment horizontal="center"/>
      <protection locked="0"/>
    </xf>
    <xf numFmtId="1" fontId="33" fillId="36" borderId="351" xfId="40" applyNumberFormat="1" applyFont="1" applyFill="1" applyBorder="1" applyAlignment="1" applyProtection="1">
      <alignment horizontal="center"/>
    </xf>
    <xf numFmtId="0" fontId="33" fillId="0" borderId="412" xfId="39" applyNumberFormat="1" applyFont="1" applyBorder="1" applyAlignment="1" applyProtection="1">
      <alignment horizontal="center"/>
      <protection locked="0"/>
    </xf>
    <xf numFmtId="1" fontId="33" fillId="36" borderId="380" xfId="40" applyNumberFormat="1" applyFont="1" applyFill="1" applyBorder="1" applyAlignment="1" applyProtection="1">
      <alignment horizontal="center" vertical="center" shrinkToFit="1"/>
    </xf>
    <xf numFmtId="0" fontId="33" fillId="0" borderId="233" xfId="39" applyNumberFormat="1" applyFont="1" applyBorder="1" applyAlignment="1" applyProtection="1">
      <alignment horizontal="center"/>
      <protection locked="0"/>
    </xf>
    <xf numFmtId="0" fontId="63" fillId="0" borderId="368" xfId="39" applyNumberFormat="1" applyFont="1" applyBorder="1" applyAlignment="1" applyProtection="1">
      <alignment horizontal="center"/>
      <protection locked="0"/>
    </xf>
    <xf numFmtId="1" fontId="63" fillId="4" borderId="351" xfId="40" applyNumberFormat="1" applyFont="1" applyFill="1" applyBorder="1" applyAlignment="1" applyProtection="1">
      <alignment horizontal="center"/>
    </xf>
    <xf numFmtId="0" fontId="63" fillId="0" borderId="351" xfId="39" applyNumberFormat="1" applyFont="1" applyBorder="1" applyAlignment="1" applyProtection="1">
      <alignment horizontal="center"/>
      <protection locked="0"/>
    </xf>
    <xf numFmtId="0" fontId="63" fillId="0" borderId="353" xfId="39" applyNumberFormat="1" applyFont="1" applyBorder="1" applyAlignment="1" applyProtection="1">
      <alignment horizontal="center"/>
      <protection locked="0"/>
    </xf>
    <xf numFmtId="0" fontId="33" fillId="0" borderId="160" xfId="39" applyNumberFormat="1" applyFont="1" applyBorder="1" applyAlignment="1" applyProtection="1">
      <alignment horizontal="center"/>
      <protection locked="0"/>
    </xf>
    <xf numFmtId="0" fontId="33" fillId="0" borderId="200" xfId="39" applyNumberFormat="1" applyFont="1" applyBorder="1" applyAlignment="1" applyProtection="1">
      <alignment horizontal="center"/>
      <protection locked="0"/>
    </xf>
    <xf numFmtId="0" fontId="33" fillId="0" borderId="15" xfId="39" applyNumberFormat="1" applyFont="1" applyBorder="1" applyAlignment="1" applyProtection="1">
      <alignment horizontal="center"/>
      <protection locked="0"/>
    </xf>
    <xf numFmtId="0" fontId="33" fillId="0" borderId="303" xfId="39" applyNumberFormat="1" applyFont="1" applyBorder="1" applyAlignment="1" applyProtection="1">
      <alignment horizontal="center"/>
      <protection locked="0"/>
    </xf>
    <xf numFmtId="1" fontId="37" fillId="25" borderId="107" xfId="46" applyNumberFormat="1" applyFont="1" applyFill="1" applyBorder="1" applyAlignment="1" applyProtection="1">
      <alignment horizontal="center"/>
    </xf>
    <xf numFmtId="0" fontId="37" fillId="25" borderId="108" xfId="46" applyFont="1" applyFill="1" applyBorder="1" applyAlignment="1" applyProtection="1">
      <alignment horizontal="center"/>
    </xf>
    <xf numFmtId="1" fontId="37" fillId="25" borderId="251" xfId="46" applyNumberFormat="1" applyFont="1" applyFill="1" applyBorder="1" applyAlignment="1" applyProtection="1">
      <alignment horizontal="center"/>
    </xf>
    <xf numFmtId="0" fontId="40" fillId="25" borderId="112" xfId="46" applyFont="1" applyFill="1" applyBorder="1" applyAlignment="1" applyProtection="1">
      <alignment horizontal="left"/>
    </xf>
    <xf numFmtId="0" fontId="40" fillId="25" borderId="113" xfId="46" applyFont="1" applyFill="1" applyBorder="1" applyProtection="1"/>
    <xf numFmtId="0" fontId="34" fillId="26" borderId="78" xfId="46" applyFont="1" applyFill="1" applyBorder="1" applyAlignment="1" applyProtection="1">
      <alignment horizontal="center"/>
    </xf>
    <xf numFmtId="1" fontId="34" fillId="26" borderId="114" xfId="46" applyNumberFormat="1" applyFont="1" applyFill="1" applyBorder="1" applyAlignment="1" applyProtection="1">
      <alignment horizontal="center"/>
    </xf>
    <xf numFmtId="0" fontId="34" fillId="26" borderId="115" xfId="46" applyFont="1" applyFill="1" applyBorder="1" applyAlignment="1" applyProtection="1">
      <alignment horizontal="center"/>
    </xf>
    <xf numFmtId="1" fontId="34" fillId="26" borderId="112" xfId="46" applyNumberFormat="1" applyFont="1" applyFill="1" applyBorder="1" applyAlignment="1" applyProtection="1">
      <alignment horizontal="center"/>
    </xf>
    <xf numFmtId="1" fontId="34" fillId="26" borderId="250" xfId="46" applyNumberFormat="1" applyFont="1" applyFill="1" applyBorder="1" applyAlignment="1" applyProtection="1">
      <alignment horizontal="center"/>
    </xf>
    <xf numFmtId="1" fontId="34" fillId="26" borderId="179" xfId="46" applyNumberFormat="1" applyFont="1" applyFill="1" applyBorder="1" applyAlignment="1" applyProtection="1">
      <alignment horizontal="center"/>
    </xf>
    <xf numFmtId="1" fontId="34" fillId="26" borderId="125" xfId="46" applyNumberFormat="1" applyFont="1" applyFill="1" applyBorder="1" applyAlignment="1" applyProtection="1">
      <alignment horizontal="center"/>
    </xf>
    <xf numFmtId="0" fontId="40" fillId="26" borderId="112" xfId="46" applyFont="1" applyFill="1" applyBorder="1" applyAlignment="1" applyProtection="1">
      <alignment horizontal="left"/>
    </xf>
    <xf numFmtId="0" fontId="40" fillId="26" borderId="113" xfId="46" applyFont="1" applyFill="1" applyBorder="1" applyProtection="1"/>
    <xf numFmtId="1" fontId="34" fillId="26" borderId="182" xfId="46" applyNumberFormat="1" applyFont="1" applyFill="1" applyBorder="1" applyAlignment="1" applyProtection="1">
      <alignment horizontal="center"/>
    </xf>
    <xf numFmtId="0" fontId="33" fillId="0" borderId="117" xfId="46" applyFont="1" applyBorder="1"/>
    <xf numFmtId="0" fontId="33" fillId="0" borderId="351" xfId="46" applyFont="1" applyBorder="1"/>
    <xf numFmtId="0" fontId="33" fillId="0" borderId="276" xfId="46" applyFont="1" applyBorder="1"/>
    <xf numFmtId="0" fontId="40" fillId="0" borderId="416" xfId="46" applyFont="1" applyFill="1" applyBorder="1"/>
    <xf numFmtId="0" fontId="33" fillId="0" borderId="416" xfId="46" applyFont="1" applyBorder="1"/>
    <xf numFmtId="0" fontId="33" fillId="0" borderId="368" xfId="46" applyFont="1" applyFill="1" applyBorder="1"/>
    <xf numFmtId="0" fontId="33" fillId="0" borderId="368" xfId="46" applyFont="1" applyBorder="1"/>
    <xf numFmtId="1" fontId="33" fillId="4" borderId="417" xfId="40" applyNumberFormat="1" applyFont="1" applyFill="1" applyBorder="1" applyAlignment="1" applyProtection="1">
      <alignment horizontal="center" vertical="center" shrinkToFit="1"/>
    </xf>
    <xf numFmtId="1" fontId="33" fillId="4" borderId="418" xfId="40" applyNumberFormat="1" applyFont="1" applyFill="1" applyBorder="1" applyAlignment="1" applyProtection="1">
      <alignment horizontal="center" vertical="center" shrinkToFit="1"/>
    </xf>
    <xf numFmtId="1" fontId="38" fillId="25" borderId="111" xfId="46" applyNumberFormat="1" applyFont="1" applyFill="1" applyBorder="1" applyAlignment="1" applyProtection="1">
      <alignment horizontal="center"/>
    </xf>
    <xf numFmtId="1" fontId="34" fillId="26" borderId="407" xfId="46" applyNumberFormat="1" applyFont="1" applyFill="1" applyBorder="1" applyAlignment="1" applyProtection="1">
      <alignment horizontal="center"/>
    </xf>
    <xf numFmtId="0" fontId="33" fillId="0" borderId="410" xfId="46" applyFont="1" applyBorder="1"/>
    <xf numFmtId="1" fontId="37" fillId="4" borderId="147" xfId="40" applyNumberFormat="1" applyFont="1" applyFill="1" applyBorder="1" applyProtection="1"/>
    <xf numFmtId="0" fontId="33" fillId="0" borderId="86" xfId="46" applyFont="1" applyBorder="1"/>
    <xf numFmtId="0" fontId="33" fillId="0" borderId="408" xfId="40" applyFont="1" applyFill="1" applyBorder="1" applyAlignment="1" applyProtection="1">
      <alignment horizontal="center"/>
      <protection locked="0"/>
    </xf>
    <xf numFmtId="0" fontId="40" fillId="0" borderId="219" xfId="39" applyNumberFormat="1" applyFont="1" applyBorder="1" applyAlignment="1" applyProtection="1">
      <alignment horizontal="center"/>
      <protection locked="0"/>
    </xf>
    <xf numFmtId="0" fontId="40" fillId="0" borderId="409" xfId="39" applyNumberFormat="1" applyFont="1" applyBorder="1" applyAlignment="1" applyProtection="1">
      <alignment horizontal="center"/>
      <protection locked="0"/>
    </xf>
    <xf numFmtId="0" fontId="33" fillId="0" borderId="370" xfId="46" applyFont="1" applyBorder="1"/>
    <xf numFmtId="0" fontId="33" fillId="35" borderId="179" xfId="0" applyFont="1" applyFill="1" applyBorder="1" applyAlignment="1">
      <alignment vertical="center" wrapText="1"/>
    </xf>
    <xf numFmtId="0" fontId="33" fillId="35" borderId="78" xfId="0" applyFont="1" applyFill="1" applyBorder="1" applyAlignment="1">
      <alignment vertical="center" wrapText="1"/>
    </xf>
    <xf numFmtId="0" fontId="40" fillId="25" borderId="212" xfId="40" applyFont="1" applyFill="1" applyBorder="1" applyAlignment="1">
      <alignment horizontal="center"/>
    </xf>
    <xf numFmtId="0" fontId="33" fillId="0" borderId="95" xfId="0" applyFont="1" applyFill="1" applyBorder="1"/>
    <xf numFmtId="0" fontId="40" fillId="0" borderId="343" xfId="39" applyFont="1" applyBorder="1" applyAlignment="1" applyProtection="1">
      <alignment horizontal="center"/>
      <protection locked="0"/>
    </xf>
    <xf numFmtId="1" fontId="40" fillId="4" borderId="345" xfId="40" applyNumberFormat="1" applyFont="1" applyFill="1" applyBorder="1" applyAlignment="1">
      <alignment horizontal="center"/>
    </xf>
    <xf numFmtId="0" fontId="40" fillId="0" borderId="344" xfId="39" applyFont="1" applyBorder="1" applyAlignment="1" applyProtection="1">
      <alignment horizontal="center"/>
      <protection locked="0"/>
    </xf>
    <xf numFmtId="0" fontId="40" fillId="0" borderId="346" xfId="39" applyFont="1" applyBorder="1" applyAlignment="1" applyProtection="1">
      <alignment horizontal="center"/>
      <protection locked="0"/>
    </xf>
    <xf numFmtId="0" fontId="40" fillId="0" borderId="347" xfId="39" applyFont="1" applyBorder="1" applyAlignment="1" applyProtection="1">
      <alignment horizontal="center"/>
      <protection locked="0"/>
    </xf>
    <xf numFmtId="0" fontId="33" fillId="0" borderId="351" xfId="0" applyFont="1" applyFill="1" applyBorder="1"/>
    <xf numFmtId="0" fontId="40" fillId="25" borderId="351" xfId="40" applyFont="1" applyFill="1" applyBorder="1" applyAlignment="1">
      <alignment horizontal="center"/>
    </xf>
    <xf numFmtId="0" fontId="33" fillId="0" borderId="353" xfId="0" applyFont="1" applyFill="1" applyBorder="1"/>
    <xf numFmtId="0" fontId="40" fillId="0" borderId="243" xfId="39" applyFont="1" applyBorder="1" applyAlignment="1" applyProtection="1">
      <alignment horizontal="center"/>
      <protection locked="0"/>
    </xf>
    <xf numFmtId="1" fontId="40" fillId="0" borderId="345" xfId="40" applyNumberFormat="1" applyFont="1" applyFill="1" applyBorder="1" applyAlignment="1">
      <alignment horizontal="center"/>
    </xf>
    <xf numFmtId="0" fontId="40" fillId="0" borderId="345" xfId="39" applyFont="1" applyBorder="1" applyAlignment="1" applyProtection="1">
      <alignment horizontal="center"/>
      <protection locked="0"/>
    </xf>
    <xf numFmtId="0" fontId="40" fillId="0" borderId="259" xfId="39" applyFont="1" applyBorder="1" applyAlignment="1" applyProtection="1">
      <alignment horizontal="center"/>
      <protection locked="0"/>
    </xf>
    <xf numFmtId="0" fontId="40" fillId="0" borderId="234" xfId="39" applyFont="1" applyBorder="1" applyAlignment="1" applyProtection="1">
      <alignment horizontal="center"/>
      <protection locked="0"/>
    </xf>
    <xf numFmtId="0" fontId="33" fillId="40" borderId="73" xfId="40" applyFont="1" applyFill="1" applyBorder="1" applyAlignment="1">
      <alignment horizontal="center"/>
    </xf>
    <xf numFmtId="0" fontId="33" fillId="0" borderId="353" xfId="0" applyFont="1" applyFill="1" applyBorder="1" applyAlignment="1">
      <alignment wrapText="1"/>
    </xf>
    <xf numFmtId="0" fontId="40" fillId="35" borderId="419" xfId="39" applyFont="1" applyFill="1" applyBorder="1" applyAlignment="1" applyProtection="1">
      <alignment horizontal="center"/>
      <protection locked="0"/>
    </xf>
    <xf numFmtId="1" fontId="40" fillId="39" borderId="289" xfId="40" applyNumberFormat="1" applyFont="1" applyFill="1" applyBorder="1" applyAlignment="1">
      <alignment horizontal="center"/>
    </xf>
    <xf numFmtId="0" fontId="40" fillId="0" borderId="419" xfId="39" applyFont="1" applyBorder="1" applyAlignment="1" applyProtection="1">
      <alignment horizontal="center"/>
      <protection locked="0"/>
    </xf>
    <xf numFmtId="0" fontId="40" fillId="0" borderId="420" xfId="39" applyFont="1" applyBorder="1" applyAlignment="1" applyProtection="1">
      <alignment horizontal="center"/>
      <protection locked="0"/>
    </xf>
    <xf numFmtId="0" fontId="40" fillId="0" borderId="421" xfId="39" applyFont="1" applyBorder="1" applyAlignment="1" applyProtection="1">
      <alignment horizontal="center"/>
      <protection locked="0"/>
    </xf>
    <xf numFmtId="0" fontId="40" fillId="0" borderId="422" xfId="39" applyFont="1" applyBorder="1" applyAlignment="1" applyProtection="1">
      <alignment horizontal="center"/>
      <protection locked="0"/>
    </xf>
    <xf numFmtId="0" fontId="40" fillId="0" borderId="423" xfId="39" applyFont="1" applyBorder="1" applyAlignment="1" applyProtection="1">
      <alignment horizontal="center"/>
      <protection locked="0"/>
    </xf>
    <xf numFmtId="0" fontId="40" fillId="0" borderId="300" xfId="39" applyFont="1" applyBorder="1" applyAlignment="1" applyProtection="1">
      <alignment horizontal="center"/>
      <protection locked="0"/>
    </xf>
    <xf numFmtId="0" fontId="40" fillId="0" borderId="316" xfId="39" applyFont="1" applyBorder="1" applyAlignment="1" applyProtection="1">
      <alignment horizontal="center"/>
      <protection locked="0"/>
    </xf>
    <xf numFmtId="0" fontId="40" fillId="0" borderId="283" xfId="39" applyFont="1" applyBorder="1" applyAlignment="1" applyProtection="1">
      <alignment horizontal="center"/>
      <protection locked="0"/>
    </xf>
    <xf numFmtId="1" fontId="40" fillId="39" borderId="284" xfId="40" applyNumberFormat="1" applyFont="1" applyFill="1" applyBorder="1" applyAlignment="1">
      <alignment horizontal="center"/>
    </xf>
    <xf numFmtId="1" fontId="40" fillId="0" borderId="283" xfId="40" applyNumberFormat="1" applyFont="1" applyFill="1" applyBorder="1" applyAlignment="1">
      <alignment horizontal="center"/>
    </xf>
    <xf numFmtId="0" fontId="40" fillId="0" borderId="284" xfId="40" applyFont="1" applyFill="1" applyBorder="1" applyAlignment="1">
      <alignment horizontal="center"/>
    </xf>
    <xf numFmtId="1" fontId="40" fillId="0" borderId="312" xfId="40" applyNumberFormat="1" applyFont="1" applyFill="1" applyBorder="1" applyAlignment="1">
      <alignment horizontal="center" vertical="center" shrinkToFit="1"/>
    </xf>
    <xf numFmtId="0" fontId="33" fillId="0" borderId="354" xfId="0" applyFont="1" applyFill="1" applyBorder="1"/>
    <xf numFmtId="0" fontId="40" fillId="35" borderId="354" xfId="39" applyFont="1" applyFill="1" applyBorder="1" applyAlignment="1" applyProtection="1">
      <alignment horizontal="center"/>
      <protection locked="0"/>
    </xf>
    <xf numFmtId="1" fontId="40" fillId="39" borderId="351" xfId="40" applyNumberFormat="1" applyFont="1" applyFill="1" applyBorder="1" applyAlignment="1">
      <alignment horizontal="center"/>
    </xf>
    <xf numFmtId="0" fontId="40" fillId="0" borderId="351" xfId="39" applyFont="1" applyBorder="1" applyAlignment="1" applyProtection="1">
      <alignment horizontal="center"/>
      <protection locked="0"/>
    </xf>
    <xf numFmtId="0" fontId="40" fillId="0" borderId="353" xfId="39" applyFont="1" applyBorder="1" applyAlignment="1" applyProtection="1">
      <alignment horizontal="center"/>
      <protection locked="0"/>
    </xf>
    <xf numFmtId="0" fontId="40" fillId="0" borderId="354" xfId="39" applyFont="1" applyBorder="1" applyAlignment="1" applyProtection="1">
      <alignment horizontal="center"/>
      <protection locked="0"/>
    </xf>
    <xf numFmtId="1" fontId="40" fillId="0" borderId="0" xfId="40" applyNumberFormat="1" applyFont="1" applyFill="1" applyBorder="1" applyAlignment="1">
      <alignment horizontal="center"/>
    </xf>
    <xf numFmtId="1" fontId="40" fillId="39" borderId="0" xfId="40" applyNumberFormat="1" applyFont="1" applyFill="1" applyBorder="1" applyAlignment="1">
      <alignment horizontal="center"/>
    </xf>
    <xf numFmtId="0" fontId="40" fillId="0" borderId="0" xfId="40" applyFont="1" applyFill="1" applyBorder="1" applyAlignment="1">
      <alignment horizontal="center"/>
    </xf>
    <xf numFmtId="1" fontId="40" fillId="0" borderId="156" xfId="40" applyNumberFormat="1" applyFont="1" applyFill="1" applyBorder="1" applyAlignment="1">
      <alignment horizontal="center" vertical="center" shrinkToFit="1"/>
    </xf>
    <xf numFmtId="1" fontId="40" fillId="4" borderId="351" xfId="40" applyNumberFormat="1" applyFont="1" applyFill="1" applyBorder="1" applyAlignment="1">
      <alignment horizontal="center"/>
    </xf>
    <xf numFmtId="0" fontId="40" fillId="0" borderId="354" xfId="46" applyFont="1" applyBorder="1"/>
    <xf numFmtId="0" fontId="40" fillId="0" borderId="227" xfId="39" applyFont="1" applyBorder="1" applyAlignment="1" applyProtection="1">
      <alignment horizontal="center"/>
      <protection locked="0"/>
    </xf>
    <xf numFmtId="1" fontId="40" fillId="4" borderId="15" xfId="40" applyNumberFormat="1" applyFont="1" applyFill="1" applyBorder="1" applyAlignment="1">
      <alignment horizontal="center"/>
    </xf>
    <xf numFmtId="0" fontId="40" fillId="0" borderId="14" xfId="39" applyFont="1" applyBorder="1" applyAlignment="1" applyProtection="1">
      <alignment horizontal="center"/>
      <protection locked="0"/>
    </xf>
    <xf numFmtId="0" fontId="40" fillId="0" borderId="160" xfId="39" applyFont="1" applyBorder="1" applyAlignment="1" applyProtection="1">
      <alignment horizontal="center"/>
      <protection locked="0"/>
    </xf>
    <xf numFmtId="0" fontId="40" fillId="0" borderId="200" xfId="39" applyFont="1" applyBorder="1" applyAlignment="1" applyProtection="1">
      <alignment horizontal="center"/>
      <protection locked="0"/>
    </xf>
    <xf numFmtId="0" fontId="40" fillId="0" borderId="204" xfId="39" applyFont="1" applyBorder="1" applyAlignment="1" applyProtection="1">
      <alignment horizontal="center"/>
      <protection locked="0"/>
    </xf>
    <xf numFmtId="0" fontId="40" fillId="0" borderId="314" xfId="39" applyFont="1" applyBorder="1" applyAlignment="1" applyProtection="1">
      <alignment horizontal="center"/>
      <protection locked="0"/>
    </xf>
    <xf numFmtId="0" fontId="40" fillId="0" borderId="286" xfId="39" applyFont="1" applyBorder="1" applyAlignment="1" applyProtection="1">
      <alignment horizontal="center"/>
      <protection locked="0"/>
    </xf>
    <xf numFmtId="0" fontId="40" fillId="0" borderId="285" xfId="39" applyFont="1" applyBorder="1" applyAlignment="1" applyProtection="1">
      <alignment horizontal="center"/>
      <protection locked="0"/>
    </xf>
    <xf numFmtId="0" fontId="40" fillId="0" borderId="424" xfId="39" applyFont="1" applyBorder="1" applyAlignment="1" applyProtection="1">
      <alignment horizontal="center"/>
      <protection locked="0"/>
    </xf>
    <xf numFmtId="0" fontId="40" fillId="0" borderId="425" xfId="39" applyFont="1" applyBorder="1" applyAlignment="1" applyProtection="1">
      <alignment horizontal="center"/>
      <protection locked="0"/>
    </xf>
    <xf numFmtId="0" fontId="40" fillId="0" borderId="409" xfId="39" applyFont="1" applyBorder="1" applyAlignment="1" applyProtection="1">
      <alignment horizontal="center"/>
      <protection locked="0"/>
    </xf>
    <xf numFmtId="0" fontId="40" fillId="0" borderId="426" xfId="39" applyFont="1" applyBorder="1" applyAlignment="1" applyProtection="1">
      <alignment horizontal="center"/>
      <protection locked="0"/>
    </xf>
    <xf numFmtId="1" fontId="40" fillId="4" borderId="427" xfId="40" applyNumberFormat="1" applyFont="1" applyFill="1" applyBorder="1" applyAlignment="1">
      <alignment horizontal="center"/>
    </xf>
    <xf numFmtId="0" fontId="40" fillId="37" borderId="351" xfId="40" applyFont="1" applyFill="1" applyBorder="1" applyAlignment="1">
      <alignment horizontal="center"/>
    </xf>
    <xf numFmtId="0" fontId="45" fillId="0" borderId="351" xfId="0" applyFont="1" applyFill="1" applyBorder="1"/>
    <xf numFmtId="0" fontId="40" fillId="0" borderId="287" xfId="39" applyFont="1" applyBorder="1" applyAlignment="1" applyProtection="1">
      <alignment horizontal="center"/>
      <protection locked="0"/>
    </xf>
    <xf numFmtId="1" fontId="40" fillId="0" borderId="288" xfId="40" applyNumberFormat="1" applyFont="1" applyFill="1" applyBorder="1" applyAlignment="1">
      <alignment horizontal="center"/>
    </xf>
    <xf numFmtId="1" fontId="40" fillId="0" borderId="290" xfId="40" applyNumberFormat="1" applyFont="1" applyFill="1" applyBorder="1" applyAlignment="1">
      <alignment horizontal="center" vertical="center" shrinkToFit="1"/>
    </xf>
    <xf numFmtId="0" fontId="33" fillId="40" borderId="73" xfId="40" applyFont="1" applyFill="1" applyBorder="1" applyAlignment="1">
      <alignment horizontal="center" vertical="center"/>
    </xf>
    <xf numFmtId="0" fontId="40" fillId="0" borderId="283" xfId="39" applyFont="1" applyBorder="1" applyAlignment="1" applyProtection="1">
      <alignment horizontal="center" vertical="center"/>
      <protection locked="0"/>
    </xf>
    <xf numFmtId="1" fontId="40" fillId="39" borderId="284" xfId="40" applyNumberFormat="1" applyFont="1" applyFill="1" applyBorder="1" applyAlignment="1">
      <alignment horizontal="center" vertical="center"/>
    </xf>
    <xf numFmtId="0" fontId="40" fillId="0" borderId="285" xfId="39" applyFont="1" applyBorder="1" applyAlignment="1" applyProtection="1">
      <alignment horizontal="center" vertical="center"/>
      <protection locked="0"/>
    </xf>
    <xf numFmtId="0" fontId="40" fillId="0" borderId="286" xfId="39" applyFont="1" applyBorder="1" applyAlignment="1" applyProtection="1">
      <alignment horizontal="center" vertical="center"/>
      <protection locked="0"/>
    </xf>
    <xf numFmtId="0" fontId="40" fillId="0" borderId="287" xfId="39" applyFont="1" applyBorder="1" applyAlignment="1" applyProtection="1">
      <alignment horizontal="center" vertical="center"/>
      <protection locked="0"/>
    </xf>
    <xf numFmtId="1" fontId="40" fillId="0" borderId="288" xfId="40" applyNumberFormat="1" applyFont="1" applyFill="1" applyBorder="1" applyAlignment="1">
      <alignment horizontal="center" vertical="center"/>
    </xf>
    <xf numFmtId="1" fontId="40" fillId="39" borderId="289" xfId="40" applyNumberFormat="1" applyFont="1" applyFill="1" applyBorder="1" applyAlignment="1">
      <alignment horizontal="center" vertical="center"/>
    </xf>
    <xf numFmtId="1" fontId="40" fillId="0" borderId="283" xfId="40" applyNumberFormat="1" applyFont="1" applyFill="1" applyBorder="1" applyAlignment="1">
      <alignment horizontal="center" vertical="center"/>
    </xf>
    <xf numFmtId="0" fontId="40" fillId="0" borderId="284" xfId="40" applyFont="1" applyFill="1" applyBorder="1" applyAlignment="1">
      <alignment horizontal="center" vertical="center"/>
    </xf>
    <xf numFmtId="0" fontId="33" fillId="0" borderId="351" xfId="0" applyFont="1" applyFill="1" applyBorder="1" applyAlignment="1">
      <alignment horizontal="left"/>
    </xf>
    <xf numFmtId="0" fontId="40" fillId="0" borderId="358" xfId="46" applyFont="1" applyBorder="1" applyAlignment="1" applyProtection="1">
      <alignment horizontal="center" vertical="center"/>
      <protection locked="0"/>
    </xf>
    <xf numFmtId="0" fontId="33" fillId="0" borderId="355" xfId="0" applyFont="1" applyFill="1" applyBorder="1" applyAlignment="1">
      <alignment wrapText="1"/>
    </xf>
    <xf numFmtId="0" fontId="40" fillId="0" borderId="315" xfId="39" applyFont="1" applyBorder="1" applyAlignment="1" applyProtection="1">
      <alignment horizontal="center"/>
      <protection locked="0"/>
    </xf>
    <xf numFmtId="0" fontId="33" fillId="0" borderId="212" xfId="0" applyFont="1" applyFill="1" applyBorder="1"/>
    <xf numFmtId="0" fontId="40" fillId="0" borderId="312" xfId="39" applyFont="1" applyBorder="1" applyAlignment="1" applyProtection="1">
      <alignment horizontal="center"/>
      <protection locked="0"/>
    </xf>
    <xf numFmtId="0" fontId="40" fillId="0" borderId="313" xfId="39" applyFont="1" applyBorder="1" applyAlignment="1" applyProtection="1">
      <alignment horizontal="center"/>
      <protection locked="0"/>
    </xf>
    <xf numFmtId="0" fontId="34" fillId="0" borderId="312" xfId="39" applyFont="1" applyBorder="1" applyAlignment="1" applyProtection="1">
      <alignment horizontal="center"/>
      <protection locked="0"/>
    </xf>
    <xf numFmtId="0" fontId="40" fillId="0" borderId="98" xfId="46" applyFont="1" applyFill="1" applyBorder="1" applyAlignment="1" applyProtection="1">
      <alignment horizontal="center" vertical="center"/>
      <protection locked="0"/>
    </xf>
    <xf numFmtId="0" fontId="33" fillId="0" borderId="132" xfId="0" applyFont="1" applyFill="1" applyBorder="1" applyAlignment="1">
      <alignment wrapText="1"/>
    </xf>
    <xf numFmtId="0" fontId="40" fillId="0" borderId="281" xfId="39" applyNumberFormat="1" applyFont="1" applyFill="1" applyBorder="1" applyAlignment="1" applyProtection="1">
      <alignment horizontal="center"/>
      <protection locked="0"/>
    </xf>
    <xf numFmtId="1" fontId="40" fillId="39" borderId="282" xfId="40" applyNumberFormat="1" applyFont="1" applyFill="1" applyBorder="1" applyAlignment="1" applyProtection="1">
      <alignment horizontal="center"/>
    </xf>
    <xf numFmtId="0" fontId="40" fillId="0" borderId="314" xfId="39" applyNumberFormat="1" applyFont="1" applyFill="1" applyBorder="1" applyAlignment="1" applyProtection="1">
      <alignment horizontal="center"/>
      <protection locked="0"/>
    </xf>
    <xf numFmtId="0" fontId="40" fillId="0" borderId="313" xfId="39" applyNumberFormat="1" applyFont="1" applyFill="1" applyBorder="1" applyAlignment="1" applyProtection="1">
      <alignment horizontal="center"/>
      <protection locked="0"/>
    </xf>
    <xf numFmtId="0" fontId="33" fillId="25" borderId="428" xfId="46" applyFont="1" applyFill="1" applyBorder="1" applyProtection="1"/>
    <xf numFmtId="0" fontId="33" fillId="0" borderId="370" xfId="46" applyFont="1" applyFill="1" applyBorder="1"/>
    <xf numFmtId="0" fontId="33" fillId="25" borderId="429" xfId="46" applyFont="1" applyFill="1" applyBorder="1" applyProtection="1"/>
    <xf numFmtId="0" fontId="40" fillId="25" borderId="132" xfId="46" applyFont="1" applyFill="1" applyBorder="1" applyAlignment="1" applyProtection="1">
      <alignment horizontal="center"/>
    </xf>
    <xf numFmtId="0" fontId="33" fillId="0" borderId="378" xfId="46" applyFont="1" applyBorder="1"/>
    <xf numFmtId="0" fontId="33" fillId="0" borderId="73" xfId="46" applyFont="1" applyBorder="1"/>
    <xf numFmtId="0" fontId="40" fillId="0" borderId="351" xfId="46" applyFont="1" applyBorder="1"/>
    <xf numFmtId="0" fontId="40" fillId="4" borderId="40" xfId="40" applyFont="1" applyFill="1" applyBorder="1" applyProtection="1"/>
    <xf numFmtId="0" fontId="40" fillId="4" borderId="52" xfId="40" applyFont="1" applyFill="1" applyBorder="1" applyProtection="1"/>
    <xf numFmtId="0" fontId="40" fillId="0" borderId="76" xfId="40" applyFont="1" applyFill="1" applyBorder="1" applyAlignment="1" applyProtection="1">
      <alignment horizontal="center"/>
      <protection locked="0"/>
    </xf>
    <xf numFmtId="0" fontId="33" fillId="37" borderId="107" xfId="40" applyFont="1" applyFill="1" applyBorder="1" applyAlignment="1" applyProtection="1">
      <alignment horizontal="center"/>
    </xf>
    <xf numFmtId="0" fontId="33" fillId="0" borderId="430" xfId="39" applyNumberFormat="1" applyFont="1" applyFill="1" applyBorder="1" applyAlignment="1" applyProtection="1">
      <alignment horizontal="center"/>
      <protection locked="0"/>
    </xf>
    <xf numFmtId="1" fontId="33" fillId="39" borderId="431" xfId="40" applyNumberFormat="1" applyFont="1" applyFill="1" applyBorder="1" applyAlignment="1" applyProtection="1">
      <alignment horizontal="center"/>
    </xf>
    <xf numFmtId="0" fontId="33" fillId="0" borderId="432" xfId="39" applyNumberFormat="1" applyFont="1" applyFill="1" applyBorder="1" applyAlignment="1" applyProtection="1">
      <alignment horizontal="center"/>
      <protection locked="0"/>
    </xf>
    <xf numFmtId="0" fontId="33" fillId="0" borderId="109" xfId="39" applyNumberFormat="1" applyFont="1" applyFill="1" applyBorder="1" applyAlignment="1" applyProtection="1">
      <alignment horizontal="center"/>
      <protection locked="0"/>
    </xf>
    <xf numFmtId="1" fontId="33" fillId="39" borderId="107" xfId="40" applyNumberFormat="1" applyFont="1" applyFill="1" applyBorder="1" applyAlignment="1" applyProtection="1">
      <alignment horizontal="center"/>
    </xf>
    <xf numFmtId="0" fontId="33" fillId="0" borderId="107" xfId="39" applyNumberFormat="1" applyFont="1" applyFill="1" applyBorder="1" applyAlignment="1" applyProtection="1">
      <alignment horizontal="center"/>
      <protection locked="0"/>
    </xf>
    <xf numFmtId="0" fontId="33" fillId="0" borderId="108" xfId="39" applyNumberFormat="1" applyFont="1" applyFill="1" applyBorder="1" applyAlignment="1" applyProtection="1">
      <alignment horizontal="center"/>
      <protection locked="0"/>
    </xf>
    <xf numFmtId="1" fontId="33" fillId="39" borderId="430" xfId="40" applyNumberFormat="1" applyFont="1" applyFill="1" applyBorder="1" applyAlignment="1" applyProtection="1">
      <alignment horizontal="center"/>
    </xf>
    <xf numFmtId="0" fontId="33" fillId="39" borderId="431" xfId="40" applyFont="1" applyFill="1" applyBorder="1" applyAlignment="1" applyProtection="1">
      <alignment horizontal="center"/>
    </xf>
    <xf numFmtId="1" fontId="33" fillId="39" borderId="433" xfId="40" applyNumberFormat="1" applyFont="1" applyFill="1" applyBorder="1" applyAlignment="1" applyProtection="1">
      <alignment horizontal="center" vertical="center" shrinkToFit="1"/>
    </xf>
    <xf numFmtId="0" fontId="33" fillId="0" borderId="107" xfId="0" applyFont="1" applyFill="1" applyBorder="1"/>
    <xf numFmtId="0" fontId="33" fillId="37" borderId="428" xfId="39" applyNumberFormat="1" applyFont="1" applyFill="1" applyBorder="1" applyAlignment="1" applyProtection="1">
      <alignment horizontal="center"/>
      <protection locked="0"/>
    </xf>
    <xf numFmtId="0" fontId="33" fillId="0" borderId="435" xfId="0" applyFont="1" applyFill="1" applyBorder="1"/>
    <xf numFmtId="0" fontId="33" fillId="0" borderId="434" xfId="0" applyFont="1" applyFill="1" applyBorder="1"/>
    <xf numFmtId="0" fontId="33" fillId="0" borderId="436" xfId="0" applyFont="1" applyFill="1" applyBorder="1"/>
    <xf numFmtId="0" fontId="33" fillId="0" borderId="66" xfId="0" applyFont="1" applyFill="1" applyBorder="1" applyAlignment="1">
      <alignment vertical="top"/>
    </xf>
    <xf numFmtId="0" fontId="33" fillId="0" borderId="354" xfId="39" applyNumberFormat="1" applyFont="1" applyFill="1" applyBorder="1" applyAlignment="1" applyProtection="1">
      <alignment horizontal="center"/>
      <protection locked="0"/>
    </xf>
    <xf numFmtId="0" fontId="33" fillId="0" borderId="260" xfId="0" applyFont="1" applyFill="1" applyBorder="1" applyAlignment="1">
      <alignment vertical="top" wrapText="1"/>
    </xf>
    <xf numFmtId="0" fontId="33" fillId="0" borderId="108" xfId="0" applyFont="1" applyFill="1" applyBorder="1" applyAlignment="1">
      <alignment wrapText="1"/>
    </xf>
    <xf numFmtId="0" fontId="33" fillId="35" borderId="103" xfId="0" applyFont="1" applyFill="1" applyBorder="1" applyAlignment="1">
      <alignment vertical="center" wrapText="1"/>
    </xf>
    <xf numFmtId="0" fontId="33" fillId="35" borderId="91" xfId="0" applyFont="1" applyFill="1" applyBorder="1" applyAlignment="1">
      <alignment vertical="center" wrapText="1"/>
    </xf>
    <xf numFmtId="0" fontId="33" fillId="35" borderId="370" xfId="0" applyFont="1" applyFill="1" applyBorder="1" applyAlignment="1">
      <alignment vertical="top" wrapText="1"/>
    </xf>
    <xf numFmtId="0" fontId="33" fillId="31" borderId="360" xfId="39" applyFont="1" applyFill="1" applyBorder="1" applyAlignment="1" applyProtection="1">
      <alignment horizontal="center"/>
      <protection locked="0"/>
    </xf>
    <xf numFmtId="1" fontId="33" fillId="32" borderId="361" xfId="40" applyNumberFormat="1" applyFont="1" applyFill="1" applyBorder="1" applyAlignment="1">
      <alignment horizontal="center"/>
    </xf>
    <xf numFmtId="0" fontId="33" fillId="31" borderId="361" xfId="39" applyFont="1" applyFill="1" applyBorder="1" applyAlignment="1" applyProtection="1">
      <alignment horizontal="center"/>
      <protection locked="0"/>
    </xf>
    <xf numFmtId="0" fontId="33" fillId="31" borderId="379" xfId="40" applyFont="1" applyFill="1" applyBorder="1" applyAlignment="1" applyProtection="1">
      <alignment horizontal="center"/>
      <protection locked="0"/>
    </xf>
    <xf numFmtId="0" fontId="33" fillId="31" borderId="363" xfId="39" applyFont="1" applyFill="1" applyBorder="1" applyAlignment="1" applyProtection="1">
      <alignment horizontal="center"/>
      <protection locked="0"/>
    </xf>
    <xf numFmtId="0" fontId="33" fillId="31" borderId="365" xfId="40" applyFont="1" applyFill="1" applyBorder="1" applyAlignment="1" applyProtection="1">
      <alignment horizontal="center"/>
      <protection locked="0"/>
    </xf>
    <xf numFmtId="0" fontId="55" fillId="31" borderId="363" xfId="39" applyFont="1" applyFill="1" applyBorder="1" applyAlignment="1" applyProtection="1">
      <alignment horizontal="center"/>
      <protection locked="0"/>
    </xf>
    <xf numFmtId="1" fontId="55" fillId="32" borderId="361" xfId="40" applyNumberFormat="1" applyFont="1" applyFill="1" applyBorder="1" applyAlignment="1">
      <alignment horizontal="center"/>
    </xf>
    <xf numFmtId="0" fontId="55" fillId="31" borderId="361" xfId="39" applyFont="1" applyFill="1" applyBorder="1" applyAlignment="1" applyProtection="1">
      <alignment horizontal="center"/>
      <protection locked="0"/>
    </xf>
    <xf numFmtId="0" fontId="55" fillId="31" borderId="365" xfId="40" applyFont="1" applyFill="1" applyBorder="1" applyAlignment="1" applyProtection="1">
      <alignment horizontal="center"/>
      <protection locked="0"/>
    </xf>
    <xf numFmtId="1" fontId="33" fillId="4" borderId="361" xfId="40" applyNumberFormat="1" applyFont="1" applyFill="1" applyBorder="1" applyAlignment="1">
      <alignment horizontal="center"/>
    </xf>
    <xf numFmtId="0" fontId="33" fillId="0" borderId="362" xfId="39" applyFont="1" applyBorder="1" applyAlignment="1" applyProtection="1">
      <alignment horizontal="center"/>
      <protection locked="0"/>
    </xf>
    <xf numFmtId="0" fontId="33" fillId="0" borderId="363" xfId="39" applyFont="1" applyBorder="1" applyAlignment="1" applyProtection="1">
      <alignment horizontal="center"/>
      <protection locked="0"/>
    </xf>
    <xf numFmtId="0" fontId="33" fillId="0" borderId="364" xfId="39" applyFont="1" applyBorder="1" applyAlignment="1" applyProtection="1">
      <alignment horizontal="center"/>
      <protection locked="0"/>
    </xf>
    <xf numFmtId="1" fontId="33" fillId="4" borderId="366" xfId="40" applyNumberFormat="1" applyFont="1" applyFill="1" applyBorder="1" applyAlignment="1">
      <alignment horizontal="center"/>
    </xf>
    <xf numFmtId="1" fontId="33" fillId="4" borderId="360" xfId="40" applyNumberFormat="1" applyFont="1" applyFill="1" applyBorder="1" applyAlignment="1">
      <alignment horizontal="center"/>
    </xf>
    <xf numFmtId="1" fontId="33" fillId="4" borderId="367" xfId="40" applyNumberFormat="1" applyFont="1" applyFill="1" applyBorder="1" applyAlignment="1">
      <alignment horizontal="center" vertical="center" shrinkToFit="1"/>
    </xf>
    <xf numFmtId="0" fontId="55" fillId="0" borderId="368" xfId="40" applyFont="1" applyBorder="1"/>
    <xf numFmtId="0" fontId="55" fillId="0" borderId="351" xfId="40" applyFont="1" applyBorder="1"/>
    <xf numFmtId="0" fontId="33" fillId="25" borderId="368" xfId="40" applyFont="1" applyFill="1" applyBorder="1" applyAlignment="1">
      <alignment horizontal="center"/>
    </xf>
    <xf numFmtId="0" fontId="55" fillId="31" borderId="353" xfId="40" applyFont="1" applyFill="1" applyBorder="1" applyProtection="1">
      <protection locked="0"/>
    </xf>
    <xf numFmtId="0" fontId="55" fillId="0" borderId="360" xfId="39" applyFont="1" applyBorder="1" applyAlignment="1" applyProtection="1">
      <alignment horizontal="center"/>
      <protection locked="0"/>
    </xf>
    <xf numFmtId="1" fontId="55" fillId="4" borderId="361" xfId="40" applyNumberFormat="1" applyFont="1" applyFill="1" applyBorder="1" applyAlignment="1">
      <alignment horizontal="center"/>
    </xf>
    <xf numFmtId="0" fontId="55" fillId="0" borderId="362" xfId="39" applyFont="1" applyBorder="1" applyAlignment="1" applyProtection="1">
      <alignment horizontal="center"/>
      <protection locked="0"/>
    </xf>
    <xf numFmtId="0" fontId="41" fillId="0" borderId="363" xfId="39" applyFont="1" applyBorder="1" applyAlignment="1" applyProtection="1">
      <alignment horizontal="center"/>
      <protection locked="0"/>
    </xf>
    <xf numFmtId="1" fontId="41" fillId="4" borderId="361" xfId="40" applyNumberFormat="1" applyFont="1" applyFill="1" applyBorder="1" applyAlignment="1">
      <alignment horizontal="center"/>
    </xf>
    <xf numFmtId="0" fontId="41" fillId="0" borderId="360" xfId="39" applyFont="1" applyBorder="1" applyAlignment="1" applyProtection="1">
      <alignment horizontal="center"/>
      <protection locked="0"/>
    </xf>
    <xf numFmtId="0" fontId="41" fillId="0" borderId="364" xfId="39" applyFont="1" applyBorder="1" applyAlignment="1" applyProtection="1">
      <alignment horizontal="center"/>
      <protection locked="0"/>
    </xf>
    <xf numFmtId="0" fontId="55" fillId="0" borderId="351" xfId="40" applyFont="1" applyFill="1" applyBorder="1"/>
    <xf numFmtId="0" fontId="55" fillId="31" borderId="353" xfId="0" applyFont="1" applyFill="1" applyBorder="1"/>
    <xf numFmtId="0" fontId="55" fillId="0" borderId="363" xfId="39" applyFont="1" applyBorder="1" applyAlignment="1" applyProtection="1">
      <alignment horizontal="center"/>
      <protection locked="0"/>
    </xf>
    <xf numFmtId="0" fontId="55" fillId="0" borderId="364" xfId="39" applyFont="1" applyBorder="1" applyAlignment="1" applyProtection="1">
      <alignment horizontal="center"/>
      <protection locked="0"/>
    </xf>
    <xf numFmtId="0" fontId="55" fillId="31" borderId="400" xfId="40" applyFont="1" applyFill="1" applyBorder="1" applyProtection="1">
      <protection locked="0"/>
    </xf>
    <xf numFmtId="0" fontId="33" fillId="31" borderId="360" xfId="40" applyFont="1" applyFill="1" applyBorder="1" applyAlignment="1" applyProtection="1">
      <alignment horizontal="center"/>
      <protection locked="0"/>
    </xf>
    <xf numFmtId="0" fontId="33" fillId="31" borderId="361" xfId="40" applyFont="1" applyFill="1" applyBorder="1" applyAlignment="1" applyProtection="1">
      <alignment horizontal="center"/>
      <protection locked="0"/>
    </xf>
    <xf numFmtId="0" fontId="55" fillId="31" borderId="363" xfId="40" applyFont="1" applyFill="1" applyBorder="1" applyAlignment="1" applyProtection="1">
      <alignment horizontal="center"/>
      <protection locked="0"/>
    </xf>
    <xf numFmtId="0" fontId="55" fillId="31" borderId="361" xfId="40" applyFont="1" applyFill="1" applyBorder="1" applyAlignment="1" applyProtection="1">
      <alignment horizontal="center"/>
      <protection locked="0"/>
    </xf>
    <xf numFmtId="0" fontId="33" fillId="31" borderId="363" xfId="40" applyFont="1" applyFill="1" applyBorder="1" applyAlignment="1" applyProtection="1">
      <alignment horizontal="center"/>
      <protection locked="0"/>
    </xf>
    <xf numFmtId="0" fontId="33" fillId="25" borderId="351" xfId="40" applyFont="1" applyFill="1" applyBorder="1" applyAlignment="1">
      <alignment horizontal="center"/>
    </xf>
    <xf numFmtId="0" fontId="33" fillId="0" borderId="265" xfId="40" applyFont="1" applyBorder="1" applyProtection="1">
      <protection locked="0"/>
    </xf>
    <xf numFmtId="0" fontId="33" fillId="0" borderId="355" xfId="40" applyFont="1" applyFill="1" applyBorder="1" applyAlignment="1" applyProtection="1">
      <alignment horizontal="left"/>
      <protection locked="0"/>
    </xf>
    <xf numFmtId="0" fontId="33" fillId="0" borderId="221" xfId="0" applyFont="1" applyFill="1" applyBorder="1" applyAlignment="1" applyProtection="1">
      <alignment vertical="center" wrapText="1" shrinkToFit="1"/>
      <protection locked="0"/>
    </xf>
    <xf numFmtId="0" fontId="33" fillId="0" borderId="229" xfId="40" applyFont="1" applyFill="1" applyBorder="1" applyAlignment="1" applyProtection="1"/>
    <xf numFmtId="0" fontId="33" fillId="0" borderId="14" xfId="40" applyFont="1" applyBorder="1"/>
    <xf numFmtId="0" fontId="40" fillId="0" borderId="69" xfId="46" applyFont="1" applyFill="1" applyBorder="1"/>
    <xf numFmtId="0" fontId="33" fillId="0" borderId="40" xfId="40" applyFont="1" applyFill="1" applyBorder="1" applyProtection="1"/>
    <xf numFmtId="0" fontId="33" fillId="0" borderId="52" xfId="40" applyFont="1" applyFill="1" applyBorder="1" applyProtection="1"/>
    <xf numFmtId="1" fontId="64" fillId="26" borderId="114" xfId="46" applyNumberFormat="1" applyFont="1" applyFill="1" applyBorder="1" applyAlignment="1" applyProtection="1">
      <alignment horizontal="center"/>
    </xf>
    <xf numFmtId="1" fontId="64" fillId="26" borderId="179" xfId="46" applyNumberFormat="1" applyFont="1" applyFill="1" applyBorder="1" applyAlignment="1" applyProtection="1">
      <alignment horizontal="center"/>
    </xf>
    <xf numFmtId="0" fontId="33" fillId="0" borderId="373" xfId="40" applyFont="1" applyFill="1" applyBorder="1" applyProtection="1">
      <protection locked="0"/>
    </xf>
    <xf numFmtId="0" fontId="33" fillId="0" borderId="66" xfId="40" applyFont="1" applyBorder="1" applyAlignment="1" applyProtection="1">
      <alignment horizontal="center" vertical="center"/>
      <protection locked="0"/>
    </xf>
    <xf numFmtId="0" fontId="33" fillId="0" borderId="216" xfId="40" applyFont="1" applyFill="1" applyBorder="1" applyAlignment="1" applyProtection="1">
      <alignment horizontal="left"/>
      <protection locked="0"/>
    </xf>
    <xf numFmtId="0" fontId="33" fillId="0" borderId="369" xfId="40" applyFont="1" applyFill="1" applyBorder="1"/>
    <xf numFmtId="1" fontId="33" fillId="36" borderId="19" xfId="40" applyNumberFormat="1" applyFont="1" applyFill="1" applyBorder="1" applyAlignment="1">
      <alignment horizontal="center"/>
    </xf>
    <xf numFmtId="1" fontId="33" fillId="37" borderId="366" xfId="40" applyNumberFormat="1" applyFont="1" applyFill="1" applyBorder="1" applyAlignment="1" applyProtection="1">
      <alignment horizontal="center"/>
    </xf>
    <xf numFmtId="1" fontId="33" fillId="37" borderId="360" xfId="40" applyNumberFormat="1" applyFont="1" applyFill="1" applyBorder="1" applyAlignment="1" applyProtection="1">
      <alignment horizontal="center"/>
    </xf>
    <xf numFmtId="1" fontId="33" fillId="37" borderId="367" xfId="40" applyNumberFormat="1" applyFont="1" applyFill="1" applyBorder="1" applyAlignment="1" applyProtection="1">
      <alignment horizontal="center" vertical="center" shrinkToFit="1"/>
    </xf>
    <xf numFmtId="0" fontId="33" fillId="0" borderId="211" xfId="40" applyFont="1" applyFill="1" applyBorder="1"/>
    <xf numFmtId="0" fontId="33" fillId="0" borderId="212" xfId="40" applyFont="1" applyFill="1" applyBorder="1"/>
    <xf numFmtId="0" fontId="33" fillId="37" borderId="361" xfId="40" applyFont="1" applyFill="1" applyBorder="1" applyAlignment="1" applyProtection="1">
      <alignment horizontal="center"/>
    </xf>
    <xf numFmtId="1" fontId="33" fillId="0" borderId="361" xfId="40" applyNumberFormat="1" applyFont="1" applyFill="1" applyBorder="1" applyAlignment="1" applyProtection="1">
      <alignment horizontal="center"/>
    </xf>
    <xf numFmtId="0" fontId="55" fillId="0" borderId="374" xfId="39" applyNumberFormat="1" applyFont="1" applyBorder="1" applyAlignment="1" applyProtection="1">
      <alignment horizontal="center"/>
      <protection locked="0"/>
    </xf>
    <xf numFmtId="0" fontId="37" fillId="41" borderId="70" xfId="0" applyFont="1" applyFill="1" applyBorder="1" applyAlignment="1" applyProtection="1">
      <alignment vertical="center" shrinkToFit="1"/>
      <protection locked="0"/>
    </xf>
    <xf numFmtId="0" fontId="37" fillId="41" borderId="253" xfId="40" applyFont="1" applyFill="1" applyBorder="1" applyAlignment="1" applyProtection="1">
      <alignment horizontal="center" vertical="center"/>
      <protection locked="0"/>
    </xf>
    <xf numFmtId="0" fontId="37" fillId="41" borderId="71" xfId="40" applyFont="1" applyFill="1" applyBorder="1" applyAlignment="1" applyProtection="1">
      <alignment horizontal="center" vertical="center"/>
      <protection locked="0"/>
    </xf>
    <xf numFmtId="0" fontId="33" fillId="0" borderId="234" xfId="39" applyFont="1" applyBorder="1" applyAlignment="1" applyProtection="1">
      <alignment horizontal="center"/>
      <protection locked="0"/>
    </xf>
    <xf numFmtId="0" fontId="33" fillId="0" borderId="70" xfId="40" applyFont="1" applyFill="1" applyBorder="1" applyProtection="1">
      <protection locked="0"/>
    </xf>
    <xf numFmtId="0" fontId="33" fillId="0" borderId="155" xfId="40" applyFont="1" applyFill="1" applyBorder="1" applyProtection="1">
      <protection locked="0"/>
    </xf>
    <xf numFmtId="0" fontId="33" fillId="0" borderId="322" xfId="40" applyFont="1" applyFill="1" applyBorder="1"/>
    <xf numFmtId="0" fontId="33" fillId="0" borderId="0" xfId="40" applyFont="1" applyFill="1" applyBorder="1" applyAlignment="1" applyProtection="1">
      <alignment horizontal="center" vertical="center"/>
      <protection locked="0"/>
    </xf>
    <xf numFmtId="0" fontId="33" fillId="0" borderId="320" xfId="0" applyFont="1" applyFill="1" applyBorder="1" applyAlignment="1" applyProtection="1">
      <alignment vertical="center" shrinkToFit="1"/>
      <protection locked="0"/>
    </xf>
    <xf numFmtId="0" fontId="33" fillId="0" borderId="235" xfId="40" applyFont="1" applyFill="1" applyBorder="1" applyAlignment="1" applyProtection="1">
      <alignment horizontal="center" vertical="center"/>
      <protection locked="0"/>
    </xf>
    <xf numFmtId="0" fontId="33" fillId="0" borderId="256" xfId="40" applyFont="1" applyFill="1" applyBorder="1" applyAlignment="1" applyProtection="1">
      <alignment horizontal="center"/>
      <protection locked="0"/>
    </xf>
    <xf numFmtId="0" fontId="33" fillId="0" borderId="259" xfId="40" applyFont="1" applyFill="1" applyBorder="1" applyAlignment="1" applyProtection="1">
      <protection locked="0"/>
    </xf>
    <xf numFmtId="1" fontId="55" fillId="0" borderId="18" xfId="40" applyNumberFormat="1" applyFont="1" applyFill="1" applyBorder="1" applyAlignment="1" applyProtection="1">
      <alignment horizontal="center"/>
      <protection locked="0"/>
    </xf>
    <xf numFmtId="0" fontId="55" fillId="0" borderId="68" xfId="40" applyFont="1" applyFill="1" applyBorder="1" applyAlignment="1" applyProtection="1">
      <alignment horizontal="left"/>
      <protection locked="0"/>
    </xf>
    <xf numFmtId="0" fontId="55" fillId="0" borderId="71" xfId="40" applyFont="1" applyFill="1" applyBorder="1" applyAlignment="1" applyProtection="1">
      <alignment horizontal="center"/>
      <protection locked="0"/>
    </xf>
    <xf numFmtId="0" fontId="33" fillId="0" borderId="19" xfId="40" applyFont="1" applyFill="1" applyBorder="1" applyAlignment="1" applyProtection="1">
      <alignment horizontal="center"/>
    </xf>
    <xf numFmtId="0" fontId="55" fillId="0" borderId="19" xfId="40" applyFont="1" applyFill="1" applyBorder="1" applyAlignment="1" applyProtection="1">
      <alignment horizontal="center"/>
    </xf>
    <xf numFmtId="1" fontId="44" fillId="26" borderId="114" xfId="46" applyNumberFormat="1" applyFont="1" applyFill="1" applyBorder="1" applyAlignment="1" applyProtection="1">
      <alignment horizontal="center"/>
    </xf>
    <xf numFmtId="1" fontId="44" fillId="26" borderId="179" xfId="46" applyNumberFormat="1" applyFont="1" applyFill="1" applyBorder="1" applyAlignment="1" applyProtection="1">
      <alignment horizontal="center"/>
    </xf>
    <xf numFmtId="0" fontId="33" fillId="0" borderId="353" xfId="40" applyFont="1" applyBorder="1" applyProtection="1">
      <protection locked="0"/>
    </xf>
    <xf numFmtId="0" fontId="33" fillId="0" borderId="351" xfId="39" applyNumberFormat="1" applyFont="1" applyFill="1" applyBorder="1" applyAlignment="1" applyProtection="1">
      <alignment horizontal="center"/>
      <protection locked="0"/>
    </xf>
    <xf numFmtId="0" fontId="33" fillId="0" borderId="353" xfId="39" applyNumberFormat="1" applyFont="1" applyFill="1" applyBorder="1" applyAlignment="1" applyProtection="1">
      <alignment horizontal="center"/>
      <protection locked="0"/>
    </xf>
    <xf numFmtId="0" fontId="33" fillId="37" borderId="351" xfId="40" applyFont="1" applyFill="1" applyBorder="1"/>
    <xf numFmtId="0" fontId="33" fillId="0" borderId="413" xfId="40" applyFont="1" applyBorder="1"/>
    <xf numFmtId="0" fontId="33" fillId="0" borderId="350" xfId="40" applyFont="1" applyBorder="1"/>
    <xf numFmtId="0" fontId="33" fillId="0" borderId="100" xfId="40" applyFont="1" applyBorder="1"/>
    <xf numFmtId="0" fontId="33" fillId="0" borderId="386" xfId="40" applyFont="1" applyFill="1" applyBorder="1" applyProtection="1"/>
    <xf numFmtId="0" fontId="44" fillId="4" borderId="19" xfId="40" applyFont="1" applyFill="1" applyBorder="1" applyAlignment="1" applyProtection="1">
      <alignment horizontal="center"/>
    </xf>
    <xf numFmtId="1" fontId="44" fillId="0" borderId="18" xfId="40" applyNumberFormat="1" applyFont="1" applyFill="1" applyBorder="1" applyAlignment="1" applyProtection="1">
      <alignment horizontal="center"/>
      <protection locked="0"/>
    </xf>
    <xf numFmtId="0" fontId="40" fillId="0" borderId="66" xfId="40" applyFont="1" applyBorder="1" applyAlignment="1" applyProtection="1">
      <alignment horizontal="center" vertical="center"/>
      <protection locked="0"/>
    </xf>
    <xf numFmtId="0" fontId="40" fillId="0" borderId="229" xfId="40" applyFont="1" applyFill="1" applyBorder="1" applyAlignment="1" applyProtection="1">
      <protection locked="0"/>
    </xf>
    <xf numFmtId="0" fontId="40" fillId="0" borderId="265" xfId="40" applyFont="1" applyFill="1" applyBorder="1" applyAlignment="1" applyProtection="1">
      <protection locked="0"/>
    </xf>
    <xf numFmtId="0" fontId="40" fillId="0" borderId="265" xfId="40" applyFont="1" applyBorder="1" applyProtection="1">
      <protection locked="0"/>
    </xf>
    <xf numFmtId="0" fontId="40" fillId="0" borderId="70" xfId="40" applyFont="1" applyFill="1" applyBorder="1" applyProtection="1">
      <protection locked="0"/>
    </xf>
    <xf numFmtId="0" fontId="40" fillId="0" borderId="155" xfId="40" applyFont="1" applyFill="1" applyBorder="1" applyProtection="1">
      <protection locked="0"/>
    </xf>
    <xf numFmtId="0" fontId="44" fillId="0" borderId="71" xfId="40" applyFont="1" applyFill="1" applyBorder="1" applyAlignment="1" applyProtection="1">
      <alignment horizontal="center"/>
      <protection locked="0"/>
    </xf>
    <xf numFmtId="0" fontId="44" fillId="0" borderId="68" xfId="40" applyFont="1" applyFill="1" applyBorder="1" applyAlignment="1" applyProtection="1">
      <alignment horizontal="left"/>
      <protection locked="0"/>
    </xf>
    <xf numFmtId="1" fontId="40" fillId="36" borderId="19" xfId="40" applyNumberFormat="1" applyFont="1" applyFill="1" applyBorder="1" applyAlignment="1">
      <alignment horizontal="center"/>
    </xf>
    <xf numFmtId="0" fontId="44" fillId="0" borderId="19" xfId="40" applyFont="1" applyFill="1" applyBorder="1" applyAlignment="1" applyProtection="1">
      <alignment horizontal="center"/>
    </xf>
    <xf numFmtId="0" fontId="40" fillId="0" borderId="19" xfId="40" applyFont="1" applyFill="1" applyBorder="1" applyAlignment="1" applyProtection="1">
      <alignment horizontal="center"/>
    </xf>
    <xf numFmtId="0" fontId="34" fillId="41" borderId="70" xfId="0" applyFont="1" applyFill="1" applyBorder="1" applyAlignment="1" applyProtection="1">
      <alignment vertical="center" shrinkToFit="1"/>
      <protection locked="0"/>
    </xf>
    <xf numFmtId="0" fontId="34" fillId="41" borderId="253" xfId="40" applyFont="1" applyFill="1" applyBorder="1" applyAlignment="1" applyProtection="1">
      <alignment horizontal="center" vertical="center"/>
      <protection locked="0"/>
    </xf>
    <xf numFmtId="0" fontId="34" fillId="41" borderId="71" xfId="40" applyFont="1" applyFill="1" applyBorder="1" applyAlignment="1" applyProtection="1">
      <alignment horizontal="center" vertical="center"/>
      <protection locked="0"/>
    </xf>
    <xf numFmtId="0" fontId="40" fillId="37" borderId="22" xfId="40" applyFont="1" applyFill="1" applyBorder="1" applyAlignment="1" applyProtection="1">
      <alignment horizontal="center"/>
    </xf>
    <xf numFmtId="0" fontId="40" fillId="0" borderId="229" xfId="40" applyFont="1" applyFill="1" applyBorder="1" applyAlignment="1" applyProtection="1">
      <alignment horizontal="left"/>
      <protection locked="0"/>
    </xf>
    <xf numFmtId="0" fontId="44" fillId="0" borderId="229" xfId="40" applyFont="1" applyFill="1" applyBorder="1" applyAlignment="1" applyProtection="1">
      <alignment horizontal="left"/>
      <protection locked="0"/>
    </xf>
    <xf numFmtId="0" fontId="44" fillId="0" borderId="154" xfId="40" applyFont="1" applyFill="1" applyBorder="1" applyAlignment="1" applyProtection="1">
      <alignment horizontal="left"/>
      <protection locked="0"/>
    </xf>
    <xf numFmtId="0" fontId="40" fillId="0" borderId="265" xfId="40" applyFont="1" applyFill="1" applyBorder="1" applyProtection="1">
      <protection locked="0"/>
    </xf>
    <xf numFmtId="0" fontId="40" fillId="0" borderId="351" xfId="40" applyFont="1" applyFill="1" applyBorder="1" applyAlignment="1" applyProtection="1">
      <alignment horizontal="center" vertical="center"/>
      <protection locked="0"/>
    </xf>
    <xf numFmtId="0" fontId="40" fillId="0" borderId="363" xfId="39" applyFont="1" applyFill="1" applyBorder="1" applyAlignment="1" applyProtection="1">
      <alignment horizontal="center"/>
      <protection locked="0"/>
    </xf>
    <xf numFmtId="1" fontId="40" fillId="37" borderId="361" xfId="40" applyNumberFormat="1" applyFont="1" applyFill="1" applyBorder="1" applyAlignment="1" applyProtection="1">
      <alignment horizontal="center"/>
    </xf>
    <xf numFmtId="0" fontId="33" fillId="0" borderId="351" xfId="40" applyFont="1" applyFill="1" applyBorder="1" applyProtection="1"/>
    <xf numFmtId="0" fontId="44" fillId="0" borderId="360" xfId="39" applyFont="1" applyBorder="1" applyAlignment="1" applyProtection="1">
      <alignment horizontal="center"/>
      <protection locked="0"/>
    </xf>
    <xf numFmtId="0" fontId="55" fillId="41" borderId="169" xfId="0" applyFont="1" applyFill="1" applyBorder="1" applyAlignment="1" applyProtection="1">
      <alignment vertical="center" shrinkToFit="1"/>
      <protection locked="0"/>
    </xf>
    <xf numFmtId="0" fontId="55" fillId="41" borderId="212" xfId="46" applyFont="1" applyFill="1" applyBorder="1" applyAlignment="1" applyProtection="1">
      <alignment horizontal="center" vertical="center"/>
      <protection locked="0"/>
    </xf>
    <xf numFmtId="0" fontId="55" fillId="0" borderId="60" xfId="39" applyNumberFormat="1" applyFont="1" applyBorder="1" applyAlignment="1" applyProtection="1">
      <alignment horizontal="center"/>
      <protection locked="0"/>
    </xf>
    <xf numFmtId="0" fontId="37" fillId="41" borderId="236" xfId="0" applyFont="1" applyFill="1" applyBorder="1" applyAlignment="1" applyProtection="1">
      <alignment vertical="center" shrinkToFit="1"/>
      <protection locked="0"/>
    </xf>
    <xf numFmtId="0" fontId="37" fillId="41" borderId="67" xfId="40" applyFont="1" applyFill="1" applyBorder="1"/>
    <xf numFmtId="0" fontId="37" fillId="41" borderId="69" xfId="40" applyFont="1" applyFill="1" applyBorder="1"/>
    <xf numFmtId="0" fontId="37" fillId="41" borderId="353" xfId="40" applyFont="1" applyFill="1" applyBorder="1" applyAlignment="1" applyProtection="1">
      <alignment horizontal="left"/>
      <protection locked="0"/>
    </xf>
    <xf numFmtId="0" fontId="37" fillId="41" borderId="358" xfId="40" applyFont="1" applyFill="1" applyBorder="1" applyAlignment="1" applyProtection="1">
      <alignment horizontal="center" vertical="center"/>
      <protection locked="0"/>
    </xf>
    <xf numFmtId="0" fontId="37" fillId="41" borderId="368" xfId="40" applyFont="1" applyFill="1" applyBorder="1"/>
    <xf numFmtId="0" fontId="37" fillId="41" borderId="351" xfId="40" applyFont="1" applyFill="1" applyBorder="1"/>
    <xf numFmtId="0" fontId="34" fillId="41" borderId="70" xfId="40" applyFont="1" applyFill="1" applyBorder="1" applyAlignment="1" applyProtection="1">
      <alignment horizontal="left"/>
      <protection locked="0"/>
    </xf>
    <xf numFmtId="0" fontId="34" fillId="41" borderId="353" xfId="40" applyFont="1" applyFill="1" applyBorder="1" applyAlignment="1" applyProtection="1">
      <alignment horizontal="left"/>
      <protection locked="0"/>
    </xf>
    <xf numFmtId="0" fontId="34" fillId="41" borderId="358" xfId="40" applyFont="1" applyFill="1" applyBorder="1" applyAlignment="1" applyProtection="1">
      <alignment horizontal="center" vertical="center"/>
      <protection locked="0"/>
    </xf>
    <xf numFmtId="1" fontId="55" fillId="0" borderId="20" xfId="40" applyNumberFormat="1" applyFont="1" applyFill="1" applyBorder="1" applyAlignment="1" applyProtection="1">
      <alignment horizontal="center"/>
      <protection locked="0"/>
    </xf>
    <xf numFmtId="1" fontId="55" fillId="0" borderId="19" xfId="40" applyNumberFormat="1" applyFont="1" applyFill="1" applyBorder="1" applyAlignment="1" applyProtection="1">
      <alignment horizontal="center"/>
      <protection locked="0"/>
    </xf>
    <xf numFmtId="0" fontId="55" fillId="25" borderId="230" xfId="40" applyFont="1" applyFill="1" applyBorder="1" applyAlignment="1" applyProtection="1">
      <alignment horizontal="center"/>
    </xf>
    <xf numFmtId="0" fontId="55" fillId="0" borderId="238" xfId="39" applyNumberFormat="1" applyFont="1" applyFill="1" applyBorder="1" applyAlignment="1" applyProtection="1">
      <alignment horizontal="center"/>
    </xf>
    <xf numFmtId="1" fontId="55" fillId="37" borderId="242" xfId="40" applyNumberFormat="1" applyFont="1" applyFill="1" applyBorder="1" applyAlignment="1" applyProtection="1">
      <alignment horizontal="center"/>
    </xf>
    <xf numFmtId="0" fontId="55" fillId="0" borderId="231" xfId="39" applyNumberFormat="1" applyFont="1" applyFill="1" applyBorder="1" applyAlignment="1" applyProtection="1">
      <alignment horizontal="center"/>
    </xf>
    <xf numFmtId="0" fontId="55" fillId="0" borderId="243" xfId="39" applyNumberFormat="1" applyFont="1" applyFill="1" applyBorder="1" applyAlignment="1" applyProtection="1">
      <alignment horizontal="center"/>
    </xf>
    <xf numFmtId="0" fontId="55" fillId="0" borderId="254" xfId="39" applyNumberFormat="1" applyFont="1" applyFill="1" applyBorder="1" applyAlignment="1" applyProtection="1">
      <alignment horizontal="center"/>
      <protection locked="0"/>
    </xf>
    <xf numFmtId="0" fontId="55" fillId="0" borderId="255" xfId="39" applyNumberFormat="1" applyFont="1" applyFill="1" applyBorder="1" applyAlignment="1" applyProtection="1">
      <alignment horizontal="center"/>
      <protection locked="0"/>
    </xf>
    <xf numFmtId="1" fontId="44" fillId="0" borderId="20" xfId="40" applyNumberFormat="1" applyFont="1" applyFill="1" applyBorder="1" applyAlignment="1" applyProtection="1">
      <alignment horizontal="center"/>
      <protection locked="0"/>
    </xf>
    <xf numFmtId="1" fontId="44" fillId="4" borderId="19" xfId="40" applyNumberFormat="1" applyFont="1" applyFill="1" applyBorder="1" applyAlignment="1" applyProtection="1">
      <alignment horizontal="center"/>
    </xf>
    <xf numFmtId="0" fontId="40" fillId="0" borderId="176" xfId="0" applyFont="1" applyFill="1" applyBorder="1" applyAlignment="1" applyProtection="1">
      <alignment vertical="center" shrinkToFit="1"/>
      <protection locked="0"/>
    </xf>
    <xf numFmtId="0" fontId="44" fillId="0" borderId="363" xfId="39" applyNumberFormat="1" applyFont="1" applyFill="1" applyBorder="1" applyAlignment="1" applyProtection="1">
      <alignment horizontal="center"/>
      <protection locked="0"/>
    </xf>
    <xf numFmtId="1" fontId="44" fillId="37" borderId="361" xfId="40" applyNumberFormat="1" applyFont="1" applyFill="1" applyBorder="1" applyAlignment="1" applyProtection="1">
      <alignment horizontal="center"/>
    </xf>
    <xf numFmtId="1" fontId="44" fillId="4" borderId="361" xfId="40" applyNumberFormat="1" applyFont="1" applyFill="1" applyBorder="1" applyAlignment="1" applyProtection="1">
      <alignment horizontal="center"/>
    </xf>
    <xf numFmtId="0" fontId="44" fillId="0" borderId="364" xfId="39" applyNumberFormat="1" applyFont="1" applyBorder="1" applyAlignment="1" applyProtection="1">
      <alignment horizontal="center"/>
      <protection locked="0"/>
    </xf>
    <xf numFmtId="0" fontId="44" fillId="0" borderId="372" xfId="46" applyFont="1" applyFill="1" applyBorder="1" applyAlignment="1" applyProtection="1">
      <alignment horizontal="center" vertical="center"/>
      <protection locked="0"/>
    </xf>
    <xf numFmtId="0" fontId="44" fillId="25" borderId="212" xfId="40" applyFont="1" applyFill="1" applyBorder="1" applyAlignment="1">
      <alignment horizontal="center"/>
    </xf>
    <xf numFmtId="0" fontId="55" fillId="0" borderId="373" xfId="0" applyFont="1" applyFill="1" applyBorder="1"/>
    <xf numFmtId="1" fontId="40" fillId="37" borderId="288" xfId="40" applyNumberFormat="1" applyFont="1" applyFill="1" applyBorder="1" applyAlignment="1">
      <alignment horizontal="center"/>
    </xf>
    <xf numFmtId="1" fontId="40" fillId="37" borderId="283" xfId="40" applyNumberFormat="1" applyFont="1" applyFill="1" applyBorder="1" applyAlignment="1">
      <alignment horizontal="center"/>
    </xf>
    <xf numFmtId="0" fontId="40" fillId="37" borderId="284" xfId="40" applyFont="1" applyFill="1" applyBorder="1" applyAlignment="1">
      <alignment horizontal="center"/>
    </xf>
    <xf numFmtId="1" fontId="40" fillId="37" borderId="290" xfId="40" applyNumberFormat="1" applyFont="1" applyFill="1" applyBorder="1" applyAlignment="1">
      <alignment horizontal="center" vertical="center" shrinkToFit="1"/>
    </xf>
    <xf numFmtId="0" fontId="44" fillId="0" borderId="437" xfId="46" applyFont="1" applyFill="1" applyBorder="1" applyAlignment="1" applyProtection="1">
      <alignment horizontal="center" vertical="center"/>
      <protection locked="0"/>
    </xf>
    <xf numFmtId="0" fontId="55" fillId="0" borderId="216" xfId="0" applyFont="1" applyFill="1" applyBorder="1"/>
    <xf numFmtId="0" fontId="44" fillId="37" borderId="212" xfId="40" applyFont="1" applyFill="1" applyBorder="1" applyAlignment="1">
      <alignment horizontal="center"/>
    </xf>
    <xf numFmtId="0" fontId="55" fillId="0" borderId="256" xfId="40" applyFont="1" applyFill="1" applyBorder="1" applyAlignment="1" applyProtection="1">
      <alignment horizontal="center"/>
      <protection locked="0"/>
    </xf>
    <xf numFmtId="0" fontId="55" fillId="0" borderId="259" xfId="40" applyFont="1" applyFill="1" applyBorder="1" applyAlignment="1" applyProtection="1">
      <protection locked="0"/>
    </xf>
    <xf numFmtId="0" fontId="33" fillId="0" borderId="351" xfId="0" applyFont="1" applyBorder="1"/>
    <xf numFmtId="0" fontId="40" fillId="0" borderId="374" xfId="39" applyNumberFormat="1" applyFont="1" applyBorder="1" applyAlignment="1" applyProtection="1">
      <alignment horizontal="center"/>
      <protection locked="0"/>
    </xf>
    <xf numFmtId="0" fontId="40" fillId="0" borderId="369" xfId="39" applyNumberFormat="1" applyFont="1" applyBorder="1" applyAlignment="1" applyProtection="1">
      <alignment horizontal="center"/>
      <protection locked="0"/>
    </xf>
    <xf numFmtId="0" fontId="55" fillId="0" borderId="212" xfId="0" applyFont="1" applyFill="1" applyBorder="1"/>
    <xf numFmtId="1" fontId="34" fillId="4" borderId="51" xfId="40" applyNumberFormat="1" applyFont="1" applyFill="1" applyBorder="1" applyAlignment="1" applyProtection="1">
      <alignment horizontal="left" vertical="center" shrinkToFit="1"/>
    </xf>
    <xf numFmtId="1" fontId="34" fillId="4" borderId="50" xfId="40" applyNumberFormat="1" applyFont="1" applyFill="1" applyBorder="1" applyAlignment="1" applyProtection="1">
      <alignment horizontal="left" vertical="center" shrinkToFit="1"/>
    </xf>
    <xf numFmtId="1" fontId="34" fillId="4" borderId="17" xfId="40" applyNumberFormat="1" applyFont="1" applyFill="1" applyBorder="1" applyAlignment="1" applyProtection="1">
      <alignment horizontal="left" vertical="center" shrinkToFit="1"/>
    </xf>
    <xf numFmtId="164" fontId="34" fillId="4" borderId="22" xfId="26" applyFont="1" applyFill="1" applyBorder="1" applyAlignment="1" applyProtection="1">
      <alignment horizontal="center" vertical="center"/>
    </xf>
    <xf numFmtId="164" fontId="34" fillId="4" borderId="150" xfId="26" applyFont="1" applyFill="1" applyBorder="1" applyAlignment="1" applyProtection="1">
      <alignment horizontal="center" vertical="center"/>
    </xf>
    <xf numFmtId="1" fontId="34" fillId="4" borderId="51" xfId="40" applyNumberFormat="1" applyFont="1" applyFill="1" applyBorder="1" applyAlignment="1" applyProtection="1">
      <alignment horizontal="center" vertical="center" shrinkToFit="1"/>
    </xf>
    <xf numFmtId="1" fontId="34" fillId="4" borderId="50" xfId="40" applyNumberFormat="1" applyFont="1" applyFill="1" applyBorder="1" applyAlignment="1" applyProtection="1">
      <alignment horizontal="center" vertical="center" shrinkToFit="1"/>
    </xf>
    <xf numFmtId="1" fontId="34" fillId="4" borderId="17" xfId="40" applyNumberFormat="1" applyFont="1" applyFill="1" applyBorder="1" applyAlignment="1" applyProtection="1">
      <alignment horizontal="center" vertical="center" shrinkToFit="1"/>
    </xf>
    <xf numFmtId="1" fontId="33" fillId="4" borderId="63" xfId="40" applyNumberFormat="1" applyFont="1" applyFill="1" applyBorder="1" applyAlignment="1" applyProtection="1">
      <alignment horizontal="left" vertical="center"/>
    </xf>
    <xf numFmtId="1" fontId="33" fillId="4" borderId="48" xfId="40" applyNumberFormat="1" applyFont="1" applyFill="1" applyBorder="1" applyAlignment="1" applyProtection="1">
      <alignment horizontal="left" vertical="center"/>
    </xf>
    <xf numFmtId="1" fontId="33" fillId="4" borderId="185" xfId="40" applyNumberFormat="1" applyFont="1" applyFill="1" applyBorder="1" applyAlignment="1" applyProtection="1">
      <alignment horizontal="left" vertical="center"/>
    </xf>
    <xf numFmtId="165" fontId="34" fillId="4" borderId="184" xfId="26" applyNumberFormat="1" applyFont="1" applyFill="1" applyBorder="1" applyAlignment="1" applyProtection="1">
      <alignment horizontal="center" vertical="center"/>
    </xf>
    <xf numFmtId="165" fontId="34" fillId="4" borderId="49" xfId="26" applyNumberFormat="1" applyFont="1" applyFill="1" applyBorder="1" applyAlignment="1" applyProtection="1">
      <alignment horizontal="center" vertical="center"/>
    </xf>
    <xf numFmtId="9" fontId="34" fillId="4" borderId="22" xfId="45" applyFont="1" applyFill="1" applyBorder="1" applyAlignment="1" applyProtection="1">
      <alignment horizontal="center" vertical="center"/>
    </xf>
    <xf numFmtId="9" fontId="34" fillId="4" borderId="150" xfId="45" applyFont="1" applyFill="1" applyBorder="1" applyAlignment="1" applyProtection="1">
      <alignment horizontal="center" vertical="center"/>
    </xf>
    <xf numFmtId="1" fontId="33" fillId="4" borderId="51" xfId="40" applyNumberFormat="1" applyFont="1" applyFill="1" applyBorder="1" applyAlignment="1" applyProtection="1">
      <alignment horizontal="left" vertical="center"/>
    </xf>
    <xf numFmtId="1" fontId="33" fillId="4" borderId="50" xfId="40" applyNumberFormat="1" applyFont="1" applyFill="1" applyBorder="1" applyAlignment="1" applyProtection="1">
      <alignment horizontal="left" vertical="center"/>
    </xf>
    <xf numFmtId="1" fontId="33" fillId="4" borderId="17" xfId="40" applyNumberFormat="1" applyFont="1" applyFill="1" applyBorder="1" applyAlignment="1" applyProtection="1">
      <alignment horizontal="left" vertical="center"/>
    </xf>
    <xf numFmtId="165" fontId="34" fillId="4" borderId="22" xfId="26" applyNumberFormat="1" applyFont="1" applyFill="1" applyBorder="1" applyAlignment="1" applyProtection="1">
      <alignment horizontal="center" vertical="center"/>
    </xf>
    <xf numFmtId="165" fontId="34" fillId="4" borderId="150" xfId="26" applyNumberFormat="1" applyFont="1" applyFill="1" applyBorder="1" applyAlignment="1" applyProtection="1">
      <alignment horizontal="center" vertical="center"/>
    </xf>
    <xf numFmtId="1" fontId="33" fillId="4" borderId="51" xfId="40" applyNumberFormat="1" applyFont="1" applyFill="1" applyBorder="1" applyAlignment="1" applyProtection="1">
      <alignment horizontal="left" vertical="center" shrinkToFit="1"/>
    </xf>
    <xf numFmtId="1" fontId="33" fillId="4" borderId="50" xfId="40" applyNumberFormat="1" applyFont="1" applyFill="1" applyBorder="1" applyAlignment="1" applyProtection="1">
      <alignment horizontal="left" vertical="center" shrinkToFit="1"/>
    </xf>
    <xf numFmtId="1" fontId="33" fillId="4" borderId="17" xfId="40" applyNumberFormat="1" applyFont="1" applyFill="1" applyBorder="1" applyAlignment="1" applyProtection="1">
      <alignment horizontal="left" vertical="center" shrinkToFit="1"/>
    </xf>
    <xf numFmtId="0" fontId="40" fillId="4" borderId="205" xfId="40" applyFont="1" applyFill="1" applyBorder="1" applyAlignment="1" applyProtection="1">
      <alignment horizontal="center"/>
    </xf>
    <xf numFmtId="0" fontId="40" fillId="4" borderId="62" xfId="40" applyFont="1" applyFill="1" applyBorder="1" applyAlignment="1" applyProtection="1">
      <alignment horizontal="center"/>
    </xf>
    <xf numFmtId="0" fontId="40" fillId="4" borderId="188" xfId="40" applyFont="1" applyFill="1" applyBorder="1" applyAlignment="1" applyProtection="1">
      <alignment horizontal="center"/>
    </xf>
    <xf numFmtId="0" fontId="37" fillId="27" borderId="69" xfId="40" applyFont="1" applyFill="1" applyBorder="1" applyAlignment="1">
      <alignment horizontal="center" vertical="center" wrapText="1"/>
    </xf>
    <xf numFmtId="0" fontId="37" fillId="27" borderId="69" xfId="0" applyFont="1" applyFill="1" applyBorder="1" applyAlignment="1">
      <alignment horizontal="center" vertical="center" wrapText="1"/>
    </xf>
    <xf numFmtId="0" fontId="40" fillId="4" borderId="81" xfId="40" applyFont="1" applyFill="1" applyBorder="1" applyAlignment="1" applyProtection="1">
      <alignment horizontal="center" vertical="center"/>
    </xf>
    <xf numFmtId="0" fontId="40" fillId="4" borderId="37" xfId="40" applyFont="1" applyFill="1" applyBorder="1" applyAlignment="1" applyProtection="1">
      <alignment horizontal="center" vertical="center"/>
    </xf>
    <xf numFmtId="0" fontId="40" fillId="4" borderId="82" xfId="40" applyFont="1" applyFill="1" applyBorder="1" applyAlignment="1" applyProtection="1">
      <alignment horizontal="center" vertical="center"/>
    </xf>
    <xf numFmtId="0" fontId="37" fillId="4" borderId="33" xfId="40" applyFont="1" applyFill="1" applyBorder="1" applyAlignment="1" applyProtection="1">
      <alignment horizontal="center" textRotation="90"/>
    </xf>
    <xf numFmtId="0" fontId="37" fillId="4" borderId="186" xfId="40" applyFont="1" applyFill="1" applyBorder="1" applyAlignment="1" applyProtection="1">
      <alignment horizontal="center" textRotation="90"/>
    </xf>
    <xf numFmtId="0" fontId="37" fillId="4" borderId="26" xfId="40" applyFont="1" applyFill="1" applyBorder="1" applyAlignment="1" applyProtection="1">
      <alignment horizontal="center" textRotation="90" wrapText="1"/>
    </xf>
    <xf numFmtId="0" fontId="37" fillId="4" borderId="145" xfId="40" applyFont="1" applyFill="1" applyBorder="1" applyAlignment="1" applyProtection="1">
      <alignment horizontal="center" textRotation="90" wrapText="1"/>
    </xf>
    <xf numFmtId="0" fontId="37" fillId="4" borderId="187" xfId="40" applyFont="1" applyFill="1" applyBorder="1" applyAlignment="1" applyProtection="1">
      <alignment horizontal="center" vertical="center"/>
    </xf>
    <xf numFmtId="0" fontId="37" fillId="4" borderId="17" xfId="40" applyFont="1" applyFill="1" applyBorder="1" applyAlignment="1" applyProtection="1">
      <alignment horizontal="center" vertical="center"/>
    </xf>
    <xf numFmtId="0" fontId="37" fillId="4" borderId="22" xfId="40" applyFont="1" applyFill="1" applyBorder="1" applyAlignment="1" applyProtection="1">
      <alignment horizontal="center" vertical="center"/>
    </xf>
    <xf numFmtId="0" fontId="37" fillId="4" borderId="203" xfId="40" applyFont="1" applyFill="1" applyBorder="1" applyAlignment="1" applyProtection="1">
      <alignment horizontal="center"/>
    </xf>
    <xf numFmtId="0" fontId="37" fillId="4" borderId="14" xfId="40" applyFont="1" applyFill="1" applyBorder="1" applyAlignment="1" applyProtection="1">
      <alignment horizontal="center"/>
    </xf>
    <xf numFmtId="0" fontId="37" fillId="4" borderId="200" xfId="40" applyFont="1" applyFill="1" applyBorder="1" applyAlignment="1" applyProtection="1">
      <alignment horizontal="center"/>
    </xf>
    <xf numFmtId="0" fontId="37" fillId="4" borderId="44" xfId="40" applyFont="1" applyFill="1" applyBorder="1" applyAlignment="1" applyProtection="1">
      <alignment horizontal="center" vertical="center"/>
    </xf>
    <xf numFmtId="0" fontId="37" fillId="4" borderId="45" xfId="40" applyFont="1" applyFill="1" applyBorder="1" applyAlignment="1" applyProtection="1">
      <alignment horizontal="center" vertical="center"/>
    </xf>
    <xf numFmtId="0" fontId="37" fillId="4" borderId="30" xfId="40" applyFont="1" applyFill="1" applyBorder="1" applyAlignment="1" applyProtection="1">
      <alignment horizontal="center" vertical="center"/>
    </xf>
    <xf numFmtId="0" fontId="37" fillId="4" borderId="14" xfId="40" applyFont="1" applyFill="1" applyBorder="1" applyAlignment="1" applyProtection="1">
      <alignment horizontal="center" vertical="center"/>
    </xf>
    <xf numFmtId="0" fontId="37" fillId="4" borderId="31" xfId="40" applyFont="1" applyFill="1" applyBorder="1" applyAlignment="1" applyProtection="1">
      <alignment horizontal="center" vertical="center"/>
    </xf>
    <xf numFmtId="0" fontId="37" fillId="4" borderId="204" xfId="40" applyFont="1" applyFill="1" applyBorder="1" applyAlignment="1" applyProtection="1">
      <alignment horizontal="center"/>
    </xf>
    <xf numFmtId="0" fontId="37" fillId="4" borderId="201" xfId="40" applyFont="1" applyFill="1" applyBorder="1" applyAlignment="1" applyProtection="1">
      <alignment horizontal="center" vertical="center" wrapText="1"/>
    </xf>
    <xf numFmtId="0" fontId="37" fillId="4" borderId="202" xfId="40" applyFont="1" applyFill="1" applyBorder="1" applyAlignment="1" applyProtection="1">
      <alignment horizontal="center" vertical="center" wrapText="1"/>
    </xf>
    <xf numFmtId="0" fontId="37" fillId="4" borderId="78" xfId="40" applyFont="1" applyFill="1" applyBorder="1" applyAlignment="1" applyProtection="1">
      <alignment horizontal="center" vertical="center" wrapText="1"/>
    </xf>
    <xf numFmtId="0" fontId="37" fillId="27" borderId="67" xfId="40" applyFont="1" applyFill="1" applyBorder="1" applyAlignment="1">
      <alignment horizontal="center" vertical="center" wrapText="1"/>
    </xf>
    <xf numFmtId="0" fontId="37" fillId="27" borderId="67" xfId="0" applyFont="1" applyFill="1" applyBorder="1" applyAlignment="1">
      <alignment vertical="center"/>
    </xf>
    <xf numFmtId="0" fontId="32" fillId="0" borderId="0" xfId="40" applyFont="1" applyFill="1" applyBorder="1" applyAlignment="1" applyProtection="1">
      <alignment horizontal="center" vertical="center"/>
    </xf>
    <xf numFmtId="0" fontId="32" fillId="0" borderId="0" xfId="40" applyFont="1" applyFill="1" applyBorder="1" applyAlignment="1" applyProtection="1">
      <alignment horizontal="center" vertical="center"/>
      <protection locked="0"/>
    </xf>
    <xf numFmtId="0" fontId="32" fillId="0" borderId="142" xfId="40" applyFont="1" applyFill="1" applyBorder="1" applyAlignment="1" applyProtection="1">
      <alignment horizontal="center" vertical="center"/>
    </xf>
    <xf numFmtId="0" fontId="37" fillId="4" borderId="196" xfId="40" applyFont="1" applyFill="1" applyBorder="1" applyAlignment="1" applyProtection="1">
      <alignment horizontal="center" vertical="center" textRotation="90"/>
    </xf>
    <xf numFmtId="0" fontId="37" fillId="4" borderId="197" xfId="40" applyFont="1" applyFill="1" applyBorder="1" applyAlignment="1" applyProtection="1">
      <alignment horizontal="center" vertical="center" textRotation="90"/>
    </xf>
    <xf numFmtId="0" fontId="37" fillId="4" borderId="198" xfId="40" applyFont="1" applyFill="1" applyBorder="1" applyAlignment="1" applyProtection="1">
      <alignment horizontal="center" vertical="center" textRotation="90"/>
    </xf>
    <xf numFmtId="0" fontId="37" fillId="4" borderId="193" xfId="40" applyFont="1" applyFill="1" applyBorder="1" applyAlignment="1" applyProtection="1">
      <alignment horizontal="center" vertical="center" textRotation="90"/>
    </xf>
    <xf numFmtId="0" fontId="37" fillId="4" borderId="194" xfId="40" applyFont="1" applyFill="1" applyBorder="1" applyAlignment="1" applyProtection="1">
      <alignment horizontal="center" vertical="center" textRotation="90"/>
    </xf>
    <xf numFmtId="0" fontId="37" fillId="4" borderId="195" xfId="40" applyFont="1" applyFill="1" applyBorder="1" applyAlignment="1" applyProtection="1">
      <alignment horizontal="center" vertical="center" textRotation="90"/>
    </xf>
    <xf numFmtId="0" fontId="37" fillId="4" borderId="190" xfId="40" applyFont="1" applyFill="1" applyBorder="1" applyAlignment="1" applyProtection="1">
      <alignment horizontal="center" vertical="center"/>
    </xf>
    <xf numFmtId="0" fontId="37" fillId="4" borderId="191" xfId="40" applyFont="1" applyFill="1" applyBorder="1" applyAlignment="1" applyProtection="1">
      <alignment horizontal="center" vertical="center"/>
    </xf>
    <xf numFmtId="0" fontId="37" fillId="4" borderId="192" xfId="40" applyFont="1" applyFill="1" applyBorder="1" applyAlignment="1" applyProtection="1">
      <alignment horizontal="center" vertical="center"/>
    </xf>
    <xf numFmtId="0" fontId="54" fillId="4" borderId="147" xfId="40" applyFont="1" applyFill="1" applyBorder="1" applyAlignment="1" applyProtection="1">
      <alignment horizontal="center" textRotation="90" wrapText="1"/>
    </xf>
    <xf numFmtId="0" fontId="54" fillId="4" borderId="189" xfId="40" applyFont="1" applyFill="1" applyBorder="1" applyAlignment="1" applyProtection="1">
      <alignment horizontal="center" textRotation="90" wrapText="1"/>
    </xf>
    <xf numFmtId="0" fontId="40" fillId="4" borderId="62" xfId="40" applyFont="1" applyFill="1" applyBorder="1" applyAlignment="1">
      <alignment horizontal="center" vertical="center"/>
    </xf>
    <xf numFmtId="1" fontId="36" fillId="4" borderId="63" xfId="40" applyNumberFormat="1" applyFont="1" applyFill="1" applyBorder="1" applyAlignment="1" applyProtection="1">
      <alignment horizontal="center" vertical="center"/>
    </xf>
    <xf numFmtId="1" fontId="36" fillId="4" borderId="48" xfId="40" applyNumberFormat="1" applyFont="1" applyFill="1" applyBorder="1" applyAlignment="1" applyProtection="1">
      <alignment horizontal="center" vertical="center"/>
    </xf>
    <xf numFmtId="0" fontId="40" fillId="4" borderId="77" xfId="40" applyFont="1" applyFill="1" applyBorder="1" applyAlignment="1" applyProtection="1">
      <alignment horizontal="left" vertical="center" wrapText="1"/>
    </xf>
    <xf numFmtId="0" fontId="40" fillId="4" borderId="64" xfId="40" applyFont="1" applyFill="1" applyBorder="1" applyAlignment="1" applyProtection="1">
      <alignment horizontal="left" vertical="center" wrapText="1"/>
    </xf>
    <xf numFmtId="0" fontId="40" fillId="4" borderId="41" xfId="40" applyFont="1" applyFill="1" applyBorder="1" applyAlignment="1" applyProtection="1">
      <alignment horizontal="left" vertical="center" wrapText="1"/>
    </xf>
    <xf numFmtId="0" fontId="40" fillId="4" borderId="37" xfId="40" applyFont="1" applyFill="1" applyBorder="1" applyAlignment="1">
      <alignment horizontal="center" vertical="center"/>
    </xf>
    <xf numFmtId="0" fontId="40" fillId="4" borderId="82" xfId="40" applyFont="1" applyFill="1" applyBorder="1" applyAlignment="1">
      <alignment horizontal="center" vertical="center"/>
    </xf>
    <xf numFmtId="0" fontId="40" fillId="4" borderId="65" xfId="40" applyFont="1" applyFill="1" applyBorder="1" applyAlignment="1">
      <alignment horizontal="center" vertical="center"/>
    </xf>
    <xf numFmtId="0" fontId="37" fillId="25" borderId="84" xfId="46" applyFont="1" applyFill="1" applyBorder="1" applyAlignment="1" applyProtection="1">
      <alignment horizontal="center" vertical="center" textRotation="90"/>
    </xf>
    <xf numFmtId="0" fontId="37" fillId="25" borderId="91" xfId="46" applyFont="1" applyFill="1" applyBorder="1" applyAlignment="1" applyProtection="1">
      <alignment horizontal="center" vertical="center" textRotation="90"/>
    </xf>
    <xf numFmtId="0" fontId="37" fillId="25" borderId="103" xfId="46" applyFont="1" applyFill="1" applyBorder="1" applyAlignment="1" applyProtection="1">
      <alignment horizontal="center" vertical="center" textRotation="90"/>
    </xf>
    <xf numFmtId="0" fontId="37" fillId="25" borderId="85" xfId="46" applyFont="1" applyFill="1" applyBorder="1" applyAlignment="1" applyProtection="1">
      <alignment horizontal="center" vertical="center" textRotation="90"/>
    </xf>
    <xf numFmtId="0" fontId="37" fillId="25" borderId="92" xfId="46" applyFont="1" applyFill="1" applyBorder="1" applyAlignment="1" applyProtection="1">
      <alignment horizontal="center" vertical="center" textRotation="90"/>
    </xf>
    <xf numFmtId="0" fontId="37" fillId="25" borderId="104" xfId="46" applyFont="1" applyFill="1" applyBorder="1" applyAlignment="1" applyProtection="1">
      <alignment horizontal="center" vertical="center" textRotation="90"/>
    </xf>
    <xf numFmtId="0" fontId="37" fillId="25" borderId="86" xfId="46" applyFont="1" applyFill="1" applyBorder="1" applyAlignment="1" applyProtection="1">
      <alignment horizontal="center" vertical="center"/>
    </xf>
    <xf numFmtId="0" fontId="37" fillId="25" borderId="0" xfId="46" applyFont="1" applyFill="1" applyBorder="1" applyAlignment="1" applyProtection="1">
      <alignment horizontal="center" vertical="center"/>
    </xf>
    <xf numFmtId="0" fontId="33" fillId="25" borderId="105" xfId="49" applyFont="1" applyFill="1" applyBorder="1" applyAlignment="1" applyProtection="1">
      <alignment horizontal="center" vertical="center"/>
    </xf>
    <xf numFmtId="0" fontId="37" fillId="25" borderId="87" xfId="46" applyFont="1" applyFill="1" applyBorder="1" applyAlignment="1" applyProtection="1">
      <alignment horizontal="center" vertical="center" wrapText="1"/>
    </xf>
    <xf numFmtId="0" fontId="33" fillId="25" borderId="88" xfId="49" applyFont="1" applyFill="1" applyBorder="1" applyAlignment="1" applyProtection="1">
      <alignment horizontal="center" vertical="center" wrapText="1"/>
    </xf>
    <xf numFmtId="0" fontId="37" fillId="25" borderId="69" xfId="46" applyFont="1" applyFill="1" applyBorder="1" applyAlignment="1" applyProtection="1">
      <alignment horizontal="center" textRotation="90"/>
    </xf>
    <xf numFmtId="0" fontId="33" fillId="25" borderId="107" xfId="49" applyFont="1" applyFill="1" applyBorder="1" applyAlignment="1" applyProtection="1">
      <alignment horizontal="center"/>
    </xf>
    <xf numFmtId="0" fontId="37" fillId="25" borderId="102" xfId="46" applyFont="1" applyFill="1" applyBorder="1" applyAlignment="1" applyProtection="1">
      <alignment horizontal="center" textRotation="90"/>
    </xf>
    <xf numFmtId="0" fontId="33" fillId="25" borderId="110" xfId="49" applyFont="1" applyFill="1" applyBorder="1" applyAlignment="1" applyProtection="1">
      <alignment horizontal="center"/>
    </xf>
    <xf numFmtId="0" fontId="37" fillId="25" borderId="101" xfId="46" applyFont="1" applyFill="1" applyBorder="1" applyAlignment="1" applyProtection="1">
      <alignment horizontal="center" vertical="center"/>
    </xf>
    <xf numFmtId="0" fontId="33" fillId="25" borderId="69" xfId="49" applyFont="1" applyFill="1" applyBorder="1" applyAlignment="1" applyProtection="1">
      <alignment horizontal="center" vertical="center"/>
    </xf>
    <xf numFmtId="0" fontId="37" fillId="25" borderId="69" xfId="46" applyFont="1" applyFill="1" applyBorder="1" applyAlignment="1" applyProtection="1">
      <alignment horizontal="center" vertical="center"/>
    </xf>
    <xf numFmtId="0" fontId="37" fillId="25" borderId="70" xfId="46" applyFont="1" applyFill="1" applyBorder="1" applyAlignment="1" applyProtection="1">
      <alignment horizontal="center" textRotation="90"/>
    </xf>
    <xf numFmtId="0" fontId="33" fillId="25" borderId="108" xfId="49" applyFont="1" applyFill="1" applyBorder="1" applyAlignment="1" applyProtection="1">
      <alignment horizontal="center"/>
    </xf>
    <xf numFmtId="0" fontId="37" fillId="25" borderId="67" xfId="46" applyFont="1" applyFill="1" applyBorder="1" applyAlignment="1" applyProtection="1">
      <alignment horizontal="center" vertical="center"/>
    </xf>
    <xf numFmtId="0" fontId="37" fillId="25" borderId="89" xfId="46" applyFont="1" applyFill="1" applyBorder="1" applyAlignment="1" applyProtection="1">
      <alignment horizontal="center" vertical="center"/>
    </xf>
    <xf numFmtId="0" fontId="33" fillId="0" borderId="86" xfId="49" applyFont="1" applyBorder="1" applyAlignment="1">
      <alignment horizontal="center" vertical="center"/>
    </xf>
    <xf numFmtId="0" fontId="33" fillId="0" borderId="90" xfId="49" applyFont="1" applyBorder="1" applyAlignment="1">
      <alignment horizontal="center" vertical="center"/>
    </xf>
    <xf numFmtId="0" fontId="33" fillId="0" borderId="98" xfId="49" applyFont="1" applyBorder="1" applyAlignment="1">
      <alignment horizontal="center" vertical="center"/>
    </xf>
    <xf numFmtId="0" fontId="33" fillId="0" borderId="99" xfId="49" applyFont="1" applyBorder="1" applyAlignment="1">
      <alignment horizontal="center" vertical="center"/>
    </xf>
    <xf numFmtId="0" fontId="33" fillId="0" borderId="100" xfId="49" applyFont="1" applyBorder="1" applyAlignment="1">
      <alignment horizontal="center" vertical="center"/>
    </xf>
    <xf numFmtId="0" fontId="37" fillId="27" borderId="69" xfId="0" applyFont="1" applyFill="1" applyBorder="1" applyAlignment="1">
      <alignment vertical="center"/>
    </xf>
    <xf numFmtId="0" fontId="37" fillId="25" borderId="93" xfId="46" applyFont="1" applyFill="1" applyBorder="1" applyAlignment="1" applyProtection="1">
      <alignment horizontal="center"/>
    </xf>
    <xf numFmtId="0" fontId="37" fillId="25" borderId="94" xfId="46" applyFont="1" applyFill="1" applyBorder="1" applyAlignment="1" applyProtection="1">
      <alignment horizontal="center"/>
    </xf>
    <xf numFmtId="0" fontId="37" fillId="25" borderId="95" xfId="46" applyFont="1" applyFill="1" applyBorder="1" applyAlignment="1" applyProtection="1">
      <alignment horizontal="center"/>
    </xf>
    <xf numFmtId="0" fontId="37" fillId="25" borderId="96" xfId="46" applyFont="1" applyFill="1" applyBorder="1" applyAlignment="1" applyProtection="1">
      <alignment horizontal="center"/>
    </xf>
    <xf numFmtId="0" fontId="37" fillId="25" borderId="97" xfId="46" applyFont="1" applyFill="1" applyBorder="1" applyAlignment="1" applyProtection="1">
      <alignment horizontal="center"/>
    </xf>
    <xf numFmtId="0" fontId="54" fillId="4" borderId="134" xfId="40" applyFont="1" applyFill="1" applyBorder="1" applyAlignment="1" applyProtection="1">
      <alignment horizontal="center" vertical="center" textRotation="90" wrapText="1"/>
    </xf>
    <xf numFmtId="0" fontId="54" fillId="4" borderId="135" xfId="40" applyFont="1" applyFill="1" applyBorder="1" applyAlignment="1" applyProtection="1">
      <alignment horizontal="center" vertical="center" textRotation="90" wrapText="1"/>
    </xf>
    <xf numFmtId="0" fontId="45" fillId="25" borderId="99" xfId="46" applyFont="1" applyFill="1" applyBorder="1" applyAlignment="1">
      <alignment horizontal="center" vertical="center"/>
    </xf>
    <xf numFmtId="0" fontId="33" fillId="25" borderId="99" xfId="49" applyFont="1" applyFill="1" applyBorder="1" applyAlignment="1">
      <alignment horizontal="center" vertical="center"/>
    </xf>
    <xf numFmtId="0" fontId="45" fillId="25" borderId="119" xfId="46" applyFont="1" applyFill="1" applyBorder="1" applyAlignment="1">
      <alignment horizontal="center" vertical="center"/>
    </xf>
    <xf numFmtId="0" fontId="33" fillId="25" borderId="119" xfId="49" applyFont="1" applyFill="1" applyBorder="1" applyAlignment="1">
      <alignment horizontal="center" vertical="center"/>
    </xf>
    <xf numFmtId="0" fontId="33" fillId="25" borderId="0" xfId="49" applyFont="1" applyFill="1" applyBorder="1" applyAlignment="1">
      <alignment horizontal="center" vertical="center"/>
    </xf>
    <xf numFmtId="0" fontId="37" fillId="25" borderId="79" xfId="46" applyFont="1" applyFill="1" applyBorder="1" applyAlignment="1" applyProtection="1">
      <alignment horizontal="center" textRotation="90"/>
    </xf>
    <xf numFmtId="0" fontId="33" fillId="25" borderId="111" xfId="49" applyFont="1" applyFill="1" applyBorder="1" applyAlignment="1" applyProtection="1">
      <alignment horizontal="center"/>
    </xf>
    <xf numFmtId="0" fontId="45" fillId="25" borderId="206" xfId="46" applyFont="1" applyFill="1" applyBorder="1" applyAlignment="1">
      <alignment horizontal="center" vertical="center"/>
    </xf>
    <xf numFmtId="0" fontId="45" fillId="25" borderId="14" xfId="46" applyFont="1" applyFill="1" applyBorder="1" applyAlignment="1">
      <alignment horizontal="center" vertical="center"/>
    </xf>
    <xf numFmtId="0" fontId="45" fillId="25" borderId="207" xfId="46" applyFont="1" applyFill="1" applyBorder="1" applyAlignment="1">
      <alignment horizontal="center" vertical="center"/>
    </xf>
    <xf numFmtId="0" fontId="40" fillId="25" borderId="76" xfId="46" applyFont="1" applyFill="1" applyBorder="1" applyAlignment="1" applyProtection="1">
      <alignment horizontal="left" vertical="center" wrapText="1"/>
    </xf>
    <xf numFmtId="0" fontId="33" fillId="25" borderId="69" xfId="49" applyFont="1" applyFill="1" applyBorder="1" applyAlignment="1" applyProtection="1">
      <alignment horizontal="left" vertical="center" wrapText="1"/>
    </xf>
    <xf numFmtId="1" fontId="34" fillId="25" borderId="71" xfId="46" applyNumberFormat="1" applyFont="1" applyFill="1" applyBorder="1" applyAlignment="1" applyProtection="1">
      <alignment horizontal="center" vertical="center"/>
    </xf>
    <xf numFmtId="1" fontId="34" fillId="25" borderId="68" xfId="46" applyNumberFormat="1" applyFont="1" applyFill="1" applyBorder="1" applyAlignment="1" applyProtection="1">
      <alignment horizontal="center" vertical="center"/>
    </xf>
    <xf numFmtId="0" fontId="33" fillId="25" borderId="105" xfId="50" applyFont="1" applyFill="1" applyBorder="1" applyAlignment="1" applyProtection="1">
      <alignment horizontal="center" vertical="center"/>
    </xf>
    <xf numFmtId="0" fontId="33" fillId="25" borderId="88" xfId="50" applyFont="1" applyFill="1" applyBorder="1" applyAlignment="1" applyProtection="1">
      <alignment horizontal="center" vertical="center" wrapText="1"/>
    </xf>
    <xf numFmtId="0" fontId="37" fillId="25" borderId="351" xfId="46" applyFont="1" applyFill="1" applyBorder="1" applyAlignment="1" applyProtection="1">
      <alignment horizontal="center" textRotation="90"/>
    </xf>
    <xf numFmtId="0" fontId="33" fillId="25" borderId="107" xfId="50" applyFont="1" applyFill="1" applyBorder="1" applyAlignment="1" applyProtection="1">
      <alignment horizontal="center"/>
    </xf>
    <xf numFmtId="0" fontId="37" fillId="25" borderId="355" xfId="46" applyFont="1" applyFill="1" applyBorder="1" applyAlignment="1" applyProtection="1">
      <alignment horizontal="center" textRotation="90"/>
    </xf>
    <xf numFmtId="0" fontId="33" fillId="25" borderId="110" xfId="50" applyFont="1" applyFill="1" applyBorder="1" applyAlignment="1" applyProtection="1">
      <alignment horizontal="center"/>
    </xf>
    <xf numFmtId="0" fontId="37" fillId="25" borderId="352" xfId="46" applyFont="1" applyFill="1" applyBorder="1" applyAlignment="1" applyProtection="1">
      <alignment horizontal="center" vertical="center"/>
    </xf>
    <xf numFmtId="0" fontId="33" fillId="25" borderId="351" xfId="50" applyFont="1" applyFill="1" applyBorder="1" applyAlignment="1" applyProtection="1">
      <alignment horizontal="center" vertical="center"/>
    </xf>
    <xf numFmtId="0" fontId="37" fillId="25" borderId="351" xfId="46" applyFont="1" applyFill="1" applyBorder="1" applyAlignment="1" applyProtection="1">
      <alignment horizontal="center" vertical="center"/>
    </xf>
    <xf numFmtId="0" fontId="37" fillId="25" borderId="353" xfId="46" applyFont="1" applyFill="1" applyBorder="1" applyAlignment="1" applyProtection="1">
      <alignment horizontal="center" textRotation="90"/>
    </xf>
    <xf numFmtId="0" fontId="33" fillId="25" borderId="108" xfId="50" applyFont="1" applyFill="1" applyBorder="1" applyAlignment="1" applyProtection="1">
      <alignment horizontal="center"/>
    </xf>
    <xf numFmtId="0" fontId="37" fillId="25" borderId="354" xfId="46" applyFont="1" applyFill="1" applyBorder="1" applyAlignment="1" applyProtection="1">
      <alignment horizontal="center" vertical="center"/>
    </xf>
    <xf numFmtId="0" fontId="33" fillId="0" borderId="86" xfId="50" applyFont="1" applyBorder="1" applyAlignment="1">
      <alignment horizontal="center" vertical="center"/>
    </xf>
    <xf numFmtId="0" fontId="33" fillId="0" borderId="90" xfId="50" applyFont="1" applyBorder="1" applyAlignment="1">
      <alignment horizontal="center" vertical="center"/>
    </xf>
    <xf numFmtId="0" fontId="33" fillId="0" borderId="98" xfId="50" applyFont="1" applyBorder="1" applyAlignment="1">
      <alignment horizontal="center" vertical="center"/>
    </xf>
    <xf numFmtId="0" fontId="33" fillId="0" borderId="99" xfId="50" applyFont="1" applyBorder="1" applyAlignment="1">
      <alignment horizontal="center" vertical="center"/>
    </xf>
    <xf numFmtId="0" fontId="33" fillId="0" borderId="100" xfId="50" applyFont="1" applyBorder="1" applyAlignment="1">
      <alignment horizontal="center" vertical="center"/>
    </xf>
    <xf numFmtId="0" fontId="37" fillId="27" borderId="351" xfId="40" applyFont="1" applyFill="1" applyBorder="1" applyAlignment="1">
      <alignment horizontal="center" vertical="center" wrapText="1"/>
    </xf>
    <xf numFmtId="0" fontId="37" fillId="27" borderId="351" xfId="0" applyFont="1" applyFill="1" applyBorder="1" applyAlignment="1">
      <alignment vertical="center"/>
    </xf>
    <xf numFmtId="0" fontId="37" fillId="27" borderId="351" xfId="0" applyFont="1" applyFill="1" applyBorder="1" applyAlignment="1">
      <alignment horizontal="center" vertical="center" wrapText="1"/>
    </xf>
    <xf numFmtId="0" fontId="54" fillId="4" borderId="357" xfId="40" applyFont="1" applyFill="1" applyBorder="1" applyAlignment="1" applyProtection="1">
      <alignment horizontal="center" vertical="center" textRotation="90" wrapText="1"/>
    </xf>
    <xf numFmtId="0" fontId="45" fillId="25" borderId="133" xfId="46" applyFont="1" applyFill="1" applyBorder="1" applyAlignment="1">
      <alignment horizontal="center" vertical="center"/>
    </xf>
    <xf numFmtId="0" fontId="45" fillId="25" borderId="183" xfId="46" applyFont="1" applyFill="1" applyBorder="1" applyAlignment="1">
      <alignment horizontal="center" vertical="center"/>
    </xf>
    <xf numFmtId="0" fontId="37" fillId="25" borderId="356" xfId="46" applyFont="1" applyFill="1" applyBorder="1" applyAlignment="1" applyProtection="1">
      <alignment horizontal="center" textRotation="90"/>
    </xf>
    <xf numFmtId="0" fontId="33" fillId="25" borderId="111" xfId="50" applyFont="1" applyFill="1" applyBorder="1" applyAlignment="1" applyProtection="1">
      <alignment horizontal="center"/>
    </xf>
    <xf numFmtId="0" fontId="45" fillId="25" borderId="233" xfId="46" applyFont="1" applyFill="1" applyBorder="1" applyAlignment="1">
      <alignment horizontal="center" vertical="center"/>
    </xf>
    <xf numFmtId="0" fontId="33" fillId="25" borderId="351" xfId="50" applyFont="1" applyFill="1" applyBorder="1" applyAlignment="1" applyProtection="1">
      <alignment horizontal="left" vertical="center" wrapText="1"/>
    </xf>
    <xf numFmtId="1" fontId="34" fillId="25" borderId="358" xfId="46" applyNumberFormat="1" applyFont="1" applyFill="1" applyBorder="1" applyAlignment="1" applyProtection="1">
      <alignment horizontal="center" vertical="center"/>
    </xf>
    <xf numFmtId="1" fontId="34" fillId="25" borderId="389" xfId="46" applyNumberFormat="1" applyFont="1" applyFill="1" applyBorder="1" applyAlignment="1" applyProtection="1">
      <alignment horizontal="center" vertical="center"/>
    </xf>
    <xf numFmtId="0" fontId="45" fillId="25" borderId="208" xfId="46" applyFont="1" applyFill="1" applyBorder="1" applyAlignment="1">
      <alignment horizontal="center" vertical="center"/>
    </xf>
    <xf numFmtId="0" fontId="45" fillId="25" borderId="0" xfId="46" applyFont="1" applyFill="1" applyBorder="1" applyAlignment="1">
      <alignment horizontal="center" vertical="center"/>
    </xf>
    <xf numFmtId="0" fontId="45" fillId="25" borderId="230" xfId="46" applyFont="1" applyFill="1" applyBorder="1" applyAlignment="1">
      <alignment horizontal="center" vertical="center"/>
    </xf>
    <xf numFmtId="0" fontId="45" fillId="25" borderId="428" xfId="46" applyFont="1" applyFill="1" applyBorder="1" applyAlignment="1">
      <alignment horizontal="center" vertical="center"/>
    </xf>
    <xf numFmtId="0" fontId="33" fillId="25" borderId="133" xfId="49" applyFont="1" applyFill="1" applyBorder="1" applyAlignment="1">
      <alignment horizontal="center" vertical="center"/>
    </xf>
    <xf numFmtId="0" fontId="33" fillId="25" borderId="14" xfId="49" applyFont="1" applyFill="1" applyBorder="1" applyAlignment="1">
      <alignment horizontal="center" vertical="center"/>
    </xf>
    <xf numFmtId="0" fontId="54" fillId="4" borderId="399" xfId="40" applyFont="1" applyFill="1" applyBorder="1" applyAlignment="1" applyProtection="1">
      <alignment horizontal="center" vertical="center" textRotation="90" wrapText="1"/>
    </xf>
    <xf numFmtId="0" fontId="37" fillId="25" borderId="368" xfId="46" applyFont="1" applyFill="1" applyBorder="1" applyAlignment="1" applyProtection="1">
      <alignment horizontal="center" vertical="center"/>
    </xf>
    <xf numFmtId="0" fontId="37" fillId="27" borderId="351" xfId="50" applyFont="1" applyFill="1" applyBorder="1" applyAlignment="1">
      <alignment vertical="center"/>
    </xf>
    <xf numFmtId="0" fontId="37" fillId="27" borderId="351" xfId="50" applyFont="1" applyFill="1" applyBorder="1" applyAlignment="1">
      <alignment horizontal="center" vertical="center" wrapText="1"/>
    </xf>
    <xf numFmtId="0" fontId="36" fillId="0" borderId="0" xfId="82" applyFont="1" applyFill="1" applyAlignment="1">
      <alignment horizontal="left"/>
    </xf>
    <xf numFmtId="0" fontId="33" fillId="35" borderId="304" xfId="0" applyFont="1" applyFill="1" applyBorder="1" applyAlignment="1">
      <alignment vertical="center" wrapText="1"/>
    </xf>
    <xf numFmtId="0" fontId="33" fillId="35" borderId="103" xfId="0" applyFont="1" applyFill="1" applyBorder="1" applyAlignment="1">
      <alignment vertical="center" wrapText="1"/>
    </xf>
    <xf numFmtId="0" fontId="33" fillId="35" borderId="307" xfId="0" applyFont="1" applyFill="1" applyBorder="1" applyAlignment="1">
      <alignment vertical="center" wrapText="1"/>
    </xf>
    <xf numFmtId="0" fontId="33" fillId="35" borderId="308" xfId="0" applyFont="1" applyFill="1" applyBorder="1" applyAlignment="1">
      <alignment vertical="center" wrapText="1"/>
    </xf>
    <xf numFmtId="0" fontId="37" fillId="0" borderId="179" xfId="82" applyFont="1" applyFill="1" applyBorder="1" applyAlignment="1" applyProtection="1">
      <alignment horizontal="center" vertical="center"/>
      <protection locked="0"/>
    </xf>
    <xf numFmtId="0" fontId="37" fillId="0" borderId="179" xfId="82" applyFont="1" applyFill="1" applyBorder="1" applyAlignment="1" applyProtection="1">
      <alignment horizontal="center" vertical="center"/>
    </xf>
    <xf numFmtId="0" fontId="37" fillId="0" borderId="179" xfId="82" applyFont="1" applyFill="1" applyBorder="1" applyAlignment="1">
      <alignment horizontal="center" vertical="center"/>
    </xf>
    <xf numFmtId="0" fontId="33" fillId="35" borderId="310" xfId="0" applyFont="1" applyFill="1" applyBorder="1" applyAlignment="1">
      <alignment vertical="center" wrapText="1"/>
    </xf>
    <xf numFmtId="0" fontId="33" fillId="35" borderId="311" xfId="0" applyFont="1" applyFill="1" applyBorder="1" applyAlignment="1">
      <alignment vertical="center" wrapText="1"/>
    </xf>
    <xf numFmtId="0" fontId="33" fillId="35" borderId="309" xfId="0" applyFont="1" applyFill="1" applyBorder="1" applyAlignment="1">
      <alignment vertical="center" wrapText="1"/>
    </xf>
    <xf numFmtId="0" fontId="33" fillId="35" borderId="91" xfId="0" applyFont="1" applyFill="1" applyBorder="1" applyAlignment="1">
      <alignment vertical="center" wrapText="1"/>
    </xf>
  </cellXfs>
  <cellStyles count="128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Bevitel 2" xfId="86"/>
    <cellStyle name="Bevitel 3" xfId="85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87"/>
    <cellStyle name="Jegyzet 3" xfId="84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Kimenet 2" xfId="88"/>
    <cellStyle name="Kimenet 3" xfId="125"/>
    <cellStyle name="Magyarázó szöveg" xfId="38" builtinId="53" customBuiltin="1"/>
    <cellStyle name="Normál" xfId="0" builtinId="0"/>
    <cellStyle name="Normál 2" xfId="47"/>
    <cellStyle name="Normál 2 10" xfId="91"/>
    <cellStyle name="Normál 2 2" xfId="48"/>
    <cellStyle name="Normál 2 2 2" xfId="52"/>
    <cellStyle name="Normál 2 2 2 2" xfId="62"/>
    <cellStyle name="Normál 2 2 2 2 2" xfId="78"/>
    <cellStyle name="Normál 2 2 2 2 2 2" xfId="120"/>
    <cellStyle name="Normál 2 2 2 2 3" xfId="104"/>
    <cellStyle name="Normál 2 2 2 3" xfId="68"/>
    <cellStyle name="Normál 2 2 2 3 2" xfId="110"/>
    <cellStyle name="Normál 2 2 2 4" xfId="94"/>
    <cellStyle name="Normál 2 2 3" xfId="60"/>
    <cellStyle name="Normál 2 2 3 2" xfId="76"/>
    <cellStyle name="Normál 2 2 3 2 2" xfId="118"/>
    <cellStyle name="Normál 2 2 3 3" xfId="102"/>
    <cellStyle name="Normál 2 2 4" xfId="58"/>
    <cellStyle name="Normál 2 2 4 2" xfId="74"/>
    <cellStyle name="Normál 2 2 4 2 2" xfId="116"/>
    <cellStyle name="Normál 2 2 4 3" xfId="100"/>
    <cellStyle name="Normál 2 2 5" xfId="56"/>
    <cellStyle name="Normál 2 2 5 2" xfId="72"/>
    <cellStyle name="Normál 2 2 5 2 2" xfId="114"/>
    <cellStyle name="Normál 2 2 5 3" xfId="98"/>
    <cellStyle name="Normál 2 2 6" xfId="66"/>
    <cellStyle name="Normál 2 2 6 2" xfId="108"/>
    <cellStyle name="Normál 2 2 7" xfId="92"/>
    <cellStyle name="Normál 2 3" xfId="51"/>
    <cellStyle name="Normál 2 3 2" xfId="61"/>
    <cellStyle name="Normál 2 3 2 2" xfId="77"/>
    <cellStyle name="Normál 2 3 2 2 2" xfId="119"/>
    <cellStyle name="Normál 2 3 2 3" xfId="103"/>
    <cellStyle name="Normál 2 3 3" xfId="67"/>
    <cellStyle name="Normál 2 3 3 2" xfId="109"/>
    <cellStyle name="Normál 2 3 4" xfId="93"/>
    <cellStyle name="Normál 2 4" xfId="53"/>
    <cellStyle name="Normál 2 4 2" xfId="63"/>
    <cellStyle name="Normál 2 4 2 2" xfId="79"/>
    <cellStyle name="Normál 2 4 2 2 2" xfId="121"/>
    <cellStyle name="Normál 2 4 2 3" xfId="105"/>
    <cellStyle name="Normál 2 4 3" xfId="69"/>
    <cellStyle name="Normál 2 4 3 2" xfId="111"/>
    <cellStyle name="Normál 2 4 4" xfId="95"/>
    <cellStyle name="Normál 2 5" xfId="54"/>
    <cellStyle name="Normál 2 5 2" xfId="64"/>
    <cellStyle name="Normál 2 5 2 2" xfId="80"/>
    <cellStyle name="Normál 2 5 2 2 2" xfId="122"/>
    <cellStyle name="Normál 2 5 2 3" xfId="106"/>
    <cellStyle name="Normál 2 5 3" xfId="70"/>
    <cellStyle name="Normál 2 5 3 2" xfId="112"/>
    <cellStyle name="Normál 2 5 4" xfId="96"/>
    <cellStyle name="Normál 2 6" xfId="59"/>
    <cellStyle name="Normál 2 6 2" xfId="75"/>
    <cellStyle name="Normál 2 6 2 2" xfId="117"/>
    <cellStyle name="Normál 2 6 3" xfId="101"/>
    <cellStyle name="Normál 2 7" xfId="57"/>
    <cellStyle name="Normál 2 7 2" xfId="73"/>
    <cellStyle name="Normál 2 7 2 2" xfId="115"/>
    <cellStyle name="Normál 2 7 3" xfId="99"/>
    <cellStyle name="Normál 2 8" xfId="55"/>
    <cellStyle name="Normál 2 8 2" xfId="71"/>
    <cellStyle name="Normál 2 8 2 2" xfId="113"/>
    <cellStyle name="Normál 2 8 3" xfId="97"/>
    <cellStyle name="Normál 2 9" xfId="65"/>
    <cellStyle name="Normál 2 9 2" xfId="107"/>
    <cellStyle name="Normál 3" xfId="49"/>
    <cellStyle name="Normál 3 2" xfId="50"/>
    <cellStyle name="Normál 4" xfId="81"/>
    <cellStyle name="Normál 4 2" xfId="123"/>
    <cellStyle name="Normál 5" xfId="83"/>
    <cellStyle name="Normál 5 2" xfId="124"/>
    <cellStyle name="Normál_bsc_kep_terv_onkorm_szakir" xfId="39"/>
    <cellStyle name="Normál_H_B séma 0323" xfId="40"/>
    <cellStyle name="Normál_H_B séma 0323 2" xfId="46"/>
    <cellStyle name="Normál_Hír 2" xfId="82"/>
    <cellStyle name="Összesen" xfId="41" builtinId="25" customBuiltin="1"/>
    <cellStyle name="Összesen 2" xfId="89"/>
    <cellStyle name="Összesen 3" xfId="126"/>
    <cellStyle name="Rossz" xfId="42" builtinId="27" customBuiltin="1"/>
    <cellStyle name="Semleges" xfId="43" builtinId="28" customBuiltin="1"/>
    <cellStyle name="Számítás" xfId="44" builtinId="22" customBuiltin="1"/>
    <cellStyle name="Számítás 2" xfId="90"/>
    <cellStyle name="Számítás 3" xfId="127"/>
    <cellStyle name="Százalék" xfId="4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kocziM\AppData\Local\Microsoft\Windows\INetCache\Content.Outlook\327YVKLE\Bv_szakira&#769;ny_U&#769;j%20mintatante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AK"/>
      <sheetName val="Biztonsági"/>
      <sheetName val="BV"/>
      <sheetName val="Határ"/>
      <sheetName val="Igrend"/>
      <sheetName val="Közlekedés"/>
      <sheetName val="Közrendvédelmi "/>
      <sheetName val="Migráció"/>
      <sheetName val="Vám"/>
      <sheetName val="Előtanulmányi rend"/>
    </sheetNames>
    <sheetDataSet>
      <sheetData sheetId="0">
        <row r="52">
          <cell r="D52">
            <v>4</v>
          </cell>
          <cell r="E52">
            <v>40</v>
          </cell>
          <cell r="F52">
            <v>12</v>
          </cell>
          <cell r="G52">
            <v>120</v>
          </cell>
          <cell r="J52">
            <v>7</v>
          </cell>
          <cell r="K52">
            <v>106</v>
          </cell>
          <cell r="L52">
            <v>5</v>
          </cell>
          <cell r="M52">
            <v>74</v>
          </cell>
          <cell r="P52">
            <v>4</v>
          </cell>
          <cell r="Q52">
            <v>56</v>
          </cell>
          <cell r="R52">
            <v>4</v>
          </cell>
          <cell r="S52">
            <v>56</v>
          </cell>
          <cell r="V52">
            <v>6</v>
          </cell>
          <cell r="W52">
            <v>84</v>
          </cell>
          <cell r="X52">
            <v>6</v>
          </cell>
          <cell r="Y52">
            <v>90</v>
          </cell>
          <cell r="AB52">
            <v>6</v>
          </cell>
          <cell r="AC52">
            <v>84</v>
          </cell>
          <cell r="AD52">
            <v>4</v>
          </cell>
          <cell r="AE52">
            <v>56</v>
          </cell>
          <cell r="AH52">
            <v>5</v>
          </cell>
          <cell r="AI52">
            <v>50</v>
          </cell>
          <cell r="AJ52">
            <v>11</v>
          </cell>
          <cell r="AK52">
            <v>108</v>
          </cell>
          <cell r="AN52">
            <v>32</v>
          </cell>
          <cell r="AO52">
            <v>436</v>
          </cell>
          <cell r="AP52">
            <v>36</v>
          </cell>
          <cell r="AQ52">
            <v>424</v>
          </cell>
          <cell r="AS52">
            <v>67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rgb="FF00B050"/>
    <pageSetUpPr fitToPage="1"/>
  </sheetPr>
  <dimension ref="A1:BH247"/>
  <sheetViews>
    <sheetView topLeftCell="A19" zoomScale="80" zoomScaleNormal="80" zoomScaleSheetLayoutView="30" zoomScalePageLayoutView="90" workbookViewId="0">
      <selection activeCell="AU206" sqref="AU206"/>
    </sheetView>
  </sheetViews>
  <sheetFormatPr defaultColWidth="10.6640625" defaultRowHeight="15" x14ac:dyDescent="0.2"/>
  <cols>
    <col min="1" max="1" width="17.1640625" style="251" customWidth="1"/>
    <col min="2" max="2" width="7.1640625" style="1" customWidth="1"/>
    <col min="3" max="3" width="101.6640625" style="1" bestFit="1" customWidth="1"/>
    <col min="4" max="4" width="6.83203125" style="29" customWidth="1"/>
    <col min="5" max="5" width="7.33203125" style="29" customWidth="1"/>
    <col min="6" max="6" width="4.33203125" style="29" customWidth="1"/>
    <col min="7" max="7" width="7.33203125" style="29" customWidth="1"/>
    <col min="8" max="8" width="6" style="29" customWidth="1"/>
    <col min="9" max="9" width="6.33203125" style="29" customWidth="1"/>
    <col min="10" max="10" width="4.33203125" style="29" customWidth="1"/>
    <col min="11" max="11" width="7.33203125" style="29" customWidth="1"/>
    <col min="12" max="12" width="4.33203125" style="29" customWidth="1"/>
    <col min="13" max="13" width="7.33203125" style="29" customWidth="1"/>
    <col min="14" max="15" width="6" style="29" customWidth="1"/>
    <col min="16" max="16" width="4.33203125" style="29" customWidth="1"/>
    <col min="17" max="17" width="7.33203125" style="29" customWidth="1"/>
    <col min="18" max="18" width="4.33203125" style="29" customWidth="1"/>
    <col min="19" max="19" width="7.33203125" style="29" customWidth="1"/>
    <col min="20" max="21" width="6" style="29" customWidth="1"/>
    <col min="22" max="22" width="4.33203125" style="29" customWidth="1"/>
    <col min="23" max="23" width="7.33203125" style="29" customWidth="1"/>
    <col min="24" max="24" width="4.33203125" style="29" customWidth="1"/>
    <col min="25" max="25" width="7.33203125" style="29" customWidth="1"/>
    <col min="26" max="27" width="6" style="29" customWidth="1"/>
    <col min="28" max="28" width="4.33203125" style="29" customWidth="1"/>
    <col min="29" max="29" width="7.33203125" style="29" customWidth="1"/>
    <col min="30" max="30" width="4.33203125" style="29" customWidth="1"/>
    <col min="31" max="31" width="7.33203125" style="29" customWidth="1"/>
    <col min="32" max="33" width="6" style="29" customWidth="1"/>
    <col min="34" max="34" width="5.6640625" style="29" customWidth="1"/>
    <col min="35" max="35" width="7.33203125" style="29" customWidth="1"/>
    <col min="36" max="36" width="5.83203125" style="29" customWidth="1"/>
    <col min="37" max="37" width="8.1640625" style="29" bestFit="1" customWidth="1"/>
    <col min="38" max="39" width="5.83203125" style="29" customWidth="1"/>
    <col min="40" max="40" width="6.33203125" style="29" bestFit="1" customWidth="1"/>
    <col min="41" max="41" width="8.1640625" style="29" bestFit="1" customWidth="1"/>
    <col min="42" max="42" width="6.33203125" style="29" bestFit="1" customWidth="1"/>
    <col min="43" max="43" width="8.1640625" style="29" bestFit="1" customWidth="1"/>
    <col min="44" max="44" width="6.33203125" style="29" bestFit="1" customWidth="1"/>
    <col min="45" max="45" width="10.33203125" style="29" customWidth="1"/>
    <col min="46" max="46" width="76" style="1" bestFit="1" customWidth="1"/>
    <col min="47" max="47" width="49.5" style="1" bestFit="1" customWidth="1"/>
    <col min="48" max="57" width="1.83203125" style="1" customWidth="1"/>
    <col min="58" max="58" width="2.33203125" style="1" customWidth="1"/>
    <col min="59" max="16384" width="10.6640625" style="1"/>
  </cols>
  <sheetData>
    <row r="1" spans="1:47" ht="23.25" x14ac:dyDescent="0.2">
      <c r="A1" s="1549" t="s">
        <v>0</v>
      </c>
      <c r="B1" s="1549"/>
      <c r="C1" s="1549"/>
      <c r="D1" s="1549"/>
      <c r="E1" s="1549"/>
      <c r="F1" s="1549"/>
      <c r="G1" s="1549"/>
      <c r="H1" s="1549"/>
      <c r="I1" s="1549"/>
      <c r="J1" s="1549"/>
      <c r="K1" s="1549"/>
      <c r="L1" s="1549"/>
      <c r="M1" s="1549"/>
      <c r="N1" s="1549"/>
      <c r="O1" s="1549"/>
      <c r="P1" s="1549"/>
      <c r="Q1" s="1549"/>
      <c r="R1" s="1549"/>
      <c r="S1" s="1549"/>
      <c r="T1" s="1549"/>
      <c r="U1" s="1549"/>
      <c r="V1" s="1549"/>
      <c r="W1" s="1549"/>
      <c r="X1" s="1549"/>
      <c r="Y1" s="1549"/>
      <c r="Z1" s="1549"/>
      <c r="AA1" s="1549"/>
      <c r="AB1" s="1549"/>
      <c r="AC1" s="1549"/>
      <c r="AD1" s="1549"/>
      <c r="AE1" s="1549"/>
      <c r="AF1" s="1549"/>
      <c r="AG1" s="1549"/>
      <c r="AH1" s="1549"/>
      <c r="AI1" s="1549"/>
      <c r="AJ1" s="1549"/>
      <c r="AK1" s="1549"/>
      <c r="AL1" s="1549"/>
      <c r="AM1" s="1549"/>
      <c r="AN1" s="1549"/>
      <c r="AO1" s="1549"/>
      <c r="AP1" s="1549"/>
      <c r="AQ1" s="1549"/>
      <c r="AR1" s="1549"/>
      <c r="AS1" s="1549"/>
    </row>
    <row r="2" spans="1:47" ht="23.25" x14ac:dyDescent="0.2">
      <c r="A2" s="1550" t="s">
        <v>564</v>
      </c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  <c r="M2" s="1550"/>
      <c r="N2" s="1550"/>
      <c r="O2" s="1550"/>
      <c r="P2" s="1550"/>
      <c r="Q2" s="1550"/>
      <c r="R2" s="1550"/>
      <c r="S2" s="1550"/>
      <c r="T2" s="1550"/>
      <c r="U2" s="1550"/>
      <c r="V2" s="1550"/>
      <c r="W2" s="1550"/>
      <c r="X2" s="1550"/>
      <c r="Y2" s="1550"/>
      <c r="Z2" s="1550"/>
      <c r="AA2" s="1550"/>
      <c r="AB2" s="1550"/>
      <c r="AC2" s="1550"/>
      <c r="AD2" s="1550"/>
      <c r="AE2" s="1550"/>
      <c r="AF2" s="1550"/>
      <c r="AG2" s="1550"/>
      <c r="AH2" s="1550"/>
      <c r="AI2" s="1550"/>
      <c r="AJ2" s="1550"/>
      <c r="AK2" s="1550"/>
      <c r="AL2" s="1550"/>
      <c r="AM2" s="1550"/>
      <c r="AN2" s="1550"/>
      <c r="AO2" s="1550"/>
      <c r="AP2" s="1550"/>
      <c r="AQ2" s="1550"/>
      <c r="AR2" s="1550"/>
      <c r="AS2" s="1550"/>
    </row>
    <row r="3" spans="1:47" ht="21.95" customHeight="1" x14ac:dyDescent="0.2">
      <c r="A3" s="1550" t="s">
        <v>990</v>
      </c>
      <c r="B3" s="1550"/>
      <c r="C3" s="1550"/>
      <c r="D3" s="1550"/>
      <c r="E3" s="1550"/>
      <c r="F3" s="1550"/>
      <c r="G3" s="1550"/>
      <c r="H3" s="1550"/>
      <c r="I3" s="1550"/>
      <c r="J3" s="1550"/>
      <c r="K3" s="1550"/>
      <c r="L3" s="1550"/>
      <c r="M3" s="1550"/>
      <c r="N3" s="1550"/>
      <c r="O3" s="1550"/>
      <c r="P3" s="1550"/>
      <c r="Q3" s="1550"/>
      <c r="R3" s="1550"/>
      <c r="S3" s="1550"/>
      <c r="T3" s="1550"/>
      <c r="U3" s="1550"/>
      <c r="V3" s="1550"/>
      <c r="W3" s="1550"/>
      <c r="X3" s="1550"/>
      <c r="Y3" s="1550"/>
      <c r="Z3" s="1550"/>
      <c r="AA3" s="1550"/>
      <c r="AB3" s="1550"/>
      <c r="AC3" s="1550"/>
      <c r="AD3" s="1550"/>
      <c r="AE3" s="1550"/>
      <c r="AF3" s="1550"/>
      <c r="AG3" s="1550"/>
      <c r="AH3" s="1550"/>
      <c r="AI3" s="1550"/>
      <c r="AJ3" s="1550"/>
      <c r="AK3" s="1550"/>
      <c r="AL3" s="1550"/>
      <c r="AM3" s="1550"/>
      <c r="AN3" s="1550"/>
      <c r="AO3" s="1550"/>
      <c r="AP3" s="1550"/>
      <c r="AQ3" s="1550"/>
      <c r="AR3" s="1550"/>
      <c r="AS3" s="1550"/>
    </row>
    <row r="4" spans="1:47" ht="21.95" customHeight="1" thickBot="1" x14ac:dyDescent="0.25">
      <c r="A4" s="1551" t="s">
        <v>565</v>
      </c>
      <c r="B4" s="1551"/>
      <c r="C4" s="1551"/>
      <c r="D4" s="1549"/>
      <c r="E4" s="1549"/>
      <c r="F4" s="1549"/>
      <c r="G4" s="1549"/>
      <c r="H4" s="1549"/>
      <c r="I4" s="1549"/>
      <c r="J4" s="1549"/>
      <c r="K4" s="1549"/>
      <c r="L4" s="1549"/>
      <c r="M4" s="1549"/>
      <c r="N4" s="1549"/>
      <c r="O4" s="1549"/>
      <c r="P4" s="1549"/>
      <c r="Q4" s="1549"/>
      <c r="R4" s="1549"/>
      <c r="S4" s="1549"/>
      <c r="T4" s="1549"/>
      <c r="U4" s="1549"/>
      <c r="V4" s="1549"/>
      <c r="W4" s="1549"/>
      <c r="X4" s="1549"/>
      <c r="Y4" s="1549"/>
      <c r="Z4" s="1549"/>
      <c r="AA4" s="1549"/>
      <c r="AB4" s="1549"/>
      <c r="AC4" s="1549"/>
      <c r="AD4" s="1549"/>
      <c r="AE4" s="1549"/>
      <c r="AF4" s="1549"/>
      <c r="AG4" s="1549"/>
      <c r="AH4" s="1549"/>
      <c r="AI4" s="1549"/>
      <c r="AJ4" s="1549"/>
      <c r="AK4" s="1549"/>
      <c r="AL4" s="1549"/>
      <c r="AM4" s="1549"/>
      <c r="AN4" s="1551"/>
      <c r="AO4" s="1551"/>
      <c r="AP4" s="1551"/>
      <c r="AQ4" s="1551"/>
      <c r="AR4" s="1551"/>
      <c r="AS4" s="1551"/>
    </row>
    <row r="5" spans="1:47" ht="15.75" customHeight="1" thickTop="1" thickBot="1" x14ac:dyDescent="0.25">
      <c r="A5" s="1552" t="s">
        <v>1</v>
      </c>
      <c r="B5" s="1555" t="s">
        <v>2</v>
      </c>
      <c r="C5" s="1558" t="s">
        <v>3</v>
      </c>
      <c r="D5" s="1544" t="s">
        <v>4</v>
      </c>
      <c r="E5" s="1545"/>
      <c r="F5" s="1545"/>
      <c r="G5" s="1545"/>
      <c r="H5" s="1545"/>
      <c r="I5" s="1545"/>
      <c r="J5" s="1545"/>
      <c r="K5" s="1545"/>
      <c r="L5" s="1545"/>
      <c r="M5" s="1545"/>
      <c r="N5" s="1545"/>
      <c r="O5" s="1545"/>
      <c r="P5" s="1545"/>
      <c r="Q5" s="1545"/>
      <c r="R5" s="1545"/>
      <c r="S5" s="1545"/>
      <c r="T5" s="1545"/>
      <c r="U5" s="1545"/>
      <c r="V5" s="1545"/>
      <c r="W5" s="1545"/>
      <c r="X5" s="1545"/>
      <c r="Y5" s="1545"/>
      <c r="Z5" s="1545"/>
      <c r="AA5" s="1545"/>
      <c r="AB5" s="1545"/>
      <c r="AC5" s="1545"/>
      <c r="AD5" s="1545"/>
      <c r="AE5" s="1545"/>
      <c r="AF5" s="1545"/>
      <c r="AG5" s="1545"/>
      <c r="AH5" s="1545"/>
      <c r="AI5" s="1545"/>
      <c r="AJ5" s="1545"/>
      <c r="AK5" s="1545"/>
      <c r="AL5" s="1545"/>
      <c r="AM5" s="1546"/>
      <c r="AN5" s="1538" t="s">
        <v>5</v>
      </c>
      <c r="AO5" s="1538"/>
      <c r="AP5" s="1538"/>
      <c r="AQ5" s="1538"/>
      <c r="AR5" s="1538"/>
      <c r="AS5" s="1539"/>
      <c r="AT5" s="1547" t="s">
        <v>48</v>
      </c>
      <c r="AU5" s="1523" t="s">
        <v>49</v>
      </c>
    </row>
    <row r="6" spans="1:47" ht="15.75" customHeight="1" x14ac:dyDescent="0.2">
      <c r="A6" s="1553"/>
      <c r="B6" s="1556"/>
      <c r="C6" s="1559"/>
      <c r="D6" s="1535" t="s">
        <v>6</v>
      </c>
      <c r="E6" s="1536"/>
      <c r="F6" s="1536"/>
      <c r="G6" s="1536"/>
      <c r="H6" s="1536"/>
      <c r="I6" s="1537"/>
      <c r="J6" s="1535" t="s">
        <v>7</v>
      </c>
      <c r="K6" s="1536"/>
      <c r="L6" s="1536"/>
      <c r="M6" s="1536"/>
      <c r="N6" s="1536"/>
      <c r="O6" s="1543"/>
      <c r="P6" s="1536" t="s">
        <v>8</v>
      </c>
      <c r="Q6" s="1536"/>
      <c r="R6" s="1536"/>
      <c r="S6" s="1536"/>
      <c r="T6" s="1536"/>
      <c r="U6" s="1537"/>
      <c r="V6" s="1535" t="s">
        <v>9</v>
      </c>
      <c r="W6" s="1536"/>
      <c r="X6" s="1536"/>
      <c r="Y6" s="1536"/>
      <c r="Z6" s="1536"/>
      <c r="AA6" s="1537"/>
      <c r="AB6" s="1535" t="s">
        <v>10</v>
      </c>
      <c r="AC6" s="1536"/>
      <c r="AD6" s="1536"/>
      <c r="AE6" s="1536"/>
      <c r="AF6" s="1536"/>
      <c r="AG6" s="1537"/>
      <c r="AH6" s="1535" t="s">
        <v>11</v>
      </c>
      <c r="AI6" s="1536"/>
      <c r="AJ6" s="1536"/>
      <c r="AK6" s="1536"/>
      <c r="AL6" s="1536"/>
      <c r="AM6" s="1537"/>
      <c r="AN6" s="1540"/>
      <c r="AO6" s="1541"/>
      <c r="AP6" s="1541"/>
      <c r="AQ6" s="1541"/>
      <c r="AR6" s="1541"/>
      <c r="AS6" s="1542"/>
      <c r="AT6" s="1548"/>
      <c r="AU6" s="1524"/>
    </row>
    <row r="7" spans="1:47" ht="15.75" customHeight="1" x14ac:dyDescent="0.2">
      <c r="A7" s="1553"/>
      <c r="B7" s="1556"/>
      <c r="C7" s="1559"/>
      <c r="D7" s="1532" t="s">
        <v>12</v>
      </c>
      <c r="E7" s="1533"/>
      <c r="F7" s="1534" t="s">
        <v>13</v>
      </c>
      <c r="G7" s="1533"/>
      <c r="H7" s="1528" t="s">
        <v>14</v>
      </c>
      <c r="I7" s="1530" t="s">
        <v>46</v>
      </c>
      <c r="J7" s="1532" t="s">
        <v>12</v>
      </c>
      <c r="K7" s="1533"/>
      <c r="L7" s="1534" t="s">
        <v>13</v>
      </c>
      <c r="M7" s="1533"/>
      <c r="N7" s="1528" t="s">
        <v>14</v>
      </c>
      <c r="O7" s="1530" t="s">
        <v>47</v>
      </c>
      <c r="P7" s="1532" t="s">
        <v>12</v>
      </c>
      <c r="Q7" s="1533"/>
      <c r="R7" s="1534" t="s">
        <v>13</v>
      </c>
      <c r="S7" s="1533"/>
      <c r="T7" s="1528" t="s">
        <v>14</v>
      </c>
      <c r="U7" s="1530" t="s">
        <v>47</v>
      </c>
      <c r="V7" s="1532" t="s">
        <v>12</v>
      </c>
      <c r="W7" s="1533"/>
      <c r="X7" s="1534" t="s">
        <v>13</v>
      </c>
      <c r="Y7" s="1533"/>
      <c r="Z7" s="1528" t="s">
        <v>14</v>
      </c>
      <c r="AA7" s="1530" t="s">
        <v>47</v>
      </c>
      <c r="AB7" s="1532" t="s">
        <v>12</v>
      </c>
      <c r="AC7" s="1533"/>
      <c r="AD7" s="1534" t="s">
        <v>13</v>
      </c>
      <c r="AE7" s="1533"/>
      <c r="AF7" s="1528" t="s">
        <v>14</v>
      </c>
      <c r="AG7" s="1530" t="s">
        <v>47</v>
      </c>
      <c r="AH7" s="1532" t="s">
        <v>12</v>
      </c>
      <c r="AI7" s="1533"/>
      <c r="AJ7" s="1534" t="s">
        <v>13</v>
      </c>
      <c r="AK7" s="1533"/>
      <c r="AL7" s="1528" t="s">
        <v>14</v>
      </c>
      <c r="AM7" s="1530" t="s">
        <v>47</v>
      </c>
      <c r="AN7" s="1532" t="s">
        <v>12</v>
      </c>
      <c r="AO7" s="1533"/>
      <c r="AP7" s="1534" t="s">
        <v>13</v>
      </c>
      <c r="AQ7" s="1533"/>
      <c r="AR7" s="1528" t="s">
        <v>14</v>
      </c>
      <c r="AS7" s="1561" t="s">
        <v>44</v>
      </c>
      <c r="AT7" s="1548"/>
      <c r="AU7" s="1524"/>
    </row>
    <row r="8" spans="1:47" ht="80.099999999999994" customHeight="1" thickBot="1" x14ac:dyDescent="0.25">
      <c r="A8" s="1554"/>
      <c r="B8" s="1557"/>
      <c r="C8" s="1560"/>
      <c r="D8" s="252" t="s">
        <v>27</v>
      </c>
      <c r="E8" s="253" t="s">
        <v>28</v>
      </c>
      <c r="F8" s="254" t="s">
        <v>27</v>
      </c>
      <c r="G8" s="253" t="s">
        <v>28</v>
      </c>
      <c r="H8" s="1529"/>
      <c r="I8" s="1531"/>
      <c r="J8" s="252" t="s">
        <v>27</v>
      </c>
      <c r="K8" s="253" t="s">
        <v>28</v>
      </c>
      <c r="L8" s="254" t="s">
        <v>27</v>
      </c>
      <c r="M8" s="253" t="s">
        <v>28</v>
      </c>
      <c r="N8" s="1529"/>
      <c r="O8" s="1531"/>
      <c r="P8" s="252" t="s">
        <v>27</v>
      </c>
      <c r="Q8" s="253" t="s">
        <v>28</v>
      </c>
      <c r="R8" s="254" t="s">
        <v>27</v>
      </c>
      <c r="S8" s="253" t="s">
        <v>28</v>
      </c>
      <c r="T8" s="1529"/>
      <c r="U8" s="1531"/>
      <c r="V8" s="252" t="s">
        <v>27</v>
      </c>
      <c r="W8" s="253" t="s">
        <v>28</v>
      </c>
      <c r="X8" s="254" t="s">
        <v>27</v>
      </c>
      <c r="Y8" s="253" t="s">
        <v>28</v>
      </c>
      <c r="Z8" s="1529"/>
      <c r="AA8" s="1531"/>
      <c r="AB8" s="252" t="s">
        <v>27</v>
      </c>
      <c r="AC8" s="253" t="s">
        <v>28</v>
      </c>
      <c r="AD8" s="254" t="s">
        <v>27</v>
      </c>
      <c r="AE8" s="253" t="s">
        <v>28</v>
      </c>
      <c r="AF8" s="1529"/>
      <c r="AG8" s="1531"/>
      <c r="AH8" s="252" t="s">
        <v>27</v>
      </c>
      <c r="AI8" s="253" t="s">
        <v>28</v>
      </c>
      <c r="AJ8" s="254" t="s">
        <v>27</v>
      </c>
      <c r="AK8" s="253" t="s">
        <v>28</v>
      </c>
      <c r="AL8" s="1529"/>
      <c r="AM8" s="1531"/>
      <c r="AN8" s="252" t="s">
        <v>27</v>
      </c>
      <c r="AO8" s="253" t="s">
        <v>28</v>
      </c>
      <c r="AP8" s="254" t="s">
        <v>27</v>
      </c>
      <c r="AQ8" s="253" t="s">
        <v>28</v>
      </c>
      <c r="AR8" s="1529"/>
      <c r="AS8" s="1562"/>
      <c r="AT8" s="1548"/>
      <c r="AU8" s="1524"/>
    </row>
    <row r="9" spans="1:47" s="7" customFormat="1" ht="15.75" customHeight="1" x14ac:dyDescent="0.25">
      <c r="A9" s="2"/>
      <c r="B9" s="3"/>
      <c r="C9" s="4" t="s">
        <v>53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571"/>
      <c r="Q9" s="1563"/>
      <c r="R9" s="1563"/>
      <c r="S9" s="1563"/>
      <c r="T9" s="1563"/>
      <c r="U9" s="1563"/>
      <c r="V9" s="1563"/>
      <c r="W9" s="1563"/>
      <c r="X9" s="1563"/>
      <c r="Y9" s="1563"/>
      <c r="Z9" s="1563"/>
      <c r="AA9" s="1563"/>
      <c r="AB9" s="1563"/>
      <c r="AC9" s="1563"/>
      <c r="AD9" s="1563"/>
      <c r="AE9" s="1563"/>
      <c r="AF9" s="1563"/>
      <c r="AG9" s="1563"/>
      <c r="AH9" s="1563"/>
      <c r="AI9" s="1563"/>
      <c r="AJ9" s="1563"/>
      <c r="AK9" s="1563"/>
      <c r="AL9" s="1563"/>
      <c r="AM9" s="1563"/>
      <c r="AN9" s="1520"/>
      <c r="AO9" s="1521"/>
      <c r="AP9" s="1521"/>
      <c r="AQ9" s="1521"/>
      <c r="AR9" s="1521"/>
      <c r="AS9" s="1522"/>
      <c r="AT9" s="6"/>
    </row>
    <row r="10" spans="1:47" s="20" customFormat="1" ht="15.75" customHeight="1" x14ac:dyDescent="0.2">
      <c r="A10" s="255" t="s">
        <v>74</v>
      </c>
      <c r="B10" s="256" t="s">
        <v>15</v>
      </c>
      <c r="C10" s="257" t="s">
        <v>75</v>
      </c>
      <c r="D10" s="258">
        <v>3</v>
      </c>
      <c r="E10" s="259">
        <v>30</v>
      </c>
      <c r="F10" s="258">
        <v>1</v>
      </c>
      <c r="G10" s="259">
        <v>10</v>
      </c>
      <c r="H10" s="258">
        <v>2</v>
      </c>
      <c r="I10" s="260" t="s">
        <v>15</v>
      </c>
      <c r="J10" s="261"/>
      <c r="K10" s="259" t="s">
        <v>68</v>
      </c>
      <c r="L10" s="262"/>
      <c r="M10" s="259" t="s">
        <v>68</v>
      </c>
      <c r="N10" s="262"/>
      <c r="O10" s="263"/>
      <c r="P10" s="262"/>
      <c r="Q10" s="259"/>
      <c r="R10" s="262"/>
      <c r="S10" s="259"/>
      <c r="T10" s="262"/>
      <c r="U10" s="264"/>
      <c r="V10" s="261"/>
      <c r="W10" s="259" t="s">
        <v>68</v>
      </c>
      <c r="X10" s="262"/>
      <c r="Y10" s="259" t="s">
        <v>68</v>
      </c>
      <c r="Z10" s="262"/>
      <c r="AA10" s="263"/>
      <c r="AB10" s="261"/>
      <c r="AC10" s="259" t="s">
        <v>68</v>
      </c>
      <c r="AD10" s="262"/>
      <c r="AE10" s="259" t="s">
        <v>68</v>
      </c>
      <c r="AF10" s="262"/>
      <c r="AG10" s="263"/>
      <c r="AH10" s="261"/>
      <c r="AI10" s="259" t="s">
        <v>68</v>
      </c>
      <c r="AJ10" s="262"/>
      <c r="AK10" s="259" t="s">
        <v>68</v>
      </c>
      <c r="AL10" s="262"/>
      <c r="AM10" s="263"/>
      <c r="AN10" s="265">
        <f t="shared" ref="AN10:AN23" si="0">IF(D10+J10+P10+V10+AB10+AH10=0,"",D10+J10+P10+V10+AB10+AH10)</f>
        <v>3</v>
      </c>
      <c r="AO10" s="259">
        <v>30</v>
      </c>
      <c r="AP10" s="266">
        <f t="shared" ref="AP10:AP23" si="1">IF(F10+L10+R10+X10+AD10+AJ10=0,"",F10+L10+R10+X10+AD10+AJ10)</f>
        <v>1</v>
      </c>
      <c r="AQ10" s="259">
        <v>10</v>
      </c>
      <c r="AR10" s="266">
        <f t="shared" ref="AR10:AR23" si="2">IF(N10+H10+T10+Z10+AF10+AL10=0,"",N10+H10+T10+Z10+AF10+AL10)</f>
        <v>2</v>
      </c>
      <c r="AS10" s="267">
        <f t="shared" ref="AS10:AS23" si="3">IF(D10+F10+L10+J10+P10+R10+V10+X10+AB10+AD10+AH10+AJ10=0,"",D10+F10+L10+J10+P10+R10+V10+X10+AB10+AD10+AH10+AJ10)</f>
        <v>4</v>
      </c>
      <c r="AT10" s="188" t="s">
        <v>981</v>
      </c>
      <c r="AU10" s="189" t="s">
        <v>762</v>
      </c>
    </row>
    <row r="11" spans="1:47" s="20" customFormat="1" ht="15.75" customHeight="1" x14ac:dyDescent="0.2">
      <c r="A11" s="255" t="s">
        <v>76</v>
      </c>
      <c r="B11" s="256" t="s">
        <v>15</v>
      </c>
      <c r="C11" s="268" t="s">
        <v>77</v>
      </c>
      <c r="D11" s="269"/>
      <c r="E11" s="259" t="s">
        <v>68</v>
      </c>
      <c r="F11" s="258">
        <v>2</v>
      </c>
      <c r="G11" s="259">
        <v>20</v>
      </c>
      <c r="H11" s="258">
        <v>2</v>
      </c>
      <c r="I11" s="260" t="s">
        <v>71</v>
      </c>
      <c r="J11" s="261"/>
      <c r="K11" s="259" t="s">
        <v>68</v>
      </c>
      <c r="L11" s="262"/>
      <c r="M11" s="259" t="s">
        <v>68</v>
      </c>
      <c r="N11" s="262"/>
      <c r="O11" s="263"/>
      <c r="P11" s="262"/>
      <c r="Q11" s="259"/>
      <c r="R11" s="262"/>
      <c r="S11" s="259"/>
      <c r="T11" s="262"/>
      <c r="U11" s="264"/>
      <c r="V11" s="261"/>
      <c r="W11" s="259" t="s">
        <v>68</v>
      </c>
      <c r="X11" s="262"/>
      <c r="Y11" s="259" t="s">
        <v>68</v>
      </c>
      <c r="Z11" s="262"/>
      <c r="AA11" s="263"/>
      <c r="AB11" s="261"/>
      <c r="AC11" s="259" t="s">
        <v>68</v>
      </c>
      <c r="AD11" s="262"/>
      <c r="AE11" s="259" t="s">
        <v>68</v>
      </c>
      <c r="AF11" s="262"/>
      <c r="AG11" s="263"/>
      <c r="AH11" s="261"/>
      <c r="AI11" s="259" t="s">
        <v>68</v>
      </c>
      <c r="AJ11" s="262"/>
      <c r="AK11" s="259" t="s">
        <v>68</v>
      </c>
      <c r="AL11" s="262"/>
      <c r="AM11" s="263"/>
      <c r="AN11" s="265" t="str">
        <f t="shared" si="0"/>
        <v/>
      </c>
      <c r="AO11" s="259" t="str">
        <f t="shared" ref="AO11:AO23" si="4">IF((D11+J11+P11+V11+AB11+AH11)*14=0,"",(D11+J11+P11+V11+AB11+AH11)*14)</f>
        <v/>
      </c>
      <c r="AP11" s="266">
        <f t="shared" si="1"/>
        <v>2</v>
      </c>
      <c r="AQ11" s="259">
        <v>20</v>
      </c>
      <c r="AR11" s="266">
        <f t="shared" si="2"/>
        <v>2</v>
      </c>
      <c r="AS11" s="267">
        <f t="shared" si="3"/>
        <v>2</v>
      </c>
      <c r="AT11" s="188" t="s">
        <v>653</v>
      </c>
      <c r="AU11" s="31" t="s">
        <v>655</v>
      </c>
    </row>
    <row r="12" spans="1:47" ht="15.75" customHeight="1" x14ac:dyDescent="0.2">
      <c r="A12" s="255" t="s">
        <v>81</v>
      </c>
      <c r="B12" s="256" t="s">
        <v>15</v>
      </c>
      <c r="C12" s="270" t="s">
        <v>82</v>
      </c>
      <c r="D12" s="271">
        <v>1</v>
      </c>
      <c r="E12" s="259">
        <v>10</v>
      </c>
      <c r="F12" s="272"/>
      <c r="G12" s="259" t="s">
        <v>68</v>
      </c>
      <c r="H12" s="273">
        <v>2</v>
      </c>
      <c r="I12" s="274" t="s">
        <v>83</v>
      </c>
      <c r="J12" s="275"/>
      <c r="K12" s="259" t="s">
        <v>68</v>
      </c>
      <c r="L12" s="276"/>
      <c r="M12" s="259" t="s">
        <v>68</v>
      </c>
      <c r="N12" s="276"/>
      <c r="O12" s="277"/>
      <c r="P12" s="272"/>
      <c r="Q12" s="259" t="s">
        <v>68</v>
      </c>
      <c r="R12" s="272"/>
      <c r="S12" s="259" t="s">
        <v>68</v>
      </c>
      <c r="T12" s="273"/>
      <c r="U12" s="274"/>
      <c r="V12" s="278"/>
      <c r="W12" s="259" t="s">
        <v>68</v>
      </c>
      <c r="X12" s="273"/>
      <c r="Y12" s="259" t="s">
        <v>68</v>
      </c>
      <c r="Z12" s="273"/>
      <c r="AA12" s="277"/>
      <c r="AB12" s="272"/>
      <c r="AC12" s="259" t="s">
        <v>68</v>
      </c>
      <c r="AD12" s="272"/>
      <c r="AE12" s="259" t="s">
        <v>68</v>
      </c>
      <c r="AF12" s="273"/>
      <c r="AG12" s="274"/>
      <c r="AH12" s="278"/>
      <c r="AI12" s="259" t="s">
        <v>68</v>
      </c>
      <c r="AJ12" s="272"/>
      <c r="AK12" s="259" t="s">
        <v>68</v>
      </c>
      <c r="AL12" s="273"/>
      <c r="AM12" s="279"/>
      <c r="AN12" s="265">
        <f t="shared" si="0"/>
        <v>1</v>
      </c>
      <c r="AO12" s="259">
        <v>10</v>
      </c>
      <c r="AP12" s="266" t="str">
        <f t="shared" si="1"/>
        <v/>
      </c>
      <c r="AQ12" s="259" t="str">
        <f t="shared" ref="AQ12:AQ23" si="5">IF((L12+F12+R12+X12+AD12+AJ12)*14=0,"",(L12+F12+R12+X12+AD12+AJ12)*14)</f>
        <v/>
      </c>
      <c r="AR12" s="266">
        <f t="shared" si="2"/>
        <v>2</v>
      </c>
      <c r="AS12" s="267">
        <f t="shared" si="3"/>
        <v>1</v>
      </c>
      <c r="AT12" s="30" t="s">
        <v>673</v>
      </c>
      <c r="AU12" s="31" t="s">
        <v>674</v>
      </c>
    </row>
    <row r="13" spans="1:47" s="20" customFormat="1" ht="15.75" customHeight="1" x14ac:dyDescent="0.2">
      <c r="A13" s="280" t="s">
        <v>149</v>
      </c>
      <c r="B13" s="281" t="s">
        <v>15</v>
      </c>
      <c r="C13" s="268" t="s">
        <v>78</v>
      </c>
      <c r="D13" s="282"/>
      <c r="E13" s="259" t="s">
        <v>68</v>
      </c>
      <c r="F13" s="262">
        <v>3</v>
      </c>
      <c r="G13" s="259">
        <v>30</v>
      </c>
      <c r="H13" s="262">
        <v>2</v>
      </c>
      <c r="I13" s="264" t="s">
        <v>71</v>
      </c>
      <c r="J13" s="261"/>
      <c r="K13" s="259" t="s">
        <v>68</v>
      </c>
      <c r="L13" s="262"/>
      <c r="M13" s="259" t="s">
        <v>68</v>
      </c>
      <c r="N13" s="262"/>
      <c r="O13" s="263"/>
      <c r="P13" s="262"/>
      <c r="Q13" s="259" t="s">
        <v>68</v>
      </c>
      <c r="R13" s="262"/>
      <c r="S13" s="259" t="s">
        <v>68</v>
      </c>
      <c r="T13" s="262"/>
      <c r="U13" s="264"/>
      <c r="V13" s="261"/>
      <c r="W13" s="259" t="s">
        <v>68</v>
      </c>
      <c r="X13" s="262"/>
      <c r="Y13" s="259" t="s">
        <v>68</v>
      </c>
      <c r="Z13" s="262"/>
      <c r="AA13" s="263"/>
      <c r="AB13" s="261"/>
      <c r="AC13" s="259" t="s">
        <v>68</v>
      </c>
      <c r="AD13" s="283"/>
      <c r="AE13" s="259" t="s">
        <v>68</v>
      </c>
      <c r="AF13" s="283"/>
      <c r="AG13" s="284"/>
      <c r="AH13" s="262"/>
      <c r="AI13" s="259" t="s">
        <v>68</v>
      </c>
      <c r="AJ13" s="262"/>
      <c r="AK13" s="259" t="s">
        <v>68</v>
      </c>
      <c r="AL13" s="262"/>
      <c r="AM13" s="262"/>
      <c r="AN13" s="265" t="s">
        <v>68</v>
      </c>
      <c r="AO13" s="259" t="s">
        <v>68</v>
      </c>
      <c r="AP13" s="266">
        <v>3</v>
      </c>
      <c r="AQ13" s="259">
        <v>30</v>
      </c>
      <c r="AR13" s="266">
        <v>2</v>
      </c>
      <c r="AS13" s="267">
        <v>2</v>
      </c>
      <c r="AT13" s="188" t="s">
        <v>671</v>
      </c>
      <c r="AU13" s="189" t="s">
        <v>672</v>
      </c>
    </row>
    <row r="14" spans="1:47" ht="15.75" customHeight="1" x14ac:dyDescent="0.2">
      <c r="A14" s="1104" t="s">
        <v>1252</v>
      </c>
      <c r="B14" s="1356" t="s">
        <v>15</v>
      </c>
      <c r="C14" s="1369" t="s">
        <v>1228</v>
      </c>
      <c r="D14" s="1370"/>
      <c r="E14" s="1338"/>
      <c r="F14" s="1370"/>
      <c r="G14" s="1338"/>
      <c r="H14" s="1371"/>
      <c r="I14" s="1340"/>
      <c r="J14" s="1372"/>
      <c r="K14" s="1344"/>
      <c r="L14" s="1373">
        <v>2</v>
      </c>
      <c r="M14" s="1344">
        <v>28</v>
      </c>
      <c r="N14" s="1373">
        <v>2</v>
      </c>
      <c r="O14" s="1346" t="s">
        <v>67</v>
      </c>
      <c r="P14" s="1370"/>
      <c r="Q14" s="1338"/>
      <c r="R14" s="1370"/>
      <c r="S14" s="1338"/>
      <c r="T14" s="1371"/>
      <c r="U14" s="1340"/>
      <c r="V14" s="1374"/>
      <c r="W14" s="1338"/>
      <c r="X14" s="1371"/>
      <c r="Y14" s="1338"/>
      <c r="Z14" s="1371"/>
      <c r="AA14" s="1342"/>
      <c r="AB14" s="849"/>
      <c r="AC14" s="1347" t="str">
        <f t="shared" ref="AC14:AC17" si="6">IF(AB14*14=0,"",AB14*14)</f>
        <v/>
      </c>
      <c r="AD14" s="849"/>
      <c r="AE14" s="1347" t="str">
        <f t="shared" ref="AE14:AE17" si="7">IF(AD14*14=0,"",AD14*14)</f>
        <v/>
      </c>
      <c r="AF14" s="849"/>
      <c r="AG14" s="1348"/>
      <c r="AH14" s="1349"/>
      <c r="AI14" s="1347" t="str">
        <f t="shared" ref="AI14:AI15" si="8">IF(AH14*14=0,"",AH14*14)</f>
        <v/>
      </c>
      <c r="AJ14" s="849"/>
      <c r="AK14" s="1347" t="str">
        <f t="shared" ref="AK14:AK16" si="9">IF(AJ14*14=0,"",AJ14*14)</f>
        <v/>
      </c>
      <c r="AL14" s="849"/>
      <c r="AM14" s="1350"/>
      <c r="AN14" s="1351" t="str">
        <f t="shared" ref="AN14:AN17" si="10">IF(D14+J14+P14+V14+AB14+AH14=0,"",D14+J14+P14+V14+AB14+AH14)</f>
        <v/>
      </c>
      <c r="AO14" s="1347" t="str">
        <f t="shared" ref="AO14:AO15" si="11">IF((D14+J14+P14+V14+AB14+AH14)*14=0,"",(D14+J14+P14+V14+AB14+AH14)*14)</f>
        <v/>
      </c>
      <c r="AP14" s="1352">
        <f t="shared" ref="AP14:AP16" si="12">IF(F14+L14+R14+X14+AD14+AJ14=0,"",F14+L14+R14+X14+AD14+AJ14)</f>
        <v>2</v>
      </c>
      <c r="AQ14" s="1347">
        <f t="shared" ref="AQ14:AQ16" si="13">IF((L14+F14+R14+X14+AD14+AJ14)*14=0,"",(L14+F14+R14+X14+AD14+AJ14)*14)</f>
        <v>28</v>
      </c>
      <c r="AR14" s="1352">
        <f t="shared" ref="AR14:AR15" si="14">IF(N14+H14+T14+Z14+AF14+AL14=0,"",N14+H14+T14+Z14+AF14+AL14)</f>
        <v>2</v>
      </c>
      <c r="AS14" s="1353">
        <f t="shared" ref="AS14:AS17" si="15">IF(D14+F14+L14+J14+P14+R14+V14+X14+AB14+AD14+AH14+AJ14=0,"",D14+F14+L14+J14+P14+R14+V14+X14+AB14+AD14+AH14+AJ14)</f>
        <v>2</v>
      </c>
      <c r="AT14" s="1354" t="s">
        <v>1229</v>
      </c>
      <c r="AU14" s="1355" t="s">
        <v>1230</v>
      </c>
    </row>
    <row r="15" spans="1:47" ht="15.75" customHeight="1" x14ac:dyDescent="0.2">
      <c r="A15" s="1104" t="s">
        <v>1251</v>
      </c>
      <c r="B15" s="1375" t="s">
        <v>15</v>
      </c>
      <c r="C15" s="1357" t="s">
        <v>1231</v>
      </c>
      <c r="D15" s="1337"/>
      <c r="E15" s="1338"/>
      <c r="F15" s="1337"/>
      <c r="G15" s="1338"/>
      <c r="H15" s="1339"/>
      <c r="I15" s="1340"/>
      <c r="J15" s="1341"/>
      <c r="K15" s="1338"/>
      <c r="L15" s="1339"/>
      <c r="M15" s="1338"/>
      <c r="N15" s="1339"/>
      <c r="O15" s="1342"/>
      <c r="P15" s="1337"/>
      <c r="Q15" s="1338"/>
      <c r="R15" s="1337"/>
      <c r="S15" s="1338"/>
      <c r="T15" s="1339"/>
      <c r="U15" s="1340"/>
      <c r="V15" s="1343"/>
      <c r="W15" s="1344"/>
      <c r="X15" s="1345">
        <v>2</v>
      </c>
      <c r="Y15" s="1344">
        <v>28</v>
      </c>
      <c r="Z15" s="1345">
        <v>2</v>
      </c>
      <c r="AA15" s="1346" t="s">
        <v>71</v>
      </c>
      <c r="AB15" s="849"/>
      <c r="AC15" s="1347" t="str">
        <f t="shared" si="6"/>
        <v/>
      </c>
      <c r="AD15" s="849"/>
      <c r="AE15" s="1347" t="str">
        <f t="shared" si="7"/>
        <v/>
      </c>
      <c r="AF15" s="849"/>
      <c r="AG15" s="1348"/>
      <c r="AH15" s="1349"/>
      <c r="AI15" s="1347" t="str">
        <f t="shared" si="8"/>
        <v/>
      </c>
      <c r="AJ15" s="849"/>
      <c r="AK15" s="1347" t="str">
        <f t="shared" si="9"/>
        <v/>
      </c>
      <c r="AL15" s="849"/>
      <c r="AM15" s="1350"/>
      <c r="AN15" s="1351" t="str">
        <f t="shared" si="10"/>
        <v/>
      </c>
      <c r="AO15" s="1347" t="str">
        <f t="shared" si="11"/>
        <v/>
      </c>
      <c r="AP15" s="1352">
        <f t="shared" si="12"/>
        <v>2</v>
      </c>
      <c r="AQ15" s="1347">
        <f t="shared" si="13"/>
        <v>28</v>
      </c>
      <c r="AR15" s="1352">
        <f t="shared" si="14"/>
        <v>2</v>
      </c>
      <c r="AS15" s="1353">
        <f t="shared" si="15"/>
        <v>2</v>
      </c>
      <c r="AT15" s="1354" t="s">
        <v>1229</v>
      </c>
      <c r="AU15" s="1355" t="s">
        <v>1230</v>
      </c>
    </row>
    <row r="16" spans="1:47" ht="15.75" customHeight="1" x14ac:dyDescent="0.2">
      <c r="A16" s="1104" t="s">
        <v>1253</v>
      </c>
      <c r="B16" s="1356" t="s">
        <v>15</v>
      </c>
      <c r="C16" s="1357" t="s">
        <v>1232</v>
      </c>
      <c r="D16" s="1337"/>
      <c r="E16" s="1338"/>
      <c r="F16" s="1337"/>
      <c r="G16" s="1338"/>
      <c r="H16" s="1339"/>
      <c r="I16" s="1340"/>
      <c r="J16" s="1341"/>
      <c r="K16" s="1338"/>
      <c r="L16" s="1339"/>
      <c r="M16" s="1338"/>
      <c r="N16" s="1339"/>
      <c r="O16" s="1342"/>
      <c r="P16" s="1337"/>
      <c r="Q16" s="1338"/>
      <c r="R16" s="1337"/>
      <c r="S16" s="1338"/>
      <c r="T16" s="1339"/>
      <c r="U16" s="1340"/>
      <c r="V16" s="1341"/>
      <c r="W16" s="1338"/>
      <c r="X16" s="1339"/>
      <c r="Y16" s="1338"/>
      <c r="Z16" s="1339"/>
      <c r="AA16" s="1342"/>
      <c r="AB16" s="1358"/>
      <c r="AC16" s="1359" t="str">
        <f t="shared" si="6"/>
        <v/>
      </c>
      <c r="AD16" s="1358">
        <v>4</v>
      </c>
      <c r="AE16" s="1359">
        <v>56</v>
      </c>
      <c r="AF16" s="1358">
        <v>5</v>
      </c>
      <c r="AG16" s="1360" t="s">
        <v>67</v>
      </c>
      <c r="AH16" s="1361"/>
      <c r="AI16" s="1362"/>
      <c r="AJ16" s="1363"/>
      <c r="AK16" s="1362" t="str">
        <f t="shared" si="9"/>
        <v/>
      </c>
      <c r="AL16" s="1363"/>
      <c r="AM16" s="1364"/>
      <c r="AN16" s="1351" t="str">
        <f t="shared" si="10"/>
        <v/>
      </c>
      <c r="AO16" s="1347"/>
      <c r="AP16" s="1352">
        <f t="shared" si="12"/>
        <v>4</v>
      </c>
      <c r="AQ16" s="1347">
        <f t="shared" si="13"/>
        <v>56</v>
      </c>
      <c r="AR16" s="1352">
        <v>5</v>
      </c>
      <c r="AS16" s="1353">
        <f t="shared" si="15"/>
        <v>4</v>
      </c>
      <c r="AT16" s="1354" t="s">
        <v>1233</v>
      </c>
      <c r="AU16" s="1365" t="s">
        <v>1234</v>
      </c>
    </row>
    <row r="17" spans="1:47" ht="15.75" customHeight="1" x14ac:dyDescent="0.2">
      <c r="A17" s="1104" t="s">
        <v>774</v>
      </c>
      <c r="B17" s="1356" t="s">
        <v>15</v>
      </c>
      <c r="C17" s="1366" t="s">
        <v>1221</v>
      </c>
      <c r="D17" s="1337"/>
      <c r="E17" s="1338"/>
      <c r="F17" s="1337"/>
      <c r="G17" s="1338"/>
      <c r="H17" s="1339"/>
      <c r="I17" s="1340"/>
      <c r="J17" s="1341"/>
      <c r="K17" s="1338"/>
      <c r="L17" s="1339"/>
      <c r="M17" s="1338"/>
      <c r="N17" s="1339"/>
      <c r="O17" s="1342"/>
      <c r="P17" s="1337"/>
      <c r="Q17" s="1338"/>
      <c r="R17" s="1337"/>
      <c r="S17" s="1338"/>
      <c r="T17" s="1339"/>
      <c r="U17" s="1340"/>
      <c r="V17" s="1341"/>
      <c r="W17" s="1338"/>
      <c r="X17" s="1339"/>
      <c r="Y17" s="1338"/>
      <c r="Z17" s="1339"/>
      <c r="AA17" s="1342"/>
      <c r="AB17" s="849"/>
      <c r="AC17" s="1347" t="str">
        <f t="shared" si="6"/>
        <v/>
      </c>
      <c r="AD17" s="849"/>
      <c r="AE17" s="1347" t="str">
        <f t="shared" si="7"/>
        <v/>
      </c>
      <c r="AF17" s="849"/>
      <c r="AG17" s="1348"/>
      <c r="AH17" s="1367">
        <v>1</v>
      </c>
      <c r="AI17" s="1359">
        <v>14</v>
      </c>
      <c r="AJ17" s="1358">
        <v>1</v>
      </c>
      <c r="AK17" s="1359">
        <v>14</v>
      </c>
      <c r="AL17" s="1358">
        <v>2</v>
      </c>
      <c r="AM17" s="1368" t="s">
        <v>71</v>
      </c>
      <c r="AN17" s="1351">
        <f t="shared" si="10"/>
        <v>1</v>
      </c>
      <c r="AO17" s="1347">
        <v>10</v>
      </c>
      <c r="AP17" s="1352">
        <v>2</v>
      </c>
      <c r="AQ17" s="1347">
        <v>20</v>
      </c>
      <c r="AR17" s="1352">
        <v>2</v>
      </c>
      <c r="AS17" s="1353">
        <f t="shared" si="15"/>
        <v>2</v>
      </c>
      <c r="AT17" s="848" t="s">
        <v>636</v>
      </c>
      <c r="AU17" s="829" t="s">
        <v>675</v>
      </c>
    </row>
    <row r="18" spans="1:47" ht="15.75" customHeight="1" x14ac:dyDescent="0.2">
      <c r="A18" s="285" t="s">
        <v>805</v>
      </c>
      <c r="B18" s="256" t="s">
        <v>15</v>
      </c>
      <c r="C18" s="286" t="s">
        <v>84</v>
      </c>
      <c r="D18" s="287"/>
      <c r="E18" s="288"/>
      <c r="F18" s="289"/>
      <c r="G18" s="288"/>
      <c r="H18" s="289"/>
      <c r="I18" s="290"/>
      <c r="J18" s="289">
        <v>1</v>
      </c>
      <c r="K18" s="288">
        <v>14</v>
      </c>
      <c r="L18" s="289">
        <v>1</v>
      </c>
      <c r="M18" s="288">
        <v>14</v>
      </c>
      <c r="N18" s="289">
        <v>2</v>
      </c>
      <c r="O18" s="290" t="s">
        <v>15</v>
      </c>
      <c r="P18" s="289"/>
      <c r="Q18" s="288"/>
      <c r="R18" s="289"/>
      <c r="S18" s="288"/>
      <c r="T18" s="289"/>
      <c r="U18" s="290"/>
      <c r="V18" s="289"/>
      <c r="W18" s="288"/>
      <c r="X18" s="289"/>
      <c r="Y18" s="288"/>
      <c r="Z18" s="289"/>
      <c r="AA18" s="290"/>
      <c r="AB18" s="289"/>
      <c r="AC18" s="288"/>
      <c r="AD18" s="289"/>
      <c r="AE18" s="288"/>
      <c r="AF18" s="289"/>
      <c r="AG18" s="290"/>
      <c r="AH18" s="289"/>
      <c r="AI18" s="288"/>
      <c r="AJ18" s="289"/>
      <c r="AK18" s="288"/>
      <c r="AL18" s="289"/>
      <c r="AM18" s="290"/>
      <c r="AN18" s="265">
        <f t="shared" si="0"/>
        <v>1</v>
      </c>
      <c r="AO18" s="259">
        <f t="shared" si="4"/>
        <v>14</v>
      </c>
      <c r="AP18" s="266">
        <f t="shared" si="1"/>
        <v>1</v>
      </c>
      <c r="AQ18" s="259">
        <f t="shared" si="5"/>
        <v>14</v>
      </c>
      <c r="AR18" s="266">
        <f t="shared" si="2"/>
        <v>2</v>
      </c>
      <c r="AS18" s="267">
        <f t="shared" si="3"/>
        <v>2</v>
      </c>
      <c r="AT18" s="30" t="s">
        <v>981</v>
      </c>
      <c r="AU18" s="31" t="s">
        <v>677</v>
      </c>
    </row>
    <row r="19" spans="1:47" ht="15.75" customHeight="1" x14ac:dyDescent="0.2">
      <c r="A19" s="285" t="s">
        <v>882</v>
      </c>
      <c r="B19" s="281" t="s">
        <v>15</v>
      </c>
      <c r="C19" s="286" t="s">
        <v>85</v>
      </c>
      <c r="D19" s="287"/>
      <c r="E19" s="288"/>
      <c r="F19" s="289"/>
      <c r="G19" s="288"/>
      <c r="H19" s="289"/>
      <c r="I19" s="290"/>
      <c r="J19" s="289"/>
      <c r="K19" s="288"/>
      <c r="L19" s="289"/>
      <c r="M19" s="288"/>
      <c r="N19" s="289"/>
      <c r="O19" s="290"/>
      <c r="P19" s="291"/>
      <c r="Q19" s="292"/>
      <c r="R19" s="291"/>
      <c r="S19" s="292"/>
      <c r="T19" s="291"/>
      <c r="U19" s="293"/>
      <c r="V19" s="289"/>
      <c r="W19" s="288"/>
      <c r="X19" s="289"/>
      <c r="Y19" s="288"/>
      <c r="Z19" s="289"/>
      <c r="AA19" s="290"/>
      <c r="AB19" s="289"/>
      <c r="AC19" s="288"/>
      <c r="AD19" s="289"/>
      <c r="AE19" s="288"/>
      <c r="AF19" s="289"/>
      <c r="AG19" s="290"/>
      <c r="AH19" s="289">
        <v>1</v>
      </c>
      <c r="AI19" s="288">
        <v>10</v>
      </c>
      <c r="AJ19" s="289"/>
      <c r="AK19" s="288"/>
      <c r="AL19" s="289">
        <v>1</v>
      </c>
      <c r="AM19" s="290" t="s">
        <v>15</v>
      </c>
      <c r="AN19" s="265">
        <f t="shared" si="0"/>
        <v>1</v>
      </c>
      <c r="AO19" s="259">
        <v>10</v>
      </c>
      <c r="AP19" s="266" t="str">
        <f t="shared" si="1"/>
        <v/>
      </c>
      <c r="AQ19" s="259" t="str">
        <f t="shared" si="5"/>
        <v/>
      </c>
      <c r="AR19" s="266">
        <f t="shared" si="2"/>
        <v>1</v>
      </c>
      <c r="AS19" s="267">
        <f t="shared" si="3"/>
        <v>1</v>
      </c>
      <c r="AT19" s="30" t="s">
        <v>775</v>
      </c>
      <c r="AU19" s="294" t="s">
        <v>877</v>
      </c>
    </row>
    <row r="20" spans="1:47" ht="15.75" customHeight="1" x14ac:dyDescent="0.2">
      <c r="A20" s="285" t="s">
        <v>880</v>
      </c>
      <c r="B20" s="256" t="s">
        <v>15</v>
      </c>
      <c r="C20" s="286" t="s">
        <v>86</v>
      </c>
      <c r="D20" s="287"/>
      <c r="E20" s="288"/>
      <c r="F20" s="289"/>
      <c r="G20" s="288"/>
      <c r="H20" s="289"/>
      <c r="I20" s="290"/>
      <c r="J20" s="289"/>
      <c r="K20" s="288"/>
      <c r="L20" s="289"/>
      <c r="M20" s="288"/>
      <c r="N20" s="289"/>
      <c r="O20" s="290"/>
      <c r="P20" s="295"/>
      <c r="Q20" s="296"/>
      <c r="R20" s="295"/>
      <c r="S20" s="296"/>
      <c r="T20" s="295"/>
      <c r="U20" s="290"/>
      <c r="V20" s="289"/>
      <c r="W20" s="288"/>
      <c r="X20" s="289"/>
      <c r="Y20" s="288"/>
      <c r="Z20" s="289"/>
      <c r="AA20" s="290"/>
      <c r="AB20" s="289"/>
      <c r="AC20" s="288"/>
      <c r="AD20" s="289"/>
      <c r="AE20" s="288"/>
      <c r="AF20" s="289"/>
      <c r="AG20" s="290"/>
      <c r="AH20" s="289">
        <v>1</v>
      </c>
      <c r="AI20" s="288">
        <v>10</v>
      </c>
      <c r="AJ20" s="289"/>
      <c r="AK20" s="288"/>
      <c r="AL20" s="289">
        <v>1</v>
      </c>
      <c r="AM20" s="290" t="s">
        <v>83</v>
      </c>
      <c r="AN20" s="265">
        <f t="shared" si="0"/>
        <v>1</v>
      </c>
      <c r="AO20" s="259">
        <v>10</v>
      </c>
      <c r="AP20" s="266" t="str">
        <f t="shared" si="1"/>
        <v/>
      </c>
      <c r="AQ20" s="259" t="str">
        <f t="shared" si="5"/>
        <v/>
      </c>
      <c r="AR20" s="266">
        <f t="shared" si="2"/>
        <v>1</v>
      </c>
      <c r="AS20" s="267">
        <f t="shared" si="3"/>
        <v>1</v>
      </c>
      <c r="AT20" s="30" t="s">
        <v>776</v>
      </c>
      <c r="AU20" s="294" t="s">
        <v>878</v>
      </c>
    </row>
    <row r="21" spans="1:47" ht="15.75" customHeight="1" x14ac:dyDescent="0.2">
      <c r="A21" s="285" t="s">
        <v>883</v>
      </c>
      <c r="B21" s="281" t="s">
        <v>15</v>
      </c>
      <c r="C21" s="286" t="s">
        <v>87</v>
      </c>
      <c r="D21" s="287"/>
      <c r="E21" s="288"/>
      <c r="F21" s="289"/>
      <c r="G21" s="288"/>
      <c r="H21" s="289"/>
      <c r="I21" s="290"/>
      <c r="J21" s="289">
        <v>2</v>
      </c>
      <c r="K21" s="288">
        <v>28</v>
      </c>
      <c r="L21" s="289"/>
      <c r="M21" s="288"/>
      <c r="N21" s="289">
        <v>2</v>
      </c>
      <c r="O21" s="290" t="s">
        <v>15</v>
      </c>
      <c r="P21" s="291"/>
      <c r="Q21" s="292"/>
      <c r="R21" s="291"/>
      <c r="S21" s="292"/>
      <c r="T21" s="291"/>
      <c r="U21" s="293"/>
      <c r="V21" s="289"/>
      <c r="W21" s="288"/>
      <c r="X21" s="289"/>
      <c r="Y21" s="288"/>
      <c r="Z21" s="289"/>
      <c r="AA21" s="290"/>
      <c r="AB21" s="289"/>
      <c r="AC21" s="288"/>
      <c r="AD21" s="289"/>
      <c r="AE21" s="288"/>
      <c r="AF21" s="289"/>
      <c r="AG21" s="290"/>
      <c r="AH21" s="289"/>
      <c r="AI21" s="288"/>
      <c r="AJ21" s="289"/>
      <c r="AK21" s="288"/>
      <c r="AL21" s="289"/>
      <c r="AM21" s="290"/>
      <c r="AN21" s="265">
        <f t="shared" si="0"/>
        <v>2</v>
      </c>
      <c r="AO21" s="259">
        <f t="shared" si="4"/>
        <v>28</v>
      </c>
      <c r="AP21" s="266" t="str">
        <f t="shared" si="1"/>
        <v/>
      </c>
      <c r="AQ21" s="259" t="str">
        <f t="shared" si="5"/>
        <v/>
      </c>
      <c r="AR21" s="266">
        <f t="shared" si="2"/>
        <v>2</v>
      </c>
      <c r="AS21" s="267">
        <f t="shared" si="3"/>
        <v>2</v>
      </c>
      <c r="AT21" s="30" t="s">
        <v>673</v>
      </c>
      <c r="AU21" s="31" t="s">
        <v>674</v>
      </c>
    </row>
    <row r="22" spans="1:47" ht="15.75" customHeight="1" x14ac:dyDescent="0.2">
      <c r="A22" s="285" t="s">
        <v>871</v>
      </c>
      <c r="B22" s="256" t="s">
        <v>15</v>
      </c>
      <c r="C22" s="286" t="s">
        <v>88</v>
      </c>
      <c r="D22" s="287"/>
      <c r="E22" s="288"/>
      <c r="F22" s="289"/>
      <c r="G22" s="288"/>
      <c r="H22" s="289"/>
      <c r="I22" s="290"/>
      <c r="J22" s="289"/>
      <c r="K22" s="288"/>
      <c r="L22" s="289"/>
      <c r="M22" s="288"/>
      <c r="N22" s="289"/>
      <c r="O22" s="290"/>
      <c r="P22" s="295">
        <v>2</v>
      </c>
      <c r="Q22" s="296">
        <v>28</v>
      </c>
      <c r="R22" s="295"/>
      <c r="S22" s="296"/>
      <c r="T22" s="295">
        <v>2</v>
      </c>
      <c r="U22" s="290" t="s">
        <v>15</v>
      </c>
      <c r="V22" s="289"/>
      <c r="W22" s="288"/>
      <c r="X22" s="289"/>
      <c r="Y22" s="288"/>
      <c r="Z22" s="289"/>
      <c r="AA22" s="290"/>
      <c r="AB22" s="289"/>
      <c r="AC22" s="288"/>
      <c r="AD22" s="289"/>
      <c r="AE22" s="288"/>
      <c r="AF22" s="289"/>
      <c r="AG22" s="290"/>
      <c r="AH22" s="289"/>
      <c r="AI22" s="288"/>
      <c r="AJ22" s="289"/>
      <c r="AK22" s="288"/>
      <c r="AL22" s="289"/>
      <c r="AM22" s="290"/>
      <c r="AN22" s="265">
        <f t="shared" si="0"/>
        <v>2</v>
      </c>
      <c r="AO22" s="259">
        <f t="shared" si="4"/>
        <v>28</v>
      </c>
      <c r="AP22" s="266" t="str">
        <f t="shared" si="1"/>
        <v/>
      </c>
      <c r="AQ22" s="259" t="str">
        <f t="shared" si="5"/>
        <v/>
      </c>
      <c r="AR22" s="266">
        <f t="shared" si="2"/>
        <v>2</v>
      </c>
      <c r="AS22" s="267">
        <f t="shared" si="3"/>
        <v>2</v>
      </c>
      <c r="AT22" s="30" t="s">
        <v>872</v>
      </c>
      <c r="AU22" s="31" t="s">
        <v>873</v>
      </c>
    </row>
    <row r="23" spans="1:47" ht="15.75" customHeight="1" x14ac:dyDescent="0.2">
      <c r="A23" s="285" t="s">
        <v>806</v>
      </c>
      <c r="B23" s="665" t="s">
        <v>15</v>
      </c>
      <c r="C23" s="286" t="s">
        <v>89</v>
      </c>
      <c r="D23" s="287"/>
      <c r="E23" s="288"/>
      <c r="F23" s="289"/>
      <c r="G23" s="288"/>
      <c r="H23" s="289"/>
      <c r="I23" s="290"/>
      <c r="J23" s="289"/>
      <c r="K23" s="288"/>
      <c r="L23" s="289"/>
      <c r="M23" s="288"/>
      <c r="N23" s="289"/>
      <c r="O23" s="290"/>
      <c r="P23" s="289">
        <v>1</v>
      </c>
      <c r="Q23" s="288">
        <v>14</v>
      </c>
      <c r="R23" s="289">
        <v>1</v>
      </c>
      <c r="S23" s="288">
        <v>14</v>
      </c>
      <c r="T23" s="289">
        <v>2</v>
      </c>
      <c r="U23" s="290" t="s">
        <v>15</v>
      </c>
      <c r="V23" s="289"/>
      <c r="W23" s="288"/>
      <c r="X23" s="289"/>
      <c r="Y23" s="288"/>
      <c r="Z23" s="289"/>
      <c r="AA23" s="290"/>
      <c r="AB23" s="289"/>
      <c r="AC23" s="288"/>
      <c r="AD23" s="289"/>
      <c r="AE23" s="288"/>
      <c r="AF23" s="289"/>
      <c r="AG23" s="290"/>
      <c r="AH23" s="289"/>
      <c r="AI23" s="288"/>
      <c r="AJ23" s="289"/>
      <c r="AK23" s="288"/>
      <c r="AL23" s="289"/>
      <c r="AM23" s="290"/>
      <c r="AN23" s="265">
        <f t="shared" si="0"/>
        <v>1</v>
      </c>
      <c r="AO23" s="259">
        <f t="shared" si="4"/>
        <v>14</v>
      </c>
      <c r="AP23" s="266">
        <f t="shared" si="1"/>
        <v>1</v>
      </c>
      <c r="AQ23" s="259">
        <f t="shared" si="5"/>
        <v>14</v>
      </c>
      <c r="AR23" s="266">
        <f t="shared" si="2"/>
        <v>2</v>
      </c>
      <c r="AS23" s="267">
        <f t="shared" si="3"/>
        <v>2</v>
      </c>
      <c r="AT23" s="30" t="s">
        <v>982</v>
      </c>
      <c r="AU23" s="634" t="s">
        <v>979</v>
      </c>
    </row>
    <row r="24" spans="1:47" ht="15.75" customHeight="1" x14ac:dyDescent="0.2">
      <c r="A24" s="255" t="s">
        <v>90</v>
      </c>
      <c r="B24" s="281" t="s">
        <v>15</v>
      </c>
      <c r="C24" s="297" t="s">
        <v>91</v>
      </c>
      <c r="D24" s="282"/>
      <c r="E24" s="259" t="str">
        <f t="shared" ref="E24:E30" si="16">IF(D24*15=0,"",D24*15)</f>
        <v/>
      </c>
      <c r="F24" s="262"/>
      <c r="G24" s="259" t="str">
        <f t="shared" ref="G24:G30" si="17">IF(F24*15=0,"",F24*15)</f>
        <v/>
      </c>
      <c r="H24" s="262"/>
      <c r="I24" s="264"/>
      <c r="J24" s="261"/>
      <c r="K24" s="259" t="str">
        <f>IF(J24*15=0,"",J24*15)</f>
        <v/>
      </c>
      <c r="L24" s="262"/>
      <c r="M24" s="259" t="str">
        <f t="shared" ref="M24:M26" si="18">IF(L24*15=0,"",L24*15)</f>
        <v/>
      </c>
      <c r="N24" s="262"/>
      <c r="O24" s="263"/>
      <c r="P24" s="262"/>
      <c r="Q24" s="259" t="str">
        <f t="shared" ref="Q24:Q27" si="19">IF(P24*15=0,"",P24*15)</f>
        <v/>
      </c>
      <c r="R24" s="262"/>
      <c r="S24" s="259" t="str">
        <f t="shared" ref="S24:S27" si="20">IF(R24*15=0,"",R24*15)</f>
        <v/>
      </c>
      <c r="T24" s="262"/>
      <c r="U24" s="264"/>
      <c r="V24" s="261"/>
      <c r="W24" s="259" t="str">
        <f>IF(V24*15=0,"",V24*15)</f>
        <v/>
      </c>
      <c r="X24" s="262"/>
      <c r="Y24" s="259" t="str">
        <f t="shared" ref="Y24:Y27" si="21">IF(X24*15=0,"",X24*15)</f>
        <v/>
      </c>
      <c r="Z24" s="262"/>
      <c r="AA24" s="263"/>
      <c r="AB24" s="261">
        <v>1</v>
      </c>
      <c r="AC24" s="259">
        <v>14</v>
      </c>
      <c r="AD24" s="283">
        <v>1</v>
      </c>
      <c r="AE24" s="259">
        <v>14</v>
      </c>
      <c r="AF24" s="283">
        <v>2</v>
      </c>
      <c r="AG24" s="298" t="s">
        <v>15</v>
      </c>
      <c r="AH24" s="282"/>
      <c r="AI24" s="259" t="str">
        <f>IF(AH24*15=0,"",AH24*15)</f>
        <v/>
      </c>
      <c r="AJ24" s="262"/>
      <c r="AK24" s="259" t="str">
        <f>IF(AJ24*15=0,"",AJ24*15)</f>
        <v/>
      </c>
      <c r="AL24" s="262"/>
      <c r="AM24" s="262"/>
      <c r="AN24" s="265">
        <f>IF(D24+J24+P24+V24+AB24+AH24=0,"",D24+J24+P24+V24+AB24+AH24)</f>
        <v>1</v>
      </c>
      <c r="AO24" s="259">
        <f>IF((D24+J24+P24+V24+AB24+AH24)*14=0,"",(D24+J24+P24+V24+AB24+AH24)*14)</f>
        <v>14</v>
      </c>
      <c r="AP24" s="266">
        <f>IF(F24+L24+R24+X24+AD24+AJ24=0,"",F24+L24+R24+X24+AD24+AJ24)</f>
        <v>1</v>
      </c>
      <c r="AQ24" s="259">
        <f>IF((L24+F24+R24+X24+AD24+AJ24)*14=0,"",(L24+F24+R24+X24+AD24+AJ24)*14)</f>
        <v>14</v>
      </c>
      <c r="AR24" s="266">
        <f>IF(N24+H24+T24+Z24+AF24+AL24=0,"",N24+H24+T24+Z24+AF24+AL24)</f>
        <v>2</v>
      </c>
      <c r="AS24" s="267">
        <f>IF(D24+F24+L24+J24+P24+R24+V24+X24+AB24+AD24+AH24+AJ24=0,"",D24+F24+L24+J24+P24+R24+V24+X24+AB24+AD24+AH24+AJ24)</f>
        <v>2</v>
      </c>
      <c r="AT24" s="30" t="s">
        <v>678</v>
      </c>
      <c r="AU24" s="31" t="s">
        <v>679</v>
      </c>
    </row>
    <row r="25" spans="1:47" ht="15.75" customHeight="1" x14ac:dyDescent="0.2">
      <c r="A25" s="255" t="s">
        <v>92</v>
      </c>
      <c r="B25" s="281" t="s">
        <v>15</v>
      </c>
      <c r="C25" s="297" t="s">
        <v>93</v>
      </c>
      <c r="D25" s="282"/>
      <c r="E25" s="259" t="str">
        <f t="shared" si="16"/>
        <v/>
      </c>
      <c r="F25" s="262"/>
      <c r="G25" s="259" t="str">
        <f t="shared" si="17"/>
        <v/>
      </c>
      <c r="H25" s="262"/>
      <c r="I25" s="264"/>
      <c r="J25" s="261"/>
      <c r="K25" s="259" t="str">
        <f>IF(J25*15=0,"",J25*15)</f>
        <v/>
      </c>
      <c r="L25" s="262"/>
      <c r="M25" s="259" t="str">
        <f t="shared" si="18"/>
        <v/>
      </c>
      <c r="N25" s="262"/>
      <c r="O25" s="263"/>
      <c r="P25" s="262"/>
      <c r="Q25" s="259" t="str">
        <f t="shared" si="19"/>
        <v/>
      </c>
      <c r="R25" s="262"/>
      <c r="S25" s="259" t="str">
        <f t="shared" si="20"/>
        <v/>
      </c>
      <c r="T25" s="262"/>
      <c r="U25" s="264"/>
      <c r="V25" s="261"/>
      <c r="W25" s="259" t="str">
        <f>IF(V25*15=0,"",V25*15)</f>
        <v/>
      </c>
      <c r="X25" s="262"/>
      <c r="Y25" s="259" t="str">
        <f t="shared" si="21"/>
        <v/>
      </c>
      <c r="Z25" s="262"/>
      <c r="AA25" s="263"/>
      <c r="AB25" s="261"/>
      <c r="AC25" s="259" t="str">
        <f t="shared" ref="AC25:AC26" si="22">IF(AB25*15=0,"",AB25*15)</f>
        <v/>
      </c>
      <c r="AD25" s="283"/>
      <c r="AE25" s="259" t="str">
        <f t="shared" ref="AE25:AE26" si="23">IF(AD25*15=0,"",AD25*15)</f>
        <v/>
      </c>
      <c r="AF25" s="283"/>
      <c r="AG25" s="298"/>
      <c r="AH25" s="282">
        <v>1</v>
      </c>
      <c r="AI25" s="259">
        <v>10</v>
      </c>
      <c r="AJ25" s="262">
        <v>1</v>
      </c>
      <c r="AK25" s="259">
        <v>10</v>
      </c>
      <c r="AL25" s="262">
        <v>2</v>
      </c>
      <c r="AM25" s="262" t="s">
        <v>15</v>
      </c>
      <c r="AN25" s="265">
        <f t="shared" ref="AN25:AN34" si="24">IF(D25+J25+P25+V25+AB25+AH25=0,"",D25+J25+P25+V25+AB25+AH25)</f>
        <v>1</v>
      </c>
      <c r="AO25" s="259">
        <v>10</v>
      </c>
      <c r="AP25" s="266">
        <f t="shared" ref="AP25:AP34" si="25">IF(F25+L25+R25+X25+AD25+AJ25=0,"",F25+L25+R25+X25+AD25+AJ25)</f>
        <v>1</v>
      </c>
      <c r="AQ25" s="259">
        <v>10</v>
      </c>
      <c r="AR25" s="266">
        <f t="shared" ref="AR25:AR34" si="26">IF(N25+H25+T25+Z25+AF25+AL25=0,"",N25+H25+T25+Z25+AF25+AL25)</f>
        <v>2</v>
      </c>
      <c r="AS25" s="267">
        <f t="shared" ref="AS25:AS34" si="27">IF(D25+F25+L25+J25+P25+R25+V25+X25+AB25+AD25+AH25+AJ25=0,"",D25+F25+L25+J25+P25+R25+V25+X25+AB25+AD25+AH25+AJ25)</f>
        <v>2</v>
      </c>
      <c r="AT25" s="30" t="s">
        <v>678</v>
      </c>
      <c r="AU25" s="31" t="s">
        <v>679</v>
      </c>
    </row>
    <row r="26" spans="1:47" ht="15.75" customHeight="1" x14ac:dyDescent="0.2">
      <c r="A26" s="255" t="s">
        <v>94</v>
      </c>
      <c r="B26" s="281" t="s">
        <v>15</v>
      </c>
      <c r="C26" s="299" t="s">
        <v>95</v>
      </c>
      <c r="D26" s="282"/>
      <c r="E26" s="259" t="str">
        <f t="shared" si="16"/>
        <v/>
      </c>
      <c r="F26" s="262"/>
      <c r="G26" s="259" t="str">
        <f t="shared" si="17"/>
        <v/>
      </c>
      <c r="H26" s="262"/>
      <c r="I26" s="264"/>
      <c r="J26" s="261"/>
      <c r="K26" s="259" t="str">
        <f>IF(J26*15=0,"",J26*15)</f>
        <v/>
      </c>
      <c r="L26" s="262"/>
      <c r="M26" s="259" t="str">
        <f t="shared" si="18"/>
        <v/>
      </c>
      <c r="N26" s="262"/>
      <c r="O26" s="263"/>
      <c r="P26" s="262"/>
      <c r="Q26" s="259" t="str">
        <f t="shared" si="19"/>
        <v/>
      </c>
      <c r="R26" s="262"/>
      <c r="S26" s="259" t="str">
        <f t="shared" si="20"/>
        <v/>
      </c>
      <c r="T26" s="262"/>
      <c r="U26" s="264"/>
      <c r="V26" s="261">
        <v>1</v>
      </c>
      <c r="W26" s="259">
        <v>14</v>
      </c>
      <c r="X26" s="262"/>
      <c r="Y26" s="259" t="str">
        <f t="shared" si="21"/>
        <v/>
      </c>
      <c r="Z26" s="262">
        <v>2</v>
      </c>
      <c r="AA26" s="263" t="s">
        <v>15</v>
      </c>
      <c r="AB26" s="261"/>
      <c r="AC26" s="259" t="str">
        <f t="shared" si="22"/>
        <v/>
      </c>
      <c r="AD26" s="283"/>
      <c r="AE26" s="259" t="str">
        <f t="shared" si="23"/>
        <v/>
      </c>
      <c r="AF26" s="283"/>
      <c r="AG26" s="298"/>
      <c r="AH26" s="282"/>
      <c r="AI26" s="259" t="str">
        <f>IF(AH26*15=0,"",AH26*15)</f>
        <v/>
      </c>
      <c r="AJ26" s="262"/>
      <c r="AK26" s="259" t="str">
        <f>IF(AJ26*15=0,"",AJ26*15)</f>
        <v/>
      </c>
      <c r="AL26" s="262"/>
      <c r="AM26" s="262"/>
      <c r="AN26" s="265">
        <f t="shared" si="24"/>
        <v>1</v>
      </c>
      <c r="AO26" s="259">
        <f t="shared" ref="AO26:AO33" si="28">IF((D26+J26+P26+V26+AB26+AH26)*14=0,"",(D26+J26+P26+V26+AB26+AH26)*14)</f>
        <v>14</v>
      </c>
      <c r="AP26" s="266" t="str">
        <f t="shared" si="25"/>
        <v/>
      </c>
      <c r="AQ26" s="259" t="str">
        <f t="shared" ref="AQ26:AQ32" si="29">IF((L26+F26+R26+X26+AD26+AJ26)*14=0,"",(L26+F26+R26+X26+AD26+AJ26)*14)</f>
        <v/>
      </c>
      <c r="AR26" s="266">
        <f t="shared" si="26"/>
        <v>2</v>
      </c>
      <c r="AS26" s="267">
        <f t="shared" si="27"/>
        <v>1</v>
      </c>
      <c r="AT26" s="30" t="s">
        <v>982</v>
      </c>
      <c r="AU26" s="31" t="s">
        <v>680</v>
      </c>
    </row>
    <row r="27" spans="1:47" s="20" customFormat="1" ht="15.75" customHeight="1" x14ac:dyDescent="0.2">
      <c r="A27" s="255" t="s">
        <v>1235</v>
      </c>
      <c r="B27" s="780" t="s">
        <v>15</v>
      </c>
      <c r="C27" s="297" t="s">
        <v>1022</v>
      </c>
      <c r="D27" s="282"/>
      <c r="E27" s="259" t="str">
        <f>IF(D27*15=0,"",D27*15)</f>
        <v/>
      </c>
      <c r="F27" s="262"/>
      <c r="G27" s="259" t="str">
        <f>IF(F27*15=0,"",F27*15)</f>
        <v/>
      </c>
      <c r="H27" s="262"/>
      <c r="I27" s="264"/>
      <c r="J27" s="261"/>
      <c r="K27" s="259" t="str">
        <f>IF(J27*15=0,"",J27*15)</f>
        <v/>
      </c>
      <c r="L27" s="262"/>
      <c r="M27" s="259" t="str">
        <f>IF(L27*15=0,"",L27*15)</f>
        <v/>
      </c>
      <c r="N27" s="262"/>
      <c r="O27" s="263"/>
      <c r="P27" s="262"/>
      <c r="Q27" s="259" t="str">
        <f t="shared" si="19"/>
        <v/>
      </c>
      <c r="R27" s="262"/>
      <c r="S27" s="259" t="str">
        <f t="shared" si="20"/>
        <v/>
      </c>
      <c r="T27" s="262"/>
      <c r="U27" s="264"/>
      <c r="V27" s="261"/>
      <c r="W27" s="259" t="str">
        <f>IF(V27*15=0,"",V27*15)</f>
        <v/>
      </c>
      <c r="X27" s="262"/>
      <c r="Y27" s="259" t="str">
        <f t="shared" si="21"/>
        <v/>
      </c>
      <c r="Z27" s="262"/>
      <c r="AA27" s="263"/>
      <c r="AB27" s="261">
        <v>1</v>
      </c>
      <c r="AC27" s="259">
        <v>14</v>
      </c>
      <c r="AD27" s="300">
        <v>1</v>
      </c>
      <c r="AE27" s="259">
        <v>14</v>
      </c>
      <c r="AF27" s="283">
        <v>2</v>
      </c>
      <c r="AG27" s="298" t="s">
        <v>15</v>
      </c>
      <c r="AH27" s="282"/>
      <c r="AI27" s="259" t="str">
        <f>IF(AH27*15=0,"",AH27*15)</f>
        <v/>
      </c>
      <c r="AJ27" s="262"/>
      <c r="AK27" s="259" t="str">
        <f>IF(AJ27*15=0,"",AJ27*15)</f>
        <v/>
      </c>
      <c r="AL27" s="262"/>
      <c r="AM27" s="262"/>
      <c r="AN27" s="265">
        <f>IF(D27+J27+P27+V27+AB27+AH27=0,"",D27+J27+P27+V27+AB27+AH27)</f>
        <v>1</v>
      </c>
      <c r="AO27" s="259">
        <f>IF((D27+J27+P27+V27+AB27+AH27)*14=0,"",(D27+J27+P27+V27+AB27+AH27)*14)</f>
        <v>14</v>
      </c>
      <c r="AP27" s="266">
        <f>IF(F27+L27+R27+X27+AD27+AJ27=0,"",F27+L27+R27+X27+AD27+AJ27)</f>
        <v>1</v>
      </c>
      <c r="AQ27" s="259">
        <f>IF((L27+F27+R27+X27+AD27+AJ27)*14=0,"",(L27+F27+R27+X27+AD27+AJ27)*14)</f>
        <v>14</v>
      </c>
      <c r="AR27" s="266">
        <f>IF(N27+H27+T27+Z27+AF27+AL27=0,"",N27+H27+T27+Z27+AF27+AL27)</f>
        <v>2</v>
      </c>
      <c r="AS27" s="267">
        <f>IF(D27+F27+L27+J27+P27+R27+V27+X27+AB27+AD27+AH27+AJ27=0,"",D27+F27+L27+J27+P27+R27+V27+X27+AB27+AD27+AH27+AJ27)</f>
        <v>2</v>
      </c>
      <c r="AT27" s="30" t="s">
        <v>982</v>
      </c>
      <c r="AU27" s="634" t="s">
        <v>762</v>
      </c>
    </row>
    <row r="28" spans="1:47" ht="15.75" customHeight="1" x14ac:dyDescent="0.2">
      <c r="A28" s="255" t="s">
        <v>581</v>
      </c>
      <c r="B28" s="301" t="s">
        <v>15</v>
      </c>
      <c r="C28" s="297" t="s">
        <v>582</v>
      </c>
      <c r="D28" s="282"/>
      <c r="E28" s="302"/>
      <c r="F28" s="282"/>
      <c r="G28" s="302"/>
      <c r="H28" s="282"/>
      <c r="I28" s="303"/>
      <c r="J28" s="304"/>
      <c r="K28" s="302"/>
      <c r="L28" s="282"/>
      <c r="M28" s="302"/>
      <c r="N28" s="282"/>
      <c r="O28" s="305"/>
      <c r="P28" s="304"/>
      <c r="Q28" s="302"/>
      <c r="R28" s="282"/>
      <c r="S28" s="302"/>
      <c r="T28" s="282"/>
      <c r="U28" s="305"/>
      <c r="V28" s="304"/>
      <c r="W28" s="302"/>
      <c r="X28" s="282">
        <v>2</v>
      </c>
      <c r="Y28" s="302">
        <v>28</v>
      </c>
      <c r="Z28" s="282">
        <v>2</v>
      </c>
      <c r="AA28" s="305" t="s">
        <v>15</v>
      </c>
      <c r="AB28" s="306"/>
      <c r="AC28" s="307"/>
      <c r="AD28" s="308"/>
      <c r="AE28" s="309"/>
      <c r="AF28" s="310"/>
      <c r="AG28" s="298"/>
      <c r="AH28" s="282"/>
      <c r="AI28" s="302"/>
      <c r="AJ28" s="282"/>
      <c r="AK28" s="302"/>
      <c r="AL28" s="282"/>
      <c r="AM28" s="282"/>
      <c r="AN28" s="311" t="str">
        <f>IF(D28+J28+P28+V28+AB28+AH28=0,"",D28+J28+P28+V28+AB28+AH28)</f>
        <v/>
      </c>
      <c r="AO28" s="302" t="str">
        <f>IF((D28+J28+P28+V28+AB28+AH28)*14=0,"",(D28+J28+P28+V28+AB28+AH28)*14)</f>
        <v/>
      </c>
      <c r="AP28" s="309">
        <f>IF(F28+L28+R28+X28+AD28+AJ28=0,"",F28+L28+R28+X28+AD28+AJ28)</f>
        <v>2</v>
      </c>
      <c r="AQ28" s="302">
        <f>IF((L28+F28+R28+X28+AD28+AJ28)*14=0,"",(L28+F28+R28+X28+AD28+AJ28)*14)</f>
        <v>28</v>
      </c>
      <c r="AR28" s="309">
        <f>IF(N28+H28+T28+Z28+AF28+AL28=0,"",N28+H28+T28+Z28+AF28+AL28)</f>
        <v>2</v>
      </c>
      <c r="AS28" s="312">
        <f>IF(D28+F28+L28+J28+P28+R28+V28+X28+AB28+AD28+AH28+AJ28=0,"",D28+F28+L28+J28+P28+R28+V28+X28+AB28+AD28+AH28+AJ28)</f>
        <v>2</v>
      </c>
      <c r="AT28" s="30" t="s">
        <v>681</v>
      </c>
      <c r="AU28" s="31" t="s">
        <v>675</v>
      </c>
    </row>
    <row r="29" spans="1:47" ht="15.75" customHeight="1" x14ac:dyDescent="0.2">
      <c r="A29" s="255" t="s">
        <v>772</v>
      </c>
      <c r="B29" s="313" t="s">
        <v>15</v>
      </c>
      <c r="C29" s="325" t="s">
        <v>643</v>
      </c>
      <c r="D29" s="282"/>
      <c r="E29" s="259" t="str">
        <f t="shared" si="16"/>
        <v/>
      </c>
      <c r="F29" s="262"/>
      <c r="G29" s="259" t="str">
        <f t="shared" si="17"/>
        <v/>
      </c>
      <c r="H29" s="262"/>
      <c r="I29" s="264"/>
      <c r="J29" s="261">
        <v>1</v>
      </c>
      <c r="K29" s="259">
        <v>14</v>
      </c>
      <c r="L29" s="262">
        <v>1</v>
      </c>
      <c r="M29" s="259">
        <v>14</v>
      </c>
      <c r="N29" s="262">
        <v>2</v>
      </c>
      <c r="O29" s="263" t="s">
        <v>15</v>
      </c>
      <c r="P29" s="262"/>
      <c r="Q29" s="259" t="str">
        <f>IF(P29*15=0,"",P29*15)</f>
        <v/>
      </c>
      <c r="R29" s="262"/>
      <c r="S29" s="259" t="str">
        <f>IF(R29*15=0,"",R29*15)</f>
        <v/>
      </c>
      <c r="T29" s="262"/>
      <c r="U29" s="264"/>
      <c r="V29" s="261"/>
      <c r="W29" s="259" t="str">
        <f t="shared" ref="W29:W30" si="30">IF(V29*15=0,"",V29*15)</f>
        <v/>
      </c>
      <c r="X29" s="262"/>
      <c r="Y29" s="259" t="str">
        <f>IF(X29*15=0,"",X29*15)</f>
        <v/>
      </c>
      <c r="Z29" s="262"/>
      <c r="AA29" s="263"/>
      <c r="AB29" s="261"/>
      <c r="AC29" s="259" t="str">
        <f>IF(AB29*15=0,"",AB29*15)</f>
        <v/>
      </c>
      <c r="AD29" s="283"/>
      <c r="AE29" s="259" t="str">
        <f>IF(AD29*15=0,"",AD29*15)</f>
        <v/>
      </c>
      <c r="AF29" s="283"/>
      <c r="AG29" s="298"/>
      <c r="AH29" s="282"/>
      <c r="AI29" s="259" t="str">
        <f t="shared" ref="AI29:AI30" si="31">IF(AH29*15=0,"",AH29*15)</f>
        <v/>
      </c>
      <c r="AJ29" s="262"/>
      <c r="AK29" s="259" t="str">
        <f>IF(AJ29*15=0,"",AJ29*15)</f>
        <v/>
      </c>
      <c r="AL29" s="262"/>
      <c r="AM29" s="262"/>
      <c r="AN29" s="265">
        <f t="shared" si="24"/>
        <v>1</v>
      </c>
      <c r="AO29" s="259">
        <f t="shared" si="28"/>
        <v>14</v>
      </c>
      <c r="AP29" s="266">
        <f t="shared" si="25"/>
        <v>1</v>
      </c>
      <c r="AQ29" s="259">
        <f t="shared" si="29"/>
        <v>14</v>
      </c>
      <c r="AR29" s="266">
        <f t="shared" si="26"/>
        <v>2</v>
      </c>
      <c r="AS29" s="267">
        <f t="shared" si="27"/>
        <v>2</v>
      </c>
      <c r="AT29" s="30" t="s">
        <v>683</v>
      </c>
      <c r="AU29" s="31" t="s">
        <v>807</v>
      </c>
    </row>
    <row r="30" spans="1:47" ht="15.75" customHeight="1" x14ac:dyDescent="0.2">
      <c r="A30" s="255" t="s">
        <v>773</v>
      </c>
      <c r="B30" s="313" t="s">
        <v>15</v>
      </c>
      <c r="C30" s="326" t="s">
        <v>644</v>
      </c>
      <c r="D30" s="282"/>
      <c r="E30" s="259" t="str">
        <f t="shared" si="16"/>
        <v/>
      </c>
      <c r="F30" s="262"/>
      <c r="G30" s="259" t="str">
        <f t="shared" si="17"/>
        <v/>
      </c>
      <c r="H30" s="262"/>
      <c r="I30" s="264"/>
      <c r="J30" s="261"/>
      <c r="K30" s="259" t="str">
        <f>IF(J30*15=0,"",J30*15)</f>
        <v/>
      </c>
      <c r="L30" s="262"/>
      <c r="M30" s="259" t="str">
        <f>IF(L30*15=0,"",L30*15)</f>
        <v/>
      </c>
      <c r="N30" s="262"/>
      <c r="O30" s="263"/>
      <c r="P30" s="262">
        <v>1</v>
      </c>
      <c r="Q30" s="259">
        <v>14</v>
      </c>
      <c r="R30" s="262">
        <v>1</v>
      </c>
      <c r="S30" s="259">
        <v>14</v>
      </c>
      <c r="T30" s="262">
        <v>2</v>
      </c>
      <c r="U30" s="264" t="s">
        <v>15</v>
      </c>
      <c r="V30" s="261"/>
      <c r="W30" s="259" t="str">
        <f t="shared" si="30"/>
        <v/>
      </c>
      <c r="X30" s="262"/>
      <c r="Y30" s="259" t="str">
        <f>IF(X30*15=0,"",X30*15)</f>
        <v/>
      </c>
      <c r="Z30" s="262"/>
      <c r="AA30" s="263"/>
      <c r="AB30" s="261"/>
      <c r="AC30" s="259" t="str">
        <f>IF(AB30*15=0,"",AB30*15)</f>
        <v/>
      </c>
      <c r="AD30" s="283"/>
      <c r="AE30" s="259" t="str">
        <f>IF(AD30*15=0,"",AD30*15)</f>
        <v/>
      </c>
      <c r="AF30" s="283"/>
      <c r="AG30" s="284"/>
      <c r="AH30" s="262"/>
      <c r="AI30" s="259" t="str">
        <f t="shared" si="31"/>
        <v/>
      </c>
      <c r="AJ30" s="262"/>
      <c r="AK30" s="259" t="str">
        <f>IF(AJ30*15=0,"",AJ30*15)</f>
        <v/>
      </c>
      <c r="AL30" s="262"/>
      <c r="AM30" s="262"/>
      <c r="AN30" s="265">
        <f t="shared" si="24"/>
        <v>1</v>
      </c>
      <c r="AO30" s="259">
        <f t="shared" si="28"/>
        <v>14</v>
      </c>
      <c r="AP30" s="266">
        <f t="shared" si="25"/>
        <v>1</v>
      </c>
      <c r="AQ30" s="259">
        <f t="shared" si="29"/>
        <v>14</v>
      </c>
      <c r="AR30" s="266">
        <f t="shared" si="26"/>
        <v>2</v>
      </c>
      <c r="AS30" s="267">
        <f t="shared" si="27"/>
        <v>2</v>
      </c>
      <c r="AT30" s="30" t="s">
        <v>683</v>
      </c>
      <c r="AU30" s="31" t="s">
        <v>808</v>
      </c>
    </row>
    <row r="31" spans="1:47" ht="15.75" customHeight="1" x14ac:dyDescent="0.2">
      <c r="A31" s="255" t="s">
        <v>1024</v>
      </c>
      <c r="B31" s="327" t="s">
        <v>15</v>
      </c>
      <c r="C31" s="1376" t="s">
        <v>1023</v>
      </c>
      <c r="D31" s="314"/>
      <c r="E31" s="315" t="str">
        <f>IF(D31*15=0,"",D31*15)</f>
        <v/>
      </c>
      <c r="F31" s="316"/>
      <c r="G31" s="315" t="str">
        <f>IF(F31*15=0,"",F31*15)</f>
        <v/>
      </c>
      <c r="H31" s="316"/>
      <c r="I31" s="317"/>
      <c r="J31" s="318"/>
      <c r="K31" s="315" t="str">
        <f>IF(J31*15=0,"",J31*15)</f>
        <v/>
      </c>
      <c r="L31" s="316"/>
      <c r="M31" s="315" t="str">
        <f>IF(L31*15=0,"",L31*15)</f>
        <v/>
      </c>
      <c r="N31" s="316"/>
      <c r="O31" s="319"/>
      <c r="P31" s="316"/>
      <c r="Q31" s="315" t="str">
        <f>IF(P31*15=0,"",P31*15)</f>
        <v/>
      </c>
      <c r="R31" s="316"/>
      <c r="S31" s="315" t="str">
        <f>IF(R31*15=0,"",R31*15)</f>
        <v/>
      </c>
      <c r="T31" s="316"/>
      <c r="U31" s="317"/>
      <c r="V31" s="318"/>
      <c r="W31" s="315" t="str">
        <f>IF(V31*15=0,"",V31*15)</f>
        <v/>
      </c>
      <c r="X31" s="316"/>
      <c r="Y31" s="315" t="str">
        <f>IF(X31*15=0,"",X31*15)</f>
        <v/>
      </c>
      <c r="Z31" s="316"/>
      <c r="AA31" s="319"/>
      <c r="AB31" s="318"/>
      <c r="AC31" s="315"/>
      <c r="AD31" s="321"/>
      <c r="AE31" s="315"/>
      <c r="AF31" s="321"/>
      <c r="AG31" s="328"/>
      <c r="AH31" s="316"/>
      <c r="AI31" s="315"/>
      <c r="AJ31" s="316">
        <v>1</v>
      </c>
      <c r="AK31" s="315">
        <v>10</v>
      </c>
      <c r="AL31" s="316">
        <v>1</v>
      </c>
      <c r="AM31" s="319" t="s">
        <v>71</v>
      </c>
      <c r="AN31" s="329" t="str">
        <f t="shared" si="24"/>
        <v/>
      </c>
      <c r="AO31" s="315">
        <v>10</v>
      </c>
      <c r="AP31" s="330">
        <f t="shared" si="25"/>
        <v>1</v>
      </c>
      <c r="AQ31" s="315">
        <v>10</v>
      </c>
      <c r="AR31" s="330">
        <f t="shared" si="26"/>
        <v>1</v>
      </c>
      <c r="AS31" s="331">
        <f t="shared" si="27"/>
        <v>1</v>
      </c>
      <c r="AT31" s="30" t="s">
        <v>983</v>
      </c>
      <c r="AU31" s="31" t="s">
        <v>677</v>
      </c>
    </row>
    <row r="32" spans="1:47" ht="15.75" customHeight="1" x14ac:dyDescent="0.2">
      <c r="A32" s="255"/>
      <c r="B32" s="281" t="s">
        <v>34</v>
      </c>
      <c r="C32" s="297" t="s">
        <v>30</v>
      </c>
      <c r="D32" s="269"/>
      <c r="E32" s="259" t="str">
        <f>IF(D32*14=0,"",D32*14)</f>
        <v/>
      </c>
      <c r="F32" s="258"/>
      <c r="G32" s="259" t="str">
        <f>IF(F32*14=0,"",F32*14)</f>
        <v/>
      </c>
      <c r="H32" s="258"/>
      <c r="I32" s="260"/>
      <c r="J32" s="261"/>
      <c r="K32" s="259" t="str">
        <f>IF(J32*14=0,"",J32*14)</f>
        <v/>
      </c>
      <c r="L32" s="262"/>
      <c r="M32" s="259" t="str">
        <f>IF(L32*14=0,"",L32*14)</f>
        <v/>
      </c>
      <c r="N32" s="262"/>
      <c r="O32" s="263"/>
      <c r="P32" s="261">
        <v>1</v>
      </c>
      <c r="Q32" s="259">
        <v>14</v>
      </c>
      <c r="R32" s="262">
        <v>1</v>
      </c>
      <c r="S32" s="259">
        <v>14</v>
      </c>
      <c r="T32" s="262">
        <v>3</v>
      </c>
      <c r="U32" s="263" t="s">
        <v>67</v>
      </c>
      <c r="V32" s="261"/>
      <c r="W32" s="259"/>
      <c r="X32" s="262"/>
      <c r="Y32" s="259"/>
      <c r="Z32" s="262"/>
      <c r="AA32" s="263"/>
      <c r="AB32" s="261"/>
      <c r="AC32" s="259" t="str">
        <f>IF(AB32*15=0,"",AB32*15)</f>
        <v/>
      </c>
      <c r="AD32" s="283"/>
      <c r="AE32" s="259" t="str">
        <f>IF(AD32*15=0,"",AD32*15)</f>
        <v/>
      </c>
      <c r="AF32" s="283"/>
      <c r="AG32" s="284"/>
      <c r="AH32" s="262"/>
      <c r="AI32" s="259" t="str">
        <f>IF(AH32*15=0,"",AH32*15)</f>
        <v/>
      </c>
      <c r="AJ32" s="262"/>
      <c r="AK32" s="259" t="str">
        <f>IF(AJ32*15=0,"",AJ32*15)</f>
        <v/>
      </c>
      <c r="AL32" s="262"/>
      <c r="AM32" s="262"/>
      <c r="AN32" s="265">
        <f t="shared" si="24"/>
        <v>1</v>
      </c>
      <c r="AO32" s="259">
        <f t="shared" si="28"/>
        <v>14</v>
      </c>
      <c r="AP32" s="266">
        <f t="shared" si="25"/>
        <v>1</v>
      </c>
      <c r="AQ32" s="259">
        <f t="shared" si="29"/>
        <v>14</v>
      </c>
      <c r="AR32" s="266">
        <f t="shared" si="26"/>
        <v>3</v>
      </c>
      <c r="AS32" s="267">
        <f t="shared" si="27"/>
        <v>2</v>
      </c>
      <c r="AT32" s="188"/>
      <c r="AU32" s="189"/>
    </row>
    <row r="33" spans="1:47" ht="15.75" customHeight="1" x14ac:dyDescent="0.2">
      <c r="A33" s="255"/>
      <c r="B33" s="281" t="s">
        <v>34</v>
      </c>
      <c r="C33" s="297" t="s">
        <v>31</v>
      </c>
      <c r="D33" s="269"/>
      <c r="E33" s="259" t="str">
        <f>IF(D33*14=0,"",D33*14)</f>
        <v/>
      </c>
      <c r="F33" s="258"/>
      <c r="G33" s="259" t="str">
        <f>IF(F33*14=0,"",F33*14)</f>
        <v/>
      </c>
      <c r="H33" s="258"/>
      <c r="I33" s="260"/>
      <c r="J33" s="261"/>
      <c r="K33" s="259" t="str">
        <f>IF(J33*14=0,"",J33*14)</f>
        <v/>
      </c>
      <c r="L33" s="262"/>
      <c r="M33" s="259" t="str">
        <f>IF(L33*14=0,"",L33*14)</f>
        <v/>
      </c>
      <c r="N33" s="262"/>
      <c r="O33" s="263"/>
      <c r="P33" s="262"/>
      <c r="Q33" s="259" t="str">
        <f>IF(P33*14=0,"",P33*14)</f>
        <v/>
      </c>
      <c r="R33" s="262"/>
      <c r="S33" s="259" t="str">
        <f>IF(R33*14=0,"",R33*14)</f>
        <v/>
      </c>
      <c r="T33" s="262"/>
      <c r="U33" s="264"/>
      <c r="V33" s="261">
        <v>1</v>
      </c>
      <c r="W33" s="259">
        <v>14</v>
      </c>
      <c r="X33" s="262">
        <v>1</v>
      </c>
      <c r="Y33" s="259">
        <v>14</v>
      </c>
      <c r="Z33" s="262">
        <v>3</v>
      </c>
      <c r="AA33" s="263" t="s">
        <v>67</v>
      </c>
      <c r="AB33" s="261"/>
      <c r="AC33" s="259"/>
      <c r="AD33" s="283"/>
      <c r="AE33" s="259"/>
      <c r="AF33" s="283"/>
      <c r="AG33" s="284"/>
      <c r="AH33" s="262"/>
      <c r="AI33" s="259" t="str">
        <f>IF(AH33*15=0,"",AH33*15)</f>
        <v/>
      </c>
      <c r="AJ33" s="262"/>
      <c r="AK33" s="259" t="str">
        <f>IF(AJ33*15=0,"",AJ33*15)</f>
        <v/>
      </c>
      <c r="AL33" s="262"/>
      <c r="AM33" s="262"/>
      <c r="AN33" s="265">
        <f t="shared" si="24"/>
        <v>1</v>
      </c>
      <c r="AO33" s="259">
        <f t="shared" si="28"/>
        <v>14</v>
      </c>
      <c r="AP33" s="266">
        <f t="shared" si="25"/>
        <v>1</v>
      </c>
      <c r="AQ33" s="259">
        <v>14</v>
      </c>
      <c r="AR33" s="266">
        <f t="shared" si="26"/>
        <v>3</v>
      </c>
      <c r="AS33" s="267">
        <f t="shared" si="27"/>
        <v>2</v>
      </c>
      <c r="AT33" s="188"/>
      <c r="AU33" s="189"/>
    </row>
    <row r="34" spans="1:47" ht="15.75" customHeight="1" x14ac:dyDescent="0.2">
      <c r="A34" s="255"/>
      <c r="B34" s="281" t="s">
        <v>34</v>
      </c>
      <c r="C34" s="297" t="s">
        <v>32</v>
      </c>
      <c r="D34" s="269"/>
      <c r="E34" s="259" t="str">
        <f>IF(D34*14=0,"",D34*14)</f>
        <v/>
      </c>
      <c r="F34" s="258"/>
      <c r="G34" s="259" t="str">
        <f>IF(F34*14=0,"",F34*14)</f>
        <v/>
      </c>
      <c r="H34" s="258"/>
      <c r="I34" s="260"/>
      <c r="J34" s="261"/>
      <c r="K34" s="259" t="str">
        <f>IF(J34*14=0,"",J34*14)</f>
        <v/>
      </c>
      <c r="L34" s="262"/>
      <c r="M34" s="259" t="str">
        <f>IF(L34*14=0,"",L34*14)</f>
        <v/>
      </c>
      <c r="N34" s="262"/>
      <c r="O34" s="263"/>
      <c r="P34" s="262"/>
      <c r="Q34" s="259" t="str">
        <f>IF(P34*14=0,"",P34*14)</f>
        <v/>
      </c>
      <c r="R34" s="262"/>
      <c r="S34" s="259" t="str">
        <f>IF(R34*14=0,"",R34*14)</f>
        <v/>
      </c>
      <c r="T34" s="262"/>
      <c r="U34" s="264"/>
      <c r="V34" s="261"/>
      <c r="W34" s="259" t="str">
        <f>IF(V34*15=0,"",V34*15)</f>
        <v/>
      </c>
      <c r="X34" s="262"/>
      <c r="Y34" s="259" t="str">
        <f>IF(X34*15=0,"",X34*15)</f>
        <v/>
      </c>
      <c r="Z34" s="262"/>
      <c r="AA34" s="263"/>
      <c r="AB34" s="261">
        <v>1</v>
      </c>
      <c r="AC34" s="259">
        <v>14</v>
      </c>
      <c r="AD34" s="262">
        <v>1</v>
      </c>
      <c r="AE34" s="259">
        <v>14</v>
      </c>
      <c r="AF34" s="262">
        <v>3</v>
      </c>
      <c r="AG34" s="263" t="s">
        <v>67</v>
      </c>
      <c r="AH34" s="262"/>
      <c r="AI34" s="259"/>
      <c r="AJ34" s="262"/>
      <c r="AK34" s="259"/>
      <c r="AL34" s="262"/>
      <c r="AM34" s="262"/>
      <c r="AN34" s="265">
        <f t="shared" si="24"/>
        <v>1</v>
      </c>
      <c r="AO34" s="259">
        <v>14</v>
      </c>
      <c r="AP34" s="266">
        <f t="shared" si="25"/>
        <v>1</v>
      </c>
      <c r="AQ34" s="259">
        <v>14</v>
      </c>
      <c r="AR34" s="266">
        <f t="shared" si="26"/>
        <v>3</v>
      </c>
      <c r="AS34" s="267">
        <f t="shared" si="27"/>
        <v>2</v>
      </c>
      <c r="AT34" s="188"/>
      <c r="AU34" s="189"/>
    </row>
    <row r="35" spans="1:47" s="7" customFormat="1" ht="27" customHeight="1" thickBot="1" x14ac:dyDescent="0.3">
      <c r="A35" s="46"/>
      <c r="B35" s="47"/>
      <c r="C35" s="48" t="s">
        <v>54</v>
      </c>
      <c r="D35" s="49">
        <f>SUM(D10:D34)</f>
        <v>4</v>
      </c>
      <c r="E35" s="50">
        <f>SUM(E10:E34)</f>
        <v>40</v>
      </c>
      <c r="F35" s="50">
        <f>SUM(F10:F34)</f>
        <v>6</v>
      </c>
      <c r="G35" s="50">
        <f>SUM(G10:G34)</f>
        <v>60</v>
      </c>
      <c r="H35" s="50">
        <f>SUM(H10:H34)</f>
        <v>8</v>
      </c>
      <c r="I35" s="51" t="s">
        <v>17</v>
      </c>
      <c r="J35" s="50">
        <f>SUM(J10:J34)</f>
        <v>4</v>
      </c>
      <c r="K35" s="50">
        <f>SUM(K10:K34)</f>
        <v>56</v>
      </c>
      <c r="L35" s="50">
        <f>SUM(L10:L34)</f>
        <v>4</v>
      </c>
      <c r="M35" s="50">
        <f>SUM(M10:M34)</f>
        <v>56</v>
      </c>
      <c r="N35" s="50">
        <f>SUM(N10:N34)</f>
        <v>8</v>
      </c>
      <c r="O35" s="51" t="s">
        <v>17</v>
      </c>
      <c r="P35" s="50">
        <f>SUM(P10:P34)</f>
        <v>5</v>
      </c>
      <c r="Q35" s="50">
        <f>SUM(Q10:Q34)</f>
        <v>70</v>
      </c>
      <c r="R35" s="50">
        <f>SUM(R10:R34)</f>
        <v>3</v>
      </c>
      <c r="S35" s="50">
        <f>SUM(S10:S34)</f>
        <v>42</v>
      </c>
      <c r="T35" s="50">
        <f>SUM(T10:T34)</f>
        <v>9</v>
      </c>
      <c r="U35" s="51" t="s">
        <v>17</v>
      </c>
      <c r="V35" s="50">
        <f>SUM(V10:V34)</f>
        <v>2</v>
      </c>
      <c r="W35" s="50">
        <f>SUM(W10:W34)</f>
        <v>28</v>
      </c>
      <c r="X35" s="50">
        <f>SUM(X10:X34)</f>
        <v>5</v>
      </c>
      <c r="Y35" s="50">
        <f>SUM(Y10:Y34)</f>
        <v>70</v>
      </c>
      <c r="Z35" s="50">
        <f>SUM(Z10:Z34)</f>
        <v>9</v>
      </c>
      <c r="AA35" s="51" t="s">
        <v>17</v>
      </c>
      <c r="AB35" s="50">
        <f>SUM(AB10:AB34)</f>
        <v>3</v>
      </c>
      <c r="AC35" s="50">
        <f>SUM(AC10:AC34)</f>
        <v>42</v>
      </c>
      <c r="AD35" s="50">
        <f>SUM(AD10:AD34)</f>
        <v>7</v>
      </c>
      <c r="AE35" s="50">
        <f>SUM(AE10:AE34)</f>
        <v>98</v>
      </c>
      <c r="AF35" s="50">
        <f>SUM(AF10:AF34)</f>
        <v>12</v>
      </c>
      <c r="AG35" s="51" t="s">
        <v>17</v>
      </c>
      <c r="AH35" s="50">
        <f>SUM(AH10:AH34)</f>
        <v>4</v>
      </c>
      <c r="AI35" s="50">
        <f>SUM(AI10:AI34)</f>
        <v>44</v>
      </c>
      <c r="AJ35" s="50">
        <f>SUM(AJ10:AJ34)</f>
        <v>3</v>
      </c>
      <c r="AK35" s="50">
        <f>SUM(AK10:AK34)</f>
        <v>34</v>
      </c>
      <c r="AL35" s="50">
        <f>SUM(AL10:AL34)</f>
        <v>7</v>
      </c>
      <c r="AM35" s="51" t="s">
        <v>17</v>
      </c>
      <c r="AN35" s="52">
        <f t="shared" ref="AN35:AS35" si="32">SUM(AN10:AN34)</f>
        <v>22</v>
      </c>
      <c r="AO35" s="52">
        <f t="shared" si="32"/>
        <v>286</v>
      </c>
      <c r="AP35" s="52">
        <f t="shared" si="32"/>
        <v>29</v>
      </c>
      <c r="AQ35" s="52">
        <f t="shared" si="32"/>
        <v>366</v>
      </c>
      <c r="AR35" s="52">
        <f t="shared" si="32"/>
        <v>53</v>
      </c>
      <c r="AS35" s="53">
        <f t="shared" si="32"/>
        <v>49</v>
      </c>
      <c r="AT35" s="54"/>
      <c r="AU35" s="54"/>
    </row>
    <row r="36" spans="1:47" ht="15.75" customHeight="1" x14ac:dyDescent="0.25">
      <c r="A36" s="55"/>
      <c r="B36" s="56"/>
      <c r="C36" s="57" t="s">
        <v>16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1563"/>
      <c r="Q36" s="1563"/>
      <c r="R36" s="1563"/>
      <c r="S36" s="1563"/>
      <c r="T36" s="1563"/>
      <c r="U36" s="1563"/>
      <c r="V36" s="1563"/>
      <c r="W36" s="1563"/>
      <c r="X36" s="1563"/>
      <c r="Y36" s="1563"/>
      <c r="Z36" s="1563"/>
      <c r="AA36" s="1563"/>
      <c r="AB36" s="1563"/>
      <c r="AC36" s="1563"/>
      <c r="AD36" s="1563"/>
      <c r="AE36" s="1563"/>
      <c r="AF36" s="1563"/>
      <c r="AG36" s="1563"/>
      <c r="AH36" s="1563"/>
      <c r="AI36" s="1563"/>
      <c r="AJ36" s="1563"/>
      <c r="AK36" s="1563"/>
      <c r="AL36" s="1563"/>
      <c r="AM36" s="1563"/>
      <c r="AN36" s="58"/>
      <c r="AO36" s="59"/>
      <c r="AP36" s="59"/>
      <c r="AQ36" s="59"/>
      <c r="AR36" s="59"/>
      <c r="AS36" s="60"/>
      <c r="AT36" s="29"/>
      <c r="AU36" s="29"/>
    </row>
    <row r="37" spans="1:47" s="20" customFormat="1" ht="15.75" customHeight="1" x14ac:dyDescent="0.2">
      <c r="A37" s="255" t="s">
        <v>285</v>
      </c>
      <c r="B37" s="281" t="s">
        <v>45</v>
      </c>
      <c r="C37" s="332" t="s">
        <v>286</v>
      </c>
      <c r="D37" s="333"/>
      <c r="E37" s="259" t="str">
        <f t="shared" ref="E37:E39" si="33">IF(D37*15=0,"",D37*15)</f>
        <v/>
      </c>
      <c r="F37" s="334"/>
      <c r="G37" s="259" t="str">
        <f t="shared" ref="G37:G39" si="34">IF(F37*15=0,"",F37*15)</f>
        <v/>
      </c>
      <c r="H37" s="335" t="s">
        <v>17</v>
      </c>
      <c r="I37" s="336"/>
      <c r="J37" s="333"/>
      <c r="K37" s="259" t="str">
        <f t="shared" ref="K37:K39" si="35">IF(J37*15=0,"",J37*15)</f>
        <v/>
      </c>
      <c r="L37" s="334">
        <v>2</v>
      </c>
      <c r="M37" s="259">
        <v>28</v>
      </c>
      <c r="N37" s="335" t="s">
        <v>17</v>
      </c>
      <c r="O37" s="336" t="s">
        <v>184</v>
      </c>
      <c r="P37" s="333"/>
      <c r="Q37" s="259" t="str">
        <f t="shared" ref="Q37:Q39" si="36">IF(P37*15=0,"",P37*15)</f>
        <v/>
      </c>
      <c r="R37" s="334"/>
      <c r="S37" s="259" t="str">
        <f t="shared" ref="S37:S39" si="37">IF(R37*15=0,"",R37*15)</f>
        <v/>
      </c>
      <c r="T37" s="335" t="s">
        <v>17</v>
      </c>
      <c r="U37" s="336"/>
      <c r="V37" s="333"/>
      <c r="W37" s="259" t="str">
        <f t="shared" ref="W37:W39" si="38">IF(V37*15=0,"",V37*15)</f>
        <v/>
      </c>
      <c r="X37" s="334"/>
      <c r="Y37" s="259" t="str">
        <f t="shared" ref="Y37:Y38" si="39">IF(X37*15=0,"",X37*15)</f>
        <v/>
      </c>
      <c r="Z37" s="335" t="s">
        <v>17</v>
      </c>
      <c r="AA37" s="336"/>
      <c r="AB37" s="333"/>
      <c r="AC37" s="259" t="str">
        <f t="shared" ref="AC37:AC39" si="40">IF(AB37*15=0,"",AB37*15)</f>
        <v/>
      </c>
      <c r="AD37" s="334"/>
      <c r="AE37" s="259" t="str">
        <f t="shared" ref="AE37:AE39" si="41">IF(AD37*15=0,"",AD37*15)</f>
        <v/>
      </c>
      <c r="AF37" s="335" t="s">
        <v>17</v>
      </c>
      <c r="AG37" s="336"/>
      <c r="AH37" s="333"/>
      <c r="AI37" s="259" t="str">
        <f t="shared" ref="AI37:AI39" si="42">IF(AH37*15=0,"",AH37*15)</f>
        <v/>
      </c>
      <c r="AJ37" s="334"/>
      <c r="AK37" s="259" t="str">
        <f t="shared" ref="AK37:AK39" si="43">IF(AJ37*15=0,"",AJ37*15)</f>
        <v/>
      </c>
      <c r="AL37" s="335" t="s">
        <v>17</v>
      </c>
      <c r="AM37" s="337"/>
      <c r="AN37" s="265" t="str">
        <f t="shared" ref="AN37:AN39" si="44">IF(D37+J37+P37+V37+AB37+AH37=0,"",D37+J37+P37+V37+AB37+AH37)</f>
        <v/>
      </c>
      <c r="AO37" s="259" t="str">
        <f t="shared" ref="AO37:AO39" si="45">IF((D37+J37+P37+V37+AB37+AH37)*14=0,"",(D37+J37+P37+V37+AB37+AH37)*14)</f>
        <v/>
      </c>
      <c r="AP37" s="266">
        <f t="shared" ref="AP37:AP39" si="46">IF(F37+L37+R37+X37+AD37+AJ37=0,"",F37+L37+R37+X37+AD37+AJ37)</f>
        <v>2</v>
      </c>
      <c r="AQ37" s="259">
        <f t="shared" ref="AQ37:AQ39" si="47">IF((F37+L37+R37+X37+AD37+AJ37)*14=0,"",(F37+L37+R37+X37+AD37+AJ37)*14)</f>
        <v>28</v>
      </c>
      <c r="AR37" s="335" t="s">
        <v>17</v>
      </c>
      <c r="AS37" s="267">
        <f t="shared" ref="AS37:AS39" si="48">IF(D37+F37+J37+L37+P37+R37+V37+X37+AB37+AD37+AH37+AJ37=0,"",D37+F37+J37+L37+P37+R37+V37+X37+AB37+AD37+AH37+AJ37)</f>
        <v>2</v>
      </c>
      <c r="AT37" s="30" t="s">
        <v>846</v>
      </c>
      <c r="AU37" s="31" t="s">
        <v>847</v>
      </c>
    </row>
    <row r="38" spans="1:47" s="67" customFormat="1" ht="15.75" customHeight="1" x14ac:dyDescent="0.2">
      <c r="A38" s="255" t="s">
        <v>287</v>
      </c>
      <c r="B38" s="281" t="s">
        <v>45</v>
      </c>
      <c r="C38" s="332" t="s">
        <v>288</v>
      </c>
      <c r="D38" s="333"/>
      <c r="E38" s="259" t="str">
        <f t="shared" si="33"/>
        <v/>
      </c>
      <c r="F38" s="334"/>
      <c r="G38" s="259" t="str">
        <f t="shared" si="34"/>
        <v/>
      </c>
      <c r="H38" s="335" t="s">
        <v>17</v>
      </c>
      <c r="I38" s="336"/>
      <c r="J38" s="333"/>
      <c r="K38" s="259" t="str">
        <f t="shared" si="35"/>
        <v/>
      </c>
      <c r="L38" s="334"/>
      <c r="M38" s="259" t="str">
        <f t="shared" ref="M38:M39" si="49">IF(L38*15=0,"",L38*15)</f>
        <v/>
      </c>
      <c r="N38" s="335" t="s">
        <v>17</v>
      </c>
      <c r="O38" s="336"/>
      <c r="P38" s="333"/>
      <c r="Q38" s="259" t="str">
        <f t="shared" si="36"/>
        <v/>
      </c>
      <c r="R38" s="334">
        <v>2</v>
      </c>
      <c r="S38" s="259">
        <v>28</v>
      </c>
      <c r="T38" s="335" t="s">
        <v>17</v>
      </c>
      <c r="U38" s="336" t="s">
        <v>184</v>
      </c>
      <c r="V38" s="333"/>
      <c r="W38" s="259" t="str">
        <f t="shared" si="38"/>
        <v/>
      </c>
      <c r="X38" s="334"/>
      <c r="Y38" s="259" t="str">
        <f t="shared" si="39"/>
        <v/>
      </c>
      <c r="Z38" s="335" t="s">
        <v>17</v>
      </c>
      <c r="AA38" s="336"/>
      <c r="AB38" s="333"/>
      <c r="AC38" s="259" t="str">
        <f t="shared" si="40"/>
        <v/>
      </c>
      <c r="AD38" s="334"/>
      <c r="AE38" s="259" t="str">
        <f t="shared" si="41"/>
        <v/>
      </c>
      <c r="AF38" s="335" t="s">
        <v>17</v>
      </c>
      <c r="AG38" s="336"/>
      <c r="AH38" s="333"/>
      <c r="AI38" s="259" t="str">
        <f t="shared" si="42"/>
        <v/>
      </c>
      <c r="AJ38" s="334"/>
      <c r="AK38" s="259" t="str">
        <f t="shared" si="43"/>
        <v/>
      </c>
      <c r="AL38" s="335" t="s">
        <v>17</v>
      </c>
      <c r="AM38" s="337"/>
      <c r="AN38" s="265" t="str">
        <f t="shared" si="44"/>
        <v/>
      </c>
      <c r="AO38" s="259" t="str">
        <f t="shared" si="45"/>
        <v/>
      </c>
      <c r="AP38" s="266">
        <f t="shared" si="46"/>
        <v>2</v>
      </c>
      <c r="AQ38" s="259">
        <f t="shared" si="47"/>
        <v>28</v>
      </c>
      <c r="AR38" s="335" t="s">
        <v>17</v>
      </c>
      <c r="AS38" s="267">
        <f t="shared" si="48"/>
        <v>2</v>
      </c>
      <c r="AT38" s="30" t="s">
        <v>846</v>
      </c>
      <c r="AU38" s="31" t="s">
        <v>847</v>
      </c>
    </row>
    <row r="39" spans="1:47" s="67" customFormat="1" ht="15.75" customHeight="1" x14ac:dyDescent="0.2">
      <c r="A39" s="255" t="s">
        <v>289</v>
      </c>
      <c r="B39" s="281" t="s">
        <v>45</v>
      </c>
      <c r="C39" s="332" t="s">
        <v>290</v>
      </c>
      <c r="D39" s="333"/>
      <c r="E39" s="259" t="str">
        <f t="shared" si="33"/>
        <v/>
      </c>
      <c r="F39" s="334"/>
      <c r="G39" s="259" t="str">
        <f t="shared" si="34"/>
        <v/>
      </c>
      <c r="H39" s="335" t="s">
        <v>17</v>
      </c>
      <c r="I39" s="336"/>
      <c r="J39" s="333"/>
      <c r="K39" s="259" t="str">
        <f t="shared" si="35"/>
        <v/>
      </c>
      <c r="L39" s="334"/>
      <c r="M39" s="259" t="str">
        <f t="shared" si="49"/>
        <v/>
      </c>
      <c r="N39" s="335" t="s">
        <v>17</v>
      </c>
      <c r="O39" s="336"/>
      <c r="P39" s="333"/>
      <c r="Q39" s="259" t="str">
        <f t="shared" si="36"/>
        <v/>
      </c>
      <c r="R39" s="334"/>
      <c r="S39" s="259" t="str">
        <f t="shared" si="37"/>
        <v/>
      </c>
      <c r="T39" s="335" t="s">
        <v>17</v>
      </c>
      <c r="U39" s="336"/>
      <c r="V39" s="333"/>
      <c r="W39" s="259" t="str">
        <f t="shared" si="38"/>
        <v/>
      </c>
      <c r="X39" s="334">
        <v>2</v>
      </c>
      <c r="Y39" s="259">
        <v>28</v>
      </c>
      <c r="Z39" s="335" t="s">
        <v>17</v>
      </c>
      <c r="AA39" s="336" t="s">
        <v>184</v>
      </c>
      <c r="AB39" s="333"/>
      <c r="AC39" s="259" t="str">
        <f t="shared" si="40"/>
        <v/>
      </c>
      <c r="AD39" s="334"/>
      <c r="AE39" s="259" t="str">
        <f t="shared" si="41"/>
        <v/>
      </c>
      <c r="AF39" s="335" t="s">
        <v>17</v>
      </c>
      <c r="AG39" s="336"/>
      <c r="AH39" s="333"/>
      <c r="AI39" s="259" t="str">
        <f t="shared" si="42"/>
        <v/>
      </c>
      <c r="AJ39" s="334"/>
      <c r="AK39" s="259" t="str">
        <f t="shared" si="43"/>
        <v/>
      </c>
      <c r="AL39" s="335" t="s">
        <v>17</v>
      </c>
      <c r="AM39" s="337"/>
      <c r="AN39" s="265" t="str">
        <f t="shared" si="44"/>
        <v/>
      </c>
      <c r="AO39" s="259" t="str">
        <f t="shared" si="45"/>
        <v/>
      </c>
      <c r="AP39" s="266">
        <f t="shared" si="46"/>
        <v>2</v>
      </c>
      <c r="AQ39" s="259">
        <f t="shared" si="47"/>
        <v>28</v>
      </c>
      <c r="AR39" s="335" t="s">
        <v>17</v>
      </c>
      <c r="AS39" s="267">
        <f t="shared" si="48"/>
        <v>2</v>
      </c>
      <c r="AT39" s="30" t="s">
        <v>846</v>
      </c>
      <c r="AU39" s="31" t="s">
        <v>847</v>
      </c>
    </row>
    <row r="40" spans="1:47" ht="15.75" customHeight="1" thickBot="1" x14ac:dyDescent="0.25">
      <c r="A40" s="255" t="s">
        <v>182</v>
      </c>
      <c r="B40" s="281" t="s">
        <v>45</v>
      </c>
      <c r="C40" s="332" t="s">
        <v>183</v>
      </c>
      <c r="D40" s="258"/>
      <c r="E40" s="259"/>
      <c r="F40" s="258"/>
      <c r="G40" s="259"/>
      <c r="H40" s="335" t="s">
        <v>17</v>
      </c>
      <c r="I40" s="260"/>
      <c r="J40" s="261"/>
      <c r="K40" s="259">
        <v>8</v>
      </c>
      <c r="L40" s="262"/>
      <c r="M40" s="259">
        <v>4</v>
      </c>
      <c r="N40" s="335" t="s">
        <v>17</v>
      </c>
      <c r="O40" s="263" t="s">
        <v>184</v>
      </c>
      <c r="P40" s="262"/>
      <c r="Q40" s="259"/>
      <c r="R40" s="262"/>
      <c r="S40" s="259"/>
      <c r="T40" s="335" t="s">
        <v>17</v>
      </c>
      <c r="U40" s="264"/>
      <c r="V40" s="261"/>
      <c r="W40" s="259"/>
      <c r="X40" s="262"/>
      <c r="Y40" s="259"/>
      <c r="Z40" s="335" t="s">
        <v>17</v>
      </c>
      <c r="AA40" s="263"/>
      <c r="AB40" s="262"/>
      <c r="AC40" s="259"/>
      <c r="AD40" s="262"/>
      <c r="AE40" s="259"/>
      <c r="AF40" s="335" t="s">
        <v>17</v>
      </c>
      <c r="AG40" s="264"/>
      <c r="AH40" s="261"/>
      <c r="AI40" s="259"/>
      <c r="AJ40" s="262"/>
      <c r="AK40" s="259"/>
      <c r="AL40" s="335" t="s">
        <v>17</v>
      </c>
      <c r="AM40" s="263"/>
      <c r="AN40" s="265"/>
      <c r="AO40" s="259">
        <v>4</v>
      </c>
      <c r="AP40" s="266"/>
      <c r="AQ40" s="259">
        <v>4</v>
      </c>
      <c r="AR40" s="335" t="s">
        <v>17</v>
      </c>
      <c r="AS40" s="338" t="s">
        <v>68</v>
      </c>
      <c r="AT40" s="31" t="s">
        <v>892</v>
      </c>
      <c r="AU40" s="31" t="s">
        <v>893</v>
      </c>
    </row>
    <row r="41" spans="1:47" s="79" customFormat="1" ht="21.95" customHeight="1" thickBot="1" x14ac:dyDescent="0.3">
      <c r="A41" s="69"/>
      <c r="B41" s="70"/>
      <c r="C41" s="71" t="s">
        <v>18</v>
      </c>
      <c r="D41" s="72">
        <f>SUM(D40:D40)</f>
        <v>0</v>
      </c>
      <c r="E41" s="72">
        <f>SUM(E40:E40)</f>
        <v>0</v>
      </c>
      <c r="F41" s="72">
        <f>SUM(F37:F40)</f>
        <v>0</v>
      </c>
      <c r="G41" s="72">
        <f>SUM(G37:G40)</f>
        <v>0</v>
      </c>
      <c r="H41" s="73" t="s">
        <v>17</v>
      </c>
      <c r="I41" s="74" t="s">
        <v>17</v>
      </c>
      <c r="J41" s="75">
        <f>SUM(J40:J40)</f>
        <v>0</v>
      </c>
      <c r="K41" s="72">
        <f>SUM(K37:K40)</f>
        <v>8</v>
      </c>
      <c r="L41" s="72">
        <f>SUM(L37:L40)</f>
        <v>2</v>
      </c>
      <c r="M41" s="72">
        <f>SUM(M37:M40)</f>
        <v>32</v>
      </c>
      <c r="N41" s="73" t="s">
        <v>17</v>
      </c>
      <c r="O41" s="74" t="s">
        <v>17</v>
      </c>
      <c r="P41" s="72">
        <f>SUM(P40:P40)</f>
        <v>0</v>
      </c>
      <c r="Q41" s="72">
        <f>SUM(Q40:Q40)</f>
        <v>0</v>
      </c>
      <c r="R41" s="72">
        <f>SUM(R37:R40)</f>
        <v>2</v>
      </c>
      <c r="S41" s="72">
        <f>SUM(S37:S40)</f>
        <v>28</v>
      </c>
      <c r="T41" s="73" t="s">
        <v>17</v>
      </c>
      <c r="U41" s="74" t="s">
        <v>17</v>
      </c>
      <c r="V41" s="75">
        <f>SUM(V40:V40)</f>
        <v>0</v>
      </c>
      <c r="W41" s="72">
        <f>SUM(W40:W40)</f>
        <v>0</v>
      </c>
      <c r="X41" s="72">
        <f>SUM(X37:X40)</f>
        <v>2</v>
      </c>
      <c r="Y41" s="72">
        <f>SUM(Y37:Y40)</f>
        <v>28</v>
      </c>
      <c r="Z41" s="73" t="s">
        <v>17</v>
      </c>
      <c r="AA41" s="74" t="s">
        <v>17</v>
      </c>
      <c r="AB41" s="72">
        <f>SUM(AB40:AB40)</f>
        <v>0</v>
      </c>
      <c r="AC41" s="72">
        <f>SUM(AC40:AC40)</f>
        <v>0</v>
      </c>
      <c r="AD41" s="72">
        <f>SUM(AD40:AD40)</f>
        <v>0</v>
      </c>
      <c r="AE41" s="72">
        <f>SUM(AE40:AE40)</f>
        <v>0</v>
      </c>
      <c r="AF41" s="73" t="s">
        <v>17</v>
      </c>
      <c r="AG41" s="74" t="s">
        <v>17</v>
      </c>
      <c r="AH41" s="72">
        <f>SUM(AH40:AH40)</f>
        <v>0</v>
      </c>
      <c r="AI41" s="72">
        <f>SUM(AI40:AI40)</f>
        <v>0</v>
      </c>
      <c r="AJ41" s="72">
        <f>SUM(AJ40:AJ40)</f>
        <v>0</v>
      </c>
      <c r="AK41" s="72">
        <f>SUM(AK40:AK40)</f>
        <v>0</v>
      </c>
      <c r="AL41" s="73" t="s">
        <v>17</v>
      </c>
      <c r="AM41" s="74" t="s">
        <v>17</v>
      </c>
      <c r="AN41" s="76">
        <f>SUM(AN40:AN40)</f>
        <v>0</v>
      </c>
      <c r="AO41" s="72">
        <f>SUM(AO40:AO40)</f>
        <v>4</v>
      </c>
      <c r="AP41" s="72">
        <f>SUM(AP40:AP40)</f>
        <v>0</v>
      </c>
      <c r="AQ41" s="72">
        <f>SUM(AQ40:AQ40)</f>
        <v>4</v>
      </c>
      <c r="AR41" s="77" t="s">
        <v>17</v>
      </c>
      <c r="AS41" s="78">
        <f>SUM(AS40:AS40)</f>
        <v>0</v>
      </c>
      <c r="AT41" s="29"/>
      <c r="AU41" s="29"/>
    </row>
    <row r="42" spans="1:47" ht="15.75" customHeight="1" x14ac:dyDescent="0.25">
      <c r="A42" s="55"/>
      <c r="B42" s="56"/>
      <c r="C42" s="57" t="s">
        <v>57</v>
      </c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1563"/>
      <c r="Q42" s="1563"/>
      <c r="R42" s="1563"/>
      <c r="S42" s="1563"/>
      <c r="T42" s="1563"/>
      <c r="U42" s="1563"/>
      <c r="V42" s="1563"/>
      <c r="W42" s="1563"/>
      <c r="X42" s="1563"/>
      <c r="Y42" s="1563"/>
      <c r="Z42" s="1563"/>
      <c r="AA42" s="1563"/>
      <c r="AB42" s="1563"/>
      <c r="AC42" s="1563"/>
      <c r="AD42" s="1563"/>
      <c r="AE42" s="1563"/>
      <c r="AF42" s="1563"/>
      <c r="AG42" s="1563"/>
      <c r="AH42" s="1563"/>
      <c r="AI42" s="1563"/>
      <c r="AJ42" s="1563"/>
      <c r="AK42" s="1563"/>
      <c r="AL42" s="1563"/>
      <c r="AM42" s="1563"/>
      <c r="AN42" s="58"/>
      <c r="AO42" s="59"/>
      <c r="AP42" s="59"/>
      <c r="AQ42" s="59"/>
      <c r="AR42" s="59"/>
      <c r="AS42" s="60"/>
      <c r="AT42" s="29"/>
      <c r="AU42" s="29"/>
    </row>
    <row r="43" spans="1:47" ht="15.75" customHeight="1" x14ac:dyDescent="0.2">
      <c r="A43" s="339" t="s">
        <v>143</v>
      </c>
      <c r="B43" s="281" t="s">
        <v>15</v>
      </c>
      <c r="C43" s="340" t="s">
        <v>144</v>
      </c>
      <c r="D43" s="341"/>
      <c r="E43" s="342" t="s">
        <v>68</v>
      </c>
      <c r="F43" s="341"/>
      <c r="G43" s="342" t="s">
        <v>68</v>
      </c>
      <c r="H43" s="341"/>
      <c r="I43" s="343"/>
      <c r="J43" s="341"/>
      <c r="K43" s="342" t="s">
        <v>68</v>
      </c>
      <c r="L43" s="341"/>
      <c r="M43" s="342" t="s">
        <v>68</v>
      </c>
      <c r="N43" s="341"/>
      <c r="O43" s="343"/>
      <c r="P43" s="341"/>
      <c r="Q43" s="342" t="s">
        <v>68</v>
      </c>
      <c r="R43" s="341"/>
      <c r="S43" s="342" t="s">
        <v>68</v>
      </c>
      <c r="T43" s="341"/>
      <c r="U43" s="343"/>
      <c r="V43" s="262"/>
      <c r="W43" s="259"/>
      <c r="X43" s="262"/>
      <c r="Y43" s="259"/>
      <c r="Z43" s="262"/>
      <c r="AA43" s="284"/>
      <c r="AB43" s="318">
        <v>1</v>
      </c>
      <c r="AC43" s="315">
        <v>14</v>
      </c>
      <c r="AD43" s="321">
        <v>1</v>
      </c>
      <c r="AE43" s="315">
        <v>14</v>
      </c>
      <c r="AF43" s="321">
        <v>3</v>
      </c>
      <c r="AG43" s="328" t="s">
        <v>67</v>
      </c>
      <c r="AH43" s="316"/>
      <c r="AI43" s="315" t="s">
        <v>68</v>
      </c>
      <c r="AJ43" s="316"/>
      <c r="AK43" s="315" t="s">
        <v>68</v>
      </c>
      <c r="AL43" s="316"/>
      <c r="AM43" s="316"/>
      <c r="AN43" s="265">
        <f t="shared" ref="AN43:AN44" si="50">IF(D43+J43+P43+V43+AB43+AH43=0,"",D43+J43+P43+V43+AB43+AH43)</f>
        <v>1</v>
      </c>
      <c r="AO43" s="259">
        <f t="shared" ref="AO43:AO44" si="51">IF((D43+J43+P43+V43+AB43+AH43)*14=0,"",(D43+J43+P43+V43+AB43+AH43)*14)</f>
        <v>14</v>
      </c>
      <c r="AP43" s="266">
        <f t="shared" ref="AP43:AP44" si="52">IF(F43+L43+R43+X43+AD43+AJ43=0,"",F43+L43+R43+X43+AD43+AJ43)</f>
        <v>1</v>
      </c>
      <c r="AQ43" s="259">
        <f t="shared" ref="AQ43:AQ44" si="53">IF((L43+F43+R43+X43+AD43+AJ43)*14=0,"",(L43+F43+R43+X43+AD43+AJ43)*14)</f>
        <v>14</v>
      </c>
      <c r="AR43" s="335">
        <f t="shared" ref="AR43:AR44" si="54">IF(N43+H43+T43+Z43+AF43+AL43=0,"",N43+H43+T43+Z43+AF43+AL43)</f>
        <v>3</v>
      </c>
      <c r="AS43" s="267">
        <f t="shared" ref="AS43:AS44" si="55">IF(D43+F43+L43+J43+P43+R43+V43+X43+AB43+AD43+AH43+AJ43=0,"",D43+F43+L43+J43+P43+R43+V43+X43+AB43+AD43+AH43+AJ43)</f>
        <v>2</v>
      </c>
      <c r="AT43" s="31" t="s">
        <v>684</v>
      </c>
      <c r="AU43" s="31" t="s">
        <v>809</v>
      </c>
    </row>
    <row r="44" spans="1:47" ht="15.75" customHeight="1" thickBot="1" x14ac:dyDescent="0.25">
      <c r="A44" s="339" t="s">
        <v>145</v>
      </c>
      <c r="B44" s="281" t="s">
        <v>15</v>
      </c>
      <c r="C44" s="340" t="s">
        <v>146</v>
      </c>
      <c r="D44" s="341"/>
      <c r="E44" s="342" t="s">
        <v>68</v>
      </c>
      <c r="F44" s="341"/>
      <c r="G44" s="342" t="s">
        <v>68</v>
      </c>
      <c r="H44" s="341"/>
      <c r="I44" s="343"/>
      <c r="J44" s="341"/>
      <c r="K44" s="342" t="s">
        <v>68</v>
      </c>
      <c r="L44" s="341"/>
      <c r="M44" s="342" t="s">
        <v>68</v>
      </c>
      <c r="N44" s="341"/>
      <c r="O44" s="343"/>
      <c r="P44" s="341"/>
      <c r="Q44" s="342" t="s">
        <v>68</v>
      </c>
      <c r="R44" s="341"/>
      <c r="S44" s="342" t="s">
        <v>68</v>
      </c>
      <c r="T44" s="341"/>
      <c r="U44" s="343"/>
      <c r="V44" s="341"/>
      <c r="W44" s="342" t="s">
        <v>68</v>
      </c>
      <c r="X44" s="341"/>
      <c r="Y44" s="342" t="s">
        <v>68</v>
      </c>
      <c r="Z44" s="341"/>
      <c r="AA44" s="343"/>
      <c r="AB44" s="318"/>
      <c r="AC44" s="315" t="s">
        <v>68</v>
      </c>
      <c r="AD44" s="321"/>
      <c r="AE44" s="315" t="s">
        <v>68</v>
      </c>
      <c r="AF44" s="321"/>
      <c r="AG44" s="328"/>
      <c r="AH44" s="316"/>
      <c r="AI44" s="315" t="s">
        <v>68</v>
      </c>
      <c r="AJ44" s="316">
        <v>4</v>
      </c>
      <c r="AK44" s="315">
        <v>40</v>
      </c>
      <c r="AL44" s="316">
        <v>9</v>
      </c>
      <c r="AM44" s="316" t="s">
        <v>71</v>
      </c>
      <c r="AN44" s="265" t="str">
        <f t="shared" si="50"/>
        <v/>
      </c>
      <c r="AO44" s="344" t="str">
        <f t="shared" si="51"/>
        <v/>
      </c>
      <c r="AP44" s="266">
        <f t="shared" si="52"/>
        <v>4</v>
      </c>
      <c r="AQ44" s="259">
        <f t="shared" si="53"/>
        <v>56</v>
      </c>
      <c r="AR44" s="335">
        <f t="shared" si="54"/>
        <v>9</v>
      </c>
      <c r="AS44" s="267">
        <f t="shared" si="55"/>
        <v>4</v>
      </c>
      <c r="AT44" s="345"/>
      <c r="AU44" s="345"/>
    </row>
    <row r="45" spans="1:47" s="79" customFormat="1" ht="21.95" customHeight="1" thickBot="1" x14ac:dyDescent="0.3">
      <c r="A45" s="69"/>
      <c r="B45" s="70"/>
      <c r="C45" s="71" t="s">
        <v>56</v>
      </c>
      <c r="D45" s="72">
        <f>SUM(D43:D44)</f>
        <v>0</v>
      </c>
      <c r="E45" s="72">
        <f>SUM(E43:E44)</f>
        <v>0</v>
      </c>
      <c r="F45" s="72">
        <f>SUM(F43:F44)</f>
        <v>0</v>
      </c>
      <c r="G45" s="72">
        <f>SUM(G43:G44)</f>
        <v>0</v>
      </c>
      <c r="H45" s="72">
        <f>SUM(H43:H44)</f>
        <v>0</v>
      </c>
      <c r="I45" s="74" t="s">
        <v>17</v>
      </c>
      <c r="J45" s="75">
        <f>SUM(J43:J44)</f>
        <v>0</v>
      </c>
      <c r="K45" s="72">
        <f>SUM(K43:K44)</f>
        <v>0</v>
      </c>
      <c r="L45" s="72">
        <f>SUM(L43:L44)</f>
        <v>0</v>
      </c>
      <c r="M45" s="72">
        <f>SUM(M43:M44)</f>
        <v>0</v>
      </c>
      <c r="N45" s="72">
        <f>SUM(N43:N44)</f>
        <v>0</v>
      </c>
      <c r="O45" s="74" t="s">
        <v>17</v>
      </c>
      <c r="P45" s="72">
        <f>SUM(P43:P44)</f>
        <v>0</v>
      </c>
      <c r="Q45" s="72">
        <f>SUM(Q43:Q44)</f>
        <v>0</v>
      </c>
      <c r="R45" s="72">
        <f>SUM(R43:R44)</f>
        <v>0</v>
      </c>
      <c r="S45" s="72">
        <f>SUM(S43:S44)</f>
        <v>0</v>
      </c>
      <c r="T45" s="72">
        <f>SUM(T43:T44)</f>
        <v>0</v>
      </c>
      <c r="U45" s="74" t="s">
        <v>17</v>
      </c>
      <c r="V45" s="75">
        <f>SUM(V43:V44)</f>
        <v>0</v>
      </c>
      <c r="W45" s="72">
        <f>SUM(W43:W44)</f>
        <v>0</v>
      </c>
      <c r="X45" s="72">
        <f>SUM(X43:X44)</f>
        <v>0</v>
      </c>
      <c r="Y45" s="72">
        <f>SUM(Y43:Y44)</f>
        <v>0</v>
      </c>
      <c r="Z45" s="72">
        <f>SUM(Z43:Z44)</f>
        <v>0</v>
      </c>
      <c r="AA45" s="74" t="s">
        <v>17</v>
      </c>
      <c r="AB45" s="72">
        <f>SUM(AB43:AB44)</f>
        <v>1</v>
      </c>
      <c r="AC45" s="72">
        <f>SUM(AC43:AC44)</f>
        <v>14</v>
      </c>
      <c r="AD45" s="72">
        <f>SUM(AD43:AD44)</f>
        <v>1</v>
      </c>
      <c r="AE45" s="72">
        <f>SUM(AE43:AE44)</f>
        <v>14</v>
      </c>
      <c r="AF45" s="72">
        <f>SUM(AF43:AF44)</f>
        <v>3</v>
      </c>
      <c r="AG45" s="74" t="s">
        <v>17</v>
      </c>
      <c r="AH45" s="72">
        <f>SUM(AH43:AH44)</f>
        <v>0</v>
      </c>
      <c r="AI45" s="72">
        <f>SUM(AI43:AI44)</f>
        <v>0</v>
      </c>
      <c r="AJ45" s="72">
        <f>SUM(AJ43:AJ44)</f>
        <v>4</v>
      </c>
      <c r="AK45" s="72">
        <f>SUM(AK43:AK44)</f>
        <v>40</v>
      </c>
      <c r="AL45" s="72">
        <f>SUM(AL43:AL44)</f>
        <v>9</v>
      </c>
      <c r="AM45" s="74" t="s">
        <v>17</v>
      </c>
      <c r="AN45" s="76">
        <f t="shared" ref="AN45:AS45" si="56">SUM(AN43:AN44)</f>
        <v>1</v>
      </c>
      <c r="AO45" s="72">
        <f t="shared" si="56"/>
        <v>14</v>
      </c>
      <c r="AP45" s="72">
        <f t="shared" si="56"/>
        <v>5</v>
      </c>
      <c r="AQ45" s="72">
        <f t="shared" si="56"/>
        <v>70</v>
      </c>
      <c r="AR45" s="72">
        <f t="shared" si="56"/>
        <v>12</v>
      </c>
      <c r="AS45" s="78">
        <f t="shared" si="56"/>
        <v>6</v>
      </c>
      <c r="AT45" s="29"/>
      <c r="AU45" s="29"/>
    </row>
    <row r="46" spans="1:47" ht="21.95" customHeight="1" thickBot="1" x14ac:dyDescent="0.3">
      <c r="A46" s="83"/>
      <c r="B46" s="84"/>
      <c r="C46" s="85" t="s">
        <v>29</v>
      </c>
      <c r="D46" s="86">
        <f>D35+D41+D45</f>
        <v>4</v>
      </c>
      <c r="E46" s="86">
        <f>E35+E41+E45</f>
        <v>40</v>
      </c>
      <c r="F46" s="86">
        <f>F35+F41+F45</f>
        <v>6</v>
      </c>
      <c r="G46" s="86">
        <f>G35+G41+G45</f>
        <v>60</v>
      </c>
      <c r="H46" s="86">
        <f>H35+H45</f>
        <v>8</v>
      </c>
      <c r="I46" s="87" t="s">
        <v>17</v>
      </c>
      <c r="J46" s="86">
        <f>J35+J41+J45</f>
        <v>4</v>
      </c>
      <c r="K46" s="86">
        <f>K35+K41+K45</f>
        <v>64</v>
      </c>
      <c r="L46" s="86">
        <f>L35+L41+L45</f>
        <v>6</v>
      </c>
      <c r="M46" s="86">
        <f>M35+M41+M45</f>
        <v>88</v>
      </c>
      <c r="N46" s="86">
        <f>N35+N45</f>
        <v>8</v>
      </c>
      <c r="O46" s="87" t="s">
        <v>17</v>
      </c>
      <c r="P46" s="86">
        <f>P35+P41+P45</f>
        <v>5</v>
      </c>
      <c r="Q46" s="86">
        <f>Q35+Q41+Q45</f>
        <v>70</v>
      </c>
      <c r="R46" s="86">
        <f>R35+R41+R45</f>
        <v>5</v>
      </c>
      <c r="S46" s="86">
        <f>S35+S41+S45</f>
        <v>70</v>
      </c>
      <c r="T46" s="86">
        <f>T35+T45</f>
        <v>9</v>
      </c>
      <c r="U46" s="87" t="s">
        <v>17</v>
      </c>
      <c r="V46" s="86">
        <f>V35+V41+V45</f>
        <v>2</v>
      </c>
      <c r="W46" s="86">
        <f>W35+W41+W45</f>
        <v>28</v>
      </c>
      <c r="X46" s="86">
        <f>X35+X41+X45</f>
        <v>7</v>
      </c>
      <c r="Y46" s="86">
        <f>Y35+Y41+Y45</f>
        <v>98</v>
      </c>
      <c r="Z46" s="86">
        <f>Z35+Z45</f>
        <v>9</v>
      </c>
      <c r="AA46" s="87" t="s">
        <v>17</v>
      </c>
      <c r="AB46" s="86">
        <f>AB35+AB41+AB45</f>
        <v>4</v>
      </c>
      <c r="AC46" s="86">
        <f>AC35+AC41+AC45</f>
        <v>56</v>
      </c>
      <c r="AD46" s="86">
        <f>AD35+AD41+AD45</f>
        <v>8</v>
      </c>
      <c r="AE46" s="86">
        <f>AE35+AE41+AE45</f>
        <v>112</v>
      </c>
      <c r="AF46" s="86">
        <f>AF35+AF45</f>
        <v>15</v>
      </c>
      <c r="AG46" s="87" t="s">
        <v>17</v>
      </c>
      <c r="AH46" s="86">
        <f>AH35+AH41+AH45</f>
        <v>4</v>
      </c>
      <c r="AI46" s="86">
        <f>AI35+AI41+AI45</f>
        <v>44</v>
      </c>
      <c r="AJ46" s="86">
        <f>AJ35+AJ41+AJ45</f>
        <v>7</v>
      </c>
      <c r="AK46" s="86">
        <f>AK35+AK41+AK45</f>
        <v>74</v>
      </c>
      <c r="AL46" s="86">
        <f>AL35+AL45</f>
        <v>16</v>
      </c>
      <c r="AM46" s="87" t="s">
        <v>17</v>
      </c>
      <c r="AN46" s="86">
        <f>AN35+AN41+AN45</f>
        <v>23</v>
      </c>
      <c r="AO46" s="86">
        <f>AO35+AO41+AO45</f>
        <v>304</v>
      </c>
      <c r="AP46" s="86">
        <f>AP35+AP41+AP45</f>
        <v>34</v>
      </c>
      <c r="AQ46" s="86">
        <f>AQ35+AQ41+AQ45</f>
        <v>440</v>
      </c>
      <c r="AR46" s="86">
        <f>AR35+AR45</f>
        <v>65</v>
      </c>
      <c r="AS46" s="88">
        <f>AS35+AS41+AS45</f>
        <v>55</v>
      </c>
      <c r="AT46" s="29"/>
      <c r="AU46" s="29"/>
    </row>
    <row r="47" spans="1:47" ht="15.75" hidden="1" customHeight="1" thickBot="1" x14ac:dyDescent="0.25">
      <c r="A47" s="1525"/>
      <c r="B47" s="1526"/>
      <c r="C47" s="1526"/>
      <c r="D47" s="1526"/>
      <c r="E47" s="1526"/>
      <c r="F47" s="1526"/>
      <c r="G47" s="1526"/>
      <c r="H47" s="1526"/>
      <c r="I47" s="1526"/>
      <c r="J47" s="1526"/>
      <c r="K47" s="1526"/>
      <c r="L47" s="1526"/>
      <c r="M47" s="1526"/>
      <c r="N47" s="1526"/>
      <c r="O47" s="1526"/>
      <c r="P47" s="1526"/>
      <c r="Q47" s="1526"/>
      <c r="R47" s="1526"/>
      <c r="S47" s="1526"/>
      <c r="T47" s="1526"/>
      <c r="U47" s="1526"/>
      <c r="V47" s="1526"/>
      <c r="W47" s="1526"/>
      <c r="X47" s="1526"/>
      <c r="Y47" s="1526"/>
      <c r="Z47" s="1526"/>
      <c r="AA47" s="1526"/>
      <c r="AB47" s="1526"/>
      <c r="AC47" s="1526"/>
      <c r="AD47" s="1526"/>
      <c r="AE47" s="1526"/>
      <c r="AF47" s="1526"/>
      <c r="AG47" s="1526"/>
      <c r="AH47" s="1526"/>
      <c r="AI47" s="1526"/>
      <c r="AJ47" s="1526"/>
      <c r="AK47" s="1526"/>
      <c r="AL47" s="1526"/>
      <c r="AM47" s="1526"/>
      <c r="AN47" s="1526"/>
      <c r="AO47" s="1526"/>
      <c r="AP47" s="1526"/>
      <c r="AQ47" s="1526"/>
      <c r="AR47" s="1526"/>
      <c r="AS47" s="1527"/>
      <c r="AT47" s="29"/>
      <c r="AU47" s="29"/>
    </row>
    <row r="48" spans="1:47" s="97" customFormat="1" ht="15.75" hidden="1" customHeight="1" thickBot="1" x14ac:dyDescent="0.3">
      <c r="A48" s="89"/>
      <c r="B48" s="56"/>
      <c r="C48" s="90" t="s">
        <v>50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1569"/>
      <c r="Q48" s="1569"/>
      <c r="R48" s="1569"/>
      <c r="S48" s="1569"/>
      <c r="T48" s="1569"/>
      <c r="U48" s="1569"/>
      <c r="V48" s="1569"/>
      <c r="W48" s="1569"/>
      <c r="X48" s="1569"/>
      <c r="Y48" s="1569"/>
      <c r="Z48" s="1569"/>
      <c r="AA48" s="1569"/>
      <c r="AB48" s="1569"/>
      <c r="AC48" s="1569"/>
      <c r="AD48" s="1569"/>
      <c r="AE48" s="1569"/>
      <c r="AF48" s="1569"/>
      <c r="AG48" s="1569"/>
      <c r="AH48" s="1569"/>
      <c r="AI48" s="1569"/>
      <c r="AJ48" s="1569"/>
      <c r="AK48" s="1569"/>
      <c r="AL48" s="1569"/>
      <c r="AM48" s="1570"/>
      <c r="AN48" s="92"/>
      <c r="AO48" s="93"/>
      <c r="AP48" s="93"/>
      <c r="AQ48" s="93"/>
      <c r="AR48" s="93"/>
      <c r="AS48" s="94"/>
      <c r="AT48" s="95"/>
      <c r="AU48" s="96"/>
    </row>
    <row r="49" spans="1:47" s="97" customFormat="1" ht="15.75" hidden="1" customHeight="1" thickTop="1" x14ac:dyDescent="0.2">
      <c r="A49" s="98" t="s">
        <v>185</v>
      </c>
      <c r="B49" s="99" t="s">
        <v>19</v>
      </c>
      <c r="C49" s="100" t="s">
        <v>186</v>
      </c>
      <c r="D49" s="101"/>
      <c r="E49" s="102" t="str">
        <f t="shared" ref="E49:E65" si="57">IF(D49*15=0,"",D49*15)</f>
        <v/>
      </c>
      <c r="F49" s="103"/>
      <c r="G49" s="102" t="str">
        <f t="shared" ref="G49:G65" si="58">IF(F49*15=0,"",F49*15)</f>
        <v/>
      </c>
      <c r="H49" s="103"/>
      <c r="I49" s="104"/>
      <c r="J49" s="101"/>
      <c r="K49" s="102" t="str">
        <f t="shared" ref="K49:K65" si="59">IF(J49*15=0,"",J49*15)</f>
        <v/>
      </c>
      <c r="L49" s="103"/>
      <c r="M49" s="102" t="str">
        <f t="shared" ref="M49:M65" si="60">IF(L49*15=0,"",L49*15)</f>
        <v/>
      </c>
      <c r="N49" s="103"/>
      <c r="O49" s="104"/>
      <c r="P49" s="101"/>
      <c r="Q49" s="102"/>
      <c r="R49" s="103"/>
      <c r="S49" s="102"/>
      <c r="T49" s="103"/>
      <c r="U49" s="104"/>
      <c r="V49" s="101">
        <v>1</v>
      </c>
      <c r="W49" s="102">
        <v>14</v>
      </c>
      <c r="X49" s="103">
        <v>1</v>
      </c>
      <c r="Y49" s="102">
        <v>14</v>
      </c>
      <c r="Z49" s="103"/>
      <c r="AA49" s="104"/>
      <c r="AB49" s="101">
        <v>1</v>
      </c>
      <c r="AC49" s="102">
        <v>14</v>
      </c>
      <c r="AD49" s="103">
        <v>1</v>
      </c>
      <c r="AE49" s="102">
        <v>14</v>
      </c>
      <c r="AF49" s="103"/>
      <c r="AG49" s="104"/>
      <c r="AH49" s="105">
        <v>1</v>
      </c>
      <c r="AI49" s="106">
        <v>10</v>
      </c>
      <c r="AJ49" s="107">
        <v>1</v>
      </c>
      <c r="AK49" s="106">
        <v>10</v>
      </c>
      <c r="AL49" s="107"/>
      <c r="AM49" s="108"/>
      <c r="AN49" s="1505"/>
      <c r="AO49" s="1506"/>
      <c r="AP49" s="1506"/>
      <c r="AQ49" s="1507"/>
      <c r="AR49" s="1508"/>
      <c r="AS49" s="1509"/>
      <c r="AT49" s="24" t="s">
        <v>685</v>
      </c>
      <c r="AU49" s="23" t="s">
        <v>686</v>
      </c>
    </row>
    <row r="50" spans="1:47" s="97" customFormat="1" ht="15.75" hidden="1" customHeight="1" x14ac:dyDescent="0.2">
      <c r="A50" s="109" t="s">
        <v>187</v>
      </c>
      <c r="B50" s="110" t="s">
        <v>19</v>
      </c>
      <c r="C50" s="111" t="s">
        <v>188</v>
      </c>
      <c r="D50" s="105"/>
      <c r="E50" s="106" t="str">
        <f t="shared" si="57"/>
        <v/>
      </c>
      <c r="F50" s="107"/>
      <c r="G50" s="106" t="str">
        <f t="shared" si="58"/>
        <v/>
      </c>
      <c r="H50" s="107"/>
      <c r="I50" s="108"/>
      <c r="J50" s="105"/>
      <c r="K50" s="106" t="str">
        <f t="shared" si="59"/>
        <v/>
      </c>
      <c r="L50" s="107"/>
      <c r="M50" s="106" t="str">
        <f t="shared" si="60"/>
        <v/>
      </c>
      <c r="N50" s="107"/>
      <c r="O50" s="108"/>
      <c r="P50" s="105"/>
      <c r="Q50" s="106"/>
      <c r="R50" s="107"/>
      <c r="S50" s="106"/>
      <c r="T50" s="107"/>
      <c r="U50" s="108"/>
      <c r="V50" s="105">
        <v>1</v>
      </c>
      <c r="W50" s="106">
        <v>14</v>
      </c>
      <c r="X50" s="107">
        <v>1</v>
      </c>
      <c r="Y50" s="106">
        <v>14</v>
      </c>
      <c r="Z50" s="107"/>
      <c r="AA50" s="108"/>
      <c r="AB50" s="105">
        <v>1</v>
      </c>
      <c r="AC50" s="106">
        <v>14</v>
      </c>
      <c r="AD50" s="107">
        <v>1</v>
      </c>
      <c r="AE50" s="106">
        <v>14</v>
      </c>
      <c r="AF50" s="107"/>
      <c r="AG50" s="108"/>
      <c r="AH50" s="105">
        <v>1</v>
      </c>
      <c r="AI50" s="106">
        <v>10</v>
      </c>
      <c r="AJ50" s="107">
        <v>1</v>
      </c>
      <c r="AK50" s="106">
        <v>10</v>
      </c>
      <c r="AL50" s="107"/>
      <c r="AM50" s="108"/>
      <c r="AN50" s="1512"/>
      <c r="AO50" s="1513"/>
      <c r="AP50" s="1513"/>
      <c r="AQ50" s="1514"/>
      <c r="AR50" s="1515"/>
      <c r="AS50" s="1516"/>
      <c r="AT50" s="24" t="s">
        <v>685</v>
      </c>
      <c r="AU50" s="23" t="s">
        <v>686</v>
      </c>
    </row>
    <row r="51" spans="1:47" s="97" customFormat="1" ht="15.75" hidden="1" customHeight="1" x14ac:dyDescent="0.2">
      <c r="A51" s="109" t="s">
        <v>189</v>
      </c>
      <c r="B51" s="112" t="s">
        <v>19</v>
      </c>
      <c r="C51" s="111" t="s">
        <v>190</v>
      </c>
      <c r="D51" s="105"/>
      <c r="E51" s="106" t="str">
        <f t="shared" si="57"/>
        <v/>
      </c>
      <c r="F51" s="107"/>
      <c r="G51" s="106" t="str">
        <f t="shared" si="58"/>
        <v/>
      </c>
      <c r="H51" s="107"/>
      <c r="I51" s="108"/>
      <c r="J51" s="105"/>
      <c r="K51" s="106" t="str">
        <f t="shared" si="59"/>
        <v/>
      </c>
      <c r="L51" s="107"/>
      <c r="M51" s="106" t="str">
        <f t="shared" si="60"/>
        <v/>
      </c>
      <c r="N51" s="107"/>
      <c r="O51" s="108"/>
      <c r="P51" s="105"/>
      <c r="Q51" s="106"/>
      <c r="R51" s="107"/>
      <c r="S51" s="106"/>
      <c r="T51" s="107"/>
      <c r="U51" s="108"/>
      <c r="V51" s="105">
        <v>1</v>
      </c>
      <c r="W51" s="106">
        <v>14</v>
      </c>
      <c r="X51" s="107">
        <v>1</v>
      </c>
      <c r="Y51" s="106">
        <v>14</v>
      </c>
      <c r="Z51" s="107"/>
      <c r="AA51" s="108"/>
      <c r="AB51" s="105">
        <v>1</v>
      </c>
      <c r="AC51" s="106">
        <v>14</v>
      </c>
      <c r="AD51" s="107">
        <v>1</v>
      </c>
      <c r="AE51" s="106">
        <v>14</v>
      </c>
      <c r="AF51" s="107"/>
      <c r="AG51" s="108"/>
      <c r="AH51" s="105">
        <v>1</v>
      </c>
      <c r="AI51" s="106">
        <v>10</v>
      </c>
      <c r="AJ51" s="107">
        <v>1</v>
      </c>
      <c r="AK51" s="106">
        <v>10</v>
      </c>
      <c r="AL51" s="107"/>
      <c r="AM51" s="108"/>
      <c r="AN51" s="1512"/>
      <c r="AO51" s="1513"/>
      <c r="AP51" s="1513"/>
      <c r="AQ51" s="1514"/>
      <c r="AR51" s="1510"/>
      <c r="AS51" s="1511"/>
      <c r="AT51" s="24" t="s">
        <v>685</v>
      </c>
      <c r="AU51" s="23" t="s">
        <v>687</v>
      </c>
    </row>
    <row r="52" spans="1:47" s="97" customFormat="1" ht="15.75" hidden="1" customHeight="1" x14ac:dyDescent="0.2">
      <c r="A52" s="109" t="s">
        <v>191</v>
      </c>
      <c r="B52" s="110" t="s">
        <v>19</v>
      </c>
      <c r="C52" s="111" t="s">
        <v>192</v>
      </c>
      <c r="D52" s="105"/>
      <c r="E52" s="106" t="str">
        <f t="shared" si="57"/>
        <v/>
      </c>
      <c r="F52" s="107"/>
      <c r="G52" s="106" t="str">
        <f t="shared" si="58"/>
        <v/>
      </c>
      <c r="H52" s="107"/>
      <c r="I52" s="108"/>
      <c r="J52" s="105"/>
      <c r="K52" s="106" t="str">
        <f t="shared" si="59"/>
        <v/>
      </c>
      <c r="L52" s="107"/>
      <c r="M52" s="106" t="str">
        <f t="shared" si="60"/>
        <v/>
      </c>
      <c r="N52" s="107"/>
      <c r="O52" s="108"/>
      <c r="P52" s="105"/>
      <c r="Q52" s="106"/>
      <c r="R52" s="107"/>
      <c r="S52" s="106"/>
      <c r="T52" s="107"/>
      <c r="U52" s="108"/>
      <c r="V52" s="105">
        <v>1</v>
      </c>
      <c r="W52" s="106">
        <v>14</v>
      </c>
      <c r="X52" s="107">
        <v>1</v>
      </c>
      <c r="Y52" s="106">
        <v>14</v>
      </c>
      <c r="Z52" s="107"/>
      <c r="AA52" s="108"/>
      <c r="AB52" s="105">
        <v>1</v>
      </c>
      <c r="AC52" s="106">
        <v>14</v>
      </c>
      <c r="AD52" s="107">
        <v>1</v>
      </c>
      <c r="AE52" s="106">
        <v>14</v>
      </c>
      <c r="AF52" s="107"/>
      <c r="AG52" s="108"/>
      <c r="AH52" s="105">
        <v>1</v>
      </c>
      <c r="AI52" s="106">
        <v>10</v>
      </c>
      <c r="AJ52" s="107">
        <v>1</v>
      </c>
      <c r="AK52" s="106">
        <v>10</v>
      </c>
      <c r="AL52" s="107"/>
      <c r="AM52" s="108"/>
      <c r="AN52" s="1517"/>
      <c r="AO52" s="1518"/>
      <c r="AP52" s="1518"/>
      <c r="AQ52" s="1519"/>
      <c r="AR52" s="1500"/>
      <c r="AS52" s="1501"/>
      <c r="AT52" s="24" t="s">
        <v>688</v>
      </c>
      <c r="AU52" s="23" t="s">
        <v>689</v>
      </c>
    </row>
    <row r="53" spans="1:47" s="97" customFormat="1" ht="15.75" hidden="1" customHeight="1" x14ac:dyDescent="0.2">
      <c r="A53" s="109" t="s">
        <v>193</v>
      </c>
      <c r="B53" s="110" t="s">
        <v>19</v>
      </c>
      <c r="C53" s="113" t="s">
        <v>194</v>
      </c>
      <c r="D53" s="114"/>
      <c r="E53" s="106" t="str">
        <f t="shared" si="57"/>
        <v/>
      </c>
      <c r="F53" s="107"/>
      <c r="G53" s="106" t="str">
        <f t="shared" si="58"/>
        <v/>
      </c>
      <c r="H53" s="107"/>
      <c r="I53" s="115"/>
      <c r="J53" s="114"/>
      <c r="K53" s="106" t="str">
        <f t="shared" si="59"/>
        <v/>
      </c>
      <c r="L53" s="107"/>
      <c r="M53" s="106" t="str">
        <f t="shared" si="60"/>
        <v/>
      </c>
      <c r="N53" s="107"/>
      <c r="O53" s="115"/>
      <c r="P53" s="114"/>
      <c r="Q53" s="106"/>
      <c r="R53" s="107"/>
      <c r="S53" s="106"/>
      <c r="T53" s="107"/>
      <c r="U53" s="115"/>
      <c r="V53" s="105">
        <v>1</v>
      </c>
      <c r="W53" s="106">
        <v>14</v>
      </c>
      <c r="X53" s="107">
        <v>1</v>
      </c>
      <c r="Y53" s="106">
        <v>14</v>
      </c>
      <c r="Z53" s="107"/>
      <c r="AA53" s="108"/>
      <c r="AB53" s="105">
        <v>1</v>
      </c>
      <c r="AC53" s="106">
        <v>14</v>
      </c>
      <c r="AD53" s="107">
        <v>1</v>
      </c>
      <c r="AE53" s="106">
        <v>14</v>
      </c>
      <c r="AF53" s="107"/>
      <c r="AG53" s="108"/>
      <c r="AH53" s="105">
        <v>1</v>
      </c>
      <c r="AI53" s="106">
        <v>10</v>
      </c>
      <c r="AJ53" s="107">
        <v>1</v>
      </c>
      <c r="AK53" s="106">
        <v>10</v>
      </c>
      <c r="AL53" s="107"/>
      <c r="AM53" s="108"/>
      <c r="AN53" s="1497"/>
      <c r="AO53" s="1498"/>
      <c r="AP53" s="1498"/>
      <c r="AQ53" s="1499"/>
      <c r="AR53" s="1500"/>
      <c r="AS53" s="1501"/>
      <c r="AT53" s="24" t="s">
        <v>688</v>
      </c>
      <c r="AU53" s="23" t="s">
        <v>690</v>
      </c>
    </row>
    <row r="54" spans="1:47" s="97" customFormat="1" ht="15.75" hidden="1" customHeight="1" x14ac:dyDescent="0.2">
      <c r="A54" s="109" t="s">
        <v>195</v>
      </c>
      <c r="B54" s="110" t="s">
        <v>19</v>
      </c>
      <c r="C54" s="113" t="s">
        <v>196</v>
      </c>
      <c r="D54" s="114"/>
      <c r="E54" s="11" t="str">
        <f t="shared" si="57"/>
        <v/>
      </c>
      <c r="F54" s="107"/>
      <c r="G54" s="11" t="str">
        <f t="shared" si="58"/>
        <v/>
      </c>
      <c r="H54" s="107"/>
      <c r="I54" s="115"/>
      <c r="J54" s="114"/>
      <c r="K54" s="11" t="str">
        <f t="shared" si="59"/>
        <v/>
      </c>
      <c r="L54" s="107"/>
      <c r="M54" s="11" t="str">
        <f t="shared" si="60"/>
        <v/>
      </c>
      <c r="N54" s="107"/>
      <c r="O54" s="115"/>
      <c r="P54" s="114"/>
      <c r="Q54" s="11"/>
      <c r="R54" s="107"/>
      <c r="S54" s="11"/>
      <c r="T54" s="107"/>
      <c r="U54" s="115"/>
      <c r="V54" s="105">
        <v>1</v>
      </c>
      <c r="W54" s="106">
        <v>14</v>
      </c>
      <c r="X54" s="107">
        <v>1</v>
      </c>
      <c r="Y54" s="106">
        <v>14</v>
      </c>
      <c r="Z54" s="107"/>
      <c r="AA54" s="108"/>
      <c r="AB54" s="105">
        <v>1</v>
      </c>
      <c r="AC54" s="106">
        <v>14</v>
      </c>
      <c r="AD54" s="107">
        <v>1</v>
      </c>
      <c r="AE54" s="106">
        <v>14</v>
      </c>
      <c r="AF54" s="107"/>
      <c r="AG54" s="108"/>
      <c r="AH54" s="105">
        <v>1</v>
      </c>
      <c r="AI54" s="106">
        <v>10</v>
      </c>
      <c r="AJ54" s="107">
        <v>1</v>
      </c>
      <c r="AK54" s="106">
        <v>10</v>
      </c>
      <c r="AL54" s="107"/>
      <c r="AM54" s="108"/>
      <c r="AN54" s="1497"/>
      <c r="AO54" s="1498"/>
      <c r="AP54" s="1498"/>
      <c r="AQ54" s="1499"/>
      <c r="AR54" s="1500"/>
      <c r="AS54" s="1501"/>
      <c r="AT54" s="24" t="s">
        <v>688</v>
      </c>
      <c r="AU54" s="23" t="s">
        <v>691</v>
      </c>
    </row>
    <row r="55" spans="1:47" s="97" customFormat="1" ht="15.75" hidden="1" customHeight="1" x14ac:dyDescent="0.2">
      <c r="A55" s="109" t="s">
        <v>197</v>
      </c>
      <c r="B55" s="110" t="s">
        <v>19</v>
      </c>
      <c r="C55" s="113" t="s">
        <v>198</v>
      </c>
      <c r="D55" s="114"/>
      <c r="E55" s="11" t="str">
        <f t="shared" si="57"/>
        <v/>
      </c>
      <c r="F55" s="107"/>
      <c r="G55" s="11" t="str">
        <f t="shared" si="58"/>
        <v/>
      </c>
      <c r="H55" s="107"/>
      <c r="I55" s="115"/>
      <c r="J55" s="114"/>
      <c r="K55" s="11" t="str">
        <f t="shared" si="59"/>
        <v/>
      </c>
      <c r="L55" s="107"/>
      <c r="M55" s="11" t="str">
        <f t="shared" si="60"/>
        <v/>
      </c>
      <c r="N55" s="107"/>
      <c r="O55" s="115"/>
      <c r="P55" s="114"/>
      <c r="Q55" s="11"/>
      <c r="R55" s="107"/>
      <c r="S55" s="11"/>
      <c r="T55" s="107"/>
      <c r="U55" s="115"/>
      <c r="V55" s="105">
        <v>1</v>
      </c>
      <c r="W55" s="106">
        <v>14</v>
      </c>
      <c r="X55" s="107">
        <v>1</v>
      </c>
      <c r="Y55" s="106">
        <v>14</v>
      </c>
      <c r="Z55" s="107"/>
      <c r="AA55" s="108"/>
      <c r="AB55" s="105">
        <v>1</v>
      </c>
      <c r="AC55" s="106">
        <v>14</v>
      </c>
      <c r="AD55" s="107">
        <v>1</v>
      </c>
      <c r="AE55" s="106">
        <v>14</v>
      </c>
      <c r="AF55" s="107"/>
      <c r="AG55" s="108"/>
      <c r="AH55" s="105">
        <v>1</v>
      </c>
      <c r="AI55" s="106">
        <v>10</v>
      </c>
      <c r="AJ55" s="107">
        <v>1</v>
      </c>
      <c r="AK55" s="106">
        <v>10</v>
      </c>
      <c r="AL55" s="107"/>
      <c r="AM55" s="108"/>
      <c r="AN55" s="1497"/>
      <c r="AO55" s="1498"/>
      <c r="AP55" s="1498"/>
      <c r="AQ55" s="1499"/>
      <c r="AR55" s="1500"/>
      <c r="AS55" s="1501"/>
      <c r="AT55" s="24" t="s">
        <v>688</v>
      </c>
      <c r="AU55" s="23" t="s">
        <v>691</v>
      </c>
    </row>
    <row r="56" spans="1:47" s="97" customFormat="1" ht="15.75" hidden="1" customHeight="1" x14ac:dyDescent="0.2">
      <c r="A56" s="109" t="s">
        <v>199</v>
      </c>
      <c r="B56" s="110" t="s">
        <v>19</v>
      </c>
      <c r="C56" s="113" t="s">
        <v>200</v>
      </c>
      <c r="D56" s="114"/>
      <c r="E56" s="11" t="str">
        <f t="shared" si="57"/>
        <v/>
      </c>
      <c r="F56" s="107"/>
      <c r="G56" s="11" t="str">
        <f t="shared" si="58"/>
        <v/>
      </c>
      <c r="H56" s="107"/>
      <c r="I56" s="115"/>
      <c r="J56" s="114"/>
      <c r="K56" s="11" t="str">
        <f t="shared" si="59"/>
        <v/>
      </c>
      <c r="L56" s="107"/>
      <c r="M56" s="11" t="str">
        <f t="shared" si="60"/>
        <v/>
      </c>
      <c r="N56" s="107"/>
      <c r="O56" s="115"/>
      <c r="P56" s="114"/>
      <c r="Q56" s="11"/>
      <c r="R56" s="107"/>
      <c r="S56" s="11"/>
      <c r="T56" s="107"/>
      <c r="U56" s="115"/>
      <c r="V56" s="105">
        <v>1</v>
      </c>
      <c r="W56" s="106">
        <v>14</v>
      </c>
      <c r="X56" s="107">
        <v>1</v>
      </c>
      <c r="Y56" s="106">
        <v>14</v>
      </c>
      <c r="Z56" s="107"/>
      <c r="AA56" s="108"/>
      <c r="AB56" s="105">
        <v>1</v>
      </c>
      <c r="AC56" s="106">
        <v>14</v>
      </c>
      <c r="AD56" s="107">
        <v>1</v>
      </c>
      <c r="AE56" s="106">
        <v>14</v>
      </c>
      <c r="AF56" s="107"/>
      <c r="AG56" s="108"/>
      <c r="AH56" s="105">
        <v>1</v>
      </c>
      <c r="AI56" s="106">
        <v>10</v>
      </c>
      <c r="AJ56" s="107">
        <v>1</v>
      </c>
      <c r="AK56" s="106">
        <v>10</v>
      </c>
      <c r="AL56" s="107"/>
      <c r="AM56" s="108"/>
      <c r="AN56" s="1497"/>
      <c r="AO56" s="1498"/>
      <c r="AP56" s="1498"/>
      <c r="AQ56" s="1499"/>
      <c r="AR56" s="1500"/>
      <c r="AS56" s="1501"/>
      <c r="AT56" s="24" t="s">
        <v>587</v>
      </c>
      <c r="AU56" s="23" t="s">
        <v>590</v>
      </c>
    </row>
    <row r="57" spans="1:47" s="97" customFormat="1" ht="15.75" hidden="1" customHeight="1" x14ac:dyDescent="0.2">
      <c r="A57" s="109" t="s">
        <v>201</v>
      </c>
      <c r="B57" s="110" t="s">
        <v>19</v>
      </c>
      <c r="C57" s="113" t="s">
        <v>202</v>
      </c>
      <c r="D57" s="114"/>
      <c r="E57" s="11" t="str">
        <f t="shared" si="57"/>
        <v/>
      </c>
      <c r="F57" s="107"/>
      <c r="G57" s="11" t="str">
        <f t="shared" si="58"/>
        <v/>
      </c>
      <c r="H57" s="107"/>
      <c r="I57" s="115"/>
      <c r="J57" s="114"/>
      <c r="K57" s="11" t="str">
        <f t="shared" si="59"/>
        <v/>
      </c>
      <c r="L57" s="107"/>
      <c r="M57" s="11" t="str">
        <f t="shared" si="60"/>
        <v/>
      </c>
      <c r="N57" s="107"/>
      <c r="O57" s="115"/>
      <c r="P57" s="114"/>
      <c r="Q57" s="11"/>
      <c r="R57" s="107"/>
      <c r="S57" s="11"/>
      <c r="T57" s="107"/>
      <c r="U57" s="115"/>
      <c r="V57" s="105">
        <v>1</v>
      </c>
      <c r="W57" s="106">
        <v>14</v>
      </c>
      <c r="X57" s="107">
        <v>1</v>
      </c>
      <c r="Y57" s="106">
        <v>14</v>
      </c>
      <c r="Z57" s="107"/>
      <c r="AA57" s="108"/>
      <c r="AB57" s="105">
        <v>1</v>
      </c>
      <c r="AC57" s="106">
        <v>14</v>
      </c>
      <c r="AD57" s="107">
        <v>1</v>
      </c>
      <c r="AE57" s="106">
        <v>14</v>
      </c>
      <c r="AF57" s="107"/>
      <c r="AG57" s="108"/>
      <c r="AH57" s="105">
        <v>1</v>
      </c>
      <c r="AI57" s="106">
        <v>10</v>
      </c>
      <c r="AJ57" s="107">
        <v>1</v>
      </c>
      <c r="AK57" s="106">
        <v>10</v>
      </c>
      <c r="AL57" s="107"/>
      <c r="AM57" s="108"/>
      <c r="AN57" s="1497"/>
      <c r="AO57" s="1498"/>
      <c r="AP57" s="1498"/>
      <c r="AQ57" s="1499"/>
      <c r="AR57" s="1500"/>
      <c r="AS57" s="1501"/>
      <c r="AT57" s="24" t="s">
        <v>587</v>
      </c>
      <c r="AU57" s="23" t="s">
        <v>589</v>
      </c>
    </row>
    <row r="58" spans="1:47" s="97" customFormat="1" ht="15.75" hidden="1" customHeight="1" x14ac:dyDescent="0.2">
      <c r="A58" s="109" t="s">
        <v>203</v>
      </c>
      <c r="B58" s="110" t="s">
        <v>19</v>
      </c>
      <c r="C58" s="113" t="s">
        <v>204</v>
      </c>
      <c r="D58" s="114"/>
      <c r="E58" s="11" t="str">
        <f t="shared" si="57"/>
        <v/>
      </c>
      <c r="F58" s="107"/>
      <c r="G58" s="11" t="str">
        <f t="shared" si="58"/>
        <v/>
      </c>
      <c r="H58" s="107"/>
      <c r="I58" s="115"/>
      <c r="J58" s="114"/>
      <c r="K58" s="11" t="str">
        <f t="shared" si="59"/>
        <v/>
      </c>
      <c r="L58" s="107"/>
      <c r="M58" s="11" t="str">
        <f t="shared" si="60"/>
        <v/>
      </c>
      <c r="N58" s="107"/>
      <c r="O58" s="115"/>
      <c r="P58" s="114"/>
      <c r="Q58" s="11"/>
      <c r="R58" s="107"/>
      <c r="S58" s="11"/>
      <c r="T58" s="107"/>
      <c r="U58" s="115"/>
      <c r="V58" s="105">
        <v>1</v>
      </c>
      <c r="W58" s="106">
        <v>14</v>
      </c>
      <c r="X58" s="107">
        <v>1</v>
      </c>
      <c r="Y58" s="106">
        <v>14</v>
      </c>
      <c r="Z58" s="107"/>
      <c r="AA58" s="108"/>
      <c r="AB58" s="105">
        <v>1</v>
      </c>
      <c r="AC58" s="106">
        <v>14</v>
      </c>
      <c r="AD58" s="107">
        <v>1</v>
      </c>
      <c r="AE58" s="106">
        <v>14</v>
      </c>
      <c r="AF58" s="107"/>
      <c r="AG58" s="108"/>
      <c r="AH58" s="105">
        <v>1</v>
      </c>
      <c r="AI58" s="106">
        <v>10</v>
      </c>
      <c r="AJ58" s="107">
        <v>1</v>
      </c>
      <c r="AK58" s="106">
        <v>10</v>
      </c>
      <c r="AL58" s="107"/>
      <c r="AM58" s="108"/>
      <c r="AN58" s="1497"/>
      <c r="AO58" s="1498"/>
      <c r="AP58" s="1498"/>
      <c r="AQ58" s="1499"/>
      <c r="AR58" s="1500"/>
      <c r="AS58" s="1501"/>
      <c r="AT58" s="24" t="s">
        <v>587</v>
      </c>
      <c r="AU58" s="23" t="s">
        <v>589</v>
      </c>
    </row>
    <row r="59" spans="1:47" s="97" customFormat="1" ht="15.75" hidden="1" customHeight="1" x14ac:dyDescent="0.2">
      <c r="A59" s="109" t="s">
        <v>205</v>
      </c>
      <c r="B59" s="110" t="s">
        <v>19</v>
      </c>
      <c r="C59" s="113" t="s">
        <v>206</v>
      </c>
      <c r="D59" s="114"/>
      <c r="E59" s="11" t="str">
        <f t="shared" si="57"/>
        <v/>
      </c>
      <c r="F59" s="107"/>
      <c r="G59" s="11" t="str">
        <f t="shared" si="58"/>
        <v/>
      </c>
      <c r="H59" s="107"/>
      <c r="I59" s="115"/>
      <c r="J59" s="114"/>
      <c r="K59" s="11" t="str">
        <f t="shared" si="59"/>
        <v/>
      </c>
      <c r="L59" s="107"/>
      <c r="M59" s="11" t="str">
        <f t="shared" si="60"/>
        <v/>
      </c>
      <c r="N59" s="107"/>
      <c r="O59" s="115"/>
      <c r="P59" s="114"/>
      <c r="Q59" s="11"/>
      <c r="R59" s="107"/>
      <c r="S59" s="11"/>
      <c r="T59" s="107"/>
      <c r="U59" s="115"/>
      <c r="V59" s="105">
        <v>1</v>
      </c>
      <c r="W59" s="106">
        <v>14</v>
      </c>
      <c r="X59" s="107">
        <v>1</v>
      </c>
      <c r="Y59" s="106">
        <v>14</v>
      </c>
      <c r="Z59" s="107"/>
      <c r="AA59" s="108"/>
      <c r="AB59" s="105">
        <v>1</v>
      </c>
      <c r="AC59" s="106">
        <v>14</v>
      </c>
      <c r="AD59" s="107">
        <v>1</v>
      </c>
      <c r="AE59" s="106">
        <v>14</v>
      </c>
      <c r="AF59" s="107"/>
      <c r="AG59" s="108"/>
      <c r="AH59" s="105">
        <v>1</v>
      </c>
      <c r="AI59" s="106">
        <v>10</v>
      </c>
      <c r="AJ59" s="107">
        <v>1</v>
      </c>
      <c r="AK59" s="106">
        <v>10</v>
      </c>
      <c r="AL59" s="107"/>
      <c r="AM59" s="108"/>
      <c r="AN59" s="1497"/>
      <c r="AO59" s="1498"/>
      <c r="AP59" s="1498"/>
      <c r="AQ59" s="1499"/>
      <c r="AR59" s="1500"/>
      <c r="AS59" s="1501"/>
      <c r="AT59" s="24" t="s">
        <v>692</v>
      </c>
      <c r="AU59" s="23" t="s">
        <v>693</v>
      </c>
    </row>
    <row r="60" spans="1:47" s="97" customFormat="1" ht="15.75" hidden="1" customHeight="1" x14ac:dyDescent="0.2">
      <c r="A60" s="109" t="s">
        <v>207</v>
      </c>
      <c r="B60" s="110" t="s">
        <v>19</v>
      </c>
      <c r="C60" s="113" t="s">
        <v>208</v>
      </c>
      <c r="D60" s="114"/>
      <c r="E60" s="11" t="str">
        <f t="shared" si="57"/>
        <v/>
      </c>
      <c r="F60" s="107"/>
      <c r="G60" s="11" t="str">
        <f t="shared" si="58"/>
        <v/>
      </c>
      <c r="H60" s="107"/>
      <c r="I60" s="115"/>
      <c r="J60" s="114"/>
      <c r="K60" s="11" t="str">
        <f t="shared" si="59"/>
        <v/>
      </c>
      <c r="L60" s="107"/>
      <c r="M60" s="11" t="str">
        <f t="shared" si="60"/>
        <v/>
      </c>
      <c r="N60" s="107"/>
      <c r="O60" s="115"/>
      <c r="P60" s="114"/>
      <c r="Q60" s="11"/>
      <c r="R60" s="107"/>
      <c r="S60" s="11"/>
      <c r="T60" s="107"/>
      <c r="U60" s="115"/>
      <c r="V60" s="105">
        <v>1</v>
      </c>
      <c r="W60" s="106">
        <v>14</v>
      </c>
      <c r="X60" s="107">
        <v>1</v>
      </c>
      <c r="Y60" s="106">
        <v>14</v>
      </c>
      <c r="Z60" s="107"/>
      <c r="AA60" s="108"/>
      <c r="AB60" s="105">
        <v>1</v>
      </c>
      <c r="AC60" s="106">
        <v>14</v>
      </c>
      <c r="AD60" s="107">
        <v>1</v>
      </c>
      <c r="AE60" s="106">
        <v>14</v>
      </c>
      <c r="AF60" s="107"/>
      <c r="AG60" s="108"/>
      <c r="AH60" s="105">
        <v>1</v>
      </c>
      <c r="AI60" s="106">
        <v>10</v>
      </c>
      <c r="AJ60" s="107">
        <v>1</v>
      </c>
      <c r="AK60" s="106">
        <v>10</v>
      </c>
      <c r="AL60" s="107"/>
      <c r="AM60" s="108"/>
      <c r="AN60" s="1497"/>
      <c r="AO60" s="1498"/>
      <c r="AP60" s="1498"/>
      <c r="AQ60" s="1499"/>
      <c r="AR60" s="1500"/>
      <c r="AS60" s="1501"/>
      <c r="AT60" s="24" t="s">
        <v>692</v>
      </c>
      <c r="AU60" s="23" t="s">
        <v>694</v>
      </c>
    </row>
    <row r="61" spans="1:47" s="97" customFormat="1" ht="15.75" hidden="1" customHeight="1" x14ac:dyDescent="0.2">
      <c r="A61" s="109" t="s">
        <v>209</v>
      </c>
      <c r="B61" s="110" t="s">
        <v>19</v>
      </c>
      <c r="C61" s="113" t="s">
        <v>210</v>
      </c>
      <c r="D61" s="114"/>
      <c r="E61" s="11" t="str">
        <f t="shared" si="57"/>
        <v/>
      </c>
      <c r="F61" s="107"/>
      <c r="G61" s="11" t="str">
        <f t="shared" si="58"/>
        <v/>
      </c>
      <c r="H61" s="107"/>
      <c r="I61" s="115"/>
      <c r="J61" s="114"/>
      <c r="K61" s="11" t="str">
        <f t="shared" si="59"/>
        <v/>
      </c>
      <c r="L61" s="107"/>
      <c r="M61" s="11" t="str">
        <f t="shared" si="60"/>
        <v/>
      </c>
      <c r="N61" s="107"/>
      <c r="O61" s="115"/>
      <c r="P61" s="114"/>
      <c r="Q61" s="11"/>
      <c r="R61" s="107"/>
      <c r="S61" s="11"/>
      <c r="T61" s="107"/>
      <c r="U61" s="115"/>
      <c r="V61" s="105">
        <v>1</v>
      </c>
      <c r="W61" s="106">
        <v>14</v>
      </c>
      <c r="X61" s="107">
        <v>1</v>
      </c>
      <c r="Y61" s="106">
        <v>14</v>
      </c>
      <c r="Z61" s="107"/>
      <c r="AA61" s="108"/>
      <c r="AB61" s="105">
        <v>1</v>
      </c>
      <c r="AC61" s="106">
        <v>14</v>
      </c>
      <c r="AD61" s="107">
        <v>1</v>
      </c>
      <c r="AE61" s="106">
        <v>14</v>
      </c>
      <c r="AF61" s="107"/>
      <c r="AG61" s="108"/>
      <c r="AH61" s="105">
        <v>1</v>
      </c>
      <c r="AI61" s="106">
        <v>10</v>
      </c>
      <c r="AJ61" s="107">
        <v>1</v>
      </c>
      <c r="AK61" s="106">
        <v>10</v>
      </c>
      <c r="AL61" s="107"/>
      <c r="AM61" s="108"/>
      <c r="AN61" s="1497"/>
      <c r="AO61" s="1498"/>
      <c r="AP61" s="1498"/>
      <c r="AQ61" s="1499"/>
      <c r="AR61" s="1500"/>
      <c r="AS61" s="1501"/>
      <c r="AT61" s="24" t="s">
        <v>692</v>
      </c>
      <c r="AU61" s="23" t="s">
        <v>695</v>
      </c>
    </row>
    <row r="62" spans="1:47" s="97" customFormat="1" ht="15.75" hidden="1" customHeight="1" x14ac:dyDescent="0.2">
      <c r="A62" s="109" t="s">
        <v>211</v>
      </c>
      <c r="B62" s="110" t="s">
        <v>19</v>
      </c>
      <c r="C62" s="113" t="s">
        <v>212</v>
      </c>
      <c r="D62" s="114"/>
      <c r="E62" s="11" t="str">
        <f t="shared" si="57"/>
        <v/>
      </c>
      <c r="F62" s="107"/>
      <c r="G62" s="11" t="str">
        <f t="shared" si="58"/>
        <v/>
      </c>
      <c r="H62" s="107"/>
      <c r="I62" s="115"/>
      <c r="J62" s="114"/>
      <c r="K62" s="11" t="str">
        <f t="shared" si="59"/>
        <v/>
      </c>
      <c r="L62" s="107"/>
      <c r="M62" s="11" t="str">
        <f t="shared" si="60"/>
        <v/>
      </c>
      <c r="N62" s="107"/>
      <c r="O62" s="115"/>
      <c r="P62" s="114"/>
      <c r="Q62" s="11"/>
      <c r="R62" s="107"/>
      <c r="S62" s="11"/>
      <c r="T62" s="107"/>
      <c r="U62" s="115"/>
      <c r="V62" s="105">
        <v>1</v>
      </c>
      <c r="W62" s="106">
        <v>14</v>
      </c>
      <c r="X62" s="107">
        <v>1</v>
      </c>
      <c r="Y62" s="106">
        <v>14</v>
      </c>
      <c r="Z62" s="107"/>
      <c r="AA62" s="108"/>
      <c r="AB62" s="105">
        <v>1</v>
      </c>
      <c r="AC62" s="106">
        <v>14</v>
      </c>
      <c r="AD62" s="107">
        <v>1</v>
      </c>
      <c r="AE62" s="106">
        <v>14</v>
      </c>
      <c r="AF62" s="107"/>
      <c r="AG62" s="108"/>
      <c r="AH62" s="105">
        <v>1</v>
      </c>
      <c r="AI62" s="106">
        <v>10</v>
      </c>
      <c r="AJ62" s="107">
        <v>1</v>
      </c>
      <c r="AK62" s="106">
        <v>10</v>
      </c>
      <c r="AL62" s="107"/>
      <c r="AM62" s="108"/>
      <c r="AN62" s="1497"/>
      <c r="AO62" s="1498"/>
      <c r="AP62" s="1498"/>
      <c r="AQ62" s="1499"/>
      <c r="AR62" s="1500"/>
      <c r="AS62" s="1501"/>
      <c r="AT62" s="24" t="s">
        <v>696</v>
      </c>
      <c r="AU62" s="23" t="s">
        <v>697</v>
      </c>
    </row>
    <row r="63" spans="1:47" s="97" customFormat="1" ht="15.75" hidden="1" customHeight="1" x14ac:dyDescent="0.2">
      <c r="A63" s="109" t="s">
        <v>213</v>
      </c>
      <c r="B63" s="116" t="s">
        <v>19</v>
      </c>
      <c r="C63" s="117" t="s">
        <v>214</v>
      </c>
      <c r="D63" s="114"/>
      <c r="E63" s="11" t="str">
        <f t="shared" si="57"/>
        <v/>
      </c>
      <c r="F63" s="107"/>
      <c r="G63" s="11" t="str">
        <f t="shared" si="58"/>
        <v/>
      </c>
      <c r="H63" s="107"/>
      <c r="I63" s="115"/>
      <c r="J63" s="114"/>
      <c r="K63" s="11" t="str">
        <f t="shared" si="59"/>
        <v/>
      </c>
      <c r="L63" s="107"/>
      <c r="M63" s="11" t="str">
        <f t="shared" si="60"/>
        <v/>
      </c>
      <c r="N63" s="107"/>
      <c r="O63" s="115"/>
      <c r="P63" s="114"/>
      <c r="Q63" s="11"/>
      <c r="R63" s="107"/>
      <c r="S63" s="11"/>
      <c r="T63" s="107"/>
      <c r="U63" s="115"/>
      <c r="V63" s="105">
        <v>1</v>
      </c>
      <c r="W63" s="106">
        <v>14</v>
      </c>
      <c r="X63" s="107">
        <v>1</v>
      </c>
      <c r="Y63" s="106">
        <v>14</v>
      </c>
      <c r="Z63" s="107"/>
      <c r="AA63" s="108"/>
      <c r="AB63" s="105">
        <v>1</v>
      </c>
      <c r="AC63" s="106">
        <v>14</v>
      </c>
      <c r="AD63" s="107">
        <v>1</v>
      </c>
      <c r="AE63" s="106">
        <v>14</v>
      </c>
      <c r="AF63" s="107"/>
      <c r="AG63" s="108"/>
      <c r="AH63" s="105">
        <v>1</v>
      </c>
      <c r="AI63" s="106">
        <v>10</v>
      </c>
      <c r="AJ63" s="107">
        <v>1</v>
      </c>
      <c r="AK63" s="106">
        <v>10</v>
      </c>
      <c r="AL63" s="107"/>
      <c r="AM63" s="108"/>
      <c r="AN63" s="1497"/>
      <c r="AO63" s="1498"/>
      <c r="AP63" s="1498"/>
      <c r="AQ63" s="1499"/>
      <c r="AR63" s="1500"/>
      <c r="AS63" s="1501"/>
      <c r="AT63" s="24" t="s">
        <v>684</v>
      </c>
      <c r="AU63" s="23" t="s">
        <v>698</v>
      </c>
    </row>
    <row r="64" spans="1:47" s="97" customFormat="1" ht="15.75" hidden="1" customHeight="1" x14ac:dyDescent="0.2">
      <c r="A64" s="109" t="s">
        <v>215</v>
      </c>
      <c r="B64" s="110" t="s">
        <v>19</v>
      </c>
      <c r="C64" s="113" t="s">
        <v>216</v>
      </c>
      <c r="D64" s="114"/>
      <c r="E64" s="11" t="str">
        <f t="shared" si="57"/>
        <v/>
      </c>
      <c r="F64" s="107"/>
      <c r="G64" s="11" t="str">
        <f t="shared" si="58"/>
        <v/>
      </c>
      <c r="H64" s="107"/>
      <c r="I64" s="115"/>
      <c r="J64" s="114"/>
      <c r="K64" s="11" t="str">
        <f t="shared" si="59"/>
        <v/>
      </c>
      <c r="L64" s="107"/>
      <c r="M64" s="11" t="str">
        <f t="shared" si="60"/>
        <v/>
      </c>
      <c r="N64" s="107"/>
      <c r="O64" s="115"/>
      <c r="P64" s="114"/>
      <c r="Q64" s="11"/>
      <c r="R64" s="107"/>
      <c r="S64" s="11"/>
      <c r="T64" s="107"/>
      <c r="U64" s="115"/>
      <c r="V64" s="105">
        <v>1</v>
      </c>
      <c r="W64" s="106">
        <v>14</v>
      </c>
      <c r="X64" s="107">
        <v>1</v>
      </c>
      <c r="Y64" s="106">
        <v>14</v>
      </c>
      <c r="Z64" s="107"/>
      <c r="AA64" s="108"/>
      <c r="AB64" s="105">
        <v>1</v>
      </c>
      <c r="AC64" s="106">
        <v>14</v>
      </c>
      <c r="AD64" s="107">
        <v>1</v>
      </c>
      <c r="AE64" s="106">
        <v>14</v>
      </c>
      <c r="AF64" s="107"/>
      <c r="AG64" s="108"/>
      <c r="AH64" s="105">
        <v>1</v>
      </c>
      <c r="AI64" s="106">
        <v>10</v>
      </c>
      <c r="AJ64" s="107">
        <v>1</v>
      </c>
      <c r="AK64" s="106">
        <v>10</v>
      </c>
      <c r="AL64" s="107"/>
      <c r="AM64" s="108"/>
      <c r="AN64" s="1497"/>
      <c r="AO64" s="1498"/>
      <c r="AP64" s="1498"/>
      <c r="AQ64" s="1499"/>
      <c r="AR64" s="1500"/>
      <c r="AS64" s="1501"/>
      <c r="AT64" s="24" t="s">
        <v>699</v>
      </c>
      <c r="AU64" s="23" t="s">
        <v>700</v>
      </c>
    </row>
    <row r="65" spans="1:47" s="97" customFormat="1" ht="15.75" hidden="1" customHeight="1" x14ac:dyDescent="0.2">
      <c r="A65" s="109" t="s">
        <v>217</v>
      </c>
      <c r="B65" s="118" t="s">
        <v>19</v>
      </c>
      <c r="C65" s="113" t="s">
        <v>218</v>
      </c>
      <c r="D65" s="119"/>
      <c r="E65" s="11" t="str">
        <f t="shared" si="57"/>
        <v/>
      </c>
      <c r="F65" s="63"/>
      <c r="G65" s="11" t="str">
        <f t="shared" si="58"/>
        <v/>
      </c>
      <c r="H65" s="63"/>
      <c r="I65" s="120"/>
      <c r="J65" s="119"/>
      <c r="K65" s="11" t="str">
        <f t="shared" si="59"/>
        <v/>
      </c>
      <c r="L65" s="63"/>
      <c r="M65" s="11" t="str">
        <f t="shared" si="60"/>
        <v/>
      </c>
      <c r="N65" s="63"/>
      <c r="O65" s="120"/>
      <c r="P65" s="119"/>
      <c r="Q65" s="11"/>
      <c r="R65" s="63"/>
      <c r="S65" s="11"/>
      <c r="T65" s="63"/>
      <c r="U65" s="120"/>
      <c r="V65" s="105">
        <v>1</v>
      </c>
      <c r="W65" s="106">
        <v>14</v>
      </c>
      <c r="X65" s="107">
        <v>1</v>
      </c>
      <c r="Y65" s="106">
        <v>14</v>
      </c>
      <c r="Z65" s="107"/>
      <c r="AA65" s="108"/>
      <c r="AB65" s="105">
        <v>1</v>
      </c>
      <c r="AC65" s="106">
        <v>14</v>
      </c>
      <c r="AD65" s="107">
        <v>1</v>
      </c>
      <c r="AE65" s="106">
        <v>14</v>
      </c>
      <c r="AF65" s="107"/>
      <c r="AG65" s="108"/>
      <c r="AH65" s="105">
        <v>1</v>
      </c>
      <c r="AI65" s="106">
        <v>10</v>
      </c>
      <c r="AJ65" s="107">
        <v>1</v>
      </c>
      <c r="AK65" s="106">
        <v>10</v>
      </c>
      <c r="AL65" s="107"/>
      <c r="AM65" s="108"/>
      <c r="AN65" s="1497"/>
      <c r="AO65" s="1498"/>
      <c r="AP65" s="1498"/>
      <c r="AQ65" s="1499"/>
      <c r="AR65" s="1500"/>
      <c r="AS65" s="1501"/>
      <c r="AT65" s="24" t="s">
        <v>699</v>
      </c>
      <c r="AU65" s="23" t="s">
        <v>701</v>
      </c>
    </row>
    <row r="66" spans="1:47" s="97" customFormat="1" ht="15.75" hidden="1" customHeight="1" x14ac:dyDescent="0.2">
      <c r="A66" s="109" t="s">
        <v>219</v>
      </c>
      <c r="B66" s="118" t="s">
        <v>19</v>
      </c>
      <c r="C66" s="113" t="s">
        <v>220</v>
      </c>
      <c r="D66" s="119"/>
      <c r="E66" s="11"/>
      <c r="F66" s="63"/>
      <c r="G66" s="11"/>
      <c r="H66" s="63"/>
      <c r="I66" s="120"/>
      <c r="J66" s="119"/>
      <c r="K66" s="11"/>
      <c r="L66" s="63"/>
      <c r="M66" s="11"/>
      <c r="N66" s="63"/>
      <c r="O66" s="120"/>
      <c r="P66" s="119"/>
      <c r="Q66" s="11"/>
      <c r="R66" s="63"/>
      <c r="S66" s="11"/>
      <c r="T66" s="63"/>
      <c r="U66" s="120"/>
      <c r="V66" s="105">
        <v>1</v>
      </c>
      <c r="W66" s="106">
        <v>14</v>
      </c>
      <c r="X66" s="107">
        <v>1</v>
      </c>
      <c r="Y66" s="106">
        <v>14</v>
      </c>
      <c r="Z66" s="107"/>
      <c r="AA66" s="108"/>
      <c r="AB66" s="105">
        <v>1</v>
      </c>
      <c r="AC66" s="106">
        <v>14</v>
      </c>
      <c r="AD66" s="107">
        <v>1</v>
      </c>
      <c r="AE66" s="106">
        <v>14</v>
      </c>
      <c r="AF66" s="107"/>
      <c r="AG66" s="108"/>
      <c r="AH66" s="105">
        <v>1</v>
      </c>
      <c r="AI66" s="106">
        <v>10</v>
      </c>
      <c r="AJ66" s="107">
        <v>1</v>
      </c>
      <c r="AK66" s="106">
        <v>10</v>
      </c>
      <c r="AL66" s="107"/>
      <c r="AM66" s="108"/>
      <c r="AN66" s="1502"/>
      <c r="AO66" s="1503"/>
      <c r="AP66" s="1503"/>
      <c r="AQ66" s="1504"/>
      <c r="AR66" s="1500"/>
      <c r="AS66" s="1501"/>
      <c r="AT66" s="24" t="s">
        <v>699</v>
      </c>
      <c r="AU66" s="23" t="s">
        <v>702</v>
      </c>
    </row>
    <row r="67" spans="1:47" s="97" customFormat="1" ht="15.75" hidden="1" customHeight="1" x14ac:dyDescent="0.2">
      <c r="A67" s="109" t="s">
        <v>221</v>
      </c>
      <c r="B67" s="118" t="s">
        <v>19</v>
      </c>
      <c r="C67" s="121" t="s">
        <v>222</v>
      </c>
      <c r="D67" s="119"/>
      <c r="E67" s="11"/>
      <c r="F67" s="63"/>
      <c r="G67" s="11"/>
      <c r="H67" s="63"/>
      <c r="I67" s="120"/>
      <c r="J67" s="119"/>
      <c r="K67" s="11"/>
      <c r="L67" s="63"/>
      <c r="M67" s="11"/>
      <c r="N67" s="63"/>
      <c r="O67" s="120"/>
      <c r="P67" s="119"/>
      <c r="Q67" s="11"/>
      <c r="R67" s="63"/>
      <c r="S67" s="11"/>
      <c r="T67" s="63"/>
      <c r="U67" s="120"/>
      <c r="V67" s="105">
        <v>1</v>
      </c>
      <c r="W67" s="106">
        <v>14</v>
      </c>
      <c r="X67" s="107">
        <v>1</v>
      </c>
      <c r="Y67" s="106">
        <v>14</v>
      </c>
      <c r="Z67" s="107"/>
      <c r="AA67" s="108"/>
      <c r="AB67" s="105">
        <v>1</v>
      </c>
      <c r="AC67" s="106">
        <v>14</v>
      </c>
      <c r="AD67" s="107">
        <v>1</v>
      </c>
      <c r="AE67" s="106">
        <v>14</v>
      </c>
      <c r="AF67" s="107"/>
      <c r="AG67" s="108"/>
      <c r="AH67" s="105">
        <v>1</v>
      </c>
      <c r="AI67" s="106">
        <v>10</v>
      </c>
      <c r="AJ67" s="107">
        <v>1</v>
      </c>
      <c r="AK67" s="106">
        <v>10</v>
      </c>
      <c r="AL67" s="107"/>
      <c r="AM67" s="108"/>
      <c r="AN67" s="1502"/>
      <c r="AO67" s="1503"/>
      <c r="AP67" s="1503"/>
      <c r="AQ67" s="1504"/>
      <c r="AR67" s="1500"/>
      <c r="AS67" s="1501"/>
      <c r="AT67" s="24" t="s">
        <v>696</v>
      </c>
      <c r="AU67" s="23" t="s">
        <v>697</v>
      </c>
    </row>
    <row r="68" spans="1:47" s="97" customFormat="1" ht="15.75" hidden="1" customHeight="1" x14ac:dyDescent="0.2">
      <c r="A68" s="109" t="s">
        <v>223</v>
      </c>
      <c r="B68" s="118" t="s">
        <v>19</v>
      </c>
      <c r="C68" s="122" t="s">
        <v>224</v>
      </c>
      <c r="D68" s="119"/>
      <c r="E68" s="11"/>
      <c r="F68" s="63"/>
      <c r="G68" s="11"/>
      <c r="H68" s="63"/>
      <c r="I68" s="120"/>
      <c r="J68" s="119"/>
      <c r="K68" s="11"/>
      <c r="L68" s="63"/>
      <c r="M68" s="11"/>
      <c r="N68" s="63"/>
      <c r="O68" s="120"/>
      <c r="P68" s="119"/>
      <c r="Q68" s="11"/>
      <c r="R68" s="63"/>
      <c r="S68" s="11"/>
      <c r="T68" s="63"/>
      <c r="U68" s="120"/>
      <c r="V68" s="105">
        <v>1</v>
      </c>
      <c r="W68" s="106">
        <v>14</v>
      </c>
      <c r="X68" s="107">
        <v>1</v>
      </c>
      <c r="Y68" s="106">
        <v>14</v>
      </c>
      <c r="Z68" s="107"/>
      <c r="AA68" s="108"/>
      <c r="AB68" s="105">
        <v>1</v>
      </c>
      <c r="AC68" s="106">
        <v>14</v>
      </c>
      <c r="AD68" s="107">
        <v>1</v>
      </c>
      <c r="AE68" s="106">
        <v>14</v>
      </c>
      <c r="AF68" s="107"/>
      <c r="AG68" s="108"/>
      <c r="AH68" s="105">
        <v>1</v>
      </c>
      <c r="AI68" s="106">
        <v>10</v>
      </c>
      <c r="AJ68" s="107">
        <v>1</v>
      </c>
      <c r="AK68" s="106">
        <v>10</v>
      </c>
      <c r="AL68" s="107"/>
      <c r="AM68" s="108"/>
      <c r="AN68" s="1502"/>
      <c r="AO68" s="1503"/>
      <c r="AP68" s="1503"/>
      <c r="AQ68" s="1504"/>
      <c r="AR68" s="1500"/>
      <c r="AS68" s="1501"/>
      <c r="AT68" s="24" t="s">
        <v>696</v>
      </c>
      <c r="AU68" s="23" t="s">
        <v>697</v>
      </c>
    </row>
    <row r="69" spans="1:47" s="97" customFormat="1" ht="15.75" hidden="1" customHeight="1" x14ac:dyDescent="0.2">
      <c r="A69" s="109" t="s">
        <v>225</v>
      </c>
      <c r="B69" s="118" t="s">
        <v>19</v>
      </c>
      <c r="C69" s="122" t="s">
        <v>226</v>
      </c>
      <c r="D69" s="119"/>
      <c r="E69" s="11"/>
      <c r="F69" s="63"/>
      <c r="G69" s="11"/>
      <c r="H69" s="63"/>
      <c r="I69" s="120"/>
      <c r="J69" s="119"/>
      <c r="K69" s="11"/>
      <c r="L69" s="63"/>
      <c r="M69" s="11"/>
      <c r="N69" s="63"/>
      <c r="O69" s="120"/>
      <c r="P69" s="119"/>
      <c r="Q69" s="11"/>
      <c r="R69" s="63"/>
      <c r="S69" s="11"/>
      <c r="T69" s="63"/>
      <c r="U69" s="120"/>
      <c r="V69" s="105">
        <v>1</v>
      </c>
      <c r="W69" s="106">
        <v>14</v>
      </c>
      <c r="X69" s="107">
        <v>1</v>
      </c>
      <c r="Y69" s="106">
        <v>14</v>
      </c>
      <c r="Z69" s="107"/>
      <c r="AA69" s="108"/>
      <c r="AB69" s="105">
        <v>1</v>
      </c>
      <c r="AC69" s="106">
        <v>14</v>
      </c>
      <c r="AD69" s="107">
        <v>1</v>
      </c>
      <c r="AE69" s="106">
        <v>14</v>
      </c>
      <c r="AF69" s="107"/>
      <c r="AG69" s="108"/>
      <c r="AH69" s="105">
        <v>1</v>
      </c>
      <c r="AI69" s="106">
        <v>10</v>
      </c>
      <c r="AJ69" s="107">
        <v>1</v>
      </c>
      <c r="AK69" s="106">
        <v>10</v>
      </c>
      <c r="AL69" s="107"/>
      <c r="AM69" s="108"/>
      <c r="AN69" s="123"/>
      <c r="AO69" s="124"/>
      <c r="AP69" s="124"/>
      <c r="AQ69" s="125"/>
      <c r="AR69" s="126"/>
      <c r="AS69" s="127"/>
      <c r="AT69" s="24" t="s">
        <v>696</v>
      </c>
      <c r="AU69" s="23" t="s">
        <v>697</v>
      </c>
    </row>
    <row r="70" spans="1:47" s="97" customFormat="1" ht="15.75" hidden="1" customHeight="1" x14ac:dyDescent="0.2">
      <c r="A70" s="128" t="s">
        <v>227</v>
      </c>
      <c r="B70" s="129" t="s">
        <v>19</v>
      </c>
      <c r="C70" s="130" t="s">
        <v>228</v>
      </c>
      <c r="D70" s="131"/>
      <c r="E70" s="82"/>
      <c r="F70" s="132"/>
      <c r="G70" s="82"/>
      <c r="H70" s="132"/>
      <c r="I70" s="133"/>
      <c r="J70" s="131"/>
      <c r="K70" s="82"/>
      <c r="L70" s="132"/>
      <c r="M70" s="82"/>
      <c r="N70" s="132"/>
      <c r="O70" s="133"/>
      <c r="P70" s="131"/>
      <c r="Q70" s="82"/>
      <c r="R70" s="132"/>
      <c r="S70" s="82"/>
      <c r="T70" s="132"/>
      <c r="U70" s="133"/>
      <c r="V70" s="105">
        <v>1</v>
      </c>
      <c r="W70" s="106">
        <v>14</v>
      </c>
      <c r="X70" s="107">
        <v>1</v>
      </c>
      <c r="Y70" s="106">
        <v>14</v>
      </c>
      <c r="Z70" s="107"/>
      <c r="AA70" s="108"/>
      <c r="AB70" s="105">
        <v>1</v>
      </c>
      <c r="AC70" s="106">
        <v>14</v>
      </c>
      <c r="AD70" s="107">
        <v>1</v>
      </c>
      <c r="AE70" s="106">
        <v>14</v>
      </c>
      <c r="AF70" s="107"/>
      <c r="AG70" s="108"/>
      <c r="AH70" s="105">
        <v>1</v>
      </c>
      <c r="AI70" s="106">
        <v>10</v>
      </c>
      <c r="AJ70" s="107">
        <v>1</v>
      </c>
      <c r="AK70" s="106">
        <v>10</v>
      </c>
      <c r="AL70" s="107"/>
      <c r="AM70" s="108"/>
      <c r="AN70" s="123"/>
      <c r="AO70" s="124"/>
      <c r="AP70" s="124"/>
      <c r="AQ70" s="125"/>
      <c r="AR70" s="126"/>
      <c r="AS70" s="127"/>
      <c r="AT70" s="24" t="s">
        <v>696</v>
      </c>
      <c r="AU70" s="23" t="s">
        <v>697</v>
      </c>
    </row>
    <row r="71" spans="1:47" s="97" customFormat="1" ht="15.75" hidden="1" customHeight="1" x14ac:dyDescent="0.2">
      <c r="A71" s="109" t="s">
        <v>229</v>
      </c>
      <c r="B71" s="129" t="s">
        <v>19</v>
      </c>
      <c r="C71" s="122" t="s">
        <v>230</v>
      </c>
      <c r="D71" s="134"/>
      <c r="E71" s="135"/>
      <c r="F71" s="136"/>
      <c r="G71" s="135"/>
      <c r="H71" s="136"/>
      <c r="I71" s="137"/>
      <c r="J71" s="134"/>
      <c r="K71" s="135"/>
      <c r="L71" s="136"/>
      <c r="M71" s="135"/>
      <c r="N71" s="136"/>
      <c r="O71" s="137"/>
      <c r="P71" s="134"/>
      <c r="Q71" s="135"/>
      <c r="R71" s="136"/>
      <c r="S71" s="135"/>
      <c r="T71" s="136"/>
      <c r="U71" s="137"/>
      <c r="V71" s="105">
        <v>1</v>
      </c>
      <c r="W71" s="106">
        <v>14</v>
      </c>
      <c r="X71" s="107">
        <v>1</v>
      </c>
      <c r="Y71" s="106">
        <v>14</v>
      </c>
      <c r="Z71" s="107"/>
      <c r="AA71" s="108"/>
      <c r="AB71" s="105">
        <v>1</v>
      </c>
      <c r="AC71" s="106">
        <v>14</v>
      </c>
      <c r="AD71" s="107">
        <v>1</v>
      </c>
      <c r="AE71" s="106">
        <v>14</v>
      </c>
      <c r="AF71" s="107"/>
      <c r="AG71" s="108"/>
      <c r="AH71" s="105">
        <v>1</v>
      </c>
      <c r="AI71" s="106">
        <v>10</v>
      </c>
      <c r="AJ71" s="107">
        <v>1</v>
      </c>
      <c r="AK71" s="106">
        <v>10</v>
      </c>
      <c r="AL71" s="107"/>
      <c r="AM71" s="108"/>
      <c r="AN71" s="123"/>
      <c r="AO71" s="124"/>
      <c r="AP71" s="124"/>
      <c r="AQ71" s="125"/>
      <c r="AR71" s="126"/>
      <c r="AS71" s="127"/>
      <c r="AT71" s="24" t="s">
        <v>692</v>
      </c>
      <c r="AU71" s="23" t="s">
        <v>703</v>
      </c>
    </row>
    <row r="72" spans="1:47" s="97" customFormat="1" ht="15.75" hidden="1" customHeight="1" x14ac:dyDescent="0.2">
      <c r="A72" s="109" t="s">
        <v>231</v>
      </c>
      <c r="B72" s="129" t="s">
        <v>19</v>
      </c>
      <c r="C72" s="122" t="s">
        <v>232</v>
      </c>
      <c r="D72" s="134"/>
      <c r="E72" s="135"/>
      <c r="F72" s="136"/>
      <c r="G72" s="135"/>
      <c r="H72" s="136"/>
      <c r="I72" s="137"/>
      <c r="J72" s="134"/>
      <c r="K72" s="135"/>
      <c r="L72" s="136"/>
      <c r="M72" s="135"/>
      <c r="N72" s="136"/>
      <c r="O72" s="137"/>
      <c r="P72" s="134"/>
      <c r="Q72" s="135"/>
      <c r="R72" s="136"/>
      <c r="S72" s="135"/>
      <c r="T72" s="136"/>
      <c r="U72" s="137"/>
      <c r="V72" s="105">
        <v>1</v>
      </c>
      <c r="W72" s="106">
        <v>14</v>
      </c>
      <c r="X72" s="107">
        <v>1</v>
      </c>
      <c r="Y72" s="106">
        <v>14</v>
      </c>
      <c r="Z72" s="107"/>
      <c r="AA72" s="108"/>
      <c r="AB72" s="105">
        <v>1</v>
      </c>
      <c r="AC72" s="106">
        <v>14</v>
      </c>
      <c r="AD72" s="107">
        <v>1</v>
      </c>
      <c r="AE72" s="106">
        <v>14</v>
      </c>
      <c r="AF72" s="107"/>
      <c r="AG72" s="108"/>
      <c r="AH72" s="105">
        <v>1</v>
      </c>
      <c r="AI72" s="106">
        <v>10</v>
      </c>
      <c r="AJ72" s="107">
        <v>1</v>
      </c>
      <c r="AK72" s="106">
        <v>10</v>
      </c>
      <c r="AL72" s="107"/>
      <c r="AM72" s="108"/>
      <c r="AN72" s="123"/>
      <c r="AO72" s="124"/>
      <c r="AP72" s="124"/>
      <c r="AQ72" s="125"/>
      <c r="AR72" s="126"/>
      <c r="AS72" s="127"/>
      <c r="AT72" s="24" t="s">
        <v>692</v>
      </c>
      <c r="AU72" s="23" t="s">
        <v>695</v>
      </c>
    </row>
    <row r="73" spans="1:47" s="97" customFormat="1" ht="15.75" hidden="1" customHeight="1" x14ac:dyDescent="0.2">
      <c r="A73" s="109" t="s">
        <v>233</v>
      </c>
      <c r="B73" s="129" t="s">
        <v>19</v>
      </c>
      <c r="C73" s="122" t="s">
        <v>234</v>
      </c>
      <c r="D73" s="134"/>
      <c r="E73" s="135"/>
      <c r="F73" s="136"/>
      <c r="G73" s="135"/>
      <c r="H73" s="136"/>
      <c r="I73" s="137"/>
      <c r="J73" s="134"/>
      <c r="K73" s="135"/>
      <c r="L73" s="136"/>
      <c r="M73" s="135"/>
      <c r="N73" s="136"/>
      <c r="O73" s="137"/>
      <c r="P73" s="134"/>
      <c r="Q73" s="135"/>
      <c r="R73" s="136"/>
      <c r="S73" s="135"/>
      <c r="T73" s="136"/>
      <c r="U73" s="137"/>
      <c r="V73" s="105">
        <v>1</v>
      </c>
      <c r="W73" s="106">
        <v>14</v>
      </c>
      <c r="X73" s="107">
        <v>1</v>
      </c>
      <c r="Y73" s="106">
        <v>14</v>
      </c>
      <c r="Z73" s="107"/>
      <c r="AA73" s="108"/>
      <c r="AB73" s="105">
        <v>1</v>
      </c>
      <c r="AC73" s="106">
        <v>14</v>
      </c>
      <c r="AD73" s="107">
        <v>1</v>
      </c>
      <c r="AE73" s="106">
        <v>14</v>
      </c>
      <c r="AF73" s="107"/>
      <c r="AG73" s="108"/>
      <c r="AH73" s="105">
        <v>1</v>
      </c>
      <c r="AI73" s="106">
        <v>10</v>
      </c>
      <c r="AJ73" s="107">
        <v>1</v>
      </c>
      <c r="AK73" s="106">
        <v>10</v>
      </c>
      <c r="AL73" s="107"/>
      <c r="AM73" s="108"/>
      <c r="AN73" s="123"/>
      <c r="AO73" s="124"/>
      <c r="AP73" s="124"/>
      <c r="AQ73" s="125"/>
      <c r="AR73" s="126"/>
      <c r="AS73" s="127"/>
      <c r="AT73" s="24" t="s">
        <v>662</v>
      </c>
      <c r="AU73" s="23" t="s">
        <v>704</v>
      </c>
    </row>
    <row r="74" spans="1:47" s="156" customFormat="1" ht="15.75" hidden="1" customHeight="1" x14ac:dyDescent="0.2">
      <c r="A74" s="138" t="s">
        <v>235</v>
      </c>
      <c r="B74" s="139" t="s">
        <v>19</v>
      </c>
      <c r="C74" s="140" t="s">
        <v>236</v>
      </c>
      <c r="D74" s="141"/>
      <c r="E74" s="142"/>
      <c r="F74" s="143"/>
      <c r="G74" s="142"/>
      <c r="H74" s="143"/>
      <c r="I74" s="144"/>
      <c r="J74" s="141"/>
      <c r="K74" s="142"/>
      <c r="L74" s="143"/>
      <c r="M74" s="142"/>
      <c r="N74" s="143"/>
      <c r="O74" s="144"/>
      <c r="P74" s="141"/>
      <c r="Q74" s="142"/>
      <c r="R74" s="143"/>
      <c r="S74" s="142"/>
      <c r="T74" s="143"/>
      <c r="U74" s="144"/>
      <c r="V74" s="145">
        <v>1</v>
      </c>
      <c r="W74" s="146">
        <v>14</v>
      </c>
      <c r="X74" s="147">
        <v>1</v>
      </c>
      <c r="Y74" s="146">
        <v>14</v>
      </c>
      <c r="Z74" s="147"/>
      <c r="AA74" s="148"/>
      <c r="AB74" s="145">
        <v>1</v>
      </c>
      <c r="AC74" s="146">
        <v>14</v>
      </c>
      <c r="AD74" s="147">
        <v>1</v>
      </c>
      <c r="AE74" s="146">
        <v>14</v>
      </c>
      <c r="AF74" s="147"/>
      <c r="AG74" s="148"/>
      <c r="AH74" s="145">
        <v>1</v>
      </c>
      <c r="AI74" s="146">
        <v>10</v>
      </c>
      <c r="AJ74" s="147">
        <v>1</v>
      </c>
      <c r="AK74" s="146">
        <v>10</v>
      </c>
      <c r="AL74" s="147"/>
      <c r="AM74" s="148"/>
      <c r="AN74" s="149"/>
      <c r="AO74" s="150"/>
      <c r="AP74" s="150"/>
      <c r="AQ74" s="151"/>
      <c r="AR74" s="152"/>
      <c r="AS74" s="153"/>
      <c r="AT74" s="154"/>
      <c r="AU74" s="155"/>
    </row>
    <row r="75" spans="1:47" s="97" customFormat="1" ht="15.75" hidden="1" customHeight="1" x14ac:dyDescent="0.2">
      <c r="A75" s="109" t="s">
        <v>237</v>
      </c>
      <c r="B75" s="129" t="s">
        <v>19</v>
      </c>
      <c r="C75" s="122" t="s">
        <v>238</v>
      </c>
      <c r="D75" s="134"/>
      <c r="E75" s="135"/>
      <c r="F75" s="136"/>
      <c r="G75" s="135"/>
      <c r="H75" s="136"/>
      <c r="I75" s="137"/>
      <c r="J75" s="134"/>
      <c r="K75" s="135"/>
      <c r="L75" s="136"/>
      <c r="M75" s="135"/>
      <c r="N75" s="136"/>
      <c r="O75" s="137"/>
      <c r="P75" s="134"/>
      <c r="Q75" s="135"/>
      <c r="R75" s="136"/>
      <c r="S75" s="135"/>
      <c r="T75" s="136"/>
      <c r="U75" s="137"/>
      <c r="V75" s="105">
        <v>1</v>
      </c>
      <c r="W75" s="106">
        <v>14</v>
      </c>
      <c r="X75" s="107">
        <v>1</v>
      </c>
      <c r="Y75" s="106">
        <v>14</v>
      </c>
      <c r="Z75" s="107"/>
      <c r="AA75" s="108"/>
      <c r="AB75" s="105">
        <v>1</v>
      </c>
      <c r="AC75" s="106">
        <v>14</v>
      </c>
      <c r="AD75" s="107">
        <v>1</v>
      </c>
      <c r="AE75" s="106">
        <v>14</v>
      </c>
      <c r="AF75" s="107"/>
      <c r="AG75" s="108"/>
      <c r="AH75" s="105">
        <v>1</v>
      </c>
      <c r="AI75" s="106">
        <v>10</v>
      </c>
      <c r="AJ75" s="107">
        <v>1</v>
      </c>
      <c r="AK75" s="106">
        <v>10</v>
      </c>
      <c r="AL75" s="107"/>
      <c r="AM75" s="108"/>
      <c r="AN75" s="123"/>
      <c r="AO75" s="124"/>
      <c r="AP75" s="124"/>
      <c r="AQ75" s="125"/>
      <c r="AR75" s="126"/>
      <c r="AS75" s="127"/>
      <c r="AT75" s="24" t="s">
        <v>684</v>
      </c>
      <c r="AU75" s="23" t="s">
        <v>705</v>
      </c>
    </row>
    <row r="76" spans="1:47" s="97" customFormat="1" ht="15.75" hidden="1" customHeight="1" x14ac:dyDescent="0.2">
      <c r="A76" s="109" t="s">
        <v>239</v>
      </c>
      <c r="B76" s="129" t="s">
        <v>19</v>
      </c>
      <c r="C76" s="122" t="s">
        <v>240</v>
      </c>
      <c r="D76" s="134"/>
      <c r="E76" s="135"/>
      <c r="F76" s="136"/>
      <c r="G76" s="135"/>
      <c r="H76" s="136"/>
      <c r="I76" s="137"/>
      <c r="J76" s="134"/>
      <c r="K76" s="135"/>
      <c r="L76" s="136"/>
      <c r="M76" s="135"/>
      <c r="N76" s="136"/>
      <c r="O76" s="137"/>
      <c r="P76" s="134"/>
      <c r="Q76" s="135"/>
      <c r="R76" s="136"/>
      <c r="S76" s="135"/>
      <c r="T76" s="136"/>
      <c r="U76" s="137"/>
      <c r="V76" s="105">
        <v>1</v>
      </c>
      <c r="W76" s="106">
        <v>14</v>
      </c>
      <c r="X76" s="107">
        <v>1</v>
      </c>
      <c r="Y76" s="106">
        <v>14</v>
      </c>
      <c r="Z76" s="107"/>
      <c r="AA76" s="108"/>
      <c r="AB76" s="105">
        <v>1</v>
      </c>
      <c r="AC76" s="106">
        <v>14</v>
      </c>
      <c r="AD76" s="107">
        <v>1</v>
      </c>
      <c r="AE76" s="106">
        <v>14</v>
      </c>
      <c r="AF76" s="107"/>
      <c r="AG76" s="108"/>
      <c r="AH76" s="105">
        <v>1</v>
      </c>
      <c r="AI76" s="106">
        <v>10</v>
      </c>
      <c r="AJ76" s="107">
        <v>1</v>
      </c>
      <c r="AK76" s="106">
        <v>10</v>
      </c>
      <c r="AL76" s="107"/>
      <c r="AM76" s="108"/>
      <c r="AN76" s="123"/>
      <c r="AO76" s="124"/>
      <c r="AP76" s="124"/>
      <c r="AQ76" s="125"/>
      <c r="AR76" s="126"/>
      <c r="AS76" s="127"/>
      <c r="AT76" s="24" t="s">
        <v>684</v>
      </c>
      <c r="AU76" s="23" t="s">
        <v>705</v>
      </c>
    </row>
    <row r="77" spans="1:47" s="97" customFormat="1" ht="15.75" hidden="1" customHeight="1" x14ac:dyDescent="0.2">
      <c r="A77" s="109" t="s">
        <v>241</v>
      </c>
      <c r="B77" s="129" t="s">
        <v>19</v>
      </c>
      <c r="C77" s="122" t="s">
        <v>242</v>
      </c>
      <c r="D77" s="134"/>
      <c r="E77" s="135"/>
      <c r="F77" s="136"/>
      <c r="G77" s="135"/>
      <c r="H77" s="136"/>
      <c r="I77" s="137"/>
      <c r="J77" s="134"/>
      <c r="K77" s="135"/>
      <c r="L77" s="136"/>
      <c r="M77" s="135"/>
      <c r="N77" s="136"/>
      <c r="O77" s="137"/>
      <c r="P77" s="134"/>
      <c r="Q77" s="135"/>
      <c r="R77" s="136"/>
      <c r="S77" s="135"/>
      <c r="T77" s="136"/>
      <c r="U77" s="137"/>
      <c r="V77" s="105">
        <v>1</v>
      </c>
      <c r="W77" s="106">
        <v>14</v>
      </c>
      <c r="X77" s="107">
        <v>1</v>
      </c>
      <c r="Y77" s="106">
        <v>14</v>
      </c>
      <c r="Z77" s="107"/>
      <c r="AA77" s="108"/>
      <c r="AB77" s="105">
        <v>1</v>
      </c>
      <c r="AC77" s="106">
        <v>14</v>
      </c>
      <c r="AD77" s="107">
        <v>1</v>
      </c>
      <c r="AE77" s="106">
        <v>14</v>
      </c>
      <c r="AF77" s="107"/>
      <c r="AG77" s="108"/>
      <c r="AH77" s="105">
        <v>1</v>
      </c>
      <c r="AI77" s="106">
        <v>10</v>
      </c>
      <c r="AJ77" s="107">
        <v>1</v>
      </c>
      <c r="AK77" s="106">
        <v>10</v>
      </c>
      <c r="AL77" s="107"/>
      <c r="AM77" s="108"/>
      <c r="AN77" s="123"/>
      <c r="AO77" s="124"/>
      <c r="AP77" s="124"/>
      <c r="AQ77" s="125"/>
      <c r="AR77" s="126"/>
      <c r="AS77" s="127"/>
      <c r="AT77" s="24" t="s">
        <v>684</v>
      </c>
      <c r="AU77" s="23" t="s">
        <v>705</v>
      </c>
    </row>
    <row r="78" spans="1:47" s="97" customFormat="1" ht="15.75" hidden="1" customHeight="1" x14ac:dyDescent="0.2">
      <c r="A78" s="109" t="s">
        <v>243</v>
      </c>
      <c r="B78" s="129" t="s">
        <v>19</v>
      </c>
      <c r="C78" s="122" t="s">
        <v>244</v>
      </c>
      <c r="D78" s="134"/>
      <c r="E78" s="135"/>
      <c r="F78" s="136"/>
      <c r="G78" s="135"/>
      <c r="H78" s="136"/>
      <c r="I78" s="137"/>
      <c r="J78" s="134"/>
      <c r="K78" s="135"/>
      <c r="L78" s="136"/>
      <c r="M78" s="135"/>
      <c r="N78" s="136"/>
      <c r="O78" s="137"/>
      <c r="P78" s="134"/>
      <c r="Q78" s="135"/>
      <c r="R78" s="136"/>
      <c r="S78" s="135"/>
      <c r="T78" s="136"/>
      <c r="U78" s="137"/>
      <c r="V78" s="105">
        <v>1</v>
      </c>
      <c r="W78" s="106">
        <v>14</v>
      </c>
      <c r="X78" s="107">
        <v>1</v>
      </c>
      <c r="Y78" s="106">
        <v>14</v>
      </c>
      <c r="Z78" s="107"/>
      <c r="AA78" s="108"/>
      <c r="AB78" s="105">
        <v>1</v>
      </c>
      <c r="AC78" s="106">
        <v>14</v>
      </c>
      <c r="AD78" s="107">
        <v>1</v>
      </c>
      <c r="AE78" s="106">
        <v>14</v>
      </c>
      <c r="AF78" s="107"/>
      <c r="AG78" s="108"/>
      <c r="AH78" s="105">
        <v>1</v>
      </c>
      <c r="AI78" s="106">
        <v>10</v>
      </c>
      <c r="AJ78" s="107">
        <v>1</v>
      </c>
      <c r="AK78" s="106">
        <v>10</v>
      </c>
      <c r="AL78" s="107"/>
      <c r="AM78" s="108"/>
      <c r="AN78" s="123"/>
      <c r="AO78" s="124"/>
      <c r="AP78" s="124"/>
      <c r="AQ78" s="125"/>
      <c r="AR78" s="126"/>
      <c r="AS78" s="127"/>
      <c r="AT78" s="24" t="s">
        <v>684</v>
      </c>
      <c r="AU78" s="23" t="s">
        <v>706</v>
      </c>
    </row>
    <row r="79" spans="1:47" s="97" customFormat="1" ht="15.75" hidden="1" customHeight="1" x14ac:dyDescent="0.2">
      <c r="A79" s="109" t="s">
        <v>245</v>
      </c>
      <c r="B79" s="129" t="s">
        <v>19</v>
      </c>
      <c r="C79" s="122" t="s">
        <v>246</v>
      </c>
      <c r="D79" s="134"/>
      <c r="E79" s="135"/>
      <c r="F79" s="136"/>
      <c r="G79" s="135"/>
      <c r="H79" s="136"/>
      <c r="I79" s="137"/>
      <c r="J79" s="134"/>
      <c r="K79" s="135"/>
      <c r="L79" s="136"/>
      <c r="M79" s="135"/>
      <c r="N79" s="136"/>
      <c r="O79" s="137"/>
      <c r="P79" s="134"/>
      <c r="Q79" s="135"/>
      <c r="R79" s="136"/>
      <c r="S79" s="135"/>
      <c r="T79" s="136"/>
      <c r="U79" s="137"/>
      <c r="V79" s="105">
        <v>1</v>
      </c>
      <c r="W79" s="106">
        <v>14</v>
      </c>
      <c r="X79" s="107">
        <v>1</v>
      </c>
      <c r="Y79" s="106">
        <v>14</v>
      </c>
      <c r="Z79" s="107"/>
      <c r="AA79" s="108"/>
      <c r="AB79" s="105">
        <v>1</v>
      </c>
      <c r="AC79" s="106">
        <v>14</v>
      </c>
      <c r="AD79" s="107">
        <v>1</v>
      </c>
      <c r="AE79" s="106">
        <v>14</v>
      </c>
      <c r="AF79" s="107"/>
      <c r="AG79" s="108"/>
      <c r="AH79" s="105">
        <v>1</v>
      </c>
      <c r="AI79" s="106">
        <v>10</v>
      </c>
      <c r="AJ79" s="107">
        <v>1</v>
      </c>
      <c r="AK79" s="106">
        <v>10</v>
      </c>
      <c r="AL79" s="107"/>
      <c r="AM79" s="108"/>
      <c r="AN79" s="123"/>
      <c r="AO79" s="124"/>
      <c r="AP79" s="124"/>
      <c r="AQ79" s="125"/>
      <c r="AR79" s="126"/>
      <c r="AS79" s="127"/>
      <c r="AT79" s="24" t="s">
        <v>678</v>
      </c>
      <c r="AU79" s="23" t="s">
        <v>679</v>
      </c>
    </row>
    <row r="80" spans="1:47" s="97" customFormat="1" ht="15.75" hidden="1" customHeight="1" x14ac:dyDescent="0.2">
      <c r="A80" s="109" t="s">
        <v>247</v>
      </c>
      <c r="B80" s="129" t="s">
        <v>19</v>
      </c>
      <c r="C80" s="122" t="s">
        <v>248</v>
      </c>
      <c r="D80" s="134"/>
      <c r="E80" s="135"/>
      <c r="F80" s="136"/>
      <c r="G80" s="135"/>
      <c r="H80" s="136"/>
      <c r="I80" s="137"/>
      <c r="J80" s="134"/>
      <c r="K80" s="135"/>
      <c r="L80" s="136"/>
      <c r="M80" s="135"/>
      <c r="N80" s="136"/>
      <c r="O80" s="137"/>
      <c r="P80" s="134"/>
      <c r="Q80" s="135"/>
      <c r="R80" s="136"/>
      <c r="S80" s="135"/>
      <c r="T80" s="136"/>
      <c r="U80" s="137"/>
      <c r="V80" s="105">
        <v>1</v>
      </c>
      <c r="W80" s="106">
        <v>14</v>
      </c>
      <c r="X80" s="107">
        <v>1</v>
      </c>
      <c r="Y80" s="106">
        <v>14</v>
      </c>
      <c r="Z80" s="107"/>
      <c r="AA80" s="108"/>
      <c r="AB80" s="105">
        <v>1</v>
      </c>
      <c r="AC80" s="106">
        <v>14</v>
      </c>
      <c r="AD80" s="107">
        <v>1</v>
      </c>
      <c r="AE80" s="106">
        <v>14</v>
      </c>
      <c r="AF80" s="107"/>
      <c r="AG80" s="108"/>
      <c r="AH80" s="105">
        <v>1</v>
      </c>
      <c r="AI80" s="106">
        <v>10</v>
      </c>
      <c r="AJ80" s="107">
        <v>1</v>
      </c>
      <c r="AK80" s="106">
        <v>10</v>
      </c>
      <c r="AL80" s="107"/>
      <c r="AM80" s="108"/>
      <c r="AN80" s="123"/>
      <c r="AO80" s="124"/>
      <c r="AP80" s="124"/>
      <c r="AQ80" s="125"/>
      <c r="AR80" s="126"/>
      <c r="AS80" s="127"/>
      <c r="AT80" s="24" t="s">
        <v>678</v>
      </c>
      <c r="AU80" s="23" t="s">
        <v>679</v>
      </c>
    </row>
    <row r="81" spans="1:47" s="97" customFormat="1" ht="15.75" hidden="1" customHeight="1" x14ac:dyDescent="0.2">
      <c r="A81" s="109" t="s">
        <v>249</v>
      </c>
      <c r="B81" s="129" t="s">
        <v>19</v>
      </c>
      <c r="C81" s="122" t="s">
        <v>250</v>
      </c>
      <c r="D81" s="134"/>
      <c r="E81" s="135"/>
      <c r="F81" s="136"/>
      <c r="G81" s="135"/>
      <c r="H81" s="136"/>
      <c r="I81" s="137"/>
      <c r="J81" s="134"/>
      <c r="K81" s="135"/>
      <c r="L81" s="136"/>
      <c r="M81" s="135"/>
      <c r="N81" s="136"/>
      <c r="O81" s="137"/>
      <c r="P81" s="134"/>
      <c r="Q81" s="135"/>
      <c r="R81" s="136"/>
      <c r="S81" s="135"/>
      <c r="T81" s="136"/>
      <c r="U81" s="137"/>
      <c r="V81" s="105">
        <v>1</v>
      </c>
      <c r="W81" s="106">
        <v>14</v>
      </c>
      <c r="X81" s="107">
        <v>1</v>
      </c>
      <c r="Y81" s="106">
        <v>14</v>
      </c>
      <c r="Z81" s="107"/>
      <c r="AA81" s="108"/>
      <c r="AB81" s="105">
        <v>1</v>
      </c>
      <c r="AC81" s="106">
        <v>14</v>
      </c>
      <c r="AD81" s="107">
        <v>1</v>
      </c>
      <c r="AE81" s="106">
        <v>14</v>
      </c>
      <c r="AF81" s="107"/>
      <c r="AG81" s="108"/>
      <c r="AH81" s="105">
        <v>1</v>
      </c>
      <c r="AI81" s="106">
        <v>10</v>
      </c>
      <c r="AJ81" s="107">
        <v>1</v>
      </c>
      <c r="AK81" s="106">
        <v>10</v>
      </c>
      <c r="AL81" s="107"/>
      <c r="AM81" s="108"/>
      <c r="AN81" s="123"/>
      <c r="AO81" s="124"/>
      <c r="AP81" s="124"/>
      <c r="AQ81" s="125"/>
      <c r="AR81" s="126"/>
      <c r="AS81" s="127"/>
      <c r="AT81" s="24" t="s">
        <v>707</v>
      </c>
      <c r="AU81" s="23" t="s">
        <v>708</v>
      </c>
    </row>
    <row r="82" spans="1:47" s="156" customFormat="1" ht="15.75" hidden="1" customHeight="1" x14ac:dyDescent="0.2">
      <c r="A82" s="157" t="s">
        <v>251</v>
      </c>
      <c r="B82" s="139" t="s">
        <v>19</v>
      </c>
      <c r="C82" s="140" t="s">
        <v>252</v>
      </c>
      <c r="D82" s="141"/>
      <c r="E82" s="142"/>
      <c r="F82" s="143"/>
      <c r="G82" s="142"/>
      <c r="H82" s="143"/>
      <c r="I82" s="144"/>
      <c r="J82" s="141"/>
      <c r="K82" s="142"/>
      <c r="L82" s="143"/>
      <c r="M82" s="142"/>
      <c r="N82" s="143"/>
      <c r="O82" s="144"/>
      <c r="P82" s="141"/>
      <c r="Q82" s="142"/>
      <c r="R82" s="143"/>
      <c r="S82" s="142"/>
      <c r="T82" s="143"/>
      <c r="U82" s="144"/>
      <c r="V82" s="145">
        <v>1</v>
      </c>
      <c r="W82" s="146">
        <v>14</v>
      </c>
      <c r="X82" s="147">
        <v>1</v>
      </c>
      <c r="Y82" s="146">
        <v>14</v>
      </c>
      <c r="Z82" s="147"/>
      <c r="AA82" s="148"/>
      <c r="AB82" s="145">
        <v>1</v>
      </c>
      <c r="AC82" s="146">
        <v>14</v>
      </c>
      <c r="AD82" s="147">
        <v>1</v>
      </c>
      <c r="AE82" s="146">
        <v>14</v>
      </c>
      <c r="AF82" s="147"/>
      <c r="AG82" s="148"/>
      <c r="AH82" s="145">
        <v>1</v>
      </c>
      <c r="AI82" s="146">
        <v>10</v>
      </c>
      <c r="AJ82" s="147">
        <v>1</v>
      </c>
      <c r="AK82" s="146">
        <v>10</v>
      </c>
      <c r="AL82" s="147"/>
      <c r="AM82" s="148"/>
      <c r="AN82" s="149"/>
      <c r="AO82" s="150"/>
      <c r="AP82" s="150"/>
      <c r="AQ82" s="151"/>
      <c r="AR82" s="152"/>
      <c r="AS82" s="153"/>
      <c r="AT82" s="158"/>
      <c r="AU82" s="159"/>
    </row>
    <row r="83" spans="1:47" s="97" customFormat="1" ht="15.75" hidden="1" customHeight="1" x14ac:dyDescent="0.2">
      <c r="A83" s="109" t="s">
        <v>253</v>
      </c>
      <c r="B83" s="129" t="s">
        <v>19</v>
      </c>
      <c r="C83" s="122" t="s">
        <v>254</v>
      </c>
      <c r="D83" s="134"/>
      <c r="E83" s="135"/>
      <c r="F83" s="136"/>
      <c r="G83" s="135"/>
      <c r="H83" s="136"/>
      <c r="I83" s="137"/>
      <c r="J83" s="134"/>
      <c r="K83" s="135"/>
      <c r="L83" s="136"/>
      <c r="M83" s="135"/>
      <c r="N83" s="136"/>
      <c r="O83" s="137"/>
      <c r="P83" s="134"/>
      <c r="Q83" s="135"/>
      <c r="R83" s="136"/>
      <c r="S83" s="135"/>
      <c r="T83" s="136"/>
      <c r="U83" s="137"/>
      <c r="V83" s="105">
        <v>1</v>
      </c>
      <c r="W83" s="106">
        <v>14</v>
      </c>
      <c r="X83" s="107">
        <v>1</v>
      </c>
      <c r="Y83" s="106">
        <v>14</v>
      </c>
      <c r="Z83" s="107"/>
      <c r="AA83" s="108"/>
      <c r="AB83" s="105">
        <v>1</v>
      </c>
      <c r="AC83" s="106">
        <v>14</v>
      </c>
      <c r="AD83" s="107">
        <v>1</v>
      </c>
      <c r="AE83" s="106">
        <v>14</v>
      </c>
      <c r="AF83" s="107"/>
      <c r="AG83" s="108"/>
      <c r="AH83" s="105">
        <v>1</v>
      </c>
      <c r="AI83" s="106">
        <v>10</v>
      </c>
      <c r="AJ83" s="107">
        <v>1</v>
      </c>
      <c r="AK83" s="106">
        <v>10</v>
      </c>
      <c r="AL83" s="107"/>
      <c r="AM83" s="108"/>
      <c r="AN83" s="123"/>
      <c r="AO83" s="124"/>
      <c r="AP83" s="124"/>
      <c r="AQ83" s="125"/>
      <c r="AR83" s="126"/>
      <c r="AS83" s="127"/>
      <c r="AT83" s="24" t="s">
        <v>688</v>
      </c>
      <c r="AU83" s="23"/>
    </row>
    <row r="84" spans="1:47" s="97" customFormat="1" ht="15.75" hidden="1" customHeight="1" x14ac:dyDescent="0.2">
      <c r="A84" s="109" t="s">
        <v>255</v>
      </c>
      <c r="B84" s="129" t="s">
        <v>19</v>
      </c>
      <c r="C84" s="122" t="s">
        <v>256</v>
      </c>
      <c r="D84" s="134"/>
      <c r="E84" s="135"/>
      <c r="F84" s="136"/>
      <c r="G84" s="135"/>
      <c r="H84" s="136"/>
      <c r="I84" s="137"/>
      <c r="J84" s="134"/>
      <c r="K84" s="135"/>
      <c r="L84" s="136"/>
      <c r="M84" s="135"/>
      <c r="N84" s="136"/>
      <c r="O84" s="137"/>
      <c r="P84" s="134"/>
      <c r="Q84" s="135"/>
      <c r="R84" s="136"/>
      <c r="S84" s="135"/>
      <c r="T84" s="136"/>
      <c r="U84" s="137"/>
      <c r="V84" s="105">
        <v>1</v>
      </c>
      <c r="W84" s="106">
        <v>14</v>
      </c>
      <c r="X84" s="107">
        <v>1</v>
      </c>
      <c r="Y84" s="106">
        <v>14</v>
      </c>
      <c r="Z84" s="107"/>
      <c r="AA84" s="108"/>
      <c r="AB84" s="105">
        <v>1</v>
      </c>
      <c r="AC84" s="106">
        <v>14</v>
      </c>
      <c r="AD84" s="107">
        <v>1</v>
      </c>
      <c r="AE84" s="106">
        <v>14</v>
      </c>
      <c r="AF84" s="107"/>
      <c r="AG84" s="108"/>
      <c r="AH84" s="105">
        <v>1</v>
      </c>
      <c r="AI84" s="106">
        <v>10</v>
      </c>
      <c r="AJ84" s="107">
        <v>1</v>
      </c>
      <c r="AK84" s="106">
        <v>10</v>
      </c>
      <c r="AL84" s="107"/>
      <c r="AM84" s="108"/>
      <c r="AN84" s="123"/>
      <c r="AO84" s="124"/>
      <c r="AP84" s="124"/>
      <c r="AQ84" s="125"/>
      <c r="AR84" s="126"/>
      <c r="AS84" s="127"/>
      <c r="AT84" s="24" t="s">
        <v>688</v>
      </c>
      <c r="AU84" s="23" t="s">
        <v>709</v>
      </c>
    </row>
    <row r="85" spans="1:47" s="97" customFormat="1" ht="15.75" hidden="1" customHeight="1" x14ac:dyDescent="0.2">
      <c r="A85" s="109" t="s">
        <v>257</v>
      </c>
      <c r="B85" s="129" t="s">
        <v>19</v>
      </c>
      <c r="C85" s="122" t="s">
        <v>258</v>
      </c>
      <c r="D85" s="134"/>
      <c r="E85" s="135"/>
      <c r="F85" s="136"/>
      <c r="G85" s="135"/>
      <c r="H85" s="136"/>
      <c r="I85" s="137"/>
      <c r="J85" s="134"/>
      <c r="K85" s="135"/>
      <c r="L85" s="136"/>
      <c r="M85" s="135"/>
      <c r="N85" s="136"/>
      <c r="O85" s="137"/>
      <c r="P85" s="134"/>
      <c r="Q85" s="135"/>
      <c r="R85" s="136"/>
      <c r="S85" s="135"/>
      <c r="T85" s="136"/>
      <c r="U85" s="137"/>
      <c r="V85" s="105">
        <v>1</v>
      </c>
      <c r="W85" s="106">
        <v>14</v>
      </c>
      <c r="X85" s="107">
        <v>1</v>
      </c>
      <c r="Y85" s="106">
        <v>14</v>
      </c>
      <c r="Z85" s="107"/>
      <c r="AA85" s="108"/>
      <c r="AB85" s="105">
        <v>1</v>
      </c>
      <c r="AC85" s="106">
        <v>14</v>
      </c>
      <c r="AD85" s="107">
        <v>1</v>
      </c>
      <c r="AE85" s="106">
        <v>14</v>
      </c>
      <c r="AF85" s="107"/>
      <c r="AG85" s="108"/>
      <c r="AH85" s="105">
        <v>1</v>
      </c>
      <c r="AI85" s="106">
        <v>10</v>
      </c>
      <c r="AJ85" s="107">
        <v>1</v>
      </c>
      <c r="AK85" s="106">
        <v>10</v>
      </c>
      <c r="AL85" s="107"/>
      <c r="AM85" s="108"/>
      <c r="AN85" s="123"/>
      <c r="AO85" s="124"/>
      <c r="AP85" s="124"/>
      <c r="AQ85" s="125"/>
      <c r="AR85" s="126"/>
      <c r="AS85" s="127"/>
      <c r="AT85" s="24" t="s">
        <v>688</v>
      </c>
      <c r="AU85" s="23" t="s">
        <v>709</v>
      </c>
    </row>
    <row r="86" spans="1:47" s="97" customFormat="1" ht="15.75" hidden="1" customHeight="1" x14ac:dyDescent="0.2">
      <c r="A86" s="109" t="s">
        <v>259</v>
      </c>
      <c r="B86" s="129" t="s">
        <v>19</v>
      </c>
      <c r="C86" s="122" t="s">
        <v>260</v>
      </c>
      <c r="D86" s="134"/>
      <c r="E86" s="135"/>
      <c r="F86" s="136"/>
      <c r="G86" s="135"/>
      <c r="H86" s="136"/>
      <c r="I86" s="137"/>
      <c r="J86" s="134"/>
      <c r="K86" s="135"/>
      <c r="L86" s="136"/>
      <c r="M86" s="135"/>
      <c r="N86" s="136"/>
      <c r="O86" s="137"/>
      <c r="P86" s="134"/>
      <c r="Q86" s="135"/>
      <c r="R86" s="136"/>
      <c r="S86" s="135"/>
      <c r="T86" s="136"/>
      <c r="U86" s="137"/>
      <c r="V86" s="105">
        <v>1</v>
      </c>
      <c r="W86" s="106">
        <v>14</v>
      </c>
      <c r="X86" s="107">
        <v>1</v>
      </c>
      <c r="Y86" s="106">
        <v>14</v>
      </c>
      <c r="Z86" s="107"/>
      <c r="AA86" s="108"/>
      <c r="AB86" s="105">
        <v>1</v>
      </c>
      <c r="AC86" s="106">
        <v>14</v>
      </c>
      <c r="AD86" s="107">
        <v>1</v>
      </c>
      <c r="AE86" s="106">
        <v>14</v>
      </c>
      <c r="AF86" s="107"/>
      <c r="AG86" s="108"/>
      <c r="AH86" s="105">
        <v>1</v>
      </c>
      <c r="AI86" s="106">
        <v>10</v>
      </c>
      <c r="AJ86" s="107">
        <v>1</v>
      </c>
      <c r="AK86" s="106">
        <v>10</v>
      </c>
      <c r="AL86" s="107"/>
      <c r="AM86" s="108"/>
      <c r="AN86" s="123"/>
      <c r="AO86" s="124"/>
      <c r="AP86" s="124"/>
      <c r="AQ86" s="125"/>
      <c r="AR86" s="126"/>
      <c r="AS86" s="127"/>
      <c r="AT86" s="24" t="s">
        <v>688</v>
      </c>
      <c r="AU86" s="23" t="s">
        <v>691</v>
      </c>
    </row>
    <row r="87" spans="1:47" s="97" customFormat="1" ht="15.75" hidden="1" customHeight="1" x14ac:dyDescent="0.2">
      <c r="A87" s="109" t="s">
        <v>261</v>
      </c>
      <c r="B87" s="129" t="s">
        <v>19</v>
      </c>
      <c r="C87" s="122" t="s">
        <v>262</v>
      </c>
      <c r="D87" s="134"/>
      <c r="E87" s="135"/>
      <c r="F87" s="136"/>
      <c r="G87" s="135"/>
      <c r="H87" s="136"/>
      <c r="I87" s="137"/>
      <c r="J87" s="134"/>
      <c r="K87" s="135"/>
      <c r="L87" s="136"/>
      <c r="M87" s="135"/>
      <c r="N87" s="136"/>
      <c r="O87" s="137"/>
      <c r="P87" s="134"/>
      <c r="Q87" s="135"/>
      <c r="R87" s="136"/>
      <c r="S87" s="135"/>
      <c r="T87" s="136"/>
      <c r="U87" s="137"/>
      <c r="V87" s="105">
        <v>1</v>
      </c>
      <c r="W87" s="106">
        <v>14</v>
      </c>
      <c r="X87" s="107">
        <v>1</v>
      </c>
      <c r="Y87" s="106">
        <v>14</v>
      </c>
      <c r="Z87" s="107"/>
      <c r="AA87" s="108"/>
      <c r="AB87" s="105">
        <v>1</v>
      </c>
      <c r="AC87" s="106">
        <v>14</v>
      </c>
      <c r="AD87" s="107">
        <v>1</v>
      </c>
      <c r="AE87" s="106">
        <v>14</v>
      </c>
      <c r="AF87" s="107"/>
      <c r="AG87" s="108"/>
      <c r="AH87" s="105">
        <v>1</v>
      </c>
      <c r="AI87" s="106">
        <v>10</v>
      </c>
      <c r="AJ87" s="107">
        <v>1</v>
      </c>
      <c r="AK87" s="106">
        <v>10</v>
      </c>
      <c r="AL87" s="107"/>
      <c r="AM87" s="108"/>
      <c r="AN87" s="123"/>
      <c r="AO87" s="124"/>
      <c r="AP87" s="124"/>
      <c r="AQ87" s="125"/>
      <c r="AR87" s="126"/>
      <c r="AS87" s="127"/>
      <c r="AT87" s="24" t="s">
        <v>676</v>
      </c>
      <c r="AU87" s="23" t="s">
        <v>710</v>
      </c>
    </row>
    <row r="88" spans="1:47" s="97" customFormat="1" ht="15.75" hidden="1" customHeight="1" x14ac:dyDescent="0.2">
      <c r="A88" s="109" t="s">
        <v>263</v>
      </c>
      <c r="B88" s="129" t="s">
        <v>19</v>
      </c>
      <c r="C88" s="122" t="s">
        <v>264</v>
      </c>
      <c r="D88" s="134"/>
      <c r="E88" s="135"/>
      <c r="F88" s="136"/>
      <c r="G88" s="135"/>
      <c r="H88" s="136"/>
      <c r="I88" s="137"/>
      <c r="J88" s="134"/>
      <c r="K88" s="135"/>
      <c r="L88" s="136"/>
      <c r="M88" s="135"/>
      <c r="N88" s="136"/>
      <c r="O88" s="137"/>
      <c r="P88" s="134"/>
      <c r="Q88" s="135"/>
      <c r="R88" s="136"/>
      <c r="S88" s="135"/>
      <c r="T88" s="136"/>
      <c r="U88" s="137"/>
      <c r="V88" s="105">
        <v>1</v>
      </c>
      <c r="W88" s="106">
        <v>14</v>
      </c>
      <c r="X88" s="107">
        <v>1</v>
      </c>
      <c r="Y88" s="106">
        <v>14</v>
      </c>
      <c r="Z88" s="107"/>
      <c r="AA88" s="108"/>
      <c r="AB88" s="105">
        <v>1</v>
      </c>
      <c r="AC88" s="106">
        <v>14</v>
      </c>
      <c r="AD88" s="107">
        <v>1</v>
      </c>
      <c r="AE88" s="106">
        <v>14</v>
      </c>
      <c r="AF88" s="107"/>
      <c r="AG88" s="108"/>
      <c r="AH88" s="105">
        <v>1</v>
      </c>
      <c r="AI88" s="106">
        <v>10</v>
      </c>
      <c r="AJ88" s="107">
        <v>1</v>
      </c>
      <c r="AK88" s="106">
        <v>10</v>
      </c>
      <c r="AL88" s="107"/>
      <c r="AM88" s="108"/>
      <c r="AN88" s="123"/>
      <c r="AO88" s="124"/>
      <c r="AP88" s="124"/>
      <c r="AQ88" s="125"/>
      <c r="AR88" s="126"/>
      <c r="AS88" s="127"/>
      <c r="AT88" s="24" t="s">
        <v>676</v>
      </c>
      <c r="AU88" s="23" t="s">
        <v>710</v>
      </c>
    </row>
    <row r="89" spans="1:47" s="97" customFormat="1" ht="15.75" hidden="1" customHeight="1" x14ac:dyDescent="0.2">
      <c r="A89" s="109" t="s">
        <v>265</v>
      </c>
      <c r="B89" s="129" t="s">
        <v>19</v>
      </c>
      <c r="C89" s="122" t="s">
        <v>266</v>
      </c>
      <c r="D89" s="134"/>
      <c r="E89" s="135"/>
      <c r="F89" s="136"/>
      <c r="G89" s="135"/>
      <c r="H89" s="136"/>
      <c r="I89" s="137"/>
      <c r="J89" s="134"/>
      <c r="K89" s="135"/>
      <c r="L89" s="136"/>
      <c r="M89" s="135"/>
      <c r="N89" s="136"/>
      <c r="O89" s="137"/>
      <c r="P89" s="134"/>
      <c r="Q89" s="135"/>
      <c r="R89" s="136"/>
      <c r="S89" s="135"/>
      <c r="T89" s="136"/>
      <c r="U89" s="137"/>
      <c r="V89" s="105">
        <v>1</v>
      </c>
      <c r="W89" s="106">
        <v>14</v>
      </c>
      <c r="X89" s="107">
        <v>1</v>
      </c>
      <c r="Y89" s="106">
        <v>14</v>
      </c>
      <c r="Z89" s="107"/>
      <c r="AA89" s="108"/>
      <c r="AB89" s="105">
        <v>1</v>
      </c>
      <c r="AC89" s="106">
        <v>14</v>
      </c>
      <c r="AD89" s="107">
        <v>1</v>
      </c>
      <c r="AE89" s="106">
        <v>14</v>
      </c>
      <c r="AF89" s="107"/>
      <c r="AG89" s="108"/>
      <c r="AH89" s="105">
        <v>1</v>
      </c>
      <c r="AI89" s="106">
        <v>10</v>
      </c>
      <c r="AJ89" s="107">
        <v>1</v>
      </c>
      <c r="AK89" s="106">
        <v>10</v>
      </c>
      <c r="AL89" s="107"/>
      <c r="AM89" s="108"/>
      <c r="AN89" s="123"/>
      <c r="AO89" s="124"/>
      <c r="AP89" s="124"/>
      <c r="AQ89" s="125"/>
      <c r="AR89" s="126"/>
      <c r="AS89" s="127"/>
      <c r="AT89" s="24" t="s">
        <v>711</v>
      </c>
      <c r="AU89" s="23" t="s">
        <v>712</v>
      </c>
    </row>
    <row r="90" spans="1:47" s="97" customFormat="1" ht="15.75" hidden="1" customHeight="1" x14ac:dyDescent="0.2">
      <c r="A90" s="109" t="s">
        <v>267</v>
      </c>
      <c r="B90" s="129" t="s">
        <v>19</v>
      </c>
      <c r="C90" s="122" t="s">
        <v>268</v>
      </c>
      <c r="D90" s="134"/>
      <c r="E90" s="135"/>
      <c r="F90" s="136"/>
      <c r="G90" s="135"/>
      <c r="H90" s="136"/>
      <c r="I90" s="137"/>
      <c r="J90" s="134"/>
      <c r="K90" s="135"/>
      <c r="L90" s="136"/>
      <c r="M90" s="135"/>
      <c r="N90" s="136"/>
      <c r="O90" s="137"/>
      <c r="P90" s="134"/>
      <c r="Q90" s="135"/>
      <c r="R90" s="136"/>
      <c r="S90" s="135"/>
      <c r="T90" s="136"/>
      <c r="U90" s="137"/>
      <c r="V90" s="105">
        <v>1</v>
      </c>
      <c r="W90" s="106">
        <v>14</v>
      </c>
      <c r="X90" s="107">
        <v>1</v>
      </c>
      <c r="Y90" s="106">
        <v>14</v>
      </c>
      <c r="Z90" s="107"/>
      <c r="AA90" s="108"/>
      <c r="AB90" s="105">
        <v>1</v>
      </c>
      <c r="AC90" s="106">
        <v>14</v>
      </c>
      <c r="AD90" s="107">
        <v>1</v>
      </c>
      <c r="AE90" s="106">
        <v>14</v>
      </c>
      <c r="AF90" s="107"/>
      <c r="AG90" s="108"/>
      <c r="AH90" s="105">
        <v>1</v>
      </c>
      <c r="AI90" s="106">
        <v>10</v>
      </c>
      <c r="AJ90" s="107">
        <v>1</v>
      </c>
      <c r="AK90" s="106">
        <v>10</v>
      </c>
      <c r="AL90" s="107"/>
      <c r="AM90" s="108"/>
      <c r="AN90" s="123"/>
      <c r="AO90" s="124"/>
      <c r="AP90" s="124"/>
      <c r="AQ90" s="125"/>
      <c r="AR90" s="126"/>
      <c r="AS90" s="127"/>
      <c r="AT90" s="24" t="s">
        <v>669</v>
      </c>
      <c r="AU90" s="23" t="s">
        <v>713</v>
      </c>
    </row>
    <row r="91" spans="1:47" s="97" customFormat="1" ht="15.75" hidden="1" customHeight="1" x14ac:dyDescent="0.2">
      <c r="A91" s="109" t="s">
        <v>269</v>
      </c>
      <c r="B91" s="129" t="s">
        <v>19</v>
      </c>
      <c r="C91" s="122" t="s">
        <v>270</v>
      </c>
      <c r="D91" s="134"/>
      <c r="E91" s="135"/>
      <c r="F91" s="136"/>
      <c r="G91" s="135"/>
      <c r="H91" s="136"/>
      <c r="I91" s="137"/>
      <c r="J91" s="134"/>
      <c r="K91" s="135"/>
      <c r="L91" s="136"/>
      <c r="M91" s="135"/>
      <c r="N91" s="136"/>
      <c r="O91" s="137"/>
      <c r="P91" s="134"/>
      <c r="Q91" s="135"/>
      <c r="R91" s="136"/>
      <c r="S91" s="135"/>
      <c r="T91" s="136"/>
      <c r="U91" s="137"/>
      <c r="V91" s="105">
        <v>1</v>
      </c>
      <c r="W91" s="106">
        <v>14</v>
      </c>
      <c r="X91" s="107">
        <v>1</v>
      </c>
      <c r="Y91" s="106">
        <v>14</v>
      </c>
      <c r="Z91" s="107"/>
      <c r="AA91" s="108"/>
      <c r="AB91" s="105">
        <v>1</v>
      </c>
      <c r="AC91" s="106">
        <v>14</v>
      </c>
      <c r="AD91" s="107">
        <v>1</v>
      </c>
      <c r="AE91" s="106">
        <v>14</v>
      </c>
      <c r="AF91" s="107"/>
      <c r="AG91" s="108"/>
      <c r="AH91" s="105">
        <v>1</v>
      </c>
      <c r="AI91" s="106">
        <v>10</v>
      </c>
      <c r="AJ91" s="107">
        <v>1</v>
      </c>
      <c r="AK91" s="106">
        <v>10</v>
      </c>
      <c r="AL91" s="107"/>
      <c r="AM91" s="108"/>
      <c r="AN91" s="123"/>
      <c r="AO91" s="124"/>
      <c r="AP91" s="124"/>
      <c r="AQ91" s="125"/>
      <c r="AR91" s="126"/>
      <c r="AS91" s="127"/>
      <c r="AT91" s="24" t="s">
        <v>669</v>
      </c>
      <c r="AU91" s="23" t="s">
        <v>714</v>
      </c>
    </row>
    <row r="92" spans="1:47" s="97" customFormat="1" ht="15.75" hidden="1" customHeight="1" x14ac:dyDescent="0.2">
      <c r="A92" s="109" t="s">
        <v>271</v>
      </c>
      <c r="B92" s="129" t="s">
        <v>19</v>
      </c>
      <c r="C92" s="122" t="s">
        <v>272</v>
      </c>
      <c r="D92" s="134"/>
      <c r="E92" s="135"/>
      <c r="F92" s="136"/>
      <c r="G92" s="135"/>
      <c r="H92" s="136"/>
      <c r="I92" s="137"/>
      <c r="J92" s="134"/>
      <c r="K92" s="135"/>
      <c r="L92" s="136"/>
      <c r="M92" s="135"/>
      <c r="N92" s="136"/>
      <c r="O92" s="137"/>
      <c r="P92" s="134"/>
      <c r="Q92" s="135"/>
      <c r="R92" s="136"/>
      <c r="S92" s="135"/>
      <c r="T92" s="136"/>
      <c r="U92" s="137"/>
      <c r="V92" s="105">
        <v>1</v>
      </c>
      <c r="W92" s="106">
        <v>14</v>
      </c>
      <c r="X92" s="107">
        <v>1</v>
      </c>
      <c r="Y92" s="106">
        <v>14</v>
      </c>
      <c r="Z92" s="107"/>
      <c r="AA92" s="108"/>
      <c r="AB92" s="105">
        <v>1</v>
      </c>
      <c r="AC92" s="106">
        <v>14</v>
      </c>
      <c r="AD92" s="107">
        <v>1</v>
      </c>
      <c r="AE92" s="106">
        <v>14</v>
      </c>
      <c r="AF92" s="107"/>
      <c r="AG92" s="108"/>
      <c r="AH92" s="105">
        <v>1</v>
      </c>
      <c r="AI92" s="106">
        <v>10</v>
      </c>
      <c r="AJ92" s="107">
        <v>1</v>
      </c>
      <c r="AK92" s="106">
        <v>10</v>
      </c>
      <c r="AL92" s="107"/>
      <c r="AM92" s="108"/>
      <c r="AN92" s="123"/>
      <c r="AO92" s="124"/>
      <c r="AP92" s="124"/>
      <c r="AQ92" s="125"/>
      <c r="AR92" s="126"/>
      <c r="AS92" s="127"/>
      <c r="AT92" s="24" t="s">
        <v>669</v>
      </c>
      <c r="AU92" s="23" t="s">
        <v>670</v>
      </c>
    </row>
    <row r="93" spans="1:47" s="97" customFormat="1" ht="15.75" hidden="1" customHeight="1" x14ac:dyDescent="0.2">
      <c r="A93" s="128" t="s">
        <v>273</v>
      </c>
      <c r="B93" s="129" t="s">
        <v>19</v>
      </c>
      <c r="C93" s="130" t="s">
        <v>274</v>
      </c>
      <c r="D93" s="160"/>
      <c r="E93" s="161"/>
      <c r="F93" s="162"/>
      <c r="G93" s="161"/>
      <c r="H93" s="162"/>
      <c r="I93" s="163"/>
      <c r="J93" s="160"/>
      <c r="K93" s="161"/>
      <c r="L93" s="162"/>
      <c r="M93" s="161"/>
      <c r="N93" s="162"/>
      <c r="O93" s="163"/>
      <c r="P93" s="160"/>
      <c r="Q93" s="161"/>
      <c r="R93" s="162"/>
      <c r="S93" s="161"/>
      <c r="T93" s="162"/>
      <c r="U93" s="163"/>
      <c r="V93" s="105">
        <v>1</v>
      </c>
      <c r="W93" s="106">
        <v>14</v>
      </c>
      <c r="X93" s="107">
        <v>1</v>
      </c>
      <c r="Y93" s="106">
        <v>14</v>
      </c>
      <c r="Z93" s="107"/>
      <c r="AA93" s="108"/>
      <c r="AB93" s="105">
        <v>1</v>
      </c>
      <c r="AC93" s="106">
        <v>14</v>
      </c>
      <c r="AD93" s="107">
        <v>1</v>
      </c>
      <c r="AE93" s="106">
        <v>14</v>
      </c>
      <c r="AF93" s="107"/>
      <c r="AG93" s="108"/>
      <c r="AH93" s="105">
        <v>1</v>
      </c>
      <c r="AI93" s="106">
        <v>10</v>
      </c>
      <c r="AJ93" s="107">
        <v>1</v>
      </c>
      <c r="AK93" s="106">
        <v>10</v>
      </c>
      <c r="AL93" s="107"/>
      <c r="AM93" s="108"/>
      <c r="AN93" s="123"/>
      <c r="AO93" s="124"/>
      <c r="AP93" s="124"/>
      <c r="AQ93" s="125"/>
      <c r="AR93" s="126"/>
      <c r="AS93" s="127"/>
      <c r="AT93" s="24"/>
      <c r="AU93" s="23"/>
    </row>
    <row r="94" spans="1:47" s="97" customFormat="1" ht="30.75" hidden="1" thickBot="1" x14ac:dyDescent="0.25">
      <c r="A94" s="164" t="s">
        <v>275</v>
      </c>
      <c r="B94" s="165" t="s">
        <v>19</v>
      </c>
      <c r="C94" s="166" t="s">
        <v>276</v>
      </c>
      <c r="D94" s="167"/>
      <c r="E94" s="168"/>
      <c r="F94" s="169"/>
      <c r="G94" s="168"/>
      <c r="H94" s="169"/>
      <c r="I94" s="170"/>
      <c r="J94" s="167"/>
      <c r="K94" s="168"/>
      <c r="L94" s="169"/>
      <c r="M94" s="168"/>
      <c r="N94" s="169"/>
      <c r="O94" s="170"/>
      <c r="P94" s="167"/>
      <c r="Q94" s="168"/>
      <c r="R94" s="169"/>
      <c r="S94" s="168"/>
      <c r="T94" s="169"/>
      <c r="U94" s="170"/>
      <c r="V94" s="105">
        <v>1</v>
      </c>
      <c r="W94" s="106">
        <v>14</v>
      </c>
      <c r="X94" s="107">
        <v>1</v>
      </c>
      <c r="Y94" s="106">
        <v>14</v>
      </c>
      <c r="Z94" s="107"/>
      <c r="AA94" s="108"/>
      <c r="AB94" s="105">
        <v>1</v>
      </c>
      <c r="AC94" s="106">
        <v>14</v>
      </c>
      <c r="AD94" s="107">
        <v>1</v>
      </c>
      <c r="AE94" s="106">
        <v>14</v>
      </c>
      <c r="AF94" s="107"/>
      <c r="AG94" s="108"/>
      <c r="AH94" s="105">
        <v>1</v>
      </c>
      <c r="AI94" s="106">
        <v>10</v>
      </c>
      <c r="AJ94" s="107">
        <v>1</v>
      </c>
      <c r="AK94" s="106">
        <v>10</v>
      </c>
      <c r="AL94" s="107"/>
      <c r="AM94" s="108"/>
      <c r="AN94" s="171"/>
      <c r="AO94" s="172"/>
      <c r="AP94" s="172"/>
      <c r="AQ94" s="173"/>
      <c r="AR94" s="174"/>
      <c r="AS94" s="175"/>
      <c r="AT94" s="24" t="s">
        <v>669</v>
      </c>
      <c r="AU94" s="23" t="s">
        <v>715</v>
      </c>
    </row>
    <row r="95" spans="1:47" s="97" customFormat="1" ht="16.5" hidden="1" thickBot="1" x14ac:dyDescent="0.25">
      <c r="A95" s="98" t="s">
        <v>592</v>
      </c>
      <c r="B95" s="99" t="s">
        <v>19</v>
      </c>
      <c r="C95" s="176" t="s">
        <v>593</v>
      </c>
      <c r="D95" s="177"/>
      <c r="E95" s="178"/>
      <c r="F95" s="179"/>
      <c r="G95" s="178"/>
      <c r="H95" s="179"/>
      <c r="I95" s="180"/>
      <c r="J95" s="177"/>
      <c r="K95" s="178"/>
      <c r="L95" s="179"/>
      <c r="M95" s="178"/>
      <c r="N95" s="179"/>
      <c r="O95" s="180"/>
      <c r="P95" s="177"/>
      <c r="Q95" s="178"/>
      <c r="R95" s="179"/>
      <c r="S95" s="178"/>
      <c r="T95" s="179"/>
      <c r="U95" s="180"/>
      <c r="V95" s="105"/>
      <c r="W95" s="106"/>
      <c r="X95" s="107"/>
      <c r="Y95" s="106"/>
      <c r="Z95" s="107"/>
      <c r="AA95" s="108"/>
      <c r="AB95" s="105">
        <v>1</v>
      </c>
      <c r="AC95" s="106">
        <v>14</v>
      </c>
      <c r="AD95" s="107"/>
      <c r="AE95" s="106"/>
      <c r="AF95" s="107">
        <v>2</v>
      </c>
      <c r="AG95" s="108" t="s">
        <v>71</v>
      </c>
      <c r="AH95" s="105"/>
      <c r="AI95" s="106"/>
      <c r="AJ95" s="107"/>
      <c r="AK95" s="106"/>
      <c r="AL95" s="107"/>
      <c r="AM95" s="108"/>
      <c r="AN95" s="171"/>
      <c r="AO95" s="172"/>
      <c r="AP95" s="172"/>
      <c r="AQ95" s="173"/>
      <c r="AR95" s="174"/>
      <c r="AS95" s="175"/>
      <c r="AT95" s="24" t="s">
        <v>716</v>
      </c>
      <c r="AU95" s="23" t="s">
        <v>717</v>
      </c>
    </row>
    <row r="96" spans="1:47" s="97" customFormat="1" ht="15.75" hidden="1" customHeight="1" x14ac:dyDescent="0.25">
      <c r="A96" s="181" t="s">
        <v>594</v>
      </c>
      <c r="B96" s="182" t="s">
        <v>19</v>
      </c>
      <c r="C96" s="183" t="s">
        <v>595</v>
      </c>
      <c r="D96" s="177"/>
      <c r="E96" s="178"/>
      <c r="F96" s="179"/>
      <c r="G96" s="178"/>
      <c r="H96" s="179"/>
      <c r="I96" s="180"/>
      <c r="J96" s="177"/>
      <c r="K96" s="178"/>
      <c r="L96" s="179"/>
      <c r="M96" s="178"/>
      <c r="N96" s="179"/>
      <c r="O96" s="180"/>
      <c r="P96" s="177"/>
      <c r="Q96" s="178"/>
      <c r="R96" s="179"/>
      <c r="S96" s="178"/>
      <c r="T96" s="179"/>
      <c r="U96" s="180"/>
      <c r="V96" s="105"/>
      <c r="W96" s="106"/>
      <c r="X96" s="107"/>
      <c r="Y96" s="106"/>
      <c r="Z96" s="107"/>
      <c r="AA96" s="108"/>
      <c r="AB96" s="105"/>
      <c r="AC96" s="106"/>
      <c r="AD96" s="107"/>
      <c r="AE96" s="106"/>
      <c r="AF96" s="107"/>
      <c r="AG96" s="108"/>
      <c r="AH96" s="105"/>
      <c r="AI96" s="106"/>
      <c r="AJ96" s="107"/>
      <c r="AK96" s="106"/>
      <c r="AL96" s="107"/>
      <c r="AM96" s="108"/>
      <c r="AN96" s="171"/>
      <c r="AO96" s="172"/>
      <c r="AP96" s="172"/>
      <c r="AQ96" s="173"/>
      <c r="AR96" s="174"/>
      <c r="AS96" s="175"/>
      <c r="AT96" s="24" t="s">
        <v>662</v>
      </c>
      <c r="AU96" s="23" t="s">
        <v>704</v>
      </c>
    </row>
    <row r="97" spans="1:47" s="97" customFormat="1" ht="15.75" hidden="1" customHeight="1" x14ac:dyDescent="0.25">
      <c r="A97" s="181" t="s">
        <v>596</v>
      </c>
      <c r="B97" s="182" t="s">
        <v>19</v>
      </c>
      <c r="C97" s="183" t="s">
        <v>597</v>
      </c>
      <c r="D97" s="177"/>
      <c r="E97" s="178"/>
      <c r="F97" s="179"/>
      <c r="G97" s="178"/>
      <c r="H97" s="179"/>
      <c r="I97" s="180"/>
      <c r="J97" s="177"/>
      <c r="K97" s="178"/>
      <c r="L97" s="179"/>
      <c r="M97" s="178"/>
      <c r="N97" s="179"/>
      <c r="O97" s="180"/>
      <c r="P97" s="177"/>
      <c r="Q97" s="178"/>
      <c r="R97" s="179"/>
      <c r="S97" s="178"/>
      <c r="T97" s="179"/>
      <c r="U97" s="180"/>
      <c r="V97" s="105"/>
      <c r="W97" s="106"/>
      <c r="X97" s="107"/>
      <c r="Y97" s="106"/>
      <c r="Z97" s="107"/>
      <c r="AA97" s="108"/>
      <c r="AB97" s="105"/>
      <c r="AC97" s="106"/>
      <c r="AD97" s="107"/>
      <c r="AE97" s="106"/>
      <c r="AF97" s="107"/>
      <c r="AG97" s="108"/>
      <c r="AH97" s="105"/>
      <c r="AI97" s="106"/>
      <c r="AJ97" s="107"/>
      <c r="AK97" s="106"/>
      <c r="AL97" s="107"/>
      <c r="AM97" s="108"/>
      <c r="AN97" s="171"/>
      <c r="AO97" s="172"/>
      <c r="AP97" s="172"/>
      <c r="AQ97" s="173"/>
      <c r="AR97" s="174"/>
      <c r="AS97" s="175"/>
      <c r="AT97" s="24" t="s">
        <v>662</v>
      </c>
      <c r="AU97" s="23"/>
    </row>
    <row r="98" spans="1:47" s="97" customFormat="1" ht="15.75" hidden="1" customHeight="1" x14ac:dyDescent="0.25">
      <c r="A98" s="181" t="s">
        <v>596</v>
      </c>
      <c r="B98" s="182" t="s">
        <v>19</v>
      </c>
      <c r="C98" s="183" t="s">
        <v>598</v>
      </c>
      <c r="D98" s="177"/>
      <c r="E98" s="178"/>
      <c r="F98" s="179"/>
      <c r="G98" s="178"/>
      <c r="H98" s="179"/>
      <c r="I98" s="180"/>
      <c r="J98" s="177"/>
      <c r="K98" s="178"/>
      <c r="L98" s="179"/>
      <c r="M98" s="178"/>
      <c r="N98" s="179"/>
      <c r="O98" s="180"/>
      <c r="P98" s="177"/>
      <c r="Q98" s="178"/>
      <c r="R98" s="179"/>
      <c r="S98" s="178"/>
      <c r="T98" s="179"/>
      <c r="U98" s="180"/>
      <c r="V98" s="105"/>
      <c r="W98" s="106"/>
      <c r="X98" s="107"/>
      <c r="Y98" s="106"/>
      <c r="Z98" s="107"/>
      <c r="AA98" s="108"/>
      <c r="AB98" s="105"/>
      <c r="AC98" s="106"/>
      <c r="AD98" s="107"/>
      <c r="AE98" s="106"/>
      <c r="AF98" s="107"/>
      <c r="AG98" s="108"/>
      <c r="AH98" s="105"/>
      <c r="AI98" s="106"/>
      <c r="AJ98" s="107"/>
      <c r="AK98" s="106"/>
      <c r="AL98" s="107"/>
      <c r="AM98" s="108"/>
      <c r="AN98" s="171"/>
      <c r="AO98" s="172"/>
      <c r="AP98" s="172"/>
      <c r="AQ98" s="173"/>
      <c r="AR98" s="174"/>
      <c r="AS98" s="175"/>
      <c r="AT98" s="24" t="s">
        <v>662</v>
      </c>
      <c r="AU98" s="23"/>
    </row>
    <row r="99" spans="1:47" s="97" customFormat="1" ht="15.75" hidden="1" customHeight="1" x14ac:dyDescent="0.25">
      <c r="A99" s="181" t="s">
        <v>596</v>
      </c>
      <c r="B99" s="182" t="s">
        <v>19</v>
      </c>
      <c r="C99" s="183" t="s">
        <v>599</v>
      </c>
      <c r="D99" s="177"/>
      <c r="E99" s="178"/>
      <c r="F99" s="179"/>
      <c r="G99" s="178"/>
      <c r="H99" s="179"/>
      <c r="I99" s="180"/>
      <c r="J99" s="177"/>
      <c r="K99" s="178"/>
      <c r="L99" s="179"/>
      <c r="M99" s="178"/>
      <c r="N99" s="179"/>
      <c r="O99" s="180"/>
      <c r="P99" s="177"/>
      <c r="Q99" s="178"/>
      <c r="R99" s="179"/>
      <c r="S99" s="178"/>
      <c r="T99" s="179"/>
      <c r="U99" s="180"/>
      <c r="V99" s="105"/>
      <c r="W99" s="106"/>
      <c r="X99" s="107"/>
      <c r="Y99" s="106"/>
      <c r="Z99" s="107"/>
      <c r="AA99" s="108"/>
      <c r="AB99" s="105"/>
      <c r="AC99" s="106"/>
      <c r="AD99" s="107"/>
      <c r="AE99" s="106"/>
      <c r="AF99" s="107"/>
      <c r="AG99" s="108"/>
      <c r="AH99" s="105"/>
      <c r="AI99" s="106"/>
      <c r="AJ99" s="107"/>
      <c r="AK99" s="106"/>
      <c r="AL99" s="107"/>
      <c r="AM99" s="108"/>
      <c r="AN99" s="171"/>
      <c r="AO99" s="172"/>
      <c r="AP99" s="172"/>
      <c r="AQ99" s="173"/>
      <c r="AR99" s="174"/>
      <c r="AS99" s="175"/>
      <c r="AT99" s="24" t="s">
        <v>718</v>
      </c>
      <c r="AU99" s="23" t="s">
        <v>719</v>
      </c>
    </row>
    <row r="100" spans="1:47" s="97" customFormat="1" ht="15.75" hidden="1" customHeight="1" x14ac:dyDescent="0.25">
      <c r="A100" s="181" t="s">
        <v>600</v>
      </c>
      <c r="B100" s="182" t="s">
        <v>19</v>
      </c>
      <c r="C100" s="183" t="s">
        <v>601</v>
      </c>
      <c r="D100" s="177"/>
      <c r="E100" s="178"/>
      <c r="F100" s="179"/>
      <c r="G100" s="178"/>
      <c r="H100" s="179"/>
      <c r="I100" s="180"/>
      <c r="J100" s="177"/>
      <c r="K100" s="178"/>
      <c r="L100" s="179"/>
      <c r="M100" s="178"/>
      <c r="N100" s="179"/>
      <c r="O100" s="180"/>
      <c r="P100" s="177"/>
      <c r="Q100" s="178"/>
      <c r="R100" s="179"/>
      <c r="S100" s="178"/>
      <c r="T100" s="179"/>
      <c r="U100" s="180"/>
      <c r="V100" s="105"/>
      <c r="W100" s="106"/>
      <c r="X100" s="107"/>
      <c r="Y100" s="106"/>
      <c r="Z100" s="107"/>
      <c r="AA100" s="108"/>
      <c r="AB100" s="105"/>
      <c r="AC100" s="106"/>
      <c r="AD100" s="107"/>
      <c r="AE100" s="106"/>
      <c r="AF100" s="107"/>
      <c r="AG100" s="108"/>
      <c r="AH100" s="105"/>
      <c r="AI100" s="106"/>
      <c r="AJ100" s="107"/>
      <c r="AK100" s="106"/>
      <c r="AL100" s="107"/>
      <c r="AM100" s="108"/>
      <c r="AN100" s="171"/>
      <c r="AO100" s="172"/>
      <c r="AP100" s="172"/>
      <c r="AQ100" s="173"/>
      <c r="AR100" s="174"/>
      <c r="AS100" s="175"/>
      <c r="AT100" s="24" t="s">
        <v>720</v>
      </c>
      <c r="AU100" s="23"/>
    </row>
    <row r="101" spans="1:47" s="97" customFormat="1" ht="15.75" hidden="1" customHeight="1" x14ac:dyDescent="0.25">
      <c r="A101" s="181" t="s">
        <v>602</v>
      </c>
      <c r="B101" s="182" t="s">
        <v>19</v>
      </c>
      <c r="C101" s="183" t="s">
        <v>603</v>
      </c>
      <c r="D101" s="177"/>
      <c r="E101" s="178"/>
      <c r="F101" s="179"/>
      <c r="G101" s="178"/>
      <c r="H101" s="179"/>
      <c r="I101" s="180"/>
      <c r="J101" s="177"/>
      <c r="K101" s="178"/>
      <c r="L101" s="179"/>
      <c r="M101" s="178"/>
      <c r="N101" s="179"/>
      <c r="O101" s="180"/>
      <c r="P101" s="177"/>
      <c r="Q101" s="178"/>
      <c r="R101" s="179"/>
      <c r="S101" s="178"/>
      <c r="T101" s="179"/>
      <c r="U101" s="180"/>
      <c r="V101" s="105"/>
      <c r="W101" s="106"/>
      <c r="X101" s="107"/>
      <c r="Y101" s="106"/>
      <c r="Z101" s="107"/>
      <c r="AA101" s="108"/>
      <c r="AB101" s="105"/>
      <c r="AC101" s="106"/>
      <c r="AD101" s="107"/>
      <c r="AE101" s="106"/>
      <c r="AF101" s="107"/>
      <c r="AG101" s="108"/>
      <c r="AH101" s="105"/>
      <c r="AI101" s="106"/>
      <c r="AJ101" s="107"/>
      <c r="AK101" s="106"/>
      <c r="AL101" s="107"/>
      <c r="AM101" s="108"/>
      <c r="AN101" s="171"/>
      <c r="AO101" s="172"/>
      <c r="AP101" s="172"/>
      <c r="AQ101" s="173"/>
      <c r="AR101" s="174"/>
      <c r="AS101" s="175"/>
      <c r="AT101" s="24" t="s">
        <v>720</v>
      </c>
      <c r="AU101" s="23"/>
    </row>
    <row r="102" spans="1:47" s="97" customFormat="1" ht="15.75" hidden="1" customHeight="1" x14ac:dyDescent="0.25">
      <c r="A102" s="181" t="s">
        <v>604</v>
      </c>
      <c r="B102" s="182" t="s">
        <v>19</v>
      </c>
      <c r="C102" s="183" t="s">
        <v>605</v>
      </c>
      <c r="D102" s="177"/>
      <c r="E102" s="178"/>
      <c r="F102" s="179"/>
      <c r="G102" s="178"/>
      <c r="H102" s="179"/>
      <c r="I102" s="180"/>
      <c r="J102" s="177"/>
      <c r="K102" s="178"/>
      <c r="L102" s="179"/>
      <c r="M102" s="178"/>
      <c r="N102" s="179"/>
      <c r="O102" s="180"/>
      <c r="P102" s="177"/>
      <c r="Q102" s="178"/>
      <c r="R102" s="179"/>
      <c r="S102" s="178"/>
      <c r="T102" s="179"/>
      <c r="U102" s="180"/>
      <c r="V102" s="105"/>
      <c r="W102" s="106"/>
      <c r="X102" s="107"/>
      <c r="Y102" s="106"/>
      <c r="Z102" s="107"/>
      <c r="AA102" s="108"/>
      <c r="AB102" s="105"/>
      <c r="AC102" s="106"/>
      <c r="AD102" s="107"/>
      <c r="AE102" s="106"/>
      <c r="AF102" s="107"/>
      <c r="AG102" s="108"/>
      <c r="AH102" s="105"/>
      <c r="AI102" s="106"/>
      <c r="AJ102" s="107"/>
      <c r="AK102" s="106"/>
      <c r="AL102" s="107"/>
      <c r="AM102" s="108"/>
      <c r="AN102" s="171"/>
      <c r="AO102" s="172"/>
      <c r="AP102" s="172"/>
      <c r="AQ102" s="173"/>
      <c r="AR102" s="174"/>
      <c r="AS102" s="175"/>
      <c r="AT102" s="24" t="s">
        <v>720</v>
      </c>
      <c r="AU102" s="23" t="s">
        <v>721</v>
      </c>
    </row>
    <row r="103" spans="1:47" s="97" customFormat="1" ht="15.75" hidden="1" customHeight="1" x14ac:dyDescent="0.25">
      <c r="A103" s="181" t="s">
        <v>606</v>
      </c>
      <c r="B103" s="182" t="s">
        <v>19</v>
      </c>
      <c r="C103" s="183" t="s">
        <v>607</v>
      </c>
      <c r="D103" s="177"/>
      <c r="E103" s="178"/>
      <c r="F103" s="179"/>
      <c r="G103" s="178"/>
      <c r="H103" s="179"/>
      <c r="I103" s="180"/>
      <c r="J103" s="177"/>
      <c r="K103" s="178"/>
      <c r="L103" s="179"/>
      <c r="M103" s="178"/>
      <c r="N103" s="179"/>
      <c r="O103" s="180"/>
      <c r="P103" s="177"/>
      <c r="Q103" s="178"/>
      <c r="R103" s="179"/>
      <c r="S103" s="178"/>
      <c r="T103" s="179"/>
      <c r="U103" s="180"/>
      <c r="V103" s="105"/>
      <c r="W103" s="106"/>
      <c r="X103" s="107"/>
      <c r="Y103" s="106"/>
      <c r="Z103" s="107"/>
      <c r="AA103" s="108"/>
      <c r="AB103" s="105"/>
      <c r="AC103" s="106"/>
      <c r="AD103" s="107"/>
      <c r="AE103" s="106"/>
      <c r="AF103" s="107"/>
      <c r="AG103" s="108"/>
      <c r="AH103" s="105"/>
      <c r="AI103" s="106"/>
      <c r="AJ103" s="107"/>
      <c r="AK103" s="106"/>
      <c r="AL103" s="107"/>
      <c r="AM103" s="108"/>
      <c r="AN103" s="171"/>
      <c r="AO103" s="172"/>
      <c r="AP103" s="172"/>
      <c r="AQ103" s="173"/>
      <c r="AR103" s="174"/>
      <c r="AS103" s="175"/>
      <c r="AT103" s="24" t="s">
        <v>720</v>
      </c>
      <c r="AU103" s="23"/>
    </row>
    <row r="104" spans="1:47" s="97" customFormat="1" ht="15.75" hidden="1" customHeight="1" x14ac:dyDescent="0.25">
      <c r="A104" s="181" t="s">
        <v>608</v>
      </c>
      <c r="B104" s="182" t="s">
        <v>19</v>
      </c>
      <c r="C104" s="183" t="s">
        <v>609</v>
      </c>
      <c r="D104" s="177"/>
      <c r="E104" s="178"/>
      <c r="F104" s="179"/>
      <c r="G104" s="178"/>
      <c r="H104" s="179"/>
      <c r="I104" s="180"/>
      <c r="J104" s="177"/>
      <c r="K104" s="178"/>
      <c r="L104" s="179"/>
      <c r="M104" s="178"/>
      <c r="N104" s="179"/>
      <c r="O104" s="180"/>
      <c r="P104" s="177"/>
      <c r="Q104" s="178"/>
      <c r="R104" s="179"/>
      <c r="S104" s="178"/>
      <c r="T104" s="179"/>
      <c r="U104" s="180"/>
      <c r="V104" s="105"/>
      <c r="W104" s="106"/>
      <c r="X104" s="107"/>
      <c r="Y104" s="106"/>
      <c r="Z104" s="107"/>
      <c r="AA104" s="108"/>
      <c r="AB104" s="105"/>
      <c r="AC104" s="106"/>
      <c r="AD104" s="107"/>
      <c r="AE104" s="106"/>
      <c r="AF104" s="107"/>
      <c r="AG104" s="108"/>
      <c r="AH104" s="105"/>
      <c r="AI104" s="106"/>
      <c r="AJ104" s="107"/>
      <c r="AK104" s="106"/>
      <c r="AL104" s="107"/>
      <c r="AM104" s="108"/>
      <c r="AN104" s="171"/>
      <c r="AO104" s="172"/>
      <c r="AP104" s="172"/>
      <c r="AQ104" s="173"/>
      <c r="AR104" s="174"/>
      <c r="AS104" s="175"/>
      <c r="AT104" s="24" t="s">
        <v>720</v>
      </c>
      <c r="AU104" s="23"/>
    </row>
    <row r="105" spans="1:47" s="97" customFormat="1" ht="15.75" hidden="1" customHeight="1" x14ac:dyDescent="0.25">
      <c r="A105" s="181" t="s">
        <v>596</v>
      </c>
      <c r="B105" s="182" t="s">
        <v>19</v>
      </c>
      <c r="C105" s="183" t="s">
        <v>610</v>
      </c>
      <c r="D105" s="177"/>
      <c r="E105" s="178"/>
      <c r="F105" s="179"/>
      <c r="G105" s="178"/>
      <c r="H105" s="179"/>
      <c r="I105" s="180"/>
      <c r="J105" s="177"/>
      <c r="K105" s="178"/>
      <c r="L105" s="179"/>
      <c r="M105" s="178"/>
      <c r="N105" s="179"/>
      <c r="O105" s="180"/>
      <c r="P105" s="177"/>
      <c r="Q105" s="178"/>
      <c r="R105" s="179"/>
      <c r="S105" s="178"/>
      <c r="T105" s="179"/>
      <c r="U105" s="180"/>
      <c r="V105" s="105"/>
      <c r="W105" s="106"/>
      <c r="X105" s="107"/>
      <c r="Y105" s="106"/>
      <c r="Z105" s="107"/>
      <c r="AA105" s="108"/>
      <c r="AB105" s="105"/>
      <c r="AC105" s="106"/>
      <c r="AD105" s="107"/>
      <c r="AE105" s="106"/>
      <c r="AF105" s="107"/>
      <c r="AG105" s="108"/>
      <c r="AH105" s="105"/>
      <c r="AI105" s="106"/>
      <c r="AJ105" s="107"/>
      <c r="AK105" s="106"/>
      <c r="AL105" s="107"/>
      <c r="AM105" s="108"/>
      <c r="AN105" s="171"/>
      <c r="AO105" s="172"/>
      <c r="AP105" s="172"/>
      <c r="AQ105" s="173"/>
      <c r="AR105" s="174"/>
      <c r="AS105" s="175"/>
      <c r="AT105" s="24" t="s">
        <v>722</v>
      </c>
      <c r="AU105" s="23" t="s">
        <v>723</v>
      </c>
    </row>
    <row r="106" spans="1:47" s="97" customFormat="1" ht="15.75" hidden="1" customHeight="1" x14ac:dyDescent="0.25">
      <c r="A106" s="181" t="s">
        <v>596</v>
      </c>
      <c r="B106" s="182" t="s">
        <v>19</v>
      </c>
      <c r="C106" s="183" t="s">
        <v>611</v>
      </c>
      <c r="D106" s="177"/>
      <c r="E106" s="178"/>
      <c r="F106" s="179"/>
      <c r="G106" s="178"/>
      <c r="H106" s="179"/>
      <c r="I106" s="180"/>
      <c r="J106" s="177"/>
      <c r="K106" s="178"/>
      <c r="L106" s="179"/>
      <c r="M106" s="178"/>
      <c r="N106" s="179"/>
      <c r="O106" s="180"/>
      <c r="P106" s="177"/>
      <c r="Q106" s="178"/>
      <c r="R106" s="179"/>
      <c r="S106" s="178"/>
      <c r="T106" s="179"/>
      <c r="U106" s="180"/>
      <c r="V106" s="105"/>
      <c r="W106" s="106"/>
      <c r="X106" s="107"/>
      <c r="Y106" s="106"/>
      <c r="Z106" s="107"/>
      <c r="AA106" s="108"/>
      <c r="AB106" s="105"/>
      <c r="AC106" s="106"/>
      <c r="AD106" s="107"/>
      <c r="AE106" s="106"/>
      <c r="AF106" s="107"/>
      <c r="AG106" s="108"/>
      <c r="AH106" s="105"/>
      <c r="AI106" s="106"/>
      <c r="AJ106" s="107"/>
      <c r="AK106" s="106"/>
      <c r="AL106" s="107"/>
      <c r="AM106" s="108"/>
      <c r="AN106" s="171"/>
      <c r="AO106" s="172"/>
      <c r="AP106" s="172"/>
      <c r="AQ106" s="173"/>
      <c r="AR106" s="174"/>
      <c r="AS106" s="175"/>
      <c r="AT106" s="24" t="s">
        <v>722</v>
      </c>
      <c r="AU106" s="23" t="s">
        <v>724</v>
      </c>
    </row>
    <row r="107" spans="1:47" s="97" customFormat="1" ht="15.75" hidden="1" customHeight="1" x14ac:dyDescent="0.25">
      <c r="A107" s="181" t="s">
        <v>596</v>
      </c>
      <c r="B107" s="182" t="s">
        <v>19</v>
      </c>
      <c r="C107" s="183" t="s">
        <v>612</v>
      </c>
      <c r="D107" s="177"/>
      <c r="E107" s="178"/>
      <c r="F107" s="179"/>
      <c r="G107" s="178"/>
      <c r="H107" s="179"/>
      <c r="I107" s="180"/>
      <c r="J107" s="177"/>
      <c r="K107" s="178"/>
      <c r="L107" s="179"/>
      <c r="M107" s="178"/>
      <c r="N107" s="179"/>
      <c r="O107" s="180"/>
      <c r="P107" s="177"/>
      <c r="Q107" s="178"/>
      <c r="R107" s="179"/>
      <c r="S107" s="178"/>
      <c r="T107" s="179"/>
      <c r="U107" s="180"/>
      <c r="V107" s="105"/>
      <c r="W107" s="106"/>
      <c r="X107" s="107"/>
      <c r="Y107" s="106"/>
      <c r="Z107" s="107"/>
      <c r="AA107" s="108"/>
      <c r="AB107" s="105"/>
      <c r="AC107" s="106"/>
      <c r="AD107" s="107"/>
      <c r="AE107" s="106"/>
      <c r="AF107" s="107"/>
      <c r="AG107" s="108"/>
      <c r="AH107" s="105"/>
      <c r="AI107" s="106"/>
      <c r="AJ107" s="107"/>
      <c r="AK107" s="106"/>
      <c r="AL107" s="107"/>
      <c r="AM107" s="108"/>
      <c r="AN107" s="171"/>
      <c r="AO107" s="172"/>
      <c r="AP107" s="172"/>
      <c r="AQ107" s="173"/>
      <c r="AR107" s="174"/>
      <c r="AS107" s="175"/>
      <c r="AT107" s="24" t="s">
        <v>722</v>
      </c>
      <c r="AU107" s="23" t="s">
        <v>724</v>
      </c>
    </row>
    <row r="108" spans="1:47" s="97" customFormat="1" ht="15.75" hidden="1" customHeight="1" x14ac:dyDescent="0.25">
      <c r="A108" s="181" t="s">
        <v>596</v>
      </c>
      <c r="B108" s="182" t="s">
        <v>19</v>
      </c>
      <c r="C108" s="183" t="s">
        <v>613</v>
      </c>
      <c r="D108" s="177"/>
      <c r="E108" s="178"/>
      <c r="F108" s="179"/>
      <c r="G108" s="178"/>
      <c r="H108" s="179"/>
      <c r="I108" s="180"/>
      <c r="J108" s="177"/>
      <c r="K108" s="178"/>
      <c r="L108" s="179"/>
      <c r="M108" s="178"/>
      <c r="N108" s="179"/>
      <c r="O108" s="180"/>
      <c r="P108" s="177"/>
      <c r="Q108" s="178"/>
      <c r="R108" s="179"/>
      <c r="S108" s="178"/>
      <c r="T108" s="179"/>
      <c r="U108" s="180"/>
      <c r="V108" s="105"/>
      <c r="W108" s="106"/>
      <c r="X108" s="107"/>
      <c r="Y108" s="106"/>
      <c r="Z108" s="107"/>
      <c r="AA108" s="108"/>
      <c r="AB108" s="105"/>
      <c r="AC108" s="106"/>
      <c r="AD108" s="107"/>
      <c r="AE108" s="106"/>
      <c r="AF108" s="107"/>
      <c r="AG108" s="108"/>
      <c r="AH108" s="105"/>
      <c r="AI108" s="106"/>
      <c r="AJ108" s="107"/>
      <c r="AK108" s="106"/>
      <c r="AL108" s="107"/>
      <c r="AM108" s="108"/>
      <c r="AN108" s="171"/>
      <c r="AO108" s="172"/>
      <c r="AP108" s="172"/>
      <c r="AQ108" s="173"/>
      <c r="AR108" s="174"/>
      <c r="AS108" s="175"/>
      <c r="AT108" s="24" t="s">
        <v>722</v>
      </c>
      <c r="AU108" s="23" t="s">
        <v>724</v>
      </c>
    </row>
    <row r="109" spans="1:47" s="97" customFormat="1" ht="15.75" hidden="1" customHeight="1" x14ac:dyDescent="0.25">
      <c r="A109" s="181" t="s">
        <v>596</v>
      </c>
      <c r="B109" s="182" t="s">
        <v>19</v>
      </c>
      <c r="C109" s="183" t="s">
        <v>614</v>
      </c>
      <c r="D109" s="177"/>
      <c r="E109" s="178"/>
      <c r="F109" s="179"/>
      <c r="G109" s="178"/>
      <c r="H109" s="179"/>
      <c r="I109" s="180"/>
      <c r="J109" s="177"/>
      <c r="K109" s="178"/>
      <c r="L109" s="179"/>
      <c r="M109" s="178"/>
      <c r="N109" s="179"/>
      <c r="O109" s="180"/>
      <c r="P109" s="177"/>
      <c r="Q109" s="178"/>
      <c r="R109" s="179"/>
      <c r="S109" s="178"/>
      <c r="T109" s="179"/>
      <c r="U109" s="180"/>
      <c r="V109" s="105"/>
      <c r="W109" s="106"/>
      <c r="X109" s="107"/>
      <c r="Y109" s="106"/>
      <c r="Z109" s="107"/>
      <c r="AA109" s="108"/>
      <c r="AB109" s="105"/>
      <c r="AC109" s="106"/>
      <c r="AD109" s="107"/>
      <c r="AE109" s="106"/>
      <c r="AF109" s="107"/>
      <c r="AG109" s="108"/>
      <c r="AH109" s="105"/>
      <c r="AI109" s="106"/>
      <c r="AJ109" s="107"/>
      <c r="AK109" s="106"/>
      <c r="AL109" s="107"/>
      <c r="AM109" s="108"/>
      <c r="AN109" s="171"/>
      <c r="AO109" s="172"/>
      <c r="AP109" s="172"/>
      <c r="AQ109" s="173"/>
      <c r="AR109" s="174"/>
      <c r="AS109" s="175"/>
      <c r="AT109" s="24" t="s">
        <v>722</v>
      </c>
      <c r="AU109" s="23" t="s">
        <v>725</v>
      </c>
    </row>
    <row r="110" spans="1:47" s="97" customFormat="1" ht="15.75" hidden="1" customHeight="1" x14ac:dyDescent="0.25">
      <c r="A110" s="181" t="s">
        <v>596</v>
      </c>
      <c r="B110" s="182" t="s">
        <v>19</v>
      </c>
      <c r="C110" s="183" t="s">
        <v>615</v>
      </c>
      <c r="D110" s="177"/>
      <c r="E110" s="178"/>
      <c r="F110" s="179"/>
      <c r="G110" s="178"/>
      <c r="H110" s="179"/>
      <c r="I110" s="180"/>
      <c r="J110" s="177"/>
      <c r="K110" s="178"/>
      <c r="L110" s="179"/>
      <c r="M110" s="178"/>
      <c r="N110" s="179"/>
      <c r="O110" s="180"/>
      <c r="P110" s="177"/>
      <c r="Q110" s="178"/>
      <c r="R110" s="179"/>
      <c r="S110" s="178"/>
      <c r="T110" s="179"/>
      <c r="U110" s="180"/>
      <c r="V110" s="105"/>
      <c r="W110" s="106"/>
      <c r="X110" s="107"/>
      <c r="Y110" s="106"/>
      <c r="Z110" s="107"/>
      <c r="AA110" s="108"/>
      <c r="AB110" s="105"/>
      <c r="AC110" s="106"/>
      <c r="AD110" s="107"/>
      <c r="AE110" s="106"/>
      <c r="AF110" s="107"/>
      <c r="AG110" s="108"/>
      <c r="AH110" s="105"/>
      <c r="AI110" s="106"/>
      <c r="AJ110" s="107"/>
      <c r="AK110" s="106"/>
      <c r="AL110" s="107"/>
      <c r="AM110" s="108"/>
      <c r="AN110" s="171"/>
      <c r="AO110" s="172"/>
      <c r="AP110" s="172"/>
      <c r="AQ110" s="173"/>
      <c r="AR110" s="174"/>
      <c r="AS110" s="175"/>
      <c r="AT110" s="24" t="s">
        <v>722</v>
      </c>
      <c r="AU110" s="23" t="s">
        <v>726</v>
      </c>
    </row>
    <row r="111" spans="1:47" s="97" customFormat="1" ht="15.75" hidden="1" customHeight="1" x14ac:dyDescent="0.25">
      <c r="A111" s="181" t="s">
        <v>596</v>
      </c>
      <c r="B111" s="182" t="s">
        <v>19</v>
      </c>
      <c r="C111" s="183" t="s">
        <v>616</v>
      </c>
      <c r="D111" s="177"/>
      <c r="E111" s="178"/>
      <c r="F111" s="179"/>
      <c r="G111" s="178"/>
      <c r="H111" s="179"/>
      <c r="I111" s="180"/>
      <c r="J111" s="177"/>
      <c r="K111" s="178"/>
      <c r="L111" s="179"/>
      <c r="M111" s="178"/>
      <c r="N111" s="179"/>
      <c r="O111" s="180"/>
      <c r="P111" s="177"/>
      <c r="Q111" s="178"/>
      <c r="R111" s="179"/>
      <c r="S111" s="178"/>
      <c r="T111" s="179"/>
      <c r="U111" s="180"/>
      <c r="V111" s="105"/>
      <c r="W111" s="106"/>
      <c r="X111" s="107"/>
      <c r="Y111" s="106"/>
      <c r="Z111" s="107"/>
      <c r="AA111" s="108"/>
      <c r="AB111" s="105"/>
      <c r="AC111" s="106"/>
      <c r="AD111" s="107"/>
      <c r="AE111" s="106"/>
      <c r="AF111" s="107"/>
      <c r="AG111" s="108"/>
      <c r="AH111" s="105"/>
      <c r="AI111" s="106"/>
      <c r="AJ111" s="107"/>
      <c r="AK111" s="106"/>
      <c r="AL111" s="107"/>
      <c r="AM111" s="108"/>
      <c r="AN111" s="171"/>
      <c r="AO111" s="172"/>
      <c r="AP111" s="172"/>
      <c r="AQ111" s="173"/>
      <c r="AR111" s="174"/>
      <c r="AS111" s="175"/>
      <c r="AT111" s="24" t="s">
        <v>722</v>
      </c>
      <c r="AU111" s="23" t="s">
        <v>727</v>
      </c>
    </row>
    <row r="112" spans="1:47" s="97" customFormat="1" ht="15.75" hidden="1" customHeight="1" x14ac:dyDescent="0.25">
      <c r="A112" s="181" t="s">
        <v>596</v>
      </c>
      <c r="B112" s="182" t="s">
        <v>19</v>
      </c>
      <c r="C112" s="183" t="s">
        <v>617</v>
      </c>
      <c r="D112" s="177"/>
      <c r="E112" s="178"/>
      <c r="F112" s="179"/>
      <c r="G112" s="178"/>
      <c r="H112" s="179"/>
      <c r="I112" s="180"/>
      <c r="J112" s="177"/>
      <c r="K112" s="178"/>
      <c r="L112" s="179"/>
      <c r="M112" s="178"/>
      <c r="N112" s="179"/>
      <c r="O112" s="180"/>
      <c r="P112" s="177"/>
      <c r="Q112" s="178"/>
      <c r="R112" s="179"/>
      <c r="S112" s="178"/>
      <c r="T112" s="179"/>
      <c r="U112" s="180"/>
      <c r="V112" s="105"/>
      <c r="W112" s="106"/>
      <c r="X112" s="107"/>
      <c r="Y112" s="106"/>
      <c r="Z112" s="107"/>
      <c r="AA112" s="108"/>
      <c r="AB112" s="105"/>
      <c r="AC112" s="106"/>
      <c r="AD112" s="107"/>
      <c r="AE112" s="106"/>
      <c r="AF112" s="107"/>
      <c r="AG112" s="108"/>
      <c r="AH112" s="105"/>
      <c r="AI112" s="106"/>
      <c r="AJ112" s="107"/>
      <c r="AK112" s="106"/>
      <c r="AL112" s="107"/>
      <c r="AM112" s="108"/>
      <c r="AN112" s="171"/>
      <c r="AO112" s="172"/>
      <c r="AP112" s="172"/>
      <c r="AQ112" s="173"/>
      <c r="AR112" s="174"/>
      <c r="AS112" s="175"/>
      <c r="AT112" s="24"/>
      <c r="AU112" s="23"/>
    </row>
    <row r="113" spans="1:47" s="97" customFormat="1" ht="15.75" hidden="1" customHeight="1" x14ac:dyDescent="0.25">
      <c r="A113" s="181" t="s">
        <v>596</v>
      </c>
      <c r="B113" s="182" t="s">
        <v>19</v>
      </c>
      <c r="C113" s="183" t="s">
        <v>618</v>
      </c>
      <c r="D113" s="177"/>
      <c r="E113" s="178"/>
      <c r="F113" s="179"/>
      <c r="G113" s="178"/>
      <c r="H113" s="179"/>
      <c r="I113" s="180"/>
      <c r="J113" s="177"/>
      <c r="K113" s="178"/>
      <c r="L113" s="179"/>
      <c r="M113" s="178"/>
      <c r="N113" s="179"/>
      <c r="O113" s="180"/>
      <c r="P113" s="177"/>
      <c r="Q113" s="178"/>
      <c r="R113" s="179"/>
      <c r="S113" s="178"/>
      <c r="T113" s="179"/>
      <c r="U113" s="180"/>
      <c r="V113" s="105"/>
      <c r="W113" s="106"/>
      <c r="X113" s="107"/>
      <c r="Y113" s="106"/>
      <c r="Z113" s="107"/>
      <c r="AA113" s="108"/>
      <c r="AB113" s="105"/>
      <c r="AC113" s="106"/>
      <c r="AD113" s="107"/>
      <c r="AE113" s="106"/>
      <c r="AF113" s="107"/>
      <c r="AG113" s="108"/>
      <c r="AH113" s="105"/>
      <c r="AI113" s="106"/>
      <c r="AJ113" s="107"/>
      <c r="AK113" s="106"/>
      <c r="AL113" s="107"/>
      <c r="AM113" s="108"/>
      <c r="AN113" s="171"/>
      <c r="AO113" s="172"/>
      <c r="AP113" s="172"/>
      <c r="AQ113" s="173"/>
      <c r="AR113" s="174"/>
      <c r="AS113" s="175"/>
      <c r="AT113" s="24"/>
      <c r="AU113" s="23"/>
    </row>
    <row r="114" spans="1:47" s="97" customFormat="1" ht="15.75" hidden="1" customHeight="1" x14ac:dyDescent="0.25">
      <c r="A114" s="181" t="s">
        <v>596</v>
      </c>
      <c r="B114" s="182" t="s">
        <v>19</v>
      </c>
      <c r="C114" s="183" t="s">
        <v>619</v>
      </c>
      <c r="D114" s="177"/>
      <c r="E114" s="178"/>
      <c r="F114" s="179"/>
      <c r="G114" s="178"/>
      <c r="H114" s="179"/>
      <c r="I114" s="180"/>
      <c r="J114" s="177"/>
      <c r="K114" s="178"/>
      <c r="L114" s="179"/>
      <c r="M114" s="178"/>
      <c r="N114" s="179"/>
      <c r="O114" s="180"/>
      <c r="P114" s="177"/>
      <c r="Q114" s="178"/>
      <c r="R114" s="179"/>
      <c r="S114" s="178"/>
      <c r="T114" s="179"/>
      <c r="U114" s="180"/>
      <c r="V114" s="105"/>
      <c r="W114" s="106"/>
      <c r="X114" s="107"/>
      <c r="Y114" s="106"/>
      <c r="Z114" s="107"/>
      <c r="AA114" s="108"/>
      <c r="AB114" s="105"/>
      <c r="AC114" s="106"/>
      <c r="AD114" s="107"/>
      <c r="AE114" s="106"/>
      <c r="AF114" s="107"/>
      <c r="AG114" s="108"/>
      <c r="AH114" s="105"/>
      <c r="AI114" s="106"/>
      <c r="AJ114" s="107"/>
      <c r="AK114" s="106"/>
      <c r="AL114" s="107"/>
      <c r="AM114" s="108"/>
      <c r="AN114" s="171"/>
      <c r="AO114" s="172"/>
      <c r="AP114" s="172"/>
      <c r="AQ114" s="173"/>
      <c r="AR114" s="174"/>
      <c r="AS114" s="175"/>
      <c r="AT114" s="24"/>
      <c r="AU114" s="23"/>
    </row>
    <row r="115" spans="1:47" s="97" customFormat="1" ht="15.75" hidden="1" customHeight="1" x14ac:dyDescent="0.25">
      <c r="A115" s="181" t="s">
        <v>634</v>
      </c>
      <c r="B115" s="182" t="s">
        <v>19</v>
      </c>
      <c r="C115" s="183" t="s">
        <v>620</v>
      </c>
      <c r="D115" s="177"/>
      <c r="E115" s="178"/>
      <c r="F115" s="179"/>
      <c r="G115" s="178"/>
      <c r="H115" s="179"/>
      <c r="I115" s="180"/>
      <c r="J115" s="177"/>
      <c r="K115" s="178"/>
      <c r="L115" s="179"/>
      <c r="M115" s="178"/>
      <c r="N115" s="179"/>
      <c r="O115" s="180"/>
      <c r="P115" s="177"/>
      <c r="Q115" s="178"/>
      <c r="R115" s="179"/>
      <c r="S115" s="178"/>
      <c r="T115" s="179"/>
      <c r="U115" s="180"/>
      <c r="V115" s="105"/>
      <c r="W115" s="106"/>
      <c r="X115" s="107"/>
      <c r="Y115" s="106"/>
      <c r="Z115" s="107"/>
      <c r="AA115" s="108"/>
      <c r="AB115" s="105"/>
      <c r="AC115" s="106"/>
      <c r="AD115" s="107"/>
      <c r="AE115" s="106"/>
      <c r="AF115" s="107"/>
      <c r="AG115" s="108"/>
      <c r="AH115" s="105"/>
      <c r="AI115" s="106"/>
      <c r="AJ115" s="107"/>
      <c r="AK115" s="106"/>
      <c r="AL115" s="107"/>
      <c r="AM115" s="108"/>
      <c r="AN115" s="171"/>
      <c r="AO115" s="172"/>
      <c r="AP115" s="172"/>
      <c r="AQ115" s="173"/>
      <c r="AR115" s="174"/>
      <c r="AS115" s="175"/>
      <c r="AT115" s="24" t="s">
        <v>707</v>
      </c>
      <c r="AU115" s="23" t="s">
        <v>728</v>
      </c>
    </row>
    <row r="116" spans="1:47" s="97" customFormat="1" ht="15.75" hidden="1" customHeight="1" x14ac:dyDescent="0.25">
      <c r="A116" s="181" t="s">
        <v>621</v>
      </c>
      <c r="B116" s="182" t="s">
        <v>19</v>
      </c>
      <c r="C116" s="183" t="s">
        <v>622</v>
      </c>
      <c r="D116" s="177"/>
      <c r="E116" s="178"/>
      <c r="F116" s="179"/>
      <c r="G116" s="178"/>
      <c r="H116" s="179"/>
      <c r="I116" s="180"/>
      <c r="J116" s="177"/>
      <c r="K116" s="178"/>
      <c r="L116" s="179"/>
      <c r="M116" s="178"/>
      <c r="N116" s="179"/>
      <c r="O116" s="180"/>
      <c r="P116" s="177"/>
      <c r="Q116" s="178"/>
      <c r="R116" s="179"/>
      <c r="S116" s="178"/>
      <c r="T116" s="179"/>
      <c r="U116" s="180"/>
      <c r="V116" s="105"/>
      <c r="W116" s="106"/>
      <c r="X116" s="107"/>
      <c r="Y116" s="106"/>
      <c r="Z116" s="107"/>
      <c r="AA116" s="108"/>
      <c r="AB116" s="105"/>
      <c r="AC116" s="106"/>
      <c r="AD116" s="107"/>
      <c r="AE116" s="106"/>
      <c r="AF116" s="107"/>
      <c r="AG116" s="108"/>
      <c r="AH116" s="105"/>
      <c r="AI116" s="106"/>
      <c r="AJ116" s="107"/>
      <c r="AK116" s="106"/>
      <c r="AL116" s="107"/>
      <c r="AM116" s="108"/>
      <c r="AN116" s="171"/>
      <c r="AO116" s="172"/>
      <c r="AP116" s="172"/>
      <c r="AQ116" s="173"/>
      <c r="AR116" s="174"/>
      <c r="AS116" s="175"/>
      <c r="AT116" s="54" t="s">
        <v>653</v>
      </c>
      <c r="AU116" s="54"/>
    </row>
    <row r="117" spans="1:47" s="97" customFormat="1" ht="15.75" hidden="1" customHeight="1" x14ac:dyDescent="0.25">
      <c r="A117" s="181" t="s">
        <v>596</v>
      </c>
      <c r="B117" s="182" t="s">
        <v>19</v>
      </c>
      <c r="C117" s="183" t="s">
        <v>623</v>
      </c>
      <c r="D117" s="177"/>
      <c r="E117" s="178"/>
      <c r="F117" s="179"/>
      <c r="G117" s="178"/>
      <c r="H117" s="179"/>
      <c r="I117" s="180"/>
      <c r="J117" s="177"/>
      <c r="K117" s="178"/>
      <c r="L117" s="179"/>
      <c r="M117" s="178"/>
      <c r="N117" s="179"/>
      <c r="O117" s="180"/>
      <c r="P117" s="177"/>
      <c r="Q117" s="178"/>
      <c r="R117" s="179"/>
      <c r="S117" s="178"/>
      <c r="T117" s="179"/>
      <c r="U117" s="180"/>
      <c r="V117" s="105"/>
      <c r="W117" s="106">
        <v>6</v>
      </c>
      <c r="X117" s="107">
        <v>1</v>
      </c>
      <c r="Y117" s="106">
        <v>8</v>
      </c>
      <c r="Z117" s="107">
        <v>1</v>
      </c>
      <c r="AA117" s="108" t="s">
        <v>71</v>
      </c>
      <c r="AB117" s="105"/>
      <c r="AC117" s="106">
        <v>6</v>
      </c>
      <c r="AD117" s="107">
        <v>1</v>
      </c>
      <c r="AE117" s="106">
        <v>8</v>
      </c>
      <c r="AF117" s="107">
        <v>1</v>
      </c>
      <c r="AG117" s="108" t="s">
        <v>71</v>
      </c>
      <c r="AH117" s="105"/>
      <c r="AI117" s="106">
        <v>4</v>
      </c>
      <c r="AJ117" s="107">
        <v>1</v>
      </c>
      <c r="AK117" s="106">
        <v>6</v>
      </c>
      <c r="AL117" s="107">
        <v>1</v>
      </c>
      <c r="AM117" s="108" t="s">
        <v>71</v>
      </c>
      <c r="AN117" s="171"/>
      <c r="AO117" s="172"/>
      <c r="AP117" s="172"/>
      <c r="AQ117" s="173"/>
      <c r="AR117" s="174"/>
      <c r="AS117" s="175"/>
      <c r="AT117" s="24" t="s">
        <v>636</v>
      </c>
      <c r="AU117" s="23" t="s">
        <v>635</v>
      </c>
    </row>
    <row r="118" spans="1:47" s="97" customFormat="1" ht="15.75" hidden="1" customHeight="1" x14ac:dyDescent="0.25">
      <c r="A118" s="181" t="s">
        <v>624</v>
      </c>
      <c r="B118" s="182" t="s">
        <v>19</v>
      </c>
      <c r="C118" s="183" t="s">
        <v>625</v>
      </c>
      <c r="D118" s="177"/>
      <c r="E118" s="178"/>
      <c r="F118" s="179"/>
      <c r="G118" s="178"/>
      <c r="H118" s="179"/>
      <c r="I118" s="180"/>
      <c r="J118" s="177"/>
      <c r="K118" s="178"/>
      <c r="L118" s="179"/>
      <c r="M118" s="178"/>
      <c r="N118" s="179"/>
      <c r="O118" s="180"/>
      <c r="P118" s="177"/>
      <c r="Q118" s="178"/>
      <c r="R118" s="179"/>
      <c r="S118" s="178"/>
      <c r="T118" s="179"/>
      <c r="U118" s="180"/>
      <c r="V118" s="105"/>
      <c r="W118" s="106"/>
      <c r="X118" s="107"/>
      <c r="Y118" s="106"/>
      <c r="Z118" s="107"/>
      <c r="AA118" s="108"/>
      <c r="AB118" s="105"/>
      <c r="AC118" s="106"/>
      <c r="AD118" s="107"/>
      <c r="AE118" s="106"/>
      <c r="AF118" s="107"/>
      <c r="AG118" s="108"/>
      <c r="AH118" s="105"/>
      <c r="AI118" s="106"/>
      <c r="AJ118" s="107"/>
      <c r="AK118" s="106"/>
      <c r="AL118" s="107"/>
      <c r="AM118" s="108"/>
      <c r="AN118" s="171"/>
      <c r="AO118" s="172"/>
      <c r="AP118" s="172"/>
      <c r="AQ118" s="173"/>
      <c r="AR118" s="174"/>
      <c r="AS118" s="175"/>
      <c r="AT118" s="24" t="s">
        <v>669</v>
      </c>
      <c r="AU118" s="23" t="s">
        <v>713</v>
      </c>
    </row>
    <row r="119" spans="1:47" s="97" customFormat="1" ht="15.75" hidden="1" customHeight="1" x14ac:dyDescent="0.25">
      <c r="A119" s="181" t="s">
        <v>596</v>
      </c>
      <c r="B119" s="182" t="s">
        <v>19</v>
      </c>
      <c r="C119" s="183" t="s">
        <v>626</v>
      </c>
      <c r="D119" s="177"/>
      <c r="E119" s="178"/>
      <c r="F119" s="179"/>
      <c r="G119" s="178"/>
      <c r="H119" s="179"/>
      <c r="I119" s="180"/>
      <c r="J119" s="177"/>
      <c r="K119" s="178"/>
      <c r="L119" s="179"/>
      <c r="M119" s="178"/>
      <c r="N119" s="179"/>
      <c r="O119" s="180"/>
      <c r="P119" s="177"/>
      <c r="Q119" s="178"/>
      <c r="R119" s="179"/>
      <c r="S119" s="178"/>
      <c r="T119" s="179"/>
      <c r="U119" s="180"/>
      <c r="V119" s="105"/>
      <c r="W119" s="106"/>
      <c r="X119" s="107"/>
      <c r="Y119" s="106"/>
      <c r="Z119" s="107"/>
      <c r="AA119" s="108"/>
      <c r="AB119" s="105"/>
      <c r="AC119" s="106"/>
      <c r="AD119" s="107"/>
      <c r="AE119" s="106"/>
      <c r="AF119" s="107"/>
      <c r="AG119" s="108"/>
      <c r="AH119" s="105"/>
      <c r="AI119" s="106"/>
      <c r="AJ119" s="107"/>
      <c r="AK119" s="106"/>
      <c r="AL119" s="107"/>
      <c r="AM119" s="108"/>
      <c r="AN119" s="171"/>
      <c r="AO119" s="172"/>
      <c r="AP119" s="172"/>
      <c r="AQ119" s="173"/>
      <c r="AR119" s="174"/>
      <c r="AS119" s="175"/>
      <c r="AT119" s="24" t="s">
        <v>699</v>
      </c>
      <c r="AU119" s="23" t="s">
        <v>729</v>
      </c>
    </row>
    <row r="120" spans="1:47" s="97" customFormat="1" ht="15.75" hidden="1" customHeight="1" x14ac:dyDescent="0.25">
      <c r="A120" s="181" t="s">
        <v>596</v>
      </c>
      <c r="B120" s="182" t="s">
        <v>19</v>
      </c>
      <c r="C120" s="183" t="s">
        <v>627</v>
      </c>
      <c r="D120" s="177"/>
      <c r="E120" s="178"/>
      <c r="F120" s="179"/>
      <c r="G120" s="178"/>
      <c r="H120" s="179"/>
      <c r="I120" s="180"/>
      <c r="J120" s="177"/>
      <c r="K120" s="178"/>
      <c r="L120" s="179"/>
      <c r="M120" s="178"/>
      <c r="N120" s="179"/>
      <c r="O120" s="180"/>
      <c r="P120" s="177"/>
      <c r="Q120" s="178"/>
      <c r="R120" s="179"/>
      <c r="S120" s="178"/>
      <c r="T120" s="179"/>
      <c r="U120" s="180"/>
      <c r="V120" s="105"/>
      <c r="W120" s="106"/>
      <c r="X120" s="107"/>
      <c r="Y120" s="106"/>
      <c r="Z120" s="107"/>
      <c r="AA120" s="108"/>
      <c r="AB120" s="105"/>
      <c r="AC120" s="106"/>
      <c r="AD120" s="107"/>
      <c r="AE120" s="106"/>
      <c r="AF120" s="107"/>
      <c r="AG120" s="108"/>
      <c r="AH120" s="105"/>
      <c r="AI120" s="106"/>
      <c r="AJ120" s="107"/>
      <c r="AK120" s="106"/>
      <c r="AL120" s="107"/>
      <c r="AM120" s="108"/>
      <c r="AN120" s="171"/>
      <c r="AO120" s="172"/>
      <c r="AP120" s="172"/>
      <c r="AQ120" s="173"/>
      <c r="AR120" s="174"/>
      <c r="AS120" s="175"/>
      <c r="AT120" s="24" t="s">
        <v>699</v>
      </c>
      <c r="AU120" s="23" t="s">
        <v>729</v>
      </c>
    </row>
    <row r="121" spans="1:47" s="97" customFormat="1" ht="15.75" hidden="1" customHeight="1" x14ac:dyDescent="0.25">
      <c r="A121" s="181" t="s">
        <v>596</v>
      </c>
      <c r="B121" s="182" t="s">
        <v>19</v>
      </c>
      <c r="C121" s="183" t="s">
        <v>628</v>
      </c>
      <c r="D121" s="177"/>
      <c r="E121" s="178"/>
      <c r="F121" s="179"/>
      <c r="G121" s="178"/>
      <c r="H121" s="179"/>
      <c r="I121" s="180"/>
      <c r="J121" s="177"/>
      <c r="K121" s="178"/>
      <c r="L121" s="179"/>
      <c r="M121" s="178"/>
      <c r="N121" s="179"/>
      <c r="O121" s="180"/>
      <c r="P121" s="177"/>
      <c r="Q121" s="178"/>
      <c r="R121" s="179"/>
      <c r="S121" s="178"/>
      <c r="T121" s="179"/>
      <c r="U121" s="180"/>
      <c r="V121" s="105"/>
      <c r="W121" s="106"/>
      <c r="X121" s="107"/>
      <c r="Y121" s="106"/>
      <c r="Z121" s="107"/>
      <c r="AA121" s="108"/>
      <c r="AB121" s="105"/>
      <c r="AC121" s="106"/>
      <c r="AD121" s="107"/>
      <c r="AE121" s="106"/>
      <c r="AF121" s="107"/>
      <c r="AG121" s="108"/>
      <c r="AH121" s="105"/>
      <c r="AI121" s="106"/>
      <c r="AJ121" s="107"/>
      <c r="AK121" s="106"/>
      <c r="AL121" s="107"/>
      <c r="AM121" s="108"/>
      <c r="AN121" s="171"/>
      <c r="AO121" s="172"/>
      <c r="AP121" s="172"/>
      <c r="AQ121" s="173"/>
      <c r="AR121" s="174"/>
      <c r="AS121" s="175"/>
      <c r="AT121" s="24" t="s">
        <v>699</v>
      </c>
      <c r="AU121" s="23" t="s">
        <v>730</v>
      </c>
    </row>
    <row r="122" spans="1:47" s="97" customFormat="1" ht="15.75" hidden="1" customHeight="1" x14ac:dyDescent="0.25">
      <c r="A122" s="181" t="s">
        <v>596</v>
      </c>
      <c r="B122" s="182" t="s">
        <v>19</v>
      </c>
      <c r="C122" s="183" t="s">
        <v>629</v>
      </c>
      <c r="D122" s="177"/>
      <c r="E122" s="178"/>
      <c r="F122" s="179"/>
      <c r="G122" s="178"/>
      <c r="H122" s="179"/>
      <c r="I122" s="180"/>
      <c r="J122" s="177"/>
      <c r="K122" s="178"/>
      <c r="L122" s="179"/>
      <c r="M122" s="178"/>
      <c r="N122" s="179"/>
      <c r="O122" s="180"/>
      <c r="P122" s="177"/>
      <c r="Q122" s="178"/>
      <c r="R122" s="179"/>
      <c r="S122" s="178"/>
      <c r="T122" s="179"/>
      <c r="U122" s="180"/>
      <c r="V122" s="105"/>
      <c r="W122" s="106"/>
      <c r="X122" s="107"/>
      <c r="Y122" s="106"/>
      <c r="Z122" s="107"/>
      <c r="AA122" s="108"/>
      <c r="AB122" s="105"/>
      <c r="AC122" s="106"/>
      <c r="AD122" s="107"/>
      <c r="AE122" s="106"/>
      <c r="AF122" s="107"/>
      <c r="AG122" s="108"/>
      <c r="AH122" s="105"/>
      <c r="AI122" s="106"/>
      <c r="AJ122" s="107"/>
      <c r="AK122" s="106"/>
      <c r="AL122" s="107"/>
      <c r="AM122" s="108"/>
      <c r="AN122" s="171"/>
      <c r="AO122" s="172"/>
      <c r="AP122" s="172"/>
      <c r="AQ122" s="173"/>
      <c r="AR122" s="174"/>
      <c r="AS122" s="175"/>
      <c r="AT122" s="24" t="s">
        <v>699</v>
      </c>
      <c r="AU122" s="23" t="s">
        <v>731</v>
      </c>
    </row>
    <row r="123" spans="1:47" s="97" customFormat="1" ht="15.75" hidden="1" customHeight="1" x14ac:dyDescent="0.25">
      <c r="A123" s="181" t="s">
        <v>596</v>
      </c>
      <c r="B123" s="182" t="s">
        <v>19</v>
      </c>
      <c r="C123" s="183" t="s">
        <v>639</v>
      </c>
      <c r="D123" s="177"/>
      <c r="E123" s="178"/>
      <c r="F123" s="179"/>
      <c r="G123" s="178"/>
      <c r="H123" s="179"/>
      <c r="I123" s="180"/>
      <c r="J123" s="177"/>
      <c r="K123" s="178"/>
      <c r="L123" s="179"/>
      <c r="M123" s="178"/>
      <c r="N123" s="179"/>
      <c r="O123" s="180"/>
      <c r="P123" s="177"/>
      <c r="Q123" s="178"/>
      <c r="R123" s="179"/>
      <c r="S123" s="178"/>
      <c r="T123" s="179"/>
      <c r="U123" s="180"/>
      <c r="V123" s="105"/>
      <c r="W123" s="106"/>
      <c r="X123" s="107"/>
      <c r="Y123" s="106"/>
      <c r="Z123" s="107"/>
      <c r="AA123" s="108"/>
      <c r="AB123" s="105"/>
      <c r="AC123" s="106"/>
      <c r="AD123" s="107"/>
      <c r="AE123" s="106"/>
      <c r="AF123" s="107"/>
      <c r="AG123" s="108"/>
      <c r="AH123" s="105"/>
      <c r="AI123" s="106"/>
      <c r="AJ123" s="107"/>
      <c r="AK123" s="106"/>
      <c r="AL123" s="107"/>
      <c r="AM123" s="108"/>
      <c r="AN123" s="171"/>
      <c r="AO123" s="172"/>
      <c r="AP123" s="172"/>
      <c r="AQ123" s="173"/>
      <c r="AR123" s="174"/>
      <c r="AS123" s="175"/>
      <c r="AT123" s="24" t="s">
        <v>636</v>
      </c>
      <c r="AU123" s="23" t="s">
        <v>675</v>
      </c>
    </row>
    <row r="124" spans="1:47" s="97" customFormat="1" ht="15.75" hidden="1" customHeight="1" x14ac:dyDescent="0.25">
      <c r="A124" s="181" t="s">
        <v>630</v>
      </c>
      <c r="B124" s="182" t="s">
        <v>19</v>
      </c>
      <c r="C124" s="183" t="s">
        <v>631</v>
      </c>
      <c r="D124" s="177"/>
      <c r="E124" s="178"/>
      <c r="F124" s="179"/>
      <c r="G124" s="178"/>
      <c r="H124" s="179"/>
      <c r="I124" s="180"/>
      <c r="J124" s="177"/>
      <c r="K124" s="178"/>
      <c r="L124" s="179"/>
      <c r="M124" s="178"/>
      <c r="N124" s="179"/>
      <c r="O124" s="180"/>
      <c r="P124" s="177"/>
      <c r="Q124" s="178"/>
      <c r="R124" s="179"/>
      <c r="S124" s="178"/>
      <c r="T124" s="179"/>
      <c r="U124" s="180"/>
      <c r="V124" s="105"/>
      <c r="W124" s="106"/>
      <c r="X124" s="107"/>
      <c r="Y124" s="106"/>
      <c r="Z124" s="107"/>
      <c r="AA124" s="108"/>
      <c r="AB124" s="105"/>
      <c r="AC124" s="106"/>
      <c r="AD124" s="107"/>
      <c r="AE124" s="106"/>
      <c r="AF124" s="107"/>
      <c r="AG124" s="108"/>
      <c r="AH124" s="105"/>
      <c r="AI124" s="106"/>
      <c r="AJ124" s="107"/>
      <c r="AK124" s="106"/>
      <c r="AL124" s="107"/>
      <c r="AM124" s="108"/>
      <c r="AN124" s="171"/>
      <c r="AO124" s="172"/>
      <c r="AP124" s="172"/>
      <c r="AQ124" s="173"/>
      <c r="AR124" s="174"/>
      <c r="AS124" s="175"/>
      <c r="AT124" s="24" t="s">
        <v>707</v>
      </c>
      <c r="AU124" s="23" t="s">
        <v>728</v>
      </c>
    </row>
    <row r="125" spans="1:47" s="97" customFormat="1" ht="15.75" hidden="1" customHeight="1" x14ac:dyDescent="0.25">
      <c r="A125" s="181" t="s">
        <v>632</v>
      </c>
      <c r="B125" s="182" t="s">
        <v>19</v>
      </c>
      <c r="C125" s="183" t="s">
        <v>633</v>
      </c>
      <c r="D125" s="177"/>
      <c r="E125" s="178"/>
      <c r="F125" s="179"/>
      <c r="G125" s="178"/>
      <c r="H125" s="179"/>
      <c r="I125" s="180"/>
      <c r="J125" s="177"/>
      <c r="K125" s="178"/>
      <c r="L125" s="179"/>
      <c r="M125" s="178"/>
      <c r="N125" s="179"/>
      <c r="O125" s="180"/>
      <c r="P125" s="177"/>
      <c r="Q125" s="178"/>
      <c r="R125" s="179"/>
      <c r="S125" s="178"/>
      <c r="T125" s="179"/>
      <c r="U125" s="180"/>
      <c r="V125" s="105"/>
      <c r="W125" s="106"/>
      <c r="X125" s="107"/>
      <c r="Y125" s="106"/>
      <c r="Z125" s="107"/>
      <c r="AA125" s="108"/>
      <c r="AB125" s="105"/>
      <c r="AC125" s="106"/>
      <c r="AD125" s="107"/>
      <c r="AE125" s="106"/>
      <c r="AF125" s="107"/>
      <c r="AG125" s="108"/>
      <c r="AH125" s="105"/>
      <c r="AI125" s="106"/>
      <c r="AJ125" s="107"/>
      <c r="AK125" s="106"/>
      <c r="AL125" s="107"/>
      <c r="AM125" s="108"/>
      <c r="AN125" s="171"/>
      <c r="AO125" s="172"/>
      <c r="AP125" s="172"/>
      <c r="AQ125" s="173"/>
      <c r="AR125" s="174"/>
      <c r="AS125" s="175"/>
      <c r="AT125" s="24" t="s">
        <v>707</v>
      </c>
      <c r="AU125" s="23" t="s">
        <v>728</v>
      </c>
    </row>
    <row r="126" spans="1:47" s="97" customFormat="1" ht="15.75" hidden="1" customHeight="1" x14ac:dyDescent="0.25">
      <c r="A126" s="181" t="s">
        <v>596</v>
      </c>
      <c r="B126" s="182" t="s">
        <v>19</v>
      </c>
      <c r="C126" s="183" t="s">
        <v>652</v>
      </c>
      <c r="D126" s="177"/>
      <c r="E126" s="178"/>
      <c r="F126" s="179"/>
      <c r="G126" s="178"/>
      <c r="H126" s="179"/>
      <c r="I126" s="180"/>
      <c r="J126" s="177"/>
      <c r="K126" s="178"/>
      <c r="L126" s="179"/>
      <c r="M126" s="178"/>
      <c r="N126" s="179"/>
      <c r="O126" s="180"/>
      <c r="P126" s="177"/>
      <c r="Q126" s="178"/>
      <c r="R126" s="179"/>
      <c r="S126" s="178"/>
      <c r="T126" s="179"/>
      <c r="U126" s="180"/>
      <c r="V126" s="105"/>
      <c r="W126" s="106"/>
      <c r="X126" s="107"/>
      <c r="Y126" s="106"/>
      <c r="Z126" s="107"/>
      <c r="AA126" s="108"/>
      <c r="AB126" s="105"/>
      <c r="AC126" s="106"/>
      <c r="AD126" s="107"/>
      <c r="AE126" s="106"/>
      <c r="AF126" s="107"/>
      <c r="AG126" s="108"/>
      <c r="AH126" s="105"/>
      <c r="AI126" s="106"/>
      <c r="AJ126" s="107"/>
      <c r="AK126" s="106"/>
      <c r="AL126" s="107"/>
      <c r="AM126" s="108"/>
      <c r="AN126" s="171"/>
      <c r="AO126" s="172"/>
      <c r="AP126" s="172"/>
      <c r="AQ126" s="173"/>
      <c r="AR126" s="174"/>
      <c r="AS126" s="175"/>
      <c r="AT126" s="184" t="s">
        <v>653</v>
      </c>
      <c r="AU126" s="23" t="s">
        <v>656</v>
      </c>
    </row>
    <row r="127" spans="1:47" s="97" customFormat="1" ht="15.75" hidden="1" customHeight="1" x14ac:dyDescent="0.2">
      <c r="A127" s="185"/>
      <c r="B127" s="186"/>
      <c r="C127" s="187"/>
      <c r="D127" s="177"/>
      <c r="E127" s="178"/>
      <c r="F127" s="179"/>
      <c r="G127" s="178"/>
      <c r="H127" s="179"/>
      <c r="I127" s="180"/>
      <c r="J127" s="177"/>
      <c r="K127" s="178"/>
      <c r="L127" s="179"/>
      <c r="M127" s="178"/>
      <c r="N127" s="179"/>
      <c r="O127" s="180"/>
      <c r="P127" s="177"/>
      <c r="Q127" s="178"/>
      <c r="R127" s="179"/>
      <c r="S127" s="178"/>
      <c r="T127" s="179"/>
      <c r="U127" s="180"/>
      <c r="V127" s="105"/>
      <c r="W127" s="106"/>
      <c r="X127" s="107"/>
      <c r="Y127" s="106"/>
      <c r="Z127" s="107"/>
      <c r="AA127" s="108"/>
      <c r="AB127" s="105"/>
      <c r="AC127" s="106"/>
      <c r="AD127" s="107"/>
      <c r="AE127" s="106"/>
      <c r="AF127" s="107"/>
      <c r="AG127" s="108"/>
      <c r="AH127" s="105"/>
      <c r="AI127" s="106"/>
      <c r="AJ127" s="107"/>
      <c r="AK127" s="106"/>
      <c r="AL127" s="107"/>
      <c r="AM127" s="108"/>
      <c r="AN127" s="171"/>
      <c r="AO127" s="172"/>
      <c r="AP127" s="172"/>
      <c r="AQ127" s="173"/>
      <c r="AR127" s="174"/>
      <c r="AS127" s="175"/>
      <c r="AT127" s="24"/>
      <c r="AU127" s="23"/>
    </row>
    <row r="128" spans="1:47" s="97" customFormat="1" ht="15.75" hidden="1" customHeight="1" x14ac:dyDescent="0.2">
      <c r="A128" s="185"/>
      <c r="B128" s="186"/>
      <c r="C128" s="187"/>
      <c r="D128" s="177"/>
      <c r="E128" s="178"/>
      <c r="F128" s="179"/>
      <c r="G128" s="178"/>
      <c r="H128" s="179"/>
      <c r="I128" s="180"/>
      <c r="J128" s="177"/>
      <c r="K128" s="178"/>
      <c r="L128" s="179"/>
      <c r="M128" s="178"/>
      <c r="N128" s="179"/>
      <c r="O128" s="180"/>
      <c r="P128" s="177"/>
      <c r="Q128" s="178"/>
      <c r="R128" s="179"/>
      <c r="S128" s="178"/>
      <c r="T128" s="179"/>
      <c r="U128" s="180"/>
      <c r="V128" s="105"/>
      <c r="W128" s="106"/>
      <c r="X128" s="107"/>
      <c r="Y128" s="106"/>
      <c r="Z128" s="107"/>
      <c r="AA128" s="108"/>
      <c r="AB128" s="105"/>
      <c r="AC128" s="106"/>
      <c r="AD128" s="107"/>
      <c r="AE128" s="106"/>
      <c r="AF128" s="107"/>
      <c r="AG128" s="108"/>
      <c r="AH128" s="105"/>
      <c r="AI128" s="106"/>
      <c r="AJ128" s="107"/>
      <c r="AK128" s="106"/>
      <c r="AL128" s="107"/>
      <c r="AM128" s="108"/>
      <c r="AN128" s="171"/>
      <c r="AO128" s="172"/>
      <c r="AP128" s="172"/>
      <c r="AQ128" s="173"/>
      <c r="AR128" s="174"/>
      <c r="AS128" s="175"/>
      <c r="AT128" s="24"/>
      <c r="AU128" s="23"/>
    </row>
    <row r="129" spans="1:47" s="97" customFormat="1" ht="15.75" hidden="1" customHeight="1" x14ac:dyDescent="0.2">
      <c r="A129" s="185"/>
      <c r="B129" s="186"/>
      <c r="C129" s="187"/>
      <c r="D129" s="177"/>
      <c r="E129" s="178"/>
      <c r="F129" s="179"/>
      <c r="G129" s="178"/>
      <c r="H129" s="179"/>
      <c r="I129" s="180"/>
      <c r="J129" s="177"/>
      <c r="K129" s="178"/>
      <c r="L129" s="179"/>
      <c r="M129" s="178"/>
      <c r="N129" s="179"/>
      <c r="O129" s="180"/>
      <c r="P129" s="177"/>
      <c r="Q129" s="178"/>
      <c r="R129" s="179"/>
      <c r="S129" s="178"/>
      <c r="T129" s="179"/>
      <c r="U129" s="180"/>
      <c r="V129" s="105"/>
      <c r="W129" s="106"/>
      <c r="X129" s="107"/>
      <c r="Y129" s="106"/>
      <c r="Z129" s="107"/>
      <c r="AA129" s="108"/>
      <c r="AB129" s="105"/>
      <c r="AC129" s="106"/>
      <c r="AD129" s="107"/>
      <c r="AE129" s="106"/>
      <c r="AF129" s="107"/>
      <c r="AG129" s="108"/>
      <c r="AH129" s="105"/>
      <c r="AI129" s="106"/>
      <c r="AJ129" s="107"/>
      <c r="AK129" s="106"/>
      <c r="AL129" s="107"/>
      <c r="AM129" s="108"/>
      <c r="AN129" s="171"/>
      <c r="AO129" s="172"/>
      <c r="AP129" s="172"/>
      <c r="AQ129" s="173"/>
      <c r="AR129" s="174"/>
      <c r="AS129" s="175"/>
      <c r="AT129" s="30"/>
      <c r="AU129" s="31"/>
    </row>
    <row r="130" spans="1:47" s="97" customFormat="1" ht="15.75" hidden="1" customHeight="1" thickBot="1" x14ac:dyDescent="0.25">
      <c r="A130" s="164"/>
      <c r="B130" s="165"/>
      <c r="C130" s="166"/>
      <c r="D130" s="167"/>
      <c r="E130" s="168"/>
      <c r="F130" s="169"/>
      <c r="G130" s="168"/>
      <c r="H130" s="169"/>
      <c r="I130" s="170"/>
      <c r="J130" s="167"/>
      <c r="K130" s="168"/>
      <c r="L130" s="169"/>
      <c r="M130" s="168"/>
      <c r="N130" s="169"/>
      <c r="O130" s="170"/>
      <c r="P130" s="167"/>
      <c r="Q130" s="168"/>
      <c r="R130" s="169"/>
      <c r="S130" s="168"/>
      <c r="T130" s="169"/>
      <c r="U130" s="170"/>
      <c r="V130" s="105"/>
      <c r="W130" s="106"/>
      <c r="X130" s="107"/>
      <c r="Y130" s="106"/>
      <c r="Z130" s="107"/>
      <c r="AA130" s="108"/>
      <c r="AB130" s="105"/>
      <c r="AC130" s="106"/>
      <c r="AD130" s="107"/>
      <c r="AE130" s="106"/>
      <c r="AF130" s="107"/>
      <c r="AG130" s="108"/>
      <c r="AH130" s="105"/>
      <c r="AI130" s="106"/>
      <c r="AJ130" s="107"/>
      <c r="AK130" s="106"/>
      <c r="AL130" s="107"/>
      <c r="AM130" s="108"/>
      <c r="AN130" s="1502"/>
      <c r="AO130" s="1503"/>
      <c r="AP130" s="1503"/>
      <c r="AQ130" s="1504"/>
      <c r="AR130" s="1500"/>
      <c r="AS130" s="1501"/>
      <c r="AT130" s="188"/>
      <c r="AU130" s="189"/>
    </row>
    <row r="131" spans="1:47" s="97" customFormat="1" ht="15.95" hidden="1" customHeight="1" thickTop="1" thickBot="1" x14ac:dyDescent="0.25">
      <c r="A131" s="1566"/>
      <c r="B131" s="1566"/>
      <c r="C131" s="1566"/>
      <c r="D131" s="1566"/>
      <c r="E131" s="1566"/>
      <c r="F131" s="1566"/>
      <c r="G131" s="1566"/>
      <c r="H131" s="1566"/>
      <c r="I131" s="1566"/>
      <c r="J131" s="1566"/>
      <c r="K131" s="1566"/>
      <c r="L131" s="1566"/>
      <c r="M131" s="1566"/>
      <c r="N131" s="1566"/>
      <c r="O131" s="1566"/>
      <c r="P131" s="1566"/>
      <c r="Q131" s="1566"/>
      <c r="R131" s="1566"/>
      <c r="S131" s="1566"/>
      <c r="T131" s="1566"/>
      <c r="U131" s="1566"/>
      <c r="V131" s="1566"/>
      <c r="W131" s="1566"/>
      <c r="X131" s="1566"/>
      <c r="Y131" s="1566"/>
      <c r="Z131" s="1566"/>
      <c r="AA131" s="1566"/>
      <c r="AB131" s="1566"/>
      <c r="AC131" s="1566"/>
      <c r="AD131" s="1566"/>
      <c r="AE131" s="1566"/>
      <c r="AF131" s="1566"/>
      <c r="AG131" s="1566"/>
      <c r="AH131" s="1566"/>
      <c r="AI131" s="1566"/>
      <c r="AJ131" s="1566"/>
      <c r="AK131" s="1566"/>
      <c r="AL131" s="1566"/>
      <c r="AM131" s="1566"/>
      <c r="AN131" s="190"/>
      <c r="AO131" s="190"/>
      <c r="AP131" s="190"/>
      <c r="AQ131" s="190"/>
      <c r="AR131" s="190"/>
      <c r="AS131" s="191"/>
    </row>
    <row r="132" spans="1:47" s="97" customFormat="1" ht="9.9499999999999993" hidden="1" customHeight="1" thickTop="1" thickBot="1" x14ac:dyDescent="0.25">
      <c r="A132" s="192"/>
      <c r="B132" s="193"/>
      <c r="C132" s="194"/>
      <c r="D132" s="195"/>
      <c r="E132" s="195"/>
      <c r="F132" s="195"/>
      <c r="G132" s="195"/>
      <c r="H132" s="195"/>
      <c r="I132" s="195"/>
      <c r="J132" s="195"/>
      <c r="K132" s="195"/>
      <c r="L132" s="195"/>
      <c r="M132" s="196"/>
      <c r="N132" s="197"/>
      <c r="O132" s="197"/>
      <c r="P132" s="195"/>
      <c r="Q132" s="195"/>
      <c r="R132" s="195"/>
      <c r="S132" s="195"/>
      <c r="T132" s="195"/>
      <c r="U132" s="195"/>
      <c r="V132" s="195"/>
      <c r="W132" s="195"/>
      <c r="X132" s="195"/>
      <c r="Y132" s="196"/>
      <c r="Z132" s="197"/>
      <c r="AA132" s="197"/>
      <c r="AB132" s="195"/>
      <c r="AC132" s="195"/>
      <c r="AD132" s="195"/>
      <c r="AE132" s="195"/>
      <c r="AF132" s="195"/>
      <c r="AG132" s="195"/>
      <c r="AH132" s="195"/>
      <c r="AI132" s="195"/>
      <c r="AJ132" s="195"/>
      <c r="AK132" s="195"/>
      <c r="AL132" s="195"/>
      <c r="AM132" s="195"/>
      <c r="AN132" s="198"/>
      <c r="AO132" s="199"/>
      <c r="AP132" s="199"/>
      <c r="AQ132" s="199"/>
      <c r="AR132" s="199"/>
      <c r="AS132" s="200"/>
    </row>
    <row r="133" spans="1:47" s="97" customFormat="1" ht="15.75" customHeight="1" thickTop="1" thickBot="1" x14ac:dyDescent="0.25">
      <c r="A133" s="1567"/>
      <c r="B133" s="1568"/>
      <c r="C133" s="1568"/>
      <c r="D133" s="1568"/>
      <c r="E133" s="1568"/>
      <c r="F133" s="1568"/>
      <c r="G133" s="1568"/>
      <c r="H133" s="1568"/>
      <c r="I133" s="1568"/>
      <c r="J133" s="1568"/>
      <c r="K133" s="1568"/>
      <c r="L133" s="1568"/>
      <c r="M133" s="1568"/>
      <c r="N133" s="1568"/>
      <c r="O133" s="1568"/>
      <c r="P133" s="1568"/>
      <c r="Q133" s="1568"/>
      <c r="R133" s="1568"/>
      <c r="S133" s="1568"/>
      <c r="T133" s="1568"/>
      <c r="U133" s="1568"/>
      <c r="V133" s="1568"/>
      <c r="W133" s="1568"/>
      <c r="X133" s="1568"/>
      <c r="Y133" s="1568"/>
      <c r="Z133" s="1568"/>
      <c r="AA133" s="1568"/>
      <c r="AB133" s="1568"/>
      <c r="AC133" s="1568"/>
      <c r="AD133" s="1568"/>
      <c r="AE133" s="1568"/>
      <c r="AF133" s="1568"/>
      <c r="AG133" s="1568"/>
      <c r="AH133" s="1568"/>
      <c r="AI133" s="1568"/>
      <c r="AJ133" s="1568"/>
      <c r="AK133" s="1568"/>
      <c r="AL133" s="1568"/>
      <c r="AM133" s="1568"/>
      <c r="AN133" s="201"/>
      <c r="AO133" s="201"/>
      <c r="AP133" s="201"/>
      <c r="AQ133" s="201"/>
      <c r="AR133" s="201"/>
      <c r="AS133" s="202"/>
    </row>
    <row r="134" spans="1:47" s="97" customFormat="1" ht="15.75" customHeight="1" thickTop="1" x14ac:dyDescent="0.2">
      <c r="A134" s="1564" t="s">
        <v>22</v>
      </c>
      <c r="B134" s="1565"/>
      <c r="C134" s="1565"/>
      <c r="D134" s="1565"/>
      <c r="E134" s="1565"/>
      <c r="F134" s="1565"/>
      <c r="G134" s="1565"/>
      <c r="H134" s="1565"/>
      <c r="I134" s="1565"/>
      <c r="J134" s="1565"/>
      <c r="K134" s="1565"/>
      <c r="L134" s="1565"/>
      <c r="M134" s="1565"/>
      <c r="N134" s="1565"/>
      <c r="O134" s="1565"/>
      <c r="P134" s="1565"/>
      <c r="Q134" s="1565"/>
      <c r="R134" s="1565"/>
      <c r="S134" s="1565"/>
      <c r="T134" s="1565"/>
      <c r="U134" s="1565"/>
      <c r="V134" s="1565"/>
      <c r="W134" s="1565"/>
      <c r="X134" s="1565"/>
      <c r="Y134" s="1565"/>
      <c r="Z134" s="1565"/>
      <c r="AA134" s="1565"/>
      <c r="AB134" s="1565"/>
      <c r="AC134" s="1565"/>
      <c r="AD134" s="1565"/>
      <c r="AE134" s="1565"/>
      <c r="AF134" s="1565"/>
      <c r="AG134" s="1565"/>
      <c r="AH134" s="1565"/>
      <c r="AI134" s="1565"/>
      <c r="AJ134" s="1565"/>
      <c r="AK134" s="1565"/>
      <c r="AL134" s="1565"/>
      <c r="AM134" s="1565"/>
      <c r="AN134" s="203"/>
      <c r="AO134" s="203"/>
      <c r="AP134" s="203"/>
      <c r="AQ134" s="203"/>
      <c r="AR134" s="203"/>
      <c r="AS134" s="204"/>
    </row>
    <row r="135" spans="1:47" s="97" customFormat="1" ht="15.75" customHeight="1" x14ac:dyDescent="0.2">
      <c r="A135" s="205"/>
      <c r="B135" s="206"/>
      <c r="C135" s="346" t="s">
        <v>23</v>
      </c>
      <c r="D135" s="347"/>
      <c r="E135" s="348"/>
      <c r="F135" s="348"/>
      <c r="G135" s="348"/>
      <c r="H135" s="266"/>
      <c r="I135" s="349" t="str">
        <f>IF(COUNTIF(I10:I44,"A")=0,"",COUNTIF(I10:I44,"A"))</f>
        <v/>
      </c>
      <c r="J135" s="347"/>
      <c r="K135" s="348"/>
      <c r="L135" s="348"/>
      <c r="M135" s="348"/>
      <c r="N135" s="266"/>
      <c r="O135" s="349">
        <f>IF(COUNTIF(O10:O44,"A")=0,"",COUNTIF(O10:O44,"A"))</f>
        <v>2</v>
      </c>
      <c r="P135" s="347"/>
      <c r="Q135" s="348"/>
      <c r="R135" s="348"/>
      <c r="S135" s="348"/>
      <c r="T135" s="266"/>
      <c r="U135" s="349">
        <f>IF(COUNTIF(U10:U44,"A")=0,"",COUNTIF(U10:U44,"A"))</f>
        <v>1</v>
      </c>
      <c r="V135" s="347"/>
      <c r="W135" s="348"/>
      <c r="X135" s="348"/>
      <c r="Y135" s="348"/>
      <c r="Z135" s="266"/>
      <c r="AA135" s="349">
        <f>IF(COUNTIF(AA10:AA44,"A")=0,"",COUNTIF(AA10:AA44,"A"))</f>
        <v>1</v>
      </c>
      <c r="AB135" s="347"/>
      <c r="AC135" s="348"/>
      <c r="AD135" s="348"/>
      <c r="AE135" s="348"/>
      <c r="AF135" s="266"/>
      <c r="AG135" s="349" t="str">
        <f>IF(COUNTIF(AG10:AG44,"A")=0,"",COUNTIF(AG10:AG44,"A"))</f>
        <v/>
      </c>
      <c r="AH135" s="347"/>
      <c r="AI135" s="348"/>
      <c r="AJ135" s="348"/>
      <c r="AK135" s="348"/>
      <c r="AL135" s="266"/>
      <c r="AM135" s="349" t="str">
        <f>IF(COUNTIF(AM10:AM44,"A")=0,"",COUNTIF(AM10:AM44,"A"))</f>
        <v/>
      </c>
      <c r="AN135" s="350"/>
      <c r="AO135" s="348"/>
      <c r="AP135" s="348"/>
      <c r="AQ135" s="348"/>
      <c r="AR135" s="266"/>
      <c r="AS135" s="366">
        <f t="shared" ref="AS135:AS147" si="61">IF(SUM(I135:AM135)=0,"",SUM(I135:AM135))</f>
        <v>4</v>
      </c>
    </row>
    <row r="136" spans="1:47" s="97" customFormat="1" ht="15.75" customHeight="1" x14ac:dyDescent="0.2">
      <c r="A136" s="212"/>
      <c r="B136" s="206"/>
      <c r="C136" s="346" t="s">
        <v>24</v>
      </c>
      <c r="D136" s="347"/>
      <c r="E136" s="348"/>
      <c r="F136" s="348"/>
      <c r="G136" s="348"/>
      <c r="H136" s="266"/>
      <c r="I136" s="349">
        <f>IF(COUNTIF(I10:I44,"B")=0,"",COUNTIF(I10:I44,"B"))</f>
        <v>1</v>
      </c>
      <c r="J136" s="347"/>
      <c r="K136" s="348"/>
      <c r="L136" s="348"/>
      <c r="M136" s="348"/>
      <c r="N136" s="266"/>
      <c r="O136" s="349" t="str">
        <f>IF(COUNTIF(O10:O44,"B")=0,"",COUNTIF(O10:O44,"B"))</f>
        <v/>
      </c>
      <c r="P136" s="347"/>
      <c r="Q136" s="348"/>
      <c r="R136" s="348"/>
      <c r="S136" s="348"/>
      <c r="T136" s="266"/>
      <c r="U136" s="349" t="str">
        <f>IF(COUNTIF(U10:U44,"B")=0,"",COUNTIF(U10:U44,"B"))</f>
        <v/>
      </c>
      <c r="V136" s="347"/>
      <c r="W136" s="348"/>
      <c r="X136" s="348"/>
      <c r="Y136" s="348"/>
      <c r="Z136" s="266"/>
      <c r="AA136" s="349" t="str">
        <f>IF(COUNTIF(AA10:AA44,"B")=0,"",COUNTIF(AA10:AA44,"B"))</f>
        <v/>
      </c>
      <c r="AB136" s="347"/>
      <c r="AC136" s="348"/>
      <c r="AD136" s="348"/>
      <c r="AE136" s="348"/>
      <c r="AF136" s="266"/>
      <c r="AG136" s="349" t="str">
        <f>IF(COUNTIF(AG10:AG44,"B")=0,"",COUNTIF(AG10:AG44,"B"))</f>
        <v/>
      </c>
      <c r="AH136" s="347"/>
      <c r="AI136" s="348"/>
      <c r="AJ136" s="348"/>
      <c r="AK136" s="348"/>
      <c r="AL136" s="266"/>
      <c r="AM136" s="349">
        <f>IF(COUNTIF(AM10:AM44,"B")=0,"",COUNTIF(AM10:AM44,"B"))</f>
        <v>1</v>
      </c>
      <c r="AN136" s="350"/>
      <c r="AO136" s="348"/>
      <c r="AP136" s="348"/>
      <c r="AQ136" s="348"/>
      <c r="AR136" s="266"/>
      <c r="AS136" s="366">
        <f t="shared" si="61"/>
        <v>2</v>
      </c>
    </row>
    <row r="137" spans="1:47" s="97" customFormat="1" ht="15.75" customHeight="1" x14ac:dyDescent="0.2">
      <c r="A137" s="212"/>
      <c r="B137" s="206"/>
      <c r="C137" s="346" t="s">
        <v>58</v>
      </c>
      <c r="D137" s="347"/>
      <c r="E137" s="348"/>
      <c r="F137" s="348"/>
      <c r="G137" s="348"/>
      <c r="H137" s="266"/>
      <c r="I137" s="349" t="str">
        <f>IF(COUNTIF(I10:I44,"ÉÉ")=0,"",COUNTIF(I10:I44,"ÉÉ"))</f>
        <v/>
      </c>
      <c r="J137" s="347"/>
      <c r="K137" s="348"/>
      <c r="L137" s="348"/>
      <c r="M137" s="348"/>
      <c r="N137" s="266"/>
      <c r="O137" s="349">
        <f>IF(COUNTIF(O10:O44,"ÉÉ")=0,"",COUNTIF(O10:O44,"ÉÉ"))</f>
        <v>1</v>
      </c>
      <c r="P137" s="347"/>
      <c r="Q137" s="348"/>
      <c r="R137" s="348"/>
      <c r="S137" s="348"/>
      <c r="T137" s="266"/>
      <c r="U137" s="349">
        <f>IF(COUNTIF(U10:U44,"ÉÉ")=0,"",COUNTIF(U10:U44,"ÉÉ"))</f>
        <v>1</v>
      </c>
      <c r="V137" s="347"/>
      <c r="W137" s="348"/>
      <c r="X137" s="348"/>
      <c r="Y137" s="348"/>
      <c r="Z137" s="266"/>
      <c r="AA137" s="349">
        <f>IF(COUNTIF(AA10:AA44,"ÉÉ")=0,"",COUNTIF(AA10:AA44,"ÉÉ"))</f>
        <v>1</v>
      </c>
      <c r="AB137" s="347"/>
      <c r="AC137" s="348"/>
      <c r="AD137" s="348"/>
      <c r="AE137" s="348"/>
      <c r="AF137" s="266"/>
      <c r="AG137" s="349">
        <f>IF(COUNTIF(AG10:AG44,"ÉÉ")=0,"",COUNTIF(AG10:AG44,"ÉÉ"))</f>
        <v>3</v>
      </c>
      <c r="AH137" s="347"/>
      <c r="AI137" s="348"/>
      <c r="AJ137" s="348"/>
      <c r="AK137" s="348"/>
      <c r="AL137" s="266"/>
      <c r="AM137" s="349" t="str">
        <f>IF(COUNTIF(AM10:AM44,"ÉÉ")=0,"",COUNTIF(AM10:AM44,"ÉÉ"))</f>
        <v/>
      </c>
      <c r="AN137" s="350"/>
      <c r="AO137" s="348"/>
      <c r="AP137" s="348"/>
      <c r="AQ137" s="348"/>
      <c r="AR137" s="266"/>
      <c r="AS137" s="366">
        <f t="shared" si="61"/>
        <v>6</v>
      </c>
    </row>
    <row r="138" spans="1:47" s="97" customFormat="1" ht="15.75" customHeight="1" x14ac:dyDescent="0.2">
      <c r="A138" s="212"/>
      <c r="B138" s="213"/>
      <c r="C138" s="346" t="s">
        <v>59</v>
      </c>
      <c r="D138" s="351"/>
      <c r="E138" s="352"/>
      <c r="F138" s="352"/>
      <c r="G138" s="352"/>
      <c r="H138" s="353"/>
      <c r="I138" s="349" t="str">
        <f>IF(COUNTIF(I10:I44,"ÉÉ(Z)")=0,"",COUNTIF(I10:I44,"ÉÉ(Z)"))</f>
        <v/>
      </c>
      <c r="J138" s="351"/>
      <c r="K138" s="352"/>
      <c r="L138" s="352"/>
      <c r="M138" s="352"/>
      <c r="N138" s="353"/>
      <c r="O138" s="349" t="str">
        <f>IF(COUNTIF(O10:O44,"ÉÉ(Z)")=0,"",COUNTIF(O10:O44,"ÉÉ(Z)"))</f>
        <v/>
      </c>
      <c r="P138" s="351"/>
      <c r="Q138" s="352"/>
      <c r="R138" s="352"/>
      <c r="S138" s="352"/>
      <c r="T138" s="353"/>
      <c r="U138" s="349" t="str">
        <f>IF(COUNTIF(U10:U44,"ÉÉ(Z)")=0,"",COUNTIF(U10:U44,"ÉÉ(Z)"))</f>
        <v/>
      </c>
      <c r="V138" s="351"/>
      <c r="W138" s="352"/>
      <c r="X138" s="352"/>
      <c r="Y138" s="352"/>
      <c r="Z138" s="353"/>
      <c r="AA138" s="349" t="str">
        <f>IF(COUNTIF(AA10:AA44,"ÉÉ(Z)")=0,"",COUNTIF(AA10:AA44,"ÉÉ(Z)"))</f>
        <v/>
      </c>
      <c r="AB138" s="351"/>
      <c r="AC138" s="352"/>
      <c r="AD138" s="352"/>
      <c r="AE138" s="352"/>
      <c r="AF138" s="353"/>
      <c r="AG138" s="349" t="str">
        <f>IF(COUNTIF(AG10:AG44,"ÉÉ(Z)")=0,"",COUNTIF(AG10:AG44,"ÉÉ(Z)"))</f>
        <v/>
      </c>
      <c r="AH138" s="351"/>
      <c r="AI138" s="352"/>
      <c r="AJ138" s="352"/>
      <c r="AK138" s="352"/>
      <c r="AL138" s="353"/>
      <c r="AM138" s="349" t="str">
        <f>IF(COUNTIF(AM10:AM44,"ÉÉ(Z)")=0,"",COUNTIF(AM10:AM44,"ÉÉ(Z)"))</f>
        <v/>
      </c>
      <c r="AN138" s="354"/>
      <c r="AO138" s="352"/>
      <c r="AP138" s="352"/>
      <c r="AQ138" s="352"/>
      <c r="AR138" s="353"/>
      <c r="AS138" s="366" t="str">
        <f t="shared" si="61"/>
        <v/>
      </c>
    </row>
    <row r="139" spans="1:47" s="97" customFormat="1" ht="15.75" customHeight="1" x14ac:dyDescent="0.2">
      <c r="A139" s="212"/>
      <c r="B139" s="206"/>
      <c r="C139" s="346" t="s">
        <v>60</v>
      </c>
      <c r="D139" s="347"/>
      <c r="E139" s="348"/>
      <c r="F139" s="348"/>
      <c r="G139" s="348"/>
      <c r="H139" s="266"/>
      <c r="I139" s="349">
        <f>IF(COUNTIF(I10:I44,"GYJ")=0,"",COUNTIF(I10:I44,"GYJ"))</f>
        <v>2</v>
      </c>
      <c r="J139" s="347"/>
      <c r="K139" s="348"/>
      <c r="L139" s="348"/>
      <c r="M139" s="348"/>
      <c r="N139" s="266"/>
      <c r="O139" s="349" t="str">
        <f>IF(COUNTIF(O10:O44,"GYJ")=0,"",COUNTIF(O10:O44,"GYJ"))</f>
        <v/>
      </c>
      <c r="P139" s="347"/>
      <c r="Q139" s="348"/>
      <c r="R139" s="348"/>
      <c r="S139" s="348"/>
      <c r="T139" s="266"/>
      <c r="U139" s="349" t="str">
        <f>IF(COUNTIF(U10:U44,"GYJ")=0,"",COUNTIF(U10:U44,"GYJ"))</f>
        <v/>
      </c>
      <c r="V139" s="347"/>
      <c r="W139" s="348"/>
      <c r="X139" s="348"/>
      <c r="Y139" s="348"/>
      <c r="Z139" s="266"/>
      <c r="AA139" s="349">
        <f>IF(COUNTIF(AA10:AA44,"GYJ")=0,"",COUNTIF(AA10:AA44,"GYJ"))</f>
        <v>1</v>
      </c>
      <c r="AB139" s="347"/>
      <c r="AC139" s="348"/>
      <c r="AD139" s="348"/>
      <c r="AE139" s="348"/>
      <c r="AF139" s="266"/>
      <c r="AG139" s="349" t="str">
        <f>IF(COUNTIF(AG10:AG44,"GYJ")=0,"",COUNTIF(AG10:AG44,"GYJ"))</f>
        <v/>
      </c>
      <c r="AH139" s="347"/>
      <c r="AI139" s="348"/>
      <c r="AJ139" s="348"/>
      <c r="AK139" s="348"/>
      <c r="AL139" s="266"/>
      <c r="AM139" s="349">
        <f>IF(COUNTIF(AM10:AM44,"GYJ")=0,"",COUNTIF(AM10:AM44,"GYJ"))</f>
        <v>3</v>
      </c>
      <c r="AN139" s="350"/>
      <c r="AO139" s="348"/>
      <c r="AP139" s="348"/>
      <c r="AQ139" s="348"/>
      <c r="AR139" s="266"/>
      <c r="AS139" s="366">
        <f t="shared" si="61"/>
        <v>6</v>
      </c>
    </row>
    <row r="140" spans="1:47" s="97" customFormat="1" ht="15.75" customHeight="1" x14ac:dyDescent="0.2">
      <c r="A140" s="212"/>
      <c r="B140" s="206"/>
      <c r="C140" s="346" t="s">
        <v>61</v>
      </c>
      <c r="D140" s="347"/>
      <c r="E140" s="348"/>
      <c r="F140" s="348"/>
      <c r="G140" s="348"/>
      <c r="H140" s="266"/>
      <c r="I140" s="349" t="str">
        <f>IF(COUNTIF(I10:I44,"GYJ(Z)")=0,"",COUNTIF(I10:I44,"GYJ(Z)"))</f>
        <v/>
      </c>
      <c r="J140" s="347"/>
      <c r="K140" s="348"/>
      <c r="L140" s="348"/>
      <c r="M140" s="348"/>
      <c r="N140" s="266"/>
      <c r="O140" s="349" t="str">
        <f>IF(COUNTIF(O10:O44,"GYJ(Z)")=0,"",COUNTIF(O10:O44,"GYJ(Z)"))</f>
        <v/>
      </c>
      <c r="P140" s="347"/>
      <c r="Q140" s="348"/>
      <c r="R140" s="348"/>
      <c r="S140" s="348"/>
      <c r="T140" s="266"/>
      <c r="U140" s="349" t="str">
        <f>IF(COUNTIF(U10:U44,"GYJ(Z)")=0,"",COUNTIF(U10:U44,"GYJ(Z)"))</f>
        <v/>
      </c>
      <c r="V140" s="347"/>
      <c r="W140" s="348"/>
      <c r="X140" s="348"/>
      <c r="Y140" s="348"/>
      <c r="Z140" s="266"/>
      <c r="AA140" s="349" t="str">
        <f>IF(COUNTIF(AA10:AA44,"GYJ(Z)")=0,"",COUNTIF(AA10:AA44,"GYJ(Z)"))</f>
        <v/>
      </c>
      <c r="AB140" s="347"/>
      <c r="AC140" s="348"/>
      <c r="AD140" s="348"/>
      <c r="AE140" s="348"/>
      <c r="AF140" s="266"/>
      <c r="AG140" s="349" t="str">
        <f>IF(COUNTIF(AG10:AG44,"GYJ(Z)")=0,"",COUNTIF(AG10:AG44,"GYJ(Z)"))</f>
        <v/>
      </c>
      <c r="AH140" s="347"/>
      <c r="AI140" s="348"/>
      <c r="AJ140" s="348"/>
      <c r="AK140" s="348"/>
      <c r="AL140" s="266"/>
      <c r="AM140" s="349" t="str">
        <f>IF(COUNTIF(AM10:AM44,"GYJ(Z)")=0,"",COUNTIF(AM10:AM44,"GYJ(Z)"))</f>
        <v/>
      </c>
      <c r="AN140" s="350"/>
      <c r="AO140" s="348"/>
      <c r="AP140" s="348"/>
      <c r="AQ140" s="348"/>
      <c r="AR140" s="266"/>
      <c r="AS140" s="366" t="str">
        <f t="shared" si="61"/>
        <v/>
      </c>
    </row>
    <row r="141" spans="1:47" s="97" customFormat="1" ht="15.75" customHeight="1" x14ac:dyDescent="0.2">
      <c r="A141" s="212"/>
      <c r="B141" s="206"/>
      <c r="C141" s="346" t="s">
        <v>35</v>
      </c>
      <c r="D141" s="347"/>
      <c r="E141" s="348"/>
      <c r="F141" s="348"/>
      <c r="G141" s="348"/>
      <c r="H141" s="266"/>
      <c r="I141" s="349">
        <f>IF(COUNTIF(I10:I44,"K")=0,"",COUNTIF(I10:I44,"K"))</f>
        <v>1</v>
      </c>
      <c r="J141" s="347"/>
      <c r="K141" s="348"/>
      <c r="L141" s="348"/>
      <c r="M141" s="348"/>
      <c r="N141" s="266"/>
      <c r="O141" s="349">
        <f>IF(COUNTIF(O10:O44,"K")=0,"",COUNTIF(O10:O44,"K"))</f>
        <v>3</v>
      </c>
      <c r="P141" s="347"/>
      <c r="Q141" s="348"/>
      <c r="R141" s="348"/>
      <c r="S141" s="348"/>
      <c r="T141" s="266"/>
      <c r="U141" s="349">
        <f>IF(COUNTIF(U10:U44,"K")=0,"",COUNTIF(U10:U44,"K"))</f>
        <v>3</v>
      </c>
      <c r="V141" s="347"/>
      <c r="W141" s="348"/>
      <c r="X141" s="348"/>
      <c r="Y141" s="348"/>
      <c r="Z141" s="266"/>
      <c r="AA141" s="349">
        <f>IF(COUNTIF(AA10:AA44,"K")=0,"",COUNTIF(AA10:AA44,"K"))</f>
        <v>2</v>
      </c>
      <c r="AB141" s="347"/>
      <c r="AC141" s="348"/>
      <c r="AD141" s="348"/>
      <c r="AE141" s="348"/>
      <c r="AF141" s="266"/>
      <c r="AG141" s="349">
        <f>IF(COUNTIF(AG10:AG44,"K")=0,"",COUNTIF(AG10:AG44,"K"))</f>
        <v>2</v>
      </c>
      <c r="AH141" s="347"/>
      <c r="AI141" s="348"/>
      <c r="AJ141" s="348"/>
      <c r="AK141" s="348"/>
      <c r="AL141" s="266"/>
      <c r="AM141" s="349">
        <f>IF(COUNTIF(AM10:AM44,"K")=0,"",COUNTIF(AM10:AM44,"K"))</f>
        <v>2</v>
      </c>
      <c r="AN141" s="350"/>
      <c r="AO141" s="348"/>
      <c r="AP141" s="348"/>
      <c r="AQ141" s="348"/>
      <c r="AR141" s="266"/>
      <c r="AS141" s="366">
        <f t="shared" si="61"/>
        <v>13</v>
      </c>
    </row>
    <row r="142" spans="1:47" s="97" customFormat="1" ht="15.75" customHeight="1" x14ac:dyDescent="0.2">
      <c r="A142" s="212"/>
      <c r="B142" s="206"/>
      <c r="C142" s="346" t="s">
        <v>36</v>
      </c>
      <c r="D142" s="347"/>
      <c r="E142" s="348"/>
      <c r="F142" s="348"/>
      <c r="G142" s="348"/>
      <c r="H142" s="266"/>
      <c r="I142" s="349" t="str">
        <f>IF(COUNTIF(I10:I44,"K(Z)")=0,"",COUNTIF(I10:I44,"K(Z)"))</f>
        <v/>
      </c>
      <c r="J142" s="347"/>
      <c r="K142" s="348"/>
      <c r="L142" s="348"/>
      <c r="M142" s="348"/>
      <c r="N142" s="266"/>
      <c r="O142" s="349" t="str">
        <f>IF(COUNTIF(O10:O44,"K(Z)")=0,"",COUNTIF(O10:O44,"K(Z)"))</f>
        <v/>
      </c>
      <c r="P142" s="347"/>
      <c r="Q142" s="348"/>
      <c r="R142" s="348"/>
      <c r="S142" s="348"/>
      <c r="T142" s="266"/>
      <c r="U142" s="349" t="str">
        <f>IF(COUNTIF(U10:U44,"K(Z)")=0,"",COUNTIF(U10:U44,"K(Z)"))</f>
        <v/>
      </c>
      <c r="V142" s="347"/>
      <c r="W142" s="348"/>
      <c r="X142" s="348"/>
      <c r="Y142" s="348"/>
      <c r="Z142" s="266"/>
      <c r="AA142" s="349" t="str">
        <f>IF(COUNTIF(AA10:AA44,"K(Z)")=0,"",COUNTIF(AA10:AA44,"K(Z)"))</f>
        <v/>
      </c>
      <c r="AB142" s="347"/>
      <c r="AC142" s="348"/>
      <c r="AD142" s="348"/>
      <c r="AE142" s="348"/>
      <c r="AF142" s="266"/>
      <c r="AG142" s="349" t="str">
        <f>IF(COUNTIF(AG10:AG44,"K(Z)")=0,"",COUNTIF(AG10:AG44,"K(Z)"))</f>
        <v/>
      </c>
      <c r="AH142" s="347"/>
      <c r="AI142" s="348"/>
      <c r="AJ142" s="348"/>
      <c r="AK142" s="348"/>
      <c r="AL142" s="266"/>
      <c r="AM142" s="349" t="str">
        <f>IF(COUNTIF(AM10:AM44,"K(Z)")=0,"",COUNTIF(AM10:AM44,"K(Z)"))</f>
        <v/>
      </c>
      <c r="AN142" s="350"/>
      <c r="AO142" s="348"/>
      <c r="AP142" s="348"/>
      <c r="AQ142" s="348"/>
      <c r="AR142" s="266"/>
      <c r="AS142" s="366" t="str">
        <f t="shared" si="61"/>
        <v/>
      </c>
    </row>
    <row r="143" spans="1:47" s="97" customFormat="1" ht="15.75" customHeight="1" x14ac:dyDescent="0.2">
      <c r="A143" s="212"/>
      <c r="B143" s="206"/>
      <c r="C143" s="346" t="s">
        <v>25</v>
      </c>
      <c r="D143" s="347"/>
      <c r="E143" s="348"/>
      <c r="F143" s="348"/>
      <c r="G143" s="348"/>
      <c r="H143" s="266"/>
      <c r="I143" s="349" t="str">
        <f>IF(COUNTIF(I10:I44,"AV")=0,"",COUNTIF(I10:I44,"AV"))</f>
        <v/>
      </c>
      <c r="J143" s="347"/>
      <c r="K143" s="348"/>
      <c r="L143" s="348"/>
      <c r="M143" s="348"/>
      <c r="N143" s="266"/>
      <c r="O143" s="349" t="str">
        <f>IF(COUNTIF(O10:O44,"AV")=0,"",COUNTIF(O10:O44,"AV"))</f>
        <v/>
      </c>
      <c r="P143" s="347"/>
      <c r="Q143" s="348"/>
      <c r="R143" s="348"/>
      <c r="S143" s="348"/>
      <c r="T143" s="266"/>
      <c r="U143" s="349" t="str">
        <f>IF(COUNTIF(U10:U44,"AV")=0,"",COUNTIF(U10:U44,"AV"))</f>
        <v/>
      </c>
      <c r="V143" s="347"/>
      <c r="W143" s="348"/>
      <c r="X143" s="348"/>
      <c r="Y143" s="348"/>
      <c r="Z143" s="266"/>
      <c r="AA143" s="349" t="str">
        <f>IF(COUNTIF(AA10:AA44,"AV")=0,"",COUNTIF(AA10:AA44,"AV"))</f>
        <v/>
      </c>
      <c r="AB143" s="347"/>
      <c r="AC143" s="348"/>
      <c r="AD143" s="348"/>
      <c r="AE143" s="348"/>
      <c r="AF143" s="266"/>
      <c r="AG143" s="349" t="str">
        <f>IF(COUNTIF(AG10:AG44,"AV")=0,"",COUNTIF(AG10:AG44,"AV"))</f>
        <v/>
      </c>
      <c r="AH143" s="347"/>
      <c r="AI143" s="348"/>
      <c r="AJ143" s="348"/>
      <c r="AK143" s="348"/>
      <c r="AL143" s="266"/>
      <c r="AM143" s="349" t="str">
        <f>IF(COUNTIF(AM10:AM44,"AV")=0,"",COUNTIF(AM10:AM44,"AV"))</f>
        <v/>
      </c>
      <c r="AN143" s="350"/>
      <c r="AO143" s="348"/>
      <c r="AP143" s="348"/>
      <c r="AQ143" s="348"/>
      <c r="AR143" s="266"/>
      <c r="AS143" s="366" t="str">
        <f t="shared" si="61"/>
        <v/>
      </c>
    </row>
    <row r="144" spans="1:47" s="97" customFormat="1" ht="15.75" customHeight="1" x14ac:dyDescent="0.2">
      <c r="A144" s="212"/>
      <c r="B144" s="206"/>
      <c r="C144" s="346" t="s">
        <v>62</v>
      </c>
      <c r="D144" s="347"/>
      <c r="E144" s="348"/>
      <c r="F144" s="348"/>
      <c r="G144" s="348"/>
      <c r="H144" s="266"/>
      <c r="I144" s="349" t="str">
        <f>IF(COUNTIF(I10:I44,"KV")=0,"",COUNTIF(I10:I44,"KV"))</f>
        <v/>
      </c>
      <c r="J144" s="347"/>
      <c r="K144" s="348"/>
      <c r="L144" s="348"/>
      <c r="M144" s="348"/>
      <c r="N144" s="266"/>
      <c r="O144" s="349" t="str">
        <f>IF(COUNTIF(O10:O44,"KV")=0,"",COUNTIF(O10:O44,"KV"))</f>
        <v/>
      </c>
      <c r="P144" s="347"/>
      <c r="Q144" s="348"/>
      <c r="R144" s="348"/>
      <c r="S144" s="348"/>
      <c r="T144" s="266"/>
      <c r="U144" s="349" t="str">
        <f>IF(COUNTIF(U10:U44,"KV")=0,"",COUNTIF(U10:U44,"KV"))</f>
        <v/>
      </c>
      <c r="V144" s="347"/>
      <c r="W144" s="348"/>
      <c r="X144" s="348"/>
      <c r="Y144" s="348"/>
      <c r="Z144" s="266"/>
      <c r="AA144" s="349" t="str">
        <f>IF(COUNTIF(AA10:AA44,"KV")=0,"",COUNTIF(AA10:AA44,"KV"))</f>
        <v/>
      </c>
      <c r="AB144" s="347"/>
      <c r="AC144" s="348"/>
      <c r="AD144" s="348"/>
      <c r="AE144" s="348"/>
      <c r="AF144" s="266"/>
      <c r="AG144" s="349" t="str">
        <f>IF(COUNTIF(AG10:AG44,"KV")=0,"",COUNTIF(AG10:AG44,"KV"))</f>
        <v/>
      </c>
      <c r="AH144" s="347"/>
      <c r="AI144" s="348"/>
      <c r="AJ144" s="348"/>
      <c r="AK144" s="348"/>
      <c r="AL144" s="266"/>
      <c r="AM144" s="349" t="str">
        <f>IF(COUNTIF(AM10:AM44,"KV")=0,"",COUNTIF(AM10:AM44,"KV"))</f>
        <v/>
      </c>
      <c r="AN144" s="350"/>
      <c r="AO144" s="348"/>
      <c r="AP144" s="348"/>
      <c r="AQ144" s="348"/>
      <c r="AR144" s="266"/>
      <c r="AS144" s="366" t="str">
        <f t="shared" si="61"/>
        <v/>
      </c>
    </row>
    <row r="145" spans="1:47" s="97" customFormat="1" ht="15.75" customHeight="1" x14ac:dyDescent="0.2">
      <c r="A145" s="218"/>
      <c r="B145" s="219"/>
      <c r="C145" s="355" t="s">
        <v>63</v>
      </c>
      <c r="D145" s="356"/>
      <c r="E145" s="357"/>
      <c r="F145" s="357"/>
      <c r="G145" s="357"/>
      <c r="H145" s="358"/>
      <c r="I145" s="349" t="str">
        <f>IF(COUNTIF(I10:I44,"SZG")=0,"",COUNTIF(I10:I44,"SZG"))</f>
        <v/>
      </c>
      <c r="J145" s="356"/>
      <c r="K145" s="357"/>
      <c r="L145" s="357"/>
      <c r="M145" s="357"/>
      <c r="N145" s="358"/>
      <c r="O145" s="349" t="str">
        <f>IF(COUNTIF(O10:O44,"SZG")=0,"",COUNTIF(O10:O44,"SZG"))</f>
        <v/>
      </c>
      <c r="P145" s="356"/>
      <c r="Q145" s="357"/>
      <c r="R145" s="357"/>
      <c r="S145" s="357"/>
      <c r="T145" s="358"/>
      <c r="U145" s="349" t="str">
        <f>IF(COUNTIF(U10:U44,"SZG")=0,"",COUNTIF(U10:U44,"SZG"))</f>
        <v/>
      </c>
      <c r="V145" s="356"/>
      <c r="W145" s="357"/>
      <c r="X145" s="357"/>
      <c r="Y145" s="357"/>
      <c r="Z145" s="358"/>
      <c r="AA145" s="349" t="str">
        <f>IF(COUNTIF(AA10:AA44,"SZG")=0,"",COUNTIF(AA10:AA44,"SZG"))</f>
        <v/>
      </c>
      <c r="AB145" s="356"/>
      <c r="AC145" s="357"/>
      <c r="AD145" s="357"/>
      <c r="AE145" s="357"/>
      <c r="AF145" s="358"/>
      <c r="AG145" s="349" t="str">
        <f>IF(COUNTIF(AG10:AG44,"SZG")=0,"",COUNTIF(AG10:AG44,"SZG"))</f>
        <v/>
      </c>
      <c r="AH145" s="356"/>
      <c r="AI145" s="357"/>
      <c r="AJ145" s="357"/>
      <c r="AK145" s="357"/>
      <c r="AL145" s="358"/>
      <c r="AM145" s="349" t="str">
        <f>IF(COUNTIF(AM10:AM44,"SZG")=0,"",COUNTIF(AM10:AM44,"SZG"))</f>
        <v/>
      </c>
      <c r="AN145" s="350"/>
      <c r="AO145" s="348"/>
      <c r="AP145" s="348"/>
      <c r="AQ145" s="348"/>
      <c r="AR145" s="266"/>
      <c r="AS145" s="366" t="str">
        <f t="shared" si="61"/>
        <v/>
      </c>
    </row>
    <row r="146" spans="1:47" s="97" customFormat="1" ht="15.75" customHeight="1" x14ac:dyDescent="0.2">
      <c r="A146" s="218"/>
      <c r="B146" s="219"/>
      <c r="C146" s="355" t="s">
        <v>64</v>
      </c>
      <c r="D146" s="356"/>
      <c r="E146" s="357"/>
      <c r="F146" s="357"/>
      <c r="G146" s="357"/>
      <c r="H146" s="358"/>
      <c r="I146" s="349" t="str">
        <f>IF(COUNTIF(I10:I44,"ZV")=0,"",COUNTIF(I10:I44,"ZV"))</f>
        <v/>
      </c>
      <c r="J146" s="356"/>
      <c r="K146" s="357"/>
      <c r="L146" s="357"/>
      <c r="M146" s="357"/>
      <c r="N146" s="358"/>
      <c r="O146" s="349" t="str">
        <f>IF(COUNTIF(O10:O44,"ZV")=0,"",COUNTIF(O10:O44,"ZV"))</f>
        <v/>
      </c>
      <c r="P146" s="356"/>
      <c r="Q146" s="357"/>
      <c r="R146" s="357"/>
      <c r="S146" s="357"/>
      <c r="T146" s="358"/>
      <c r="U146" s="349" t="str">
        <f>IF(COUNTIF(U10:U44,"ZV")=0,"",COUNTIF(U10:U44,"ZV"))</f>
        <v/>
      </c>
      <c r="V146" s="356"/>
      <c r="W146" s="357"/>
      <c r="X146" s="357"/>
      <c r="Y146" s="357"/>
      <c r="Z146" s="358"/>
      <c r="AA146" s="349" t="str">
        <f>IF(COUNTIF(AA10:AA44,"ZV")=0,"",COUNTIF(AA10:AA44,"ZV"))</f>
        <v/>
      </c>
      <c r="AB146" s="356"/>
      <c r="AC146" s="357"/>
      <c r="AD146" s="357"/>
      <c r="AE146" s="357"/>
      <c r="AF146" s="358"/>
      <c r="AG146" s="349" t="str">
        <f>IF(COUNTIF(AG10:AG44,"ZV")=0,"",COUNTIF(AG10:AG44,"ZV"))</f>
        <v/>
      </c>
      <c r="AH146" s="356"/>
      <c r="AI146" s="357"/>
      <c r="AJ146" s="357"/>
      <c r="AK146" s="357"/>
      <c r="AL146" s="358"/>
      <c r="AM146" s="349" t="str">
        <f>IF(COUNTIF(AM10:AM44,"ZV")=0,"",COUNTIF(AM10:AM44,"ZV"))</f>
        <v/>
      </c>
      <c r="AN146" s="350"/>
      <c r="AO146" s="348"/>
      <c r="AP146" s="348"/>
      <c r="AQ146" s="348"/>
      <c r="AR146" s="266"/>
      <c r="AS146" s="366" t="str">
        <f t="shared" si="61"/>
        <v/>
      </c>
    </row>
    <row r="147" spans="1:47" s="97" customFormat="1" ht="15.75" customHeight="1" thickBot="1" x14ac:dyDescent="0.25">
      <c r="A147" s="223"/>
      <c r="B147" s="224"/>
      <c r="C147" s="359" t="s">
        <v>26</v>
      </c>
      <c r="D147" s="360"/>
      <c r="E147" s="361"/>
      <c r="F147" s="361"/>
      <c r="G147" s="361"/>
      <c r="H147" s="362"/>
      <c r="I147" s="363">
        <f>IF(SUM(I135:I146)=0,"",SUM(I135:I146))</f>
        <v>4</v>
      </c>
      <c r="J147" s="360"/>
      <c r="K147" s="361"/>
      <c r="L147" s="361"/>
      <c r="M147" s="361"/>
      <c r="N147" s="362"/>
      <c r="O147" s="363">
        <f>IF(SUM(O135:O146)=0,"",SUM(O135:O146))</f>
        <v>6</v>
      </c>
      <c r="P147" s="360"/>
      <c r="Q147" s="361"/>
      <c r="R147" s="361"/>
      <c r="S147" s="361"/>
      <c r="T147" s="362"/>
      <c r="U147" s="363">
        <f>IF(SUM(U135:U146)=0,"",SUM(U135:U146))</f>
        <v>5</v>
      </c>
      <c r="V147" s="360"/>
      <c r="W147" s="361"/>
      <c r="X147" s="361"/>
      <c r="Y147" s="361"/>
      <c r="Z147" s="362"/>
      <c r="AA147" s="363">
        <f>IF(SUM(AA135:AA146)=0,"",SUM(AA135:AA146))</f>
        <v>5</v>
      </c>
      <c r="AB147" s="360"/>
      <c r="AC147" s="361"/>
      <c r="AD147" s="361"/>
      <c r="AE147" s="361"/>
      <c r="AF147" s="362"/>
      <c r="AG147" s="363">
        <f>IF(SUM(AG135:AG146)=0,"",SUM(AG135:AG146))</f>
        <v>5</v>
      </c>
      <c r="AH147" s="360"/>
      <c r="AI147" s="361"/>
      <c r="AJ147" s="361"/>
      <c r="AK147" s="361"/>
      <c r="AL147" s="362"/>
      <c r="AM147" s="363">
        <f>IF(SUM(AM135:AM146)=0,"",SUM(AM135:AM146))</f>
        <v>6</v>
      </c>
      <c r="AN147" s="364"/>
      <c r="AO147" s="361"/>
      <c r="AP147" s="361"/>
      <c r="AQ147" s="361"/>
      <c r="AR147" s="362"/>
      <c r="AS147" s="367">
        <f t="shared" si="61"/>
        <v>31</v>
      </c>
    </row>
    <row r="148" spans="1:47" s="239" customFormat="1" ht="15.75" customHeight="1" thickTop="1" thickBot="1" x14ac:dyDescent="0.3">
      <c r="A148" s="231"/>
      <c r="B148" s="232"/>
      <c r="C148" s="365" t="s">
        <v>889</v>
      </c>
      <c r="D148" s="233"/>
      <c r="E148" s="233"/>
      <c r="F148" s="233"/>
      <c r="G148" s="233"/>
      <c r="H148" s="234"/>
      <c r="I148" s="233"/>
      <c r="J148" s="233"/>
      <c r="K148" s="233"/>
      <c r="L148" s="233"/>
      <c r="M148" s="233"/>
      <c r="N148" s="234"/>
      <c r="O148" s="235"/>
      <c r="P148" s="233"/>
      <c r="Q148" s="233"/>
      <c r="R148" s="233"/>
      <c r="S148" s="233"/>
      <c r="T148" s="234"/>
      <c r="U148" s="233"/>
      <c r="V148" s="233"/>
      <c r="W148" s="233"/>
      <c r="X148" s="233"/>
      <c r="Y148" s="233"/>
      <c r="Z148" s="234"/>
      <c r="AA148" s="235"/>
      <c r="AB148" s="233"/>
      <c r="AC148" s="233"/>
      <c r="AD148" s="233"/>
      <c r="AE148" s="233"/>
      <c r="AF148" s="234"/>
      <c r="AG148" s="233"/>
      <c r="AH148" s="233"/>
      <c r="AI148" s="233"/>
      <c r="AJ148" s="233"/>
      <c r="AK148" s="233"/>
      <c r="AL148" s="234"/>
      <c r="AM148" s="235"/>
      <c r="AN148" s="236"/>
      <c r="AO148" s="237"/>
      <c r="AP148" s="233"/>
      <c r="AQ148" s="233"/>
      <c r="AR148" s="234"/>
      <c r="AS148" s="238"/>
    </row>
    <row r="149" spans="1:47" s="239" customFormat="1" ht="15.75" customHeight="1" x14ac:dyDescent="0.2">
      <c r="A149" s="991" t="s">
        <v>1045</v>
      </c>
      <c r="B149" s="1218" t="s">
        <v>19</v>
      </c>
      <c r="C149" s="1219" t="s">
        <v>1046</v>
      </c>
      <c r="D149" s="1220"/>
      <c r="E149" s="1221"/>
      <c r="F149" s="1220"/>
      <c r="G149" s="1221"/>
      <c r="H149" s="1220"/>
      <c r="I149" s="1222"/>
      <c r="J149" s="1223"/>
      <c r="K149" s="1221"/>
      <c r="L149" s="1220">
        <v>2</v>
      </c>
      <c r="M149" s="1221">
        <v>28</v>
      </c>
      <c r="N149" s="1220">
        <v>3</v>
      </c>
      <c r="O149" s="1224" t="s">
        <v>67</v>
      </c>
      <c r="P149" s="1223"/>
      <c r="Q149" s="1221"/>
      <c r="R149" s="1220">
        <v>2</v>
      </c>
      <c r="S149" s="1221">
        <v>28</v>
      </c>
      <c r="T149" s="1220">
        <v>3</v>
      </c>
      <c r="U149" s="1224" t="s">
        <v>67</v>
      </c>
      <c r="V149" s="1223"/>
      <c r="W149" s="1221"/>
      <c r="X149" s="1220">
        <v>2</v>
      </c>
      <c r="Y149" s="1221">
        <v>28</v>
      </c>
      <c r="Z149" s="1220">
        <v>3</v>
      </c>
      <c r="AA149" s="1224" t="s">
        <v>67</v>
      </c>
      <c r="AB149" s="1223"/>
      <c r="AC149" s="1221"/>
      <c r="AD149" s="1220">
        <v>2</v>
      </c>
      <c r="AE149" s="1221">
        <v>28</v>
      </c>
      <c r="AF149" s="1220">
        <v>3</v>
      </c>
      <c r="AG149" s="1224" t="s">
        <v>67</v>
      </c>
      <c r="AH149" s="1223"/>
      <c r="AI149" s="1221"/>
      <c r="AJ149" s="1220"/>
      <c r="AK149" s="1221"/>
      <c r="AL149" s="1220"/>
      <c r="AM149" s="1224"/>
      <c r="AN149" s="1223"/>
      <c r="AO149" s="1221"/>
      <c r="AP149" s="1220"/>
      <c r="AQ149" s="1221"/>
      <c r="AR149" s="1220"/>
      <c r="AS149" s="1224"/>
      <c r="AT149" s="1225" t="s">
        <v>1047</v>
      </c>
      <c r="AU149" s="1225" t="s">
        <v>1048</v>
      </c>
    </row>
    <row r="150" spans="1:47" s="239" customFormat="1" ht="15.75" customHeight="1" x14ac:dyDescent="0.2">
      <c r="A150" s="991" t="s">
        <v>1049</v>
      </c>
      <c r="B150" s="1226" t="s">
        <v>19</v>
      </c>
      <c r="C150" s="1227" t="s">
        <v>1050</v>
      </c>
      <c r="D150" s="1220"/>
      <c r="E150" s="1221"/>
      <c r="F150" s="1220"/>
      <c r="G150" s="1221"/>
      <c r="H150" s="1220"/>
      <c r="I150" s="1222"/>
      <c r="J150" s="1223"/>
      <c r="K150" s="1221">
        <v>6</v>
      </c>
      <c r="L150" s="1220">
        <v>2</v>
      </c>
      <c r="M150" s="1221">
        <v>22</v>
      </c>
      <c r="N150" s="1220">
        <v>3</v>
      </c>
      <c r="O150" s="1224" t="s">
        <v>71</v>
      </c>
      <c r="P150" s="1220"/>
      <c r="Q150" s="1221">
        <v>6</v>
      </c>
      <c r="R150" s="1220">
        <v>2</v>
      </c>
      <c r="S150" s="1221">
        <v>22</v>
      </c>
      <c r="T150" s="1220">
        <v>3</v>
      </c>
      <c r="U150" s="1222" t="s">
        <v>71</v>
      </c>
      <c r="V150" s="1223"/>
      <c r="W150" s="1221">
        <v>6</v>
      </c>
      <c r="X150" s="1220">
        <v>2</v>
      </c>
      <c r="Y150" s="1221">
        <v>22</v>
      </c>
      <c r="Z150" s="1220">
        <v>3</v>
      </c>
      <c r="AA150" s="1228" t="s">
        <v>71</v>
      </c>
      <c r="AB150" s="1220"/>
      <c r="AC150" s="1221">
        <v>6</v>
      </c>
      <c r="AD150" s="1229">
        <v>2</v>
      </c>
      <c r="AE150" s="1221">
        <v>22</v>
      </c>
      <c r="AF150" s="1229">
        <v>3</v>
      </c>
      <c r="AG150" s="1222" t="s">
        <v>71</v>
      </c>
      <c r="AH150" s="1223"/>
      <c r="AI150" s="1221"/>
      <c r="AJ150" s="1220"/>
      <c r="AK150" s="1221"/>
      <c r="AL150" s="1220"/>
      <c r="AM150" s="1224"/>
      <c r="AN150" s="1223"/>
      <c r="AO150" s="1221"/>
      <c r="AP150" s="1230"/>
      <c r="AQ150" s="1221"/>
      <c r="AR150" s="1230"/>
      <c r="AS150" s="1231"/>
      <c r="AT150" s="1225" t="s">
        <v>1051</v>
      </c>
      <c r="AU150" s="1225" t="s">
        <v>812</v>
      </c>
    </row>
    <row r="151" spans="1:47" s="239" customFormat="1" ht="15.75" customHeight="1" x14ac:dyDescent="0.2">
      <c r="A151" s="991" t="s">
        <v>1052</v>
      </c>
      <c r="B151" s="1226" t="s">
        <v>19</v>
      </c>
      <c r="C151" s="1227" t="s">
        <v>1053</v>
      </c>
      <c r="D151" s="1220"/>
      <c r="E151" s="1221"/>
      <c r="F151" s="1220"/>
      <c r="G151" s="1221"/>
      <c r="H151" s="1220"/>
      <c r="I151" s="1222"/>
      <c r="J151" s="1223"/>
      <c r="K151" s="1221">
        <v>6</v>
      </c>
      <c r="L151" s="1220">
        <v>2</v>
      </c>
      <c r="M151" s="1221">
        <v>22</v>
      </c>
      <c r="N151" s="1220">
        <v>3</v>
      </c>
      <c r="O151" s="1224" t="s">
        <v>71</v>
      </c>
      <c r="P151" s="1220"/>
      <c r="Q151" s="1221">
        <v>6</v>
      </c>
      <c r="R151" s="1220">
        <v>2</v>
      </c>
      <c r="S151" s="1221">
        <v>22</v>
      </c>
      <c r="T151" s="1220">
        <v>3</v>
      </c>
      <c r="U151" s="1222" t="s">
        <v>71</v>
      </c>
      <c r="V151" s="1223"/>
      <c r="W151" s="1221">
        <v>6</v>
      </c>
      <c r="X151" s="1220">
        <v>2</v>
      </c>
      <c r="Y151" s="1221">
        <v>22</v>
      </c>
      <c r="Z151" s="1220">
        <v>3</v>
      </c>
      <c r="AA151" s="1228" t="s">
        <v>71</v>
      </c>
      <c r="AB151" s="1220"/>
      <c r="AC151" s="1221">
        <v>6</v>
      </c>
      <c r="AD151" s="1220">
        <v>2</v>
      </c>
      <c r="AE151" s="1221">
        <v>22</v>
      </c>
      <c r="AF151" s="1220">
        <v>3</v>
      </c>
      <c r="AG151" s="1222" t="s">
        <v>71</v>
      </c>
      <c r="AH151" s="1223"/>
      <c r="AI151" s="1221"/>
      <c r="AJ151" s="1220"/>
      <c r="AK151" s="1221"/>
      <c r="AL151" s="1220"/>
      <c r="AM151" s="1224"/>
      <c r="AN151" s="1223"/>
      <c r="AO151" s="1221"/>
      <c r="AP151" s="1230"/>
      <c r="AQ151" s="1221"/>
      <c r="AR151" s="1230"/>
      <c r="AS151" s="1232"/>
      <c r="AT151" s="1225" t="s">
        <v>1051</v>
      </c>
      <c r="AU151" s="1225" t="s">
        <v>1054</v>
      </c>
    </row>
    <row r="152" spans="1:47" s="239" customFormat="1" ht="15.75" customHeight="1" x14ac:dyDescent="0.2">
      <c r="A152" s="991" t="s">
        <v>1055</v>
      </c>
      <c r="B152" s="1226" t="s">
        <v>19</v>
      </c>
      <c r="C152" s="1227" t="s">
        <v>1056</v>
      </c>
      <c r="D152" s="1220"/>
      <c r="E152" s="1221"/>
      <c r="F152" s="1220"/>
      <c r="G152" s="1221"/>
      <c r="H152" s="1220"/>
      <c r="I152" s="1222"/>
      <c r="J152" s="1223"/>
      <c r="K152" s="1221">
        <v>6</v>
      </c>
      <c r="L152" s="1220">
        <v>2</v>
      </c>
      <c r="M152" s="1221">
        <v>22</v>
      </c>
      <c r="N152" s="1220">
        <v>3</v>
      </c>
      <c r="O152" s="1224" t="s">
        <v>71</v>
      </c>
      <c r="P152" s="1220"/>
      <c r="Q152" s="1221">
        <v>6</v>
      </c>
      <c r="R152" s="1220">
        <v>2</v>
      </c>
      <c r="S152" s="1221">
        <v>22</v>
      </c>
      <c r="T152" s="1220">
        <v>3</v>
      </c>
      <c r="U152" s="1222" t="s">
        <v>71</v>
      </c>
      <c r="V152" s="1223"/>
      <c r="W152" s="1221">
        <v>6</v>
      </c>
      <c r="X152" s="1220">
        <v>2</v>
      </c>
      <c r="Y152" s="1221">
        <v>22</v>
      </c>
      <c r="Z152" s="1220">
        <v>3</v>
      </c>
      <c r="AA152" s="1228" t="s">
        <v>71</v>
      </c>
      <c r="AB152" s="1220"/>
      <c r="AC152" s="1221">
        <v>6</v>
      </c>
      <c r="AD152" s="1220">
        <v>2</v>
      </c>
      <c r="AE152" s="1221">
        <v>22</v>
      </c>
      <c r="AF152" s="1220">
        <v>3</v>
      </c>
      <c r="AG152" s="1222" t="s">
        <v>71</v>
      </c>
      <c r="AH152" s="1223"/>
      <c r="AI152" s="1221"/>
      <c r="AJ152" s="1220"/>
      <c r="AK152" s="1221"/>
      <c r="AL152" s="1220"/>
      <c r="AM152" s="1224"/>
      <c r="AN152" s="1220"/>
      <c r="AO152" s="1221"/>
      <c r="AP152" s="1220"/>
      <c r="AQ152" s="1221"/>
      <c r="AR152" s="1220"/>
      <c r="AS152" s="1228"/>
      <c r="AT152" s="1225" t="s">
        <v>1051</v>
      </c>
      <c r="AU152" s="1225" t="s">
        <v>1057</v>
      </c>
    </row>
    <row r="153" spans="1:47" s="239" customFormat="1" ht="15.75" customHeight="1" x14ac:dyDescent="0.2">
      <c r="A153" s="991" t="s">
        <v>1058</v>
      </c>
      <c r="B153" s="1226" t="s">
        <v>19</v>
      </c>
      <c r="C153" s="1227" t="s">
        <v>1059</v>
      </c>
      <c r="D153" s="1220"/>
      <c r="E153" s="1221"/>
      <c r="F153" s="1220"/>
      <c r="G153" s="1221"/>
      <c r="H153" s="1220"/>
      <c r="I153" s="1222"/>
      <c r="J153" s="1223"/>
      <c r="K153" s="1221">
        <v>6</v>
      </c>
      <c r="L153" s="1220">
        <v>2</v>
      </c>
      <c r="M153" s="1221">
        <v>22</v>
      </c>
      <c r="N153" s="1220">
        <v>3</v>
      </c>
      <c r="O153" s="1224" t="s">
        <v>71</v>
      </c>
      <c r="P153" s="1220"/>
      <c r="Q153" s="1221">
        <v>6</v>
      </c>
      <c r="R153" s="1220">
        <v>2</v>
      </c>
      <c r="S153" s="1221">
        <v>22</v>
      </c>
      <c r="T153" s="1220">
        <v>3</v>
      </c>
      <c r="U153" s="1222" t="s">
        <v>71</v>
      </c>
      <c r="V153" s="1223"/>
      <c r="W153" s="1221">
        <v>6</v>
      </c>
      <c r="X153" s="1220">
        <v>2</v>
      </c>
      <c r="Y153" s="1221">
        <v>22</v>
      </c>
      <c r="Z153" s="1220">
        <v>3</v>
      </c>
      <c r="AA153" s="1228" t="s">
        <v>71</v>
      </c>
      <c r="AB153" s="1220"/>
      <c r="AC153" s="1221">
        <v>6</v>
      </c>
      <c r="AD153" s="1220">
        <v>2</v>
      </c>
      <c r="AE153" s="1221">
        <v>22</v>
      </c>
      <c r="AF153" s="1220">
        <v>3</v>
      </c>
      <c r="AG153" s="1222" t="s">
        <v>71</v>
      </c>
      <c r="AH153" s="1223"/>
      <c r="AI153" s="1221"/>
      <c r="AJ153" s="1220"/>
      <c r="AK153" s="1221"/>
      <c r="AL153" s="1220"/>
      <c r="AM153" s="1224"/>
      <c r="AN153" s="1223"/>
      <c r="AO153" s="1221"/>
      <c r="AP153" s="1230"/>
      <c r="AQ153" s="1221"/>
      <c r="AR153" s="1230"/>
      <c r="AS153" s="1232"/>
      <c r="AT153" s="1225" t="s">
        <v>1051</v>
      </c>
      <c r="AU153" s="1225" t="s">
        <v>1060</v>
      </c>
    </row>
    <row r="154" spans="1:47" s="239" customFormat="1" ht="15.75" customHeight="1" x14ac:dyDescent="0.2">
      <c r="A154" s="991" t="s">
        <v>1061</v>
      </c>
      <c r="B154" s="1226" t="s">
        <v>19</v>
      </c>
      <c r="C154" s="1227" t="s">
        <v>1062</v>
      </c>
      <c r="D154" s="1220"/>
      <c r="E154" s="1221"/>
      <c r="F154" s="1220"/>
      <c r="G154" s="1221"/>
      <c r="H154" s="1220"/>
      <c r="I154" s="1222"/>
      <c r="J154" s="1223"/>
      <c r="K154" s="1221"/>
      <c r="L154" s="1220">
        <v>2</v>
      </c>
      <c r="M154" s="1221">
        <v>28</v>
      </c>
      <c r="N154" s="1220">
        <v>3</v>
      </c>
      <c r="O154" s="1224" t="s">
        <v>67</v>
      </c>
      <c r="P154" s="1220"/>
      <c r="Q154" s="1221"/>
      <c r="R154" s="1220"/>
      <c r="S154" s="1221"/>
      <c r="T154" s="1220"/>
      <c r="U154" s="1222"/>
      <c r="V154" s="1223"/>
      <c r="W154" s="1221"/>
      <c r="X154" s="1220">
        <v>2</v>
      </c>
      <c r="Y154" s="1221">
        <v>28</v>
      </c>
      <c r="Z154" s="1220">
        <v>3</v>
      </c>
      <c r="AA154" s="1224" t="s">
        <v>67</v>
      </c>
      <c r="AB154" s="1220"/>
      <c r="AC154" s="1221"/>
      <c r="AD154" s="1220"/>
      <c r="AE154" s="1221"/>
      <c r="AF154" s="1220"/>
      <c r="AG154" s="1228"/>
      <c r="AH154" s="1223"/>
      <c r="AI154" s="1221"/>
      <c r="AJ154" s="1220"/>
      <c r="AK154" s="1221"/>
      <c r="AL154" s="1220"/>
      <c r="AM154" s="1224"/>
      <c r="AN154" s="1220"/>
      <c r="AO154" s="1221"/>
      <c r="AP154" s="1230"/>
      <c r="AQ154" s="1221"/>
      <c r="AR154" s="1230"/>
      <c r="AS154" s="1232"/>
      <c r="AT154" s="1225" t="s">
        <v>1063</v>
      </c>
      <c r="AU154" s="1225" t="s">
        <v>876</v>
      </c>
    </row>
    <row r="155" spans="1:47" s="239" customFormat="1" ht="15.75" customHeight="1" x14ac:dyDescent="0.2">
      <c r="A155" s="991" t="s">
        <v>1064</v>
      </c>
      <c r="B155" s="1226" t="s">
        <v>19</v>
      </c>
      <c r="C155" s="1227" t="s">
        <v>1065</v>
      </c>
      <c r="D155" s="1220"/>
      <c r="E155" s="1221"/>
      <c r="F155" s="1220"/>
      <c r="G155" s="1221"/>
      <c r="H155" s="1220"/>
      <c r="I155" s="1222"/>
      <c r="J155" s="1223"/>
      <c r="K155" s="1221"/>
      <c r="L155" s="1220"/>
      <c r="M155" s="1221"/>
      <c r="N155" s="1220"/>
      <c r="O155" s="1224"/>
      <c r="P155" s="1220"/>
      <c r="Q155" s="1221"/>
      <c r="R155" s="1220">
        <v>2</v>
      </c>
      <c r="S155" s="1221">
        <v>28</v>
      </c>
      <c r="T155" s="1220">
        <v>3</v>
      </c>
      <c r="U155" s="1222" t="s">
        <v>67</v>
      </c>
      <c r="V155" s="1223"/>
      <c r="W155" s="1221"/>
      <c r="X155" s="1220"/>
      <c r="Y155" s="1221"/>
      <c r="Z155" s="1220"/>
      <c r="AA155" s="1228"/>
      <c r="AB155" s="1220"/>
      <c r="AC155" s="1221"/>
      <c r="AD155" s="1220">
        <v>2</v>
      </c>
      <c r="AE155" s="1221">
        <v>28</v>
      </c>
      <c r="AF155" s="1220">
        <v>3</v>
      </c>
      <c r="AG155" s="1228" t="s">
        <v>67</v>
      </c>
      <c r="AH155" s="1220"/>
      <c r="AI155" s="1221"/>
      <c r="AJ155" s="1220"/>
      <c r="AK155" s="1221"/>
      <c r="AL155" s="1220"/>
      <c r="AM155" s="1228"/>
      <c r="AN155" s="1220"/>
      <c r="AO155" s="1221"/>
      <c r="AP155" s="1220"/>
      <c r="AQ155" s="1221"/>
      <c r="AR155" s="1220"/>
      <c r="AS155" s="1228"/>
      <c r="AT155" s="1225" t="s">
        <v>846</v>
      </c>
      <c r="AU155" s="1225" t="s">
        <v>1066</v>
      </c>
    </row>
    <row r="156" spans="1:47" s="239" customFormat="1" ht="15.75" customHeight="1" x14ac:dyDescent="0.2">
      <c r="A156" s="991" t="s">
        <v>1067</v>
      </c>
      <c r="B156" s="1226" t="s">
        <v>19</v>
      </c>
      <c r="C156" s="1227" t="s">
        <v>1068</v>
      </c>
      <c r="D156" s="1220"/>
      <c r="E156" s="1221"/>
      <c r="F156" s="1220"/>
      <c r="G156" s="1221"/>
      <c r="H156" s="1220"/>
      <c r="I156" s="1222"/>
      <c r="J156" s="1223"/>
      <c r="K156" s="1221"/>
      <c r="L156" s="1220">
        <v>2</v>
      </c>
      <c r="M156" s="1221">
        <v>28</v>
      </c>
      <c r="N156" s="1220">
        <v>3</v>
      </c>
      <c r="O156" s="1228" t="s">
        <v>67</v>
      </c>
      <c r="P156" s="1220"/>
      <c r="Q156" s="1221"/>
      <c r="R156" s="1220"/>
      <c r="S156" s="1221"/>
      <c r="T156" s="1220"/>
      <c r="U156" s="1222"/>
      <c r="V156" s="1223"/>
      <c r="W156" s="1221"/>
      <c r="X156" s="1220">
        <v>2</v>
      </c>
      <c r="Y156" s="1221">
        <v>28</v>
      </c>
      <c r="Z156" s="1220">
        <v>3</v>
      </c>
      <c r="AA156" s="1228" t="s">
        <v>67</v>
      </c>
      <c r="AB156" s="1220"/>
      <c r="AC156" s="1221"/>
      <c r="AD156" s="1220"/>
      <c r="AE156" s="1221"/>
      <c r="AF156" s="1220"/>
      <c r="AG156" s="1228"/>
      <c r="AH156" s="1220"/>
      <c r="AI156" s="1221"/>
      <c r="AJ156" s="1220"/>
      <c r="AK156" s="1221"/>
      <c r="AL156" s="1220"/>
      <c r="AM156" s="1228"/>
      <c r="AN156" s="1220"/>
      <c r="AO156" s="1221"/>
      <c r="AP156" s="1220"/>
      <c r="AQ156" s="1221"/>
      <c r="AR156" s="1220"/>
      <c r="AS156" s="1228"/>
      <c r="AT156" s="1225" t="s">
        <v>846</v>
      </c>
      <c r="AU156" s="1225" t="s">
        <v>1066</v>
      </c>
    </row>
    <row r="157" spans="1:47" s="239" customFormat="1" ht="15.75" customHeight="1" x14ac:dyDescent="0.2">
      <c r="A157" s="991" t="s">
        <v>1069</v>
      </c>
      <c r="B157" s="1233" t="s">
        <v>19</v>
      </c>
      <c r="C157" s="1234" t="s">
        <v>1070</v>
      </c>
      <c r="D157" s="1235"/>
      <c r="E157" s="1236"/>
      <c r="F157" s="1237"/>
      <c r="G157" s="1236"/>
      <c r="H157" s="1237"/>
      <c r="I157" s="1238"/>
      <c r="J157" s="1237"/>
      <c r="K157" s="1236"/>
      <c r="L157" s="1237"/>
      <c r="M157" s="1236"/>
      <c r="N157" s="1237"/>
      <c r="O157" s="1239"/>
      <c r="P157" s="1237"/>
      <c r="Q157" s="1236"/>
      <c r="R157" s="1237"/>
      <c r="S157" s="1236"/>
      <c r="T157" s="1237"/>
      <c r="U157" s="1240"/>
      <c r="V157" s="1241"/>
      <c r="W157" s="1236"/>
      <c r="X157" s="1237">
        <v>2</v>
      </c>
      <c r="Y157" s="1236">
        <v>28</v>
      </c>
      <c r="Z157" s="1237">
        <v>3</v>
      </c>
      <c r="AA157" s="1242" t="s">
        <v>71</v>
      </c>
      <c r="AB157" s="1237"/>
      <c r="AC157" s="1236"/>
      <c r="AD157" s="1237">
        <v>2</v>
      </c>
      <c r="AE157" s="1236">
        <v>28</v>
      </c>
      <c r="AF157" s="1237">
        <v>3</v>
      </c>
      <c r="AG157" s="1243" t="s">
        <v>67</v>
      </c>
      <c r="AH157" s="1244"/>
      <c r="AI157" s="1245"/>
      <c r="AJ157" s="1244"/>
      <c r="AK157" s="1245"/>
      <c r="AL157" s="1244"/>
      <c r="AM157" s="1243"/>
      <c r="AN157" s="1246"/>
      <c r="AO157" s="1236"/>
      <c r="AP157" s="1246"/>
      <c r="AQ157" s="1245"/>
      <c r="AR157" s="1247"/>
      <c r="AS157" s="1248"/>
      <c r="AT157" s="1249" t="s">
        <v>846</v>
      </c>
      <c r="AU157" s="1225" t="s">
        <v>1071</v>
      </c>
    </row>
    <row r="158" spans="1:47" s="239" customFormat="1" ht="15.75" customHeight="1" x14ac:dyDescent="0.2">
      <c r="A158" s="991" t="s">
        <v>1072</v>
      </c>
      <c r="B158" s="1233" t="s">
        <v>19</v>
      </c>
      <c r="C158" s="1234" t="s">
        <v>1073</v>
      </c>
      <c r="D158" s="1250"/>
      <c r="E158" s="1251"/>
      <c r="F158" s="1252"/>
      <c r="G158" s="1251"/>
      <c r="H158" s="1252"/>
      <c r="I158" s="1253"/>
      <c r="J158" s="1254"/>
      <c r="K158" s="1251"/>
      <c r="L158" s="1252"/>
      <c r="M158" s="1251"/>
      <c r="N158" s="1252"/>
      <c r="O158" s="1253"/>
      <c r="P158" s="1254"/>
      <c r="Q158" s="1251"/>
      <c r="R158" s="1252"/>
      <c r="S158" s="1251"/>
      <c r="T158" s="1252"/>
      <c r="U158" s="1253"/>
      <c r="V158" s="1254"/>
      <c r="W158" s="1251"/>
      <c r="X158" s="1252">
        <v>2</v>
      </c>
      <c r="Y158" s="1251">
        <v>28</v>
      </c>
      <c r="Z158" s="1252">
        <v>3</v>
      </c>
      <c r="AA158" s="1253" t="s">
        <v>71</v>
      </c>
      <c r="AB158" s="1254"/>
      <c r="AC158" s="1251"/>
      <c r="AD158" s="1252">
        <v>2</v>
      </c>
      <c r="AE158" s="1251">
        <v>28</v>
      </c>
      <c r="AF158" s="1252">
        <v>3</v>
      </c>
      <c r="AG158" s="1243" t="s">
        <v>67</v>
      </c>
      <c r="AH158" s="1244"/>
      <c r="AI158" s="1245"/>
      <c r="AJ158" s="1244"/>
      <c r="AK158" s="1245"/>
      <c r="AL158" s="1244"/>
      <c r="AM158" s="1243"/>
      <c r="AN158" s="1255"/>
      <c r="AO158" s="1256"/>
      <c r="AP158" s="1255"/>
      <c r="AQ158" s="1256"/>
      <c r="AR158" s="1257"/>
      <c r="AS158" s="1258"/>
      <c r="AT158" s="1225" t="s">
        <v>846</v>
      </c>
      <c r="AU158" s="1225" t="s">
        <v>1071</v>
      </c>
    </row>
    <row r="159" spans="1:47" s="241" customFormat="1" x14ac:dyDescent="0.2">
      <c r="A159" s="991" t="s">
        <v>1074</v>
      </c>
      <c r="B159" s="1226" t="s">
        <v>19</v>
      </c>
      <c r="C159" s="1227" t="s">
        <v>1075</v>
      </c>
      <c r="D159" s="1254"/>
      <c r="E159" s="1259"/>
      <c r="F159" s="1252"/>
      <c r="G159" s="1259"/>
      <c r="H159" s="1252"/>
      <c r="I159" s="1253"/>
      <c r="J159" s="1254"/>
      <c r="K159" s="1259"/>
      <c r="L159" s="1252">
        <v>2</v>
      </c>
      <c r="M159" s="1259">
        <v>28</v>
      </c>
      <c r="N159" s="1252">
        <v>3</v>
      </c>
      <c r="O159" s="1253" t="s">
        <v>71</v>
      </c>
      <c r="P159" s="1254"/>
      <c r="Q159" s="1259"/>
      <c r="R159" s="1252"/>
      <c r="S159" s="1259"/>
      <c r="T159" s="1252"/>
      <c r="U159" s="1253"/>
      <c r="V159" s="1254"/>
      <c r="W159" s="1259"/>
      <c r="X159" s="1252">
        <v>2</v>
      </c>
      <c r="Y159" s="1259">
        <v>28</v>
      </c>
      <c r="Z159" s="1252">
        <v>3</v>
      </c>
      <c r="AA159" s="1253" t="s">
        <v>71</v>
      </c>
      <c r="AB159" s="1260"/>
      <c r="AC159" s="1259"/>
      <c r="AD159" s="1252"/>
      <c r="AE159" s="1259"/>
      <c r="AF159" s="1252"/>
      <c r="AG159" s="1220"/>
      <c r="AH159" s="1244"/>
      <c r="AI159" s="1245"/>
      <c r="AJ159" s="1244"/>
      <c r="AK159" s="1245"/>
      <c r="AL159" s="1244"/>
      <c r="AM159" s="1243"/>
      <c r="AN159" s="1220"/>
      <c r="AO159" s="1221"/>
      <c r="AP159" s="1230"/>
      <c r="AQ159" s="1221"/>
      <c r="AR159" s="1230"/>
      <c r="AS159" s="1232"/>
      <c r="AT159" s="1225" t="s">
        <v>846</v>
      </c>
      <c r="AU159" s="1225" t="s">
        <v>1076</v>
      </c>
    </row>
    <row r="160" spans="1:47" s="239" customFormat="1" ht="15.75" customHeight="1" x14ac:dyDescent="0.2">
      <c r="A160" s="991" t="s">
        <v>1077</v>
      </c>
      <c r="B160" s="1226" t="s">
        <v>19</v>
      </c>
      <c r="C160" s="1227" t="s">
        <v>1078</v>
      </c>
      <c r="D160" s="1261"/>
      <c r="E160" s="1262"/>
      <c r="F160" s="1261"/>
      <c r="G160" s="1262"/>
      <c r="H160" s="1261"/>
      <c r="I160" s="1263"/>
      <c r="J160" s="1264"/>
      <c r="K160" s="1262"/>
      <c r="L160" s="1261"/>
      <c r="M160" s="1262"/>
      <c r="N160" s="1261"/>
      <c r="O160" s="1265"/>
      <c r="P160" s="1261"/>
      <c r="Q160" s="1262"/>
      <c r="R160" s="1261">
        <v>2</v>
      </c>
      <c r="S160" s="1262">
        <v>28</v>
      </c>
      <c r="T160" s="1261">
        <v>3</v>
      </c>
      <c r="U160" s="1266" t="s">
        <v>71</v>
      </c>
      <c r="V160" s="1264"/>
      <c r="W160" s="1262"/>
      <c r="X160" s="1261"/>
      <c r="Y160" s="1262"/>
      <c r="Z160" s="1261"/>
      <c r="AA160" s="1267"/>
      <c r="AB160" s="1261"/>
      <c r="AC160" s="1262"/>
      <c r="AD160" s="1261">
        <v>2</v>
      </c>
      <c r="AE160" s="1262">
        <v>28</v>
      </c>
      <c r="AF160" s="1261">
        <v>3</v>
      </c>
      <c r="AG160" s="1228" t="s">
        <v>71</v>
      </c>
      <c r="AH160" s="1220"/>
      <c r="AI160" s="1221"/>
      <c r="AJ160" s="1220"/>
      <c r="AK160" s="1221"/>
      <c r="AL160" s="1220"/>
      <c r="AM160" s="1224"/>
      <c r="AN160" s="1223"/>
      <c r="AO160" s="1221"/>
      <c r="AP160" s="1230"/>
      <c r="AQ160" s="1221"/>
      <c r="AR160" s="1230"/>
      <c r="AS160" s="1232"/>
      <c r="AT160" s="1225" t="s">
        <v>846</v>
      </c>
      <c r="AU160" s="1225" t="s">
        <v>1076</v>
      </c>
    </row>
    <row r="161" spans="1:47" s="239" customFormat="1" ht="15.75" customHeight="1" x14ac:dyDescent="0.2">
      <c r="A161" s="991" t="s">
        <v>1079</v>
      </c>
      <c r="B161" s="1226" t="s">
        <v>19</v>
      </c>
      <c r="C161" s="1227" t="s">
        <v>1080</v>
      </c>
      <c r="D161" s="1220"/>
      <c r="E161" s="1221"/>
      <c r="F161" s="1220"/>
      <c r="G161" s="1221"/>
      <c r="H161" s="1220"/>
      <c r="I161" s="1222"/>
      <c r="J161" s="1268"/>
      <c r="K161" s="1245"/>
      <c r="L161" s="1244">
        <v>2</v>
      </c>
      <c r="M161" s="1245">
        <v>28</v>
      </c>
      <c r="N161" s="1244">
        <v>3</v>
      </c>
      <c r="O161" s="1269" t="s">
        <v>71</v>
      </c>
      <c r="P161" s="1270"/>
      <c r="Q161" s="1221"/>
      <c r="R161" s="1220"/>
      <c r="S161" s="1221"/>
      <c r="T161" s="1220"/>
      <c r="U161" s="1222"/>
      <c r="V161" s="1268"/>
      <c r="W161" s="1245"/>
      <c r="X161" s="1244">
        <v>2</v>
      </c>
      <c r="Y161" s="1245">
        <v>28</v>
      </c>
      <c r="Z161" s="1244">
        <v>3</v>
      </c>
      <c r="AA161" s="1269" t="s">
        <v>71</v>
      </c>
      <c r="AB161" s="1270"/>
      <c r="AC161" s="1221"/>
      <c r="AD161" s="1220"/>
      <c r="AE161" s="1221"/>
      <c r="AF161" s="1220"/>
      <c r="AG161" s="1228"/>
      <c r="AH161" s="1220"/>
      <c r="AI161" s="1221"/>
      <c r="AJ161" s="1220"/>
      <c r="AK161" s="1221"/>
      <c r="AL161" s="1220"/>
      <c r="AM161" s="1224"/>
      <c r="AN161" s="1220"/>
      <c r="AO161" s="1221"/>
      <c r="AP161" s="1220"/>
      <c r="AQ161" s="1221"/>
      <c r="AR161" s="1220"/>
      <c r="AS161" s="1224"/>
      <c r="AT161" s="1225" t="s">
        <v>846</v>
      </c>
      <c r="AU161" s="1225" t="s">
        <v>1071</v>
      </c>
    </row>
    <row r="162" spans="1:47" s="239" customFormat="1" ht="15.75" customHeight="1" x14ac:dyDescent="0.2">
      <c r="A162" s="991" t="s">
        <v>1081</v>
      </c>
      <c r="B162" s="1226" t="s">
        <v>19</v>
      </c>
      <c r="C162" s="1227" t="s">
        <v>1082</v>
      </c>
      <c r="D162" s="1220"/>
      <c r="E162" s="1221"/>
      <c r="F162" s="1220"/>
      <c r="G162" s="1221"/>
      <c r="H162" s="1220"/>
      <c r="I162" s="1222"/>
      <c r="J162" s="1223"/>
      <c r="K162" s="1221"/>
      <c r="L162" s="1220"/>
      <c r="M162" s="1221"/>
      <c r="N162" s="1220"/>
      <c r="O162" s="1224"/>
      <c r="P162" s="1268"/>
      <c r="Q162" s="1245"/>
      <c r="R162" s="1244">
        <v>2</v>
      </c>
      <c r="S162" s="1245">
        <v>28</v>
      </c>
      <c r="T162" s="1244">
        <v>3</v>
      </c>
      <c r="U162" s="1269" t="s">
        <v>71</v>
      </c>
      <c r="V162" s="1223"/>
      <c r="W162" s="1221"/>
      <c r="X162" s="1220"/>
      <c r="Y162" s="1221"/>
      <c r="Z162" s="1220"/>
      <c r="AA162" s="1228"/>
      <c r="AB162" s="1268"/>
      <c r="AC162" s="1245"/>
      <c r="AD162" s="1244">
        <v>2</v>
      </c>
      <c r="AE162" s="1245">
        <v>28</v>
      </c>
      <c r="AF162" s="1244">
        <v>3</v>
      </c>
      <c r="AG162" s="1271" t="s">
        <v>71</v>
      </c>
      <c r="AH162" s="1220"/>
      <c r="AI162" s="1221"/>
      <c r="AJ162" s="1220"/>
      <c r="AK162" s="1221"/>
      <c r="AL162" s="1220"/>
      <c r="AM162" s="1224"/>
      <c r="AN162" s="1223"/>
      <c r="AO162" s="1221"/>
      <c r="AP162" s="1220"/>
      <c r="AQ162" s="1221"/>
      <c r="AR162" s="1220"/>
      <c r="AS162" s="1228"/>
      <c r="AT162" s="1225" t="s">
        <v>846</v>
      </c>
      <c r="AU162" s="1225" t="s">
        <v>1071</v>
      </c>
    </row>
    <row r="163" spans="1:47" s="239" customFormat="1" ht="15.75" customHeight="1" x14ac:dyDescent="0.2">
      <c r="A163" s="991" t="s">
        <v>1083</v>
      </c>
      <c r="B163" s="1226" t="s">
        <v>19</v>
      </c>
      <c r="C163" s="1227" t="s">
        <v>1084</v>
      </c>
      <c r="D163" s="1220"/>
      <c r="E163" s="1221"/>
      <c r="F163" s="1220"/>
      <c r="G163" s="1221"/>
      <c r="H163" s="1220"/>
      <c r="I163" s="1222"/>
      <c r="J163" s="1223"/>
      <c r="K163" s="1221"/>
      <c r="L163" s="1220">
        <v>2</v>
      </c>
      <c r="M163" s="1221">
        <v>28</v>
      </c>
      <c r="N163" s="1220">
        <v>3</v>
      </c>
      <c r="O163" s="1224" t="s">
        <v>71</v>
      </c>
      <c r="P163" s="1220"/>
      <c r="Q163" s="1221"/>
      <c r="R163" s="1220"/>
      <c r="S163" s="1221"/>
      <c r="T163" s="1220"/>
      <c r="U163" s="1222"/>
      <c r="V163" s="1223"/>
      <c r="W163" s="1221"/>
      <c r="X163" s="1220">
        <v>2</v>
      </c>
      <c r="Y163" s="1221">
        <v>28</v>
      </c>
      <c r="Z163" s="1220">
        <v>3</v>
      </c>
      <c r="AA163" s="1228" t="s">
        <v>71</v>
      </c>
      <c r="AB163" s="1220"/>
      <c r="AC163" s="1221"/>
      <c r="AD163" s="1220"/>
      <c r="AE163" s="1221"/>
      <c r="AF163" s="1220"/>
      <c r="AG163" s="1228"/>
      <c r="AH163" s="1220"/>
      <c r="AI163" s="1221"/>
      <c r="AJ163" s="1220"/>
      <c r="AK163" s="1221"/>
      <c r="AL163" s="1220"/>
      <c r="AM163" s="1224"/>
      <c r="AN163" s="1223"/>
      <c r="AO163" s="1221"/>
      <c r="AP163" s="1230"/>
      <c r="AQ163" s="1221"/>
      <c r="AR163" s="1230"/>
      <c r="AS163" s="1232"/>
      <c r="AT163" s="1225" t="s">
        <v>846</v>
      </c>
      <c r="AU163" s="1225" t="s">
        <v>1085</v>
      </c>
    </row>
    <row r="164" spans="1:47" s="239" customFormat="1" ht="15.75" customHeight="1" x14ac:dyDescent="0.2">
      <c r="A164" s="991" t="s">
        <v>1086</v>
      </c>
      <c r="B164" s="1226" t="s">
        <v>19</v>
      </c>
      <c r="C164" s="1227" t="s">
        <v>1087</v>
      </c>
      <c r="D164" s="1220"/>
      <c r="E164" s="1221"/>
      <c r="F164" s="1220"/>
      <c r="G164" s="1221"/>
      <c r="H164" s="1220"/>
      <c r="I164" s="1222"/>
      <c r="J164" s="1223"/>
      <c r="K164" s="1221"/>
      <c r="L164" s="1220"/>
      <c r="M164" s="1221"/>
      <c r="N164" s="1220"/>
      <c r="O164" s="1224"/>
      <c r="P164" s="1220"/>
      <c r="Q164" s="1221"/>
      <c r="R164" s="1220">
        <v>2</v>
      </c>
      <c r="S164" s="1221">
        <v>28</v>
      </c>
      <c r="T164" s="1220">
        <v>3</v>
      </c>
      <c r="U164" s="1222" t="s">
        <v>71</v>
      </c>
      <c r="V164" s="1223"/>
      <c r="W164" s="1221"/>
      <c r="X164" s="1220"/>
      <c r="Y164" s="1221"/>
      <c r="Z164" s="1220"/>
      <c r="AA164" s="1228"/>
      <c r="AB164" s="1220"/>
      <c r="AC164" s="1221"/>
      <c r="AD164" s="1220">
        <v>2</v>
      </c>
      <c r="AE164" s="1221">
        <v>28</v>
      </c>
      <c r="AF164" s="1220">
        <v>3</v>
      </c>
      <c r="AG164" s="1228" t="s">
        <v>71</v>
      </c>
      <c r="AH164" s="1220"/>
      <c r="AI164" s="1221"/>
      <c r="AJ164" s="1220"/>
      <c r="AK164" s="1221"/>
      <c r="AL164" s="1220"/>
      <c r="AM164" s="1224"/>
      <c r="AN164" s="1223"/>
      <c r="AO164" s="1221"/>
      <c r="AP164" s="1220"/>
      <c r="AQ164" s="1221"/>
      <c r="AR164" s="1220"/>
      <c r="AS164" s="1228"/>
      <c r="AT164" s="1225" t="s">
        <v>846</v>
      </c>
      <c r="AU164" s="1225" t="s">
        <v>1085</v>
      </c>
    </row>
    <row r="165" spans="1:47" s="239" customFormat="1" ht="15.75" customHeight="1" x14ac:dyDescent="0.2">
      <c r="A165" s="991" t="s">
        <v>1088</v>
      </c>
      <c r="B165" s="1226" t="s">
        <v>19</v>
      </c>
      <c r="C165" s="1227" t="s">
        <v>1089</v>
      </c>
      <c r="D165" s="1220"/>
      <c r="E165" s="1221"/>
      <c r="F165" s="1220"/>
      <c r="G165" s="1221"/>
      <c r="H165" s="1220"/>
      <c r="I165" s="1222"/>
      <c r="J165" s="1223"/>
      <c r="K165" s="1221"/>
      <c r="L165" s="1220">
        <v>2</v>
      </c>
      <c r="M165" s="1221">
        <v>28</v>
      </c>
      <c r="N165" s="1220">
        <v>3</v>
      </c>
      <c r="O165" s="1224" t="s">
        <v>71</v>
      </c>
      <c r="P165" s="1220"/>
      <c r="Q165" s="1221"/>
      <c r="R165" s="1220"/>
      <c r="S165" s="1221"/>
      <c r="T165" s="1220"/>
      <c r="U165" s="1222"/>
      <c r="V165" s="1223"/>
      <c r="W165" s="1221"/>
      <c r="X165" s="1220">
        <v>2</v>
      </c>
      <c r="Y165" s="1221">
        <v>28</v>
      </c>
      <c r="Z165" s="1220">
        <v>3</v>
      </c>
      <c r="AA165" s="1228" t="s">
        <v>71</v>
      </c>
      <c r="AB165" s="1220"/>
      <c r="AC165" s="1221"/>
      <c r="AD165" s="1220"/>
      <c r="AE165" s="1221"/>
      <c r="AF165" s="1220"/>
      <c r="AG165" s="1228"/>
      <c r="AH165" s="1220"/>
      <c r="AI165" s="1221"/>
      <c r="AJ165" s="1220"/>
      <c r="AK165" s="1221"/>
      <c r="AL165" s="1220"/>
      <c r="AM165" s="1224"/>
      <c r="AN165" s="1223"/>
      <c r="AO165" s="1221"/>
      <c r="AP165" s="1220"/>
      <c r="AQ165" s="1221"/>
      <c r="AR165" s="1220"/>
      <c r="AS165" s="1232"/>
      <c r="AT165" s="1225" t="s">
        <v>846</v>
      </c>
      <c r="AU165" s="1225" t="s">
        <v>1090</v>
      </c>
    </row>
    <row r="166" spans="1:47" s="239" customFormat="1" ht="15.75" customHeight="1" x14ac:dyDescent="0.2">
      <c r="A166" s="991" t="s">
        <v>1091</v>
      </c>
      <c r="B166" s="1226" t="s">
        <v>19</v>
      </c>
      <c r="C166" s="1227" t="s">
        <v>1092</v>
      </c>
      <c r="D166" s="1220"/>
      <c r="E166" s="1221"/>
      <c r="F166" s="1220"/>
      <c r="G166" s="1221"/>
      <c r="H166" s="1220"/>
      <c r="I166" s="1222"/>
      <c r="J166" s="1223"/>
      <c r="K166" s="1221"/>
      <c r="L166" s="1220"/>
      <c r="M166" s="1221"/>
      <c r="N166" s="1220"/>
      <c r="O166" s="1224"/>
      <c r="P166" s="1220"/>
      <c r="Q166" s="1221"/>
      <c r="R166" s="1220">
        <v>2</v>
      </c>
      <c r="S166" s="1221">
        <v>28</v>
      </c>
      <c r="T166" s="1220">
        <v>3</v>
      </c>
      <c r="U166" s="1222" t="s">
        <v>71</v>
      </c>
      <c r="V166" s="1223"/>
      <c r="W166" s="1221"/>
      <c r="X166" s="1220"/>
      <c r="Y166" s="1221"/>
      <c r="Z166" s="1220"/>
      <c r="AA166" s="1228"/>
      <c r="AB166" s="1220"/>
      <c r="AC166" s="1221"/>
      <c r="AD166" s="1220">
        <v>2</v>
      </c>
      <c r="AE166" s="1221">
        <v>28</v>
      </c>
      <c r="AF166" s="1220">
        <v>3</v>
      </c>
      <c r="AG166" s="1228" t="s">
        <v>71</v>
      </c>
      <c r="AH166" s="1220"/>
      <c r="AI166" s="1221"/>
      <c r="AJ166" s="1220"/>
      <c r="AK166" s="1221"/>
      <c r="AL166" s="1220"/>
      <c r="AM166" s="1224"/>
      <c r="AN166" s="1223"/>
      <c r="AO166" s="1221"/>
      <c r="AP166" s="1230"/>
      <c r="AQ166" s="1221"/>
      <c r="AR166" s="1230"/>
      <c r="AS166" s="1232"/>
      <c r="AT166" s="1225" t="s">
        <v>846</v>
      </c>
      <c r="AU166" s="1225" t="s">
        <v>1090</v>
      </c>
    </row>
    <row r="167" spans="1:47" s="239" customFormat="1" ht="15.75" customHeight="1" x14ac:dyDescent="0.2">
      <c r="A167" s="991" t="s">
        <v>1093</v>
      </c>
      <c r="B167" s="1226" t="s">
        <v>19</v>
      </c>
      <c r="C167" s="1227" t="s">
        <v>1094</v>
      </c>
      <c r="D167" s="1220"/>
      <c r="E167" s="1221"/>
      <c r="F167" s="1220"/>
      <c r="G167" s="1221"/>
      <c r="H167" s="1220"/>
      <c r="I167" s="1222"/>
      <c r="J167" s="1223"/>
      <c r="K167" s="1221"/>
      <c r="L167" s="1220"/>
      <c r="M167" s="1221"/>
      <c r="N167" s="1220"/>
      <c r="O167" s="1224"/>
      <c r="P167" s="1220"/>
      <c r="Q167" s="1221"/>
      <c r="R167" s="1220">
        <v>2</v>
      </c>
      <c r="S167" s="1221">
        <v>28</v>
      </c>
      <c r="T167" s="1220">
        <v>3</v>
      </c>
      <c r="U167" s="1222" t="s">
        <v>71</v>
      </c>
      <c r="V167" s="1223"/>
      <c r="W167" s="1221"/>
      <c r="X167" s="1220"/>
      <c r="Y167" s="1221"/>
      <c r="Z167" s="1220"/>
      <c r="AA167" s="1228"/>
      <c r="AB167" s="1220"/>
      <c r="AC167" s="1221"/>
      <c r="AD167" s="1220">
        <v>2</v>
      </c>
      <c r="AE167" s="1221">
        <v>28</v>
      </c>
      <c r="AF167" s="1220">
        <v>3</v>
      </c>
      <c r="AG167" s="1228" t="s">
        <v>71</v>
      </c>
      <c r="AH167" s="1220"/>
      <c r="AI167" s="1221"/>
      <c r="AJ167" s="1220"/>
      <c r="AK167" s="1221"/>
      <c r="AL167" s="1220"/>
      <c r="AM167" s="1224"/>
      <c r="AN167" s="1223"/>
      <c r="AO167" s="1221"/>
      <c r="AP167" s="1230"/>
      <c r="AQ167" s="1221"/>
      <c r="AR167" s="1230"/>
      <c r="AS167" s="1232"/>
      <c r="AT167" s="1225" t="s">
        <v>846</v>
      </c>
      <c r="AU167" s="1225" t="s">
        <v>1095</v>
      </c>
    </row>
    <row r="168" spans="1:47" s="239" customFormat="1" ht="15.75" customHeight="1" x14ac:dyDescent="0.2">
      <c r="A168" s="991" t="s">
        <v>1096</v>
      </c>
      <c r="B168" s="1226" t="s">
        <v>19</v>
      </c>
      <c r="C168" s="1227" t="s">
        <v>1097</v>
      </c>
      <c r="D168" s="1220"/>
      <c r="E168" s="1221"/>
      <c r="F168" s="1220"/>
      <c r="G168" s="1221"/>
      <c r="H168" s="1220"/>
      <c r="I168" s="1222"/>
      <c r="J168" s="1272"/>
      <c r="K168" s="1221"/>
      <c r="L168" s="1220">
        <v>2</v>
      </c>
      <c r="M168" s="1221">
        <v>28</v>
      </c>
      <c r="N168" s="1220">
        <v>3</v>
      </c>
      <c r="O168" s="1222" t="s">
        <v>71</v>
      </c>
      <c r="P168" s="1272"/>
      <c r="Q168" s="1221"/>
      <c r="R168" s="1220"/>
      <c r="S168" s="1221"/>
      <c r="T168" s="1220"/>
      <c r="U168" s="1222"/>
      <c r="V168" s="1272"/>
      <c r="W168" s="1221"/>
      <c r="X168" s="1220">
        <v>2</v>
      </c>
      <c r="Y168" s="1221">
        <v>28</v>
      </c>
      <c r="Z168" s="1220">
        <v>3</v>
      </c>
      <c r="AA168" s="1222" t="s">
        <v>71</v>
      </c>
      <c r="AB168" s="1272"/>
      <c r="AC168" s="1221"/>
      <c r="AD168" s="1220"/>
      <c r="AE168" s="1221"/>
      <c r="AF168" s="1220"/>
      <c r="AG168" s="1228"/>
      <c r="AH168" s="1220"/>
      <c r="AI168" s="1221"/>
      <c r="AJ168" s="1220"/>
      <c r="AK168" s="1221"/>
      <c r="AL168" s="1220"/>
      <c r="AM168" s="1224"/>
      <c r="AN168" s="1223"/>
      <c r="AO168" s="1221"/>
      <c r="AP168" s="1230"/>
      <c r="AQ168" s="1221"/>
      <c r="AR168" s="1230"/>
      <c r="AS168" s="1232"/>
      <c r="AT168" s="1225" t="s">
        <v>846</v>
      </c>
      <c r="AU168" s="1225" t="s">
        <v>1095</v>
      </c>
    </row>
    <row r="169" spans="1:47" s="239" customFormat="1" ht="15.75" customHeight="1" x14ac:dyDescent="0.2">
      <c r="A169" s="991" t="s">
        <v>1098</v>
      </c>
      <c r="B169" s="1226" t="s">
        <v>19</v>
      </c>
      <c r="C169" s="1227" t="s">
        <v>1099</v>
      </c>
      <c r="D169" s="1220"/>
      <c r="E169" s="1221"/>
      <c r="F169" s="1220"/>
      <c r="G169" s="1221"/>
      <c r="H169" s="1220"/>
      <c r="I169" s="1222"/>
      <c r="J169" s="1223"/>
      <c r="K169" s="1221"/>
      <c r="L169" s="1220"/>
      <c r="M169" s="1221"/>
      <c r="N169" s="1220"/>
      <c r="O169" s="1224"/>
      <c r="P169" s="1220"/>
      <c r="Q169" s="1221"/>
      <c r="R169" s="1220">
        <v>2</v>
      </c>
      <c r="S169" s="1221">
        <v>28</v>
      </c>
      <c r="T169" s="1220">
        <v>3</v>
      </c>
      <c r="U169" s="1228" t="s">
        <v>71</v>
      </c>
      <c r="V169" s="1273"/>
      <c r="W169" s="1274"/>
      <c r="X169" s="1220"/>
      <c r="Y169" s="1221"/>
      <c r="Z169" s="1220"/>
      <c r="AA169" s="1228"/>
      <c r="AB169" s="1220"/>
      <c r="AC169" s="1221"/>
      <c r="AD169" s="1220">
        <v>2</v>
      </c>
      <c r="AE169" s="1221">
        <v>28</v>
      </c>
      <c r="AF169" s="1220">
        <v>3</v>
      </c>
      <c r="AG169" s="1228" t="s">
        <v>71</v>
      </c>
      <c r="AH169" s="1220"/>
      <c r="AI169" s="1221"/>
      <c r="AJ169" s="1220"/>
      <c r="AK169" s="1221"/>
      <c r="AL169" s="1220"/>
      <c r="AM169" s="1224"/>
      <c r="AN169" s="1223"/>
      <c r="AO169" s="1221"/>
      <c r="AP169" s="1230"/>
      <c r="AQ169" s="1221"/>
      <c r="AR169" s="1230"/>
      <c r="AS169" s="1232"/>
      <c r="AT169" s="1225" t="s">
        <v>846</v>
      </c>
      <c r="AU169" s="1225" t="s">
        <v>1100</v>
      </c>
    </row>
    <row r="170" spans="1:47" s="239" customFormat="1" ht="15.75" customHeight="1" x14ac:dyDescent="0.2">
      <c r="A170" s="991" t="s">
        <v>1101</v>
      </c>
      <c r="B170" s="1226" t="s">
        <v>19</v>
      </c>
      <c r="C170" s="1227" t="s">
        <v>1102</v>
      </c>
      <c r="D170" s="1220"/>
      <c r="E170" s="1221"/>
      <c r="F170" s="1220"/>
      <c r="G170" s="1221"/>
      <c r="H170" s="1220"/>
      <c r="I170" s="1222"/>
      <c r="J170" s="1223"/>
      <c r="K170" s="1221"/>
      <c r="L170" s="1220"/>
      <c r="M170" s="1221"/>
      <c r="N170" s="1220"/>
      <c r="O170" s="1224"/>
      <c r="P170" s="1220"/>
      <c r="Q170" s="1221"/>
      <c r="R170" s="1220"/>
      <c r="S170" s="1221"/>
      <c r="T170" s="1220"/>
      <c r="U170" s="1222"/>
      <c r="V170" s="1223"/>
      <c r="W170" s="1221"/>
      <c r="X170" s="1220">
        <v>2</v>
      </c>
      <c r="Y170" s="1221">
        <v>28</v>
      </c>
      <c r="Z170" s="1220">
        <v>3</v>
      </c>
      <c r="AA170" s="1228" t="s">
        <v>71</v>
      </c>
      <c r="AB170" s="1220"/>
      <c r="AC170" s="1221"/>
      <c r="AD170" s="1220"/>
      <c r="AE170" s="1221"/>
      <c r="AF170" s="1220"/>
      <c r="AG170" s="1228"/>
      <c r="AH170" s="1220"/>
      <c r="AI170" s="1221"/>
      <c r="AJ170" s="1220"/>
      <c r="AK170" s="1221"/>
      <c r="AL170" s="1220"/>
      <c r="AM170" s="1224"/>
      <c r="AN170" s="1223"/>
      <c r="AO170" s="1221"/>
      <c r="AP170" s="1230"/>
      <c r="AQ170" s="1221"/>
      <c r="AR170" s="1230"/>
      <c r="AS170" s="1232"/>
      <c r="AT170" s="1225" t="s">
        <v>846</v>
      </c>
      <c r="AU170" s="1225" t="s">
        <v>1100</v>
      </c>
    </row>
    <row r="171" spans="1:47" s="239" customFormat="1" ht="15.75" customHeight="1" x14ac:dyDescent="0.2">
      <c r="A171" s="991" t="s">
        <v>1103</v>
      </c>
      <c r="B171" s="1226" t="s">
        <v>19</v>
      </c>
      <c r="C171" s="1227" t="s">
        <v>1104</v>
      </c>
      <c r="D171" s="1220"/>
      <c r="E171" s="1221"/>
      <c r="F171" s="1220"/>
      <c r="G171" s="1221"/>
      <c r="H171" s="1220"/>
      <c r="I171" s="1222"/>
      <c r="J171" s="1223">
        <v>1</v>
      </c>
      <c r="K171" s="1221">
        <v>14</v>
      </c>
      <c r="L171" s="1220">
        <v>1</v>
      </c>
      <c r="M171" s="1221">
        <v>14</v>
      </c>
      <c r="N171" s="1220">
        <v>3</v>
      </c>
      <c r="O171" s="1224" t="s">
        <v>67</v>
      </c>
      <c r="P171" s="1220">
        <v>1</v>
      </c>
      <c r="Q171" s="1221">
        <v>14</v>
      </c>
      <c r="R171" s="1220">
        <v>1</v>
      </c>
      <c r="S171" s="1221">
        <v>14</v>
      </c>
      <c r="T171" s="1220">
        <v>3</v>
      </c>
      <c r="U171" s="1232" t="s">
        <v>67</v>
      </c>
      <c r="V171" s="1220">
        <v>1</v>
      </c>
      <c r="W171" s="1221">
        <v>14</v>
      </c>
      <c r="X171" s="1220">
        <v>1</v>
      </c>
      <c r="Y171" s="1221">
        <v>14</v>
      </c>
      <c r="Z171" s="1220">
        <v>3</v>
      </c>
      <c r="AA171" s="1228" t="s">
        <v>67</v>
      </c>
      <c r="AB171" s="1220">
        <v>1</v>
      </c>
      <c r="AC171" s="1221">
        <v>14</v>
      </c>
      <c r="AD171" s="1220">
        <v>1</v>
      </c>
      <c r="AE171" s="1221">
        <v>14</v>
      </c>
      <c r="AF171" s="1220">
        <v>3</v>
      </c>
      <c r="AG171" s="1228" t="s">
        <v>67</v>
      </c>
      <c r="AH171" s="1220"/>
      <c r="AI171" s="1221"/>
      <c r="AJ171" s="1220"/>
      <c r="AK171" s="1221"/>
      <c r="AL171" s="1220"/>
      <c r="AM171" s="1224"/>
      <c r="AN171" s="1223"/>
      <c r="AO171" s="1221"/>
      <c r="AP171" s="1230"/>
      <c r="AQ171" s="1221"/>
      <c r="AR171" s="1230"/>
      <c r="AS171" s="1232"/>
      <c r="AT171" s="1225" t="s">
        <v>761</v>
      </c>
      <c r="AU171" s="1225" t="s">
        <v>590</v>
      </c>
    </row>
    <row r="172" spans="1:47" s="239" customFormat="1" ht="15.75" customHeight="1" x14ac:dyDescent="0.2">
      <c r="A172" s="991" t="s">
        <v>1105</v>
      </c>
      <c r="B172" s="1226" t="s">
        <v>19</v>
      </c>
      <c r="C172" s="1227" t="s">
        <v>1106</v>
      </c>
      <c r="D172" s="1220"/>
      <c r="E172" s="1221"/>
      <c r="F172" s="1220"/>
      <c r="G172" s="1221"/>
      <c r="H172" s="1220"/>
      <c r="I172" s="1222"/>
      <c r="J172" s="1223">
        <v>1</v>
      </c>
      <c r="K172" s="1221">
        <v>12</v>
      </c>
      <c r="L172" s="1220">
        <v>1</v>
      </c>
      <c r="M172" s="1221">
        <v>16</v>
      </c>
      <c r="N172" s="1220">
        <v>3</v>
      </c>
      <c r="O172" s="1224" t="s">
        <v>67</v>
      </c>
      <c r="P172" s="1220">
        <v>1</v>
      </c>
      <c r="Q172" s="1221">
        <v>12</v>
      </c>
      <c r="R172" s="1220">
        <v>1</v>
      </c>
      <c r="S172" s="1221">
        <v>16</v>
      </c>
      <c r="T172" s="1220">
        <v>3</v>
      </c>
      <c r="U172" s="1232" t="s">
        <v>67</v>
      </c>
      <c r="V172" s="1220">
        <v>1</v>
      </c>
      <c r="W172" s="1221">
        <v>12</v>
      </c>
      <c r="X172" s="1220">
        <v>1</v>
      </c>
      <c r="Y172" s="1221">
        <v>16</v>
      </c>
      <c r="Z172" s="1220">
        <v>3</v>
      </c>
      <c r="AA172" s="1228" t="s">
        <v>67</v>
      </c>
      <c r="AB172" s="1220">
        <v>1</v>
      </c>
      <c r="AC172" s="1221">
        <v>12</v>
      </c>
      <c r="AD172" s="1220">
        <v>1</v>
      </c>
      <c r="AE172" s="1221">
        <v>16</v>
      </c>
      <c r="AF172" s="1220">
        <v>3</v>
      </c>
      <c r="AG172" s="1228" t="s">
        <v>67</v>
      </c>
      <c r="AH172" s="1220"/>
      <c r="AI172" s="1221"/>
      <c r="AJ172" s="1220"/>
      <c r="AK172" s="1221"/>
      <c r="AL172" s="1220"/>
      <c r="AM172" s="1232"/>
      <c r="AN172" s="1220"/>
      <c r="AO172" s="1221"/>
      <c r="AP172" s="1220"/>
      <c r="AQ172" s="1221"/>
      <c r="AR172" s="1220"/>
      <c r="AS172" s="1228"/>
      <c r="AT172" s="1225" t="s">
        <v>761</v>
      </c>
      <c r="AU172" s="1225" t="s">
        <v>1000</v>
      </c>
    </row>
    <row r="173" spans="1:47" s="239" customFormat="1" ht="15.75" customHeight="1" x14ac:dyDescent="0.2">
      <c r="A173" s="991" t="s">
        <v>265</v>
      </c>
      <c r="B173" s="1226" t="s">
        <v>19</v>
      </c>
      <c r="C173" s="1227" t="s">
        <v>266</v>
      </c>
      <c r="D173" s="1220"/>
      <c r="E173" s="1221"/>
      <c r="F173" s="1220"/>
      <c r="G173" s="1221"/>
      <c r="H173" s="1220"/>
      <c r="I173" s="1222"/>
      <c r="J173" s="1223">
        <v>2</v>
      </c>
      <c r="K173" s="1221">
        <v>28</v>
      </c>
      <c r="L173" s="1220"/>
      <c r="M173" s="1221"/>
      <c r="N173" s="1220">
        <v>3</v>
      </c>
      <c r="O173" s="1224" t="s">
        <v>15</v>
      </c>
      <c r="P173" s="1220"/>
      <c r="Q173" s="1221"/>
      <c r="R173" s="1220"/>
      <c r="S173" s="1221"/>
      <c r="T173" s="1220"/>
      <c r="U173" s="1232"/>
      <c r="V173" s="1223">
        <v>2</v>
      </c>
      <c r="W173" s="1221">
        <v>28</v>
      </c>
      <c r="X173" s="1220"/>
      <c r="Y173" s="1221"/>
      <c r="Z173" s="1220">
        <v>3</v>
      </c>
      <c r="AA173" s="1224" t="s">
        <v>15</v>
      </c>
      <c r="AB173" s="1220"/>
      <c r="AC173" s="1221"/>
      <c r="AD173" s="1220"/>
      <c r="AE173" s="1221"/>
      <c r="AF173" s="1220"/>
      <c r="AG173" s="1228"/>
      <c r="AH173" s="1220"/>
      <c r="AI173" s="1221"/>
      <c r="AJ173" s="1220"/>
      <c r="AK173" s="1221"/>
      <c r="AL173" s="1220"/>
      <c r="AM173" s="1232"/>
      <c r="AN173" s="1220"/>
      <c r="AO173" s="1221"/>
      <c r="AP173" s="1220"/>
      <c r="AQ173" s="1221"/>
      <c r="AR173" s="1220"/>
      <c r="AS173" s="1228"/>
      <c r="AT173" s="1225" t="s">
        <v>711</v>
      </c>
      <c r="AU173" s="1225" t="s">
        <v>712</v>
      </c>
    </row>
    <row r="174" spans="1:47" s="239" customFormat="1" ht="15.75" customHeight="1" x14ac:dyDescent="0.2">
      <c r="A174" s="991" t="s">
        <v>1107</v>
      </c>
      <c r="B174" s="1226" t="s">
        <v>19</v>
      </c>
      <c r="C174" s="1227" t="s">
        <v>1108</v>
      </c>
      <c r="D174" s="1220"/>
      <c r="E174" s="1221"/>
      <c r="F174" s="1220"/>
      <c r="G174" s="1221"/>
      <c r="H174" s="1220"/>
      <c r="I174" s="1222"/>
      <c r="J174" s="1223"/>
      <c r="K174" s="1221"/>
      <c r="L174" s="1220"/>
      <c r="M174" s="1221"/>
      <c r="N174" s="1220"/>
      <c r="O174" s="1224"/>
      <c r="P174" s="1220"/>
      <c r="Q174" s="1221"/>
      <c r="R174" s="1220"/>
      <c r="S174" s="1221"/>
      <c r="T174" s="1220"/>
      <c r="U174" s="1222"/>
      <c r="V174" s="1223"/>
      <c r="W174" s="1221"/>
      <c r="X174" s="1220"/>
      <c r="Y174" s="1221"/>
      <c r="Z174" s="1220"/>
      <c r="AA174" s="1228"/>
      <c r="AB174" s="1223">
        <v>2</v>
      </c>
      <c r="AC174" s="1221">
        <v>28</v>
      </c>
      <c r="AD174" s="1220"/>
      <c r="AE174" s="1221"/>
      <c r="AF174" s="1220">
        <v>3</v>
      </c>
      <c r="AG174" s="1224" t="s">
        <v>83</v>
      </c>
      <c r="AH174" s="1223"/>
      <c r="AI174" s="1221"/>
      <c r="AJ174" s="1220"/>
      <c r="AK174" s="1221"/>
      <c r="AL174" s="1220"/>
      <c r="AM174" s="1224"/>
      <c r="AN174" s="1220"/>
      <c r="AO174" s="1221"/>
      <c r="AP174" s="1220"/>
      <c r="AQ174" s="1221"/>
      <c r="AR174" s="1220"/>
      <c r="AS174" s="1228"/>
      <c r="AT174" s="1225" t="s">
        <v>711</v>
      </c>
      <c r="AU174" s="1225" t="s">
        <v>760</v>
      </c>
    </row>
    <row r="175" spans="1:47" s="239" customFormat="1" ht="15.75" customHeight="1" x14ac:dyDescent="0.2">
      <c r="A175" s="991" t="s">
        <v>1109</v>
      </c>
      <c r="B175" s="1275" t="s">
        <v>19</v>
      </c>
      <c r="C175" s="1227" t="s">
        <v>1110</v>
      </c>
      <c r="D175" s="1220"/>
      <c r="E175" s="1221"/>
      <c r="F175" s="1220"/>
      <c r="G175" s="1221"/>
      <c r="H175" s="1220"/>
      <c r="I175" s="1222"/>
      <c r="J175" s="1223"/>
      <c r="K175" s="1221"/>
      <c r="L175" s="1220"/>
      <c r="M175" s="1221"/>
      <c r="N175" s="1220"/>
      <c r="O175" s="1224"/>
      <c r="P175" s="1220"/>
      <c r="Q175" s="1221"/>
      <c r="R175" s="1220"/>
      <c r="S175" s="1221"/>
      <c r="T175" s="1220"/>
      <c r="U175" s="1222"/>
      <c r="V175" s="1223"/>
      <c r="W175" s="1221"/>
      <c r="X175" s="1220"/>
      <c r="Y175" s="1221"/>
      <c r="Z175" s="1220"/>
      <c r="AA175" s="1228"/>
      <c r="AB175" s="1220">
        <v>1</v>
      </c>
      <c r="AC175" s="1221">
        <v>14</v>
      </c>
      <c r="AD175" s="1220">
        <v>1</v>
      </c>
      <c r="AE175" s="1221">
        <v>14</v>
      </c>
      <c r="AF175" s="1220">
        <v>3</v>
      </c>
      <c r="AG175" s="1228" t="s">
        <v>83</v>
      </c>
      <c r="AH175" s="1220"/>
      <c r="AI175" s="1221"/>
      <c r="AJ175" s="1220"/>
      <c r="AK175" s="1221"/>
      <c r="AL175" s="1220"/>
      <c r="AM175" s="1222"/>
      <c r="AN175" s="1223"/>
      <c r="AO175" s="1221"/>
      <c r="AP175" s="1220"/>
      <c r="AQ175" s="1221"/>
      <c r="AR175" s="1220"/>
      <c r="AS175" s="1228"/>
      <c r="AT175" s="1225" t="s">
        <v>711</v>
      </c>
      <c r="AU175" s="1225" t="s">
        <v>803</v>
      </c>
    </row>
    <row r="176" spans="1:47" s="239" customFormat="1" ht="15.75" customHeight="1" x14ac:dyDescent="0.2">
      <c r="A176" s="991" t="s">
        <v>1111</v>
      </c>
      <c r="B176" s="1275" t="s">
        <v>19</v>
      </c>
      <c r="C176" s="1227" t="s">
        <v>1112</v>
      </c>
      <c r="D176" s="1220"/>
      <c r="E176" s="1221"/>
      <c r="F176" s="1220"/>
      <c r="G176" s="1221"/>
      <c r="H176" s="1220"/>
      <c r="I176" s="1222"/>
      <c r="J176" s="1223">
        <v>1</v>
      </c>
      <c r="K176" s="1221">
        <v>14</v>
      </c>
      <c r="L176" s="1220">
        <v>1</v>
      </c>
      <c r="M176" s="1221">
        <v>14</v>
      </c>
      <c r="N176" s="1220">
        <v>3</v>
      </c>
      <c r="O176" s="1224" t="s">
        <v>15</v>
      </c>
      <c r="P176" s="1223">
        <v>1</v>
      </c>
      <c r="Q176" s="1221">
        <v>14</v>
      </c>
      <c r="R176" s="1220">
        <v>1</v>
      </c>
      <c r="S176" s="1221">
        <v>14</v>
      </c>
      <c r="T176" s="1220">
        <v>3</v>
      </c>
      <c r="U176" s="1224" t="s">
        <v>15</v>
      </c>
      <c r="V176" s="1223">
        <v>1</v>
      </c>
      <c r="W176" s="1221">
        <v>14</v>
      </c>
      <c r="X176" s="1220">
        <v>1</v>
      </c>
      <c r="Y176" s="1221">
        <v>14</v>
      </c>
      <c r="Z176" s="1220">
        <v>3</v>
      </c>
      <c r="AA176" s="1224" t="s">
        <v>15</v>
      </c>
      <c r="AB176" s="1223">
        <v>1</v>
      </c>
      <c r="AC176" s="1221">
        <v>14</v>
      </c>
      <c r="AD176" s="1220">
        <v>1</v>
      </c>
      <c r="AE176" s="1221">
        <v>14</v>
      </c>
      <c r="AF176" s="1220">
        <v>3</v>
      </c>
      <c r="AG176" s="1224" t="s">
        <v>15</v>
      </c>
      <c r="AH176" s="1220"/>
      <c r="AI176" s="1221"/>
      <c r="AJ176" s="1220"/>
      <c r="AK176" s="1221"/>
      <c r="AL176" s="1220"/>
      <c r="AM176" s="1222"/>
      <c r="AN176" s="1223"/>
      <c r="AO176" s="1221"/>
      <c r="AP176" s="1220"/>
      <c r="AQ176" s="1221"/>
      <c r="AR176" s="1220"/>
      <c r="AS176" s="1228"/>
      <c r="AT176" s="1225" t="s">
        <v>711</v>
      </c>
      <c r="AU176" s="1225" t="s">
        <v>1113</v>
      </c>
    </row>
    <row r="177" spans="1:47" s="239" customFormat="1" ht="15.75" customHeight="1" x14ac:dyDescent="0.2">
      <c r="A177" s="991" t="s">
        <v>1114</v>
      </c>
      <c r="B177" s="1226" t="s">
        <v>19</v>
      </c>
      <c r="C177" s="1227" t="s">
        <v>1115</v>
      </c>
      <c r="D177" s="1220"/>
      <c r="E177" s="1221"/>
      <c r="F177" s="1220"/>
      <c r="G177" s="1221"/>
      <c r="H177" s="1220"/>
      <c r="I177" s="1222"/>
      <c r="J177" s="1223">
        <v>1</v>
      </c>
      <c r="K177" s="1221">
        <v>14</v>
      </c>
      <c r="L177" s="1220">
        <v>1</v>
      </c>
      <c r="M177" s="1221">
        <v>14</v>
      </c>
      <c r="N177" s="1220">
        <v>3</v>
      </c>
      <c r="O177" s="1224" t="s">
        <v>67</v>
      </c>
      <c r="P177" s="1223">
        <v>1</v>
      </c>
      <c r="Q177" s="1221">
        <v>14</v>
      </c>
      <c r="R177" s="1220">
        <v>1</v>
      </c>
      <c r="S177" s="1221">
        <v>14</v>
      </c>
      <c r="T177" s="1220">
        <v>3</v>
      </c>
      <c r="U177" s="1224" t="s">
        <v>67</v>
      </c>
      <c r="V177" s="1223">
        <v>1</v>
      </c>
      <c r="W177" s="1221">
        <v>14</v>
      </c>
      <c r="X177" s="1220">
        <v>1</v>
      </c>
      <c r="Y177" s="1221">
        <v>14</v>
      </c>
      <c r="Z177" s="1220">
        <v>3</v>
      </c>
      <c r="AA177" s="1224" t="s">
        <v>67</v>
      </c>
      <c r="AB177" s="1223">
        <v>1</v>
      </c>
      <c r="AC177" s="1221">
        <v>14</v>
      </c>
      <c r="AD177" s="1220">
        <v>1</v>
      </c>
      <c r="AE177" s="1221">
        <v>14</v>
      </c>
      <c r="AF177" s="1220">
        <v>3</v>
      </c>
      <c r="AG177" s="1224" t="s">
        <v>67</v>
      </c>
      <c r="AH177" s="1223"/>
      <c r="AI177" s="1221"/>
      <c r="AJ177" s="1220"/>
      <c r="AK177" s="1221"/>
      <c r="AL177" s="1220"/>
      <c r="AM177" s="1224"/>
      <c r="AN177" s="1223"/>
      <c r="AO177" s="1221"/>
      <c r="AP177" s="1220"/>
      <c r="AQ177" s="1221"/>
      <c r="AR177" s="1220"/>
      <c r="AS177" s="1224"/>
      <c r="AT177" s="828" t="s">
        <v>982</v>
      </c>
      <c r="AU177" s="1225" t="s">
        <v>1116</v>
      </c>
    </row>
    <row r="178" spans="1:47" s="239" customFormat="1" ht="15.75" customHeight="1" x14ac:dyDescent="0.2">
      <c r="A178" s="991" t="s">
        <v>261</v>
      </c>
      <c r="B178" s="1275" t="s">
        <v>19</v>
      </c>
      <c r="C178" s="1227" t="s">
        <v>262</v>
      </c>
      <c r="D178" s="1220"/>
      <c r="E178" s="1221"/>
      <c r="F178" s="1220"/>
      <c r="G178" s="1221"/>
      <c r="H178" s="1220"/>
      <c r="I178" s="1222"/>
      <c r="J178" s="1223"/>
      <c r="K178" s="1221"/>
      <c r="L178" s="1220"/>
      <c r="M178" s="1221"/>
      <c r="N178" s="1220"/>
      <c r="O178" s="1224"/>
      <c r="P178" s="1220"/>
      <c r="Q178" s="1221"/>
      <c r="R178" s="1220"/>
      <c r="S178" s="1221"/>
      <c r="T178" s="1220"/>
      <c r="U178" s="1222"/>
      <c r="V178" s="1223"/>
      <c r="W178" s="1221"/>
      <c r="X178" s="1220"/>
      <c r="Y178" s="1221"/>
      <c r="Z178" s="1220"/>
      <c r="AA178" s="1228"/>
      <c r="AB178" s="1223">
        <v>1</v>
      </c>
      <c r="AC178" s="1221">
        <v>14</v>
      </c>
      <c r="AD178" s="1220">
        <v>1</v>
      </c>
      <c r="AE178" s="1221">
        <v>14</v>
      </c>
      <c r="AF178" s="1220">
        <v>3</v>
      </c>
      <c r="AG178" s="1224" t="s">
        <v>67</v>
      </c>
      <c r="AH178" s="1223"/>
      <c r="AI178" s="1221"/>
      <c r="AJ178" s="1220"/>
      <c r="AK178" s="1221"/>
      <c r="AL178" s="1220"/>
      <c r="AM178" s="1224"/>
      <c r="AN178" s="1223"/>
      <c r="AO178" s="1221"/>
      <c r="AP178" s="1220"/>
      <c r="AQ178" s="1221"/>
      <c r="AR178" s="1220"/>
      <c r="AS178" s="1224"/>
      <c r="AT178" s="828" t="s">
        <v>982</v>
      </c>
      <c r="AU178" s="1225" t="s">
        <v>1117</v>
      </c>
    </row>
    <row r="179" spans="1:47" s="239" customFormat="1" ht="15.75" customHeight="1" x14ac:dyDescent="0.2">
      <c r="A179" s="991" t="s">
        <v>1118</v>
      </c>
      <c r="B179" s="1275" t="s">
        <v>19</v>
      </c>
      <c r="C179" s="1227" t="s">
        <v>1119</v>
      </c>
      <c r="D179" s="1220"/>
      <c r="E179" s="1221"/>
      <c r="F179" s="1220"/>
      <c r="G179" s="1221"/>
      <c r="H179" s="1220"/>
      <c r="I179" s="1222"/>
      <c r="J179" s="1223">
        <v>2</v>
      </c>
      <c r="K179" s="1221">
        <v>28</v>
      </c>
      <c r="L179" s="1220"/>
      <c r="M179" s="1221"/>
      <c r="N179" s="1220">
        <v>3</v>
      </c>
      <c r="O179" s="1224" t="s">
        <v>83</v>
      </c>
      <c r="P179" s="1223">
        <v>2</v>
      </c>
      <c r="Q179" s="1221">
        <v>28</v>
      </c>
      <c r="R179" s="1220"/>
      <c r="S179" s="1221"/>
      <c r="T179" s="1220">
        <v>3</v>
      </c>
      <c r="U179" s="1224" t="s">
        <v>83</v>
      </c>
      <c r="V179" s="1223">
        <v>2</v>
      </c>
      <c r="W179" s="1221">
        <v>28</v>
      </c>
      <c r="X179" s="1220"/>
      <c r="Y179" s="1221"/>
      <c r="Z179" s="1220">
        <v>3</v>
      </c>
      <c r="AA179" s="1224" t="s">
        <v>83</v>
      </c>
      <c r="AB179" s="1223">
        <v>2</v>
      </c>
      <c r="AC179" s="1221">
        <v>28</v>
      </c>
      <c r="AD179" s="1220"/>
      <c r="AE179" s="1221"/>
      <c r="AF179" s="1220">
        <v>3</v>
      </c>
      <c r="AG179" s="1224" t="s">
        <v>83</v>
      </c>
      <c r="AH179" s="1223"/>
      <c r="AI179" s="1221"/>
      <c r="AJ179" s="1220"/>
      <c r="AK179" s="1221"/>
      <c r="AL179" s="1220"/>
      <c r="AM179" s="1224"/>
      <c r="AN179" s="1223"/>
      <c r="AO179" s="1221"/>
      <c r="AP179" s="1220"/>
      <c r="AQ179" s="1221"/>
      <c r="AR179" s="1220"/>
      <c r="AS179" s="1224"/>
      <c r="AT179" s="828" t="s">
        <v>982</v>
      </c>
      <c r="AU179" s="1225" t="s">
        <v>1116</v>
      </c>
    </row>
    <row r="180" spans="1:47" s="239" customFormat="1" ht="15.75" customHeight="1" x14ac:dyDescent="0.2">
      <c r="A180" s="991" t="s">
        <v>1120</v>
      </c>
      <c r="B180" s="1226" t="s">
        <v>19</v>
      </c>
      <c r="C180" s="1227" t="s">
        <v>1121</v>
      </c>
      <c r="D180" s="1220"/>
      <c r="E180" s="1221"/>
      <c r="F180" s="1220"/>
      <c r="G180" s="1221"/>
      <c r="H180" s="1220"/>
      <c r="I180" s="1222"/>
      <c r="J180" s="1223"/>
      <c r="K180" s="1221"/>
      <c r="L180" s="1220"/>
      <c r="M180" s="1221"/>
      <c r="N180" s="1220"/>
      <c r="O180" s="1224"/>
      <c r="P180" s="1220"/>
      <c r="Q180" s="1221"/>
      <c r="R180" s="1220"/>
      <c r="S180" s="1221"/>
      <c r="T180" s="1220"/>
      <c r="U180" s="1222"/>
      <c r="V180" s="1223"/>
      <c r="W180" s="1221"/>
      <c r="X180" s="1220"/>
      <c r="Y180" s="1221"/>
      <c r="Z180" s="1220"/>
      <c r="AA180" s="1228"/>
      <c r="AB180" s="1220"/>
      <c r="AC180" s="1221"/>
      <c r="AD180" s="1220">
        <v>2</v>
      </c>
      <c r="AE180" s="1221">
        <v>28</v>
      </c>
      <c r="AF180" s="1220">
        <v>3</v>
      </c>
      <c r="AG180" s="1228" t="s">
        <v>67</v>
      </c>
      <c r="AH180" s="1223"/>
      <c r="AI180" s="1221"/>
      <c r="AJ180" s="1220"/>
      <c r="AK180" s="1221"/>
      <c r="AL180" s="1220"/>
      <c r="AM180" s="1224"/>
      <c r="AN180" s="1223"/>
      <c r="AO180" s="1221"/>
      <c r="AP180" s="1220"/>
      <c r="AQ180" s="1221"/>
      <c r="AR180" s="1220"/>
      <c r="AS180" s="1224"/>
      <c r="AT180" s="828" t="s">
        <v>982</v>
      </c>
      <c r="AU180" s="1225" t="s">
        <v>1122</v>
      </c>
    </row>
    <row r="181" spans="1:47" s="239" customFormat="1" ht="15.75" customHeight="1" x14ac:dyDescent="0.2">
      <c r="A181" s="991" t="s">
        <v>1123</v>
      </c>
      <c r="B181" s="1226" t="s">
        <v>19</v>
      </c>
      <c r="C181" s="1227" t="s">
        <v>1124</v>
      </c>
      <c r="D181" s="1220"/>
      <c r="E181" s="1221"/>
      <c r="F181" s="1220"/>
      <c r="G181" s="1221"/>
      <c r="H181" s="1220"/>
      <c r="I181" s="1222"/>
      <c r="J181" s="1223"/>
      <c r="K181" s="1221"/>
      <c r="L181" s="1220"/>
      <c r="M181" s="1221"/>
      <c r="N181" s="1220"/>
      <c r="O181" s="1224"/>
      <c r="P181" s="1220"/>
      <c r="Q181" s="1221"/>
      <c r="R181" s="1220"/>
      <c r="S181" s="1221"/>
      <c r="T181" s="1220"/>
      <c r="U181" s="1222"/>
      <c r="V181" s="1223"/>
      <c r="W181" s="1221"/>
      <c r="X181" s="1220"/>
      <c r="Y181" s="1221"/>
      <c r="Z181" s="1220"/>
      <c r="AA181" s="1228"/>
      <c r="AB181" s="1220"/>
      <c r="AC181" s="1221"/>
      <c r="AD181" s="1220">
        <v>2</v>
      </c>
      <c r="AE181" s="1221">
        <v>28</v>
      </c>
      <c r="AF181" s="1220">
        <v>3</v>
      </c>
      <c r="AG181" s="1228" t="s">
        <v>67</v>
      </c>
      <c r="AH181" s="1220"/>
      <c r="AI181" s="1221"/>
      <c r="AJ181" s="1220"/>
      <c r="AK181" s="1221"/>
      <c r="AL181" s="1220"/>
      <c r="AM181" s="1228"/>
      <c r="AN181" s="1220"/>
      <c r="AO181" s="1221"/>
      <c r="AP181" s="1220"/>
      <c r="AQ181" s="1221"/>
      <c r="AR181" s="1220"/>
      <c r="AS181" s="1228"/>
      <c r="AT181" s="828" t="s">
        <v>982</v>
      </c>
      <c r="AU181" s="1225" t="s">
        <v>1122</v>
      </c>
    </row>
    <row r="182" spans="1:47" s="239" customFormat="1" ht="15.75" customHeight="1" x14ac:dyDescent="0.2">
      <c r="A182" s="991" t="s">
        <v>263</v>
      </c>
      <c r="B182" s="1226" t="s">
        <v>19</v>
      </c>
      <c r="C182" s="1227" t="s">
        <v>264</v>
      </c>
      <c r="D182" s="1220"/>
      <c r="E182" s="1221"/>
      <c r="F182" s="1220"/>
      <c r="G182" s="1221"/>
      <c r="H182" s="1220"/>
      <c r="I182" s="1222"/>
      <c r="J182" s="1223"/>
      <c r="K182" s="1221"/>
      <c r="L182" s="1220"/>
      <c r="M182" s="1221"/>
      <c r="N182" s="1220"/>
      <c r="O182" s="1224"/>
      <c r="P182" s="1220"/>
      <c r="Q182" s="1221"/>
      <c r="R182" s="1220"/>
      <c r="S182" s="1221"/>
      <c r="T182" s="1220"/>
      <c r="U182" s="1222"/>
      <c r="V182" s="1223"/>
      <c r="W182" s="1221"/>
      <c r="X182" s="1220"/>
      <c r="Y182" s="1221"/>
      <c r="Z182" s="1220"/>
      <c r="AA182" s="1228"/>
      <c r="AB182" s="1220">
        <v>1</v>
      </c>
      <c r="AC182" s="1221">
        <v>14</v>
      </c>
      <c r="AD182" s="1220">
        <v>1</v>
      </c>
      <c r="AE182" s="1221">
        <v>14</v>
      </c>
      <c r="AF182" s="1220">
        <v>3</v>
      </c>
      <c r="AG182" s="1228" t="s">
        <v>67</v>
      </c>
      <c r="AH182" s="1220"/>
      <c r="AI182" s="1221"/>
      <c r="AJ182" s="1220"/>
      <c r="AK182" s="1221"/>
      <c r="AL182" s="1220"/>
      <c r="AM182" s="1228"/>
      <c r="AN182" s="1220"/>
      <c r="AO182" s="1221"/>
      <c r="AP182" s="1220"/>
      <c r="AQ182" s="1221"/>
      <c r="AR182" s="1220"/>
      <c r="AS182" s="1228"/>
      <c r="AT182" s="828" t="s">
        <v>982</v>
      </c>
      <c r="AU182" s="1225" t="s">
        <v>1117</v>
      </c>
    </row>
    <row r="183" spans="1:47" s="239" customFormat="1" ht="15.75" customHeight="1" x14ac:dyDescent="0.2">
      <c r="A183" s="991" t="s">
        <v>1125</v>
      </c>
      <c r="B183" s="1226" t="s">
        <v>19</v>
      </c>
      <c r="C183" s="1227" t="s">
        <v>1126</v>
      </c>
      <c r="D183" s="1220"/>
      <c r="E183" s="1221"/>
      <c r="F183" s="1220"/>
      <c r="G183" s="1221"/>
      <c r="H183" s="1220"/>
      <c r="I183" s="1222"/>
      <c r="J183" s="1223"/>
      <c r="K183" s="1221"/>
      <c r="L183" s="1220"/>
      <c r="M183" s="1221"/>
      <c r="N183" s="1220"/>
      <c r="O183" s="1224"/>
      <c r="P183" s="1220"/>
      <c r="Q183" s="1221"/>
      <c r="R183" s="1220"/>
      <c r="S183" s="1221"/>
      <c r="T183" s="1220"/>
      <c r="U183" s="1222"/>
      <c r="V183" s="1223"/>
      <c r="W183" s="1221"/>
      <c r="X183" s="1220">
        <v>2</v>
      </c>
      <c r="Y183" s="1221">
        <v>28</v>
      </c>
      <c r="Z183" s="1220">
        <v>3</v>
      </c>
      <c r="AA183" s="1228" t="s">
        <v>71</v>
      </c>
      <c r="AB183" s="1220"/>
      <c r="AC183" s="1221"/>
      <c r="AD183" s="1220"/>
      <c r="AE183" s="1221"/>
      <c r="AF183" s="1220"/>
      <c r="AG183" s="1228"/>
      <c r="AH183" s="1220"/>
      <c r="AI183" s="1221"/>
      <c r="AJ183" s="1220"/>
      <c r="AK183" s="1221"/>
      <c r="AL183" s="1220"/>
      <c r="AM183" s="1228"/>
      <c r="AN183" s="1220"/>
      <c r="AO183" s="1221"/>
      <c r="AP183" s="1220"/>
      <c r="AQ183" s="1221"/>
      <c r="AR183" s="1220"/>
      <c r="AS183" s="1228"/>
      <c r="AT183" s="1225" t="s">
        <v>688</v>
      </c>
      <c r="AU183" s="1225" t="s">
        <v>689</v>
      </c>
    </row>
    <row r="184" spans="1:47" s="239" customFormat="1" ht="15.75" customHeight="1" x14ac:dyDescent="0.2">
      <c r="A184" s="991" t="s">
        <v>1127</v>
      </c>
      <c r="B184" s="1226" t="s">
        <v>19</v>
      </c>
      <c r="C184" s="1227" t="s">
        <v>1128</v>
      </c>
      <c r="D184" s="1220"/>
      <c r="E184" s="1221"/>
      <c r="F184" s="1220"/>
      <c r="G184" s="1221"/>
      <c r="H184" s="1220"/>
      <c r="I184" s="1222"/>
      <c r="J184" s="1223"/>
      <c r="K184" s="1221"/>
      <c r="L184" s="1220"/>
      <c r="M184" s="1221"/>
      <c r="N184" s="1220"/>
      <c r="O184" s="1224"/>
      <c r="P184" s="1220"/>
      <c r="Q184" s="1221"/>
      <c r="R184" s="1220">
        <v>2</v>
      </c>
      <c r="S184" s="1221">
        <v>28</v>
      </c>
      <c r="T184" s="1220">
        <v>3</v>
      </c>
      <c r="U184" s="1222" t="s">
        <v>71</v>
      </c>
      <c r="V184" s="1223"/>
      <c r="W184" s="1221"/>
      <c r="X184" s="1220"/>
      <c r="Y184" s="1221"/>
      <c r="Z184" s="1220"/>
      <c r="AA184" s="1228"/>
      <c r="AB184" s="1220"/>
      <c r="AC184" s="1221"/>
      <c r="AD184" s="1220">
        <v>2</v>
      </c>
      <c r="AE184" s="1221">
        <v>28</v>
      </c>
      <c r="AF184" s="1220">
        <v>3</v>
      </c>
      <c r="AG184" s="1228" t="s">
        <v>71</v>
      </c>
      <c r="AH184" s="1220"/>
      <c r="AI184" s="1221"/>
      <c r="AJ184" s="1220"/>
      <c r="AK184" s="1221"/>
      <c r="AL184" s="1220"/>
      <c r="AM184" s="1232"/>
      <c r="AN184" s="1220"/>
      <c r="AO184" s="1221"/>
      <c r="AP184" s="1230"/>
      <c r="AQ184" s="1221"/>
      <c r="AR184" s="1230"/>
      <c r="AS184" s="1231"/>
      <c r="AT184" s="1225" t="s">
        <v>688</v>
      </c>
      <c r="AU184" s="1225" t="s">
        <v>709</v>
      </c>
    </row>
    <row r="185" spans="1:47" s="239" customFormat="1" ht="15.75" customHeight="1" x14ac:dyDescent="0.2">
      <c r="A185" s="991" t="s">
        <v>1129</v>
      </c>
      <c r="B185" s="1226" t="s">
        <v>19</v>
      </c>
      <c r="C185" s="1227" t="s">
        <v>1130</v>
      </c>
      <c r="D185" s="1220"/>
      <c r="E185" s="1221"/>
      <c r="F185" s="1220"/>
      <c r="G185" s="1221"/>
      <c r="H185" s="1220"/>
      <c r="I185" s="1222"/>
      <c r="J185" s="1223"/>
      <c r="K185" s="1221"/>
      <c r="L185" s="1220">
        <v>2</v>
      </c>
      <c r="M185" s="1221">
        <v>28</v>
      </c>
      <c r="N185" s="1220">
        <v>3</v>
      </c>
      <c r="O185" s="1228" t="s">
        <v>71</v>
      </c>
      <c r="P185" s="1220"/>
      <c r="Q185" s="1221"/>
      <c r="R185" s="1220"/>
      <c r="S185" s="1221"/>
      <c r="T185" s="1220"/>
      <c r="U185" s="1222"/>
      <c r="V185" s="1223"/>
      <c r="W185" s="1221"/>
      <c r="X185" s="1220"/>
      <c r="Y185" s="1221"/>
      <c r="Z185" s="1220"/>
      <c r="AA185" s="1228"/>
      <c r="AB185" s="1220"/>
      <c r="AC185" s="1221"/>
      <c r="AD185" s="1220"/>
      <c r="AE185" s="1221"/>
      <c r="AF185" s="1220"/>
      <c r="AG185" s="1228"/>
      <c r="AH185" s="1220"/>
      <c r="AI185" s="1221"/>
      <c r="AJ185" s="1220"/>
      <c r="AK185" s="1221"/>
      <c r="AL185" s="1220"/>
      <c r="AM185" s="1224"/>
      <c r="AN185" s="1223"/>
      <c r="AO185" s="1221"/>
      <c r="AP185" s="1230"/>
      <c r="AQ185" s="1221"/>
      <c r="AR185" s="1230"/>
      <c r="AS185" s="1231"/>
      <c r="AT185" s="1225" t="s">
        <v>688</v>
      </c>
      <c r="AU185" s="1225" t="s">
        <v>852</v>
      </c>
    </row>
    <row r="186" spans="1:47" s="239" customFormat="1" ht="15.75" customHeight="1" x14ac:dyDescent="0.2">
      <c r="A186" s="991" t="s">
        <v>1131</v>
      </c>
      <c r="B186" s="1226" t="s">
        <v>19</v>
      </c>
      <c r="C186" s="1227" t="s">
        <v>1132</v>
      </c>
      <c r="D186" s="1220"/>
      <c r="E186" s="1221"/>
      <c r="F186" s="1220"/>
      <c r="G186" s="1221"/>
      <c r="H186" s="1220"/>
      <c r="I186" s="1222"/>
      <c r="J186" s="1223"/>
      <c r="K186" s="1221"/>
      <c r="L186" s="1220"/>
      <c r="M186" s="1221"/>
      <c r="N186" s="1220"/>
      <c r="O186" s="1224"/>
      <c r="P186" s="1223"/>
      <c r="Q186" s="1221"/>
      <c r="R186" s="1220">
        <v>2</v>
      </c>
      <c r="S186" s="1221">
        <v>28</v>
      </c>
      <c r="T186" s="1220">
        <v>3</v>
      </c>
      <c r="U186" s="1228" t="s">
        <v>71</v>
      </c>
      <c r="V186" s="1223"/>
      <c r="W186" s="1221"/>
      <c r="X186" s="1220"/>
      <c r="Y186" s="1221"/>
      <c r="Z186" s="1220"/>
      <c r="AA186" s="1228"/>
      <c r="AB186" s="1220"/>
      <c r="AC186" s="1221"/>
      <c r="AD186" s="1220"/>
      <c r="AE186" s="1221"/>
      <c r="AF186" s="1220"/>
      <c r="AG186" s="1228"/>
      <c r="AH186" s="1220"/>
      <c r="AI186" s="1221"/>
      <c r="AJ186" s="1220"/>
      <c r="AK186" s="1221"/>
      <c r="AL186" s="1220"/>
      <c r="AM186" s="1224"/>
      <c r="AN186" s="1223"/>
      <c r="AO186" s="1221"/>
      <c r="AP186" s="1230"/>
      <c r="AQ186" s="1221"/>
      <c r="AR186" s="1230"/>
      <c r="AS186" s="1231"/>
      <c r="AT186" s="1225" t="s">
        <v>688</v>
      </c>
      <c r="AU186" s="1225" t="s">
        <v>852</v>
      </c>
    </row>
    <row r="187" spans="1:47" s="239" customFormat="1" ht="15.75" customHeight="1" x14ac:dyDescent="0.2">
      <c r="A187" s="991" t="s">
        <v>1133</v>
      </c>
      <c r="B187" s="1226" t="s">
        <v>19</v>
      </c>
      <c r="C187" s="1227" t="s">
        <v>1134</v>
      </c>
      <c r="D187" s="1220"/>
      <c r="E187" s="1221"/>
      <c r="F187" s="1220"/>
      <c r="G187" s="1221"/>
      <c r="H187" s="1220"/>
      <c r="I187" s="1222"/>
      <c r="J187" s="1223"/>
      <c r="K187" s="1221"/>
      <c r="L187" s="1220"/>
      <c r="M187" s="1221"/>
      <c r="N187" s="1220"/>
      <c r="O187" s="1224"/>
      <c r="P187" s="1220"/>
      <c r="Q187" s="1221"/>
      <c r="R187" s="1220"/>
      <c r="S187" s="1221"/>
      <c r="T187" s="1220"/>
      <c r="U187" s="1222"/>
      <c r="V187" s="1223"/>
      <c r="W187" s="1221"/>
      <c r="X187" s="1220">
        <v>2</v>
      </c>
      <c r="Y187" s="1221">
        <v>28</v>
      </c>
      <c r="Z187" s="1220">
        <v>3</v>
      </c>
      <c r="AA187" s="1228" t="s">
        <v>71</v>
      </c>
      <c r="AB187" s="1220"/>
      <c r="AC187" s="1221"/>
      <c r="AD187" s="1220"/>
      <c r="AE187" s="1221"/>
      <c r="AF187" s="1220"/>
      <c r="AG187" s="1228"/>
      <c r="AH187" s="1220"/>
      <c r="AI187" s="1221"/>
      <c r="AJ187" s="1220"/>
      <c r="AK187" s="1221"/>
      <c r="AL187" s="1220"/>
      <c r="AM187" s="1224"/>
      <c r="AN187" s="1223"/>
      <c r="AO187" s="1221"/>
      <c r="AP187" s="1230"/>
      <c r="AQ187" s="1221"/>
      <c r="AR187" s="1230"/>
      <c r="AS187" s="1231"/>
      <c r="AT187" s="1225" t="s">
        <v>688</v>
      </c>
      <c r="AU187" s="1225" t="s">
        <v>852</v>
      </c>
    </row>
    <row r="188" spans="1:47" s="239" customFormat="1" ht="15.75" customHeight="1" x14ac:dyDescent="0.2">
      <c r="A188" s="991" t="s">
        <v>1135</v>
      </c>
      <c r="B188" s="1226" t="s">
        <v>19</v>
      </c>
      <c r="C188" s="1227" t="s">
        <v>1136</v>
      </c>
      <c r="D188" s="1220"/>
      <c r="E188" s="1221"/>
      <c r="F188" s="1220"/>
      <c r="G188" s="1221"/>
      <c r="H188" s="1220"/>
      <c r="I188" s="1222"/>
      <c r="J188" s="1223"/>
      <c r="K188" s="1221"/>
      <c r="L188" s="1220"/>
      <c r="M188" s="1221"/>
      <c r="N188" s="1220"/>
      <c r="O188" s="1224"/>
      <c r="P188" s="1220"/>
      <c r="Q188" s="1221"/>
      <c r="R188" s="1220"/>
      <c r="S188" s="1221"/>
      <c r="T188" s="1220"/>
      <c r="U188" s="1232"/>
      <c r="V188" s="1220">
        <v>2</v>
      </c>
      <c r="W188" s="1221">
        <v>28</v>
      </c>
      <c r="X188" s="1220"/>
      <c r="Y188" s="1221"/>
      <c r="Z188" s="1220">
        <v>3</v>
      </c>
      <c r="AA188" s="1224" t="s">
        <v>71</v>
      </c>
      <c r="AB188" s="1220"/>
      <c r="AC188" s="1221"/>
      <c r="AD188" s="1220"/>
      <c r="AE188" s="1221"/>
      <c r="AF188" s="1220"/>
      <c r="AG188" s="1228"/>
      <c r="AH188" s="1220"/>
      <c r="AI188" s="1221"/>
      <c r="AJ188" s="1220"/>
      <c r="AK188" s="1221"/>
      <c r="AL188" s="1220"/>
      <c r="AM188" s="1224"/>
      <c r="AN188" s="1223"/>
      <c r="AO188" s="1221"/>
      <c r="AP188" s="1230"/>
      <c r="AQ188" s="1221"/>
      <c r="AR188" s="1230"/>
      <c r="AS188" s="1231"/>
      <c r="AT188" s="1225" t="s">
        <v>688</v>
      </c>
      <c r="AU188" s="1225" t="s">
        <v>859</v>
      </c>
    </row>
    <row r="189" spans="1:47" s="239" customFormat="1" ht="15.75" customHeight="1" x14ac:dyDescent="0.2">
      <c r="A189" s="991" t="s">
        <v>1137</v>
      </c>
      <c r="B189" s="1226" t="s">
        <v>19</v>
      </c>
      <c r="C189" s="1227" t="s">
        <v>1138</v>
      </c>
      <c r="D189" s="1220"/>
      <c r="E189" s="1221"/>
      <c r="F189" s="1220"/>
      <c r="G189" s="1221"/>
      <c r="H189" s="1220"/>
      <c r="I189" s="1222"/>
      <c r="J189" s="1223"/>
      <c r="K189" s="1221"/>
      <c r="L189" s="1220"/>
      <c r="M189" s="1221"/>
      <c r="N189" s="1220"/>
      <c r="O189" s="1224"/>
      <c r="P189" s="1220"/>
      <c r="Q189" s="1221"/>
      <c r="R189" s="1220"/>
      <c r="S189" s="1221"/>
      <c r="T189" s="1220"/>
      <c r="U189" s="1232"/>
      <c r="V189" s="1220"/>
      <c r="W189" s="1221"/>
      <c r="X189" s="1220">
        <v>2</v>
      </c>
      <c r="Y189" s="1221">
        <v>28</v>
      </c>
      <c r="Z189" s="1220">
        <v>3</v>
      </c>
      <c r="AA189" s="1228" t="s">
        <v>71</v>
      </c>
      <c r="AB189" s="1220"/>
      <c r="AC189" s="1221"/>
      <c r="AD189" s="1220">
        <v>2</v>
      </c>
      <c r="AE189" s="1221">
        <v>28</v>
      </c>
      <c r="AF189" s="1220">
        <v>3</v>
      </c>
      <c r="AG189" s="1228" t="s">
        <v>71</v>
      </c>
      <c r="AH189" s="1220"/>
      <c r="AI189" s="1221"/>
      <c r="AJ189" s="1220"/>
      <c r="AK189" s="1221"/>
      <c r="AL189" s="1220"/>
      <c r="AM189" s="1224"/>
      <c r="AN189" s="1223"/>
      <c r="AO189" s="1221"/>
      <c r="AP189" s="1230"/>
      <c r="AQ189" s="1221"/>
      <c r="AR189" s="1230"/>
      <c r="AS189" s="1231"/>
      <c r="AT189" s="1225" t="s">
        <v>688</v>
      </c>
      <c r="AU189" s="1276" t="s">
        <v>1139</v>
      </c>
    </row>
    <row r="190" spans="1:47" s="239" customFormat="1" ht="15.75" customHeight="1" x14ac:dyDescent="0.2">
      <c r="A190" s="991" t="s">
        <v>1140</v>
      </c>
      <c r="B190" s="1226" t="s">
        <v>19</v>
      </c>
      <c r="C190" s="1227" t="s">
        <v>1141</v>
      </c>
      <c r="D190" s="1220"/>
      <c r="E190" s="1221"/>
      <c r="F190" s="1220"/>
      <c r="G190" s="1221"/>
      <c r="H190" s="1220"/>
      <c r="I190" s="1222"/>
      <c r="J190" s="1223"/>
      <c r="K190" s="1221"/>
      <c r="L190" s="1220"/>
      <c r="M190" s="1221"/>
      <c r="N190" s="1220"/>
      <c r="O190" s="1224"/>
      <c r="P190" s="1220"/>
      <c r="Q190" s="1221"/>
      <c r="R190" s="1220"/>
      <c r="S190" s="1221"/>
      <c r="T190" s="1220"/>
      <c r="U190" s="1232"/>
      <c r="V190" s="1220"/>
      <c r="W190" s="1221"/>
      <c r="X190" s="1220">
        <v>2</v>
      </c>
      <c r="Y190" s="1221">
        <v>28</v>
      </c>
      <c r="Z190" s="1220">
        <v>3</v>
      </c>
      <c r="AA190" s="1228" t="s">
        <v>71</v>
      </c>
      <c r="AB190" s="1220"/>
      <c r="AC190" s="1221"/>
      <c r="AD190" s="1220">
        <v>2</v>
      </c>
      <c r="AE190" s="1221">
        <v>28</v>
      </c>
      <c r="AF190" s="1220">
        <v>3</v>
      </c>
      <c r="AG190" s="1228" t="s">
        <v>71</v>
      </c>
      <c r="AH190" s="1220"/>
      <c r="AI190" s="1221"/>
      <c r="AJ190" s="1220"/>
      <c r="AK190" s="1221"/>
      <c r="AL190" s="1220"/>
      <c r="AM190" s="1228"/>
      <c r="AN190" s="1220"/>
      <c r="AO190" s="1221"/>
      <c r="AP190" s="1220"/>
      <c r="AQ190" s="1221"/>
      <c r="AR190" s="1220"/>
      <c r="AS190" s="1228"/>
      <c r="AT190" s="1225" t="s">
        <v>688</v>
      </c>
      <c r="AU190" s="1276" t="s">
        <v>690</v>
      </c>
    </row>
    <row r="191" spans="1:47" s="239" customFormat="1" ht="15.75" customHeight="1" x14ac:dyDescent="0.2">
      <c r="A191" s="991" t="s">
        <v>1142</v>
      </c>
      <c r="B191" s="1226" t="s">
        <v>19</v>
      </c>
      <c r="C191" s="1227" t="s">
        <v>1143</v>
      </c>
      <c r="D191" s="1220"/>
      <c r="E191" s="1221"/>
      <c r="F191" s="1220"/>
      <c r="G191" s="1221"/>
      <c r="H191" s="1220"/>
      <c r="I191" s="1222"/>
      <c r="J191" s="1223">
        <v>1</v>
      </c>
      <c r="K191" s="1221">
        <v>14</v>
      </c>
      <c r="L191" s="1220">
        <v>1</v>
      </c>
      <c r="M191" s="1221">
        <v>14</v>
      </c>
      <c r="N191" s="1220">
        <v>3</v>
      </c>
      <c r="O191" s="1224" t="s">
        <v>71</v>
      </c>
      <c r="P191" s="1223">
        <v>1</v>
      </c>
      <c r="Q191" s="1221">
        <v>14</v>
      </c>
      <c r="R191" s="1220">
        <v>1</v>
      </c>
      <c r="S191" s="1221">
        <v>14</v>
      </c>
      <c r="T191" s="1220">
        <v>3</v>
      </c>
      <c r="U191" s="1224" t="s">
        <v>71</v>
      </c>
      <c r="V191" s="1223">
        <v>1</v>
      </c>
      <c r="W191" s="1221">
        <v>14</v>
      </c>
      <c r="X191" s="1220">
        <v>1</v>
      </c>
      <c r="Y191" s="1221">
        <v>14</v>
      </c>
      <c r="Z191" s="1220">
        <v>3</v>
      </c>
      <c r="AA191" s="1224" t="s">
        <v>71</v>
      </c>
      <c r="AB191" s="1223">
        <v>1</v>
      </c>
      <c r="AC191" s="1221">
        <v>14</v>
      </c>
      <c r="AD191" s="1220">
        <v>1</v>
      </c>
      <c r="AE191" s="1221">
        <v>14</v>
      </c>
      <c r="AF191" s="1220">
        <v>3</v>
      </c>
      <c r="AG191" s="1224" t="s">
        <v>71</v>
      </c>
      <c r="AH191" s="1220"/>
      <c r="AI191" s="1221"/>
      <c r="AJ191" s="1220"/>
      <c r="AK191" s="1221"/>
      <c r="AL191" s="1220"/>
      <c r="AM191" s="1228"/>
      <c r="AN191" s="1220"/>
      <c r="AO191" s="1221"/>
      <c r="AP191" s="1220"/>
      <c r="AQ191" s="1221"/>
      <c r="AR191" s="1220"/>
      <c r="AS191" s="1228"/>
      <c r="AT191" s="1225" t="s">
        <v>688</v>
      </c>
      <c r="AU191" s="1225" t="s">
        <v>1144</v>
      </c>
    </row>
    <row r="192" spans="1:47" s="239" customFormat="1" ht="15.75" customHeight="1" x14ac:dyDescent="0.2">
      <c r="A192" s="991" t="s">
        <v>1145</v>
      </c>
      <c r="B192" s="1226" t="s">
        <v>19</v>
      </c>
      <c r="C192" s="1227" t="s">
        <v>1146</v>
      </c>
      <c r="D192" s="1220"/>
      <c r="E192" s="1221"/>
      <c r="F192" s="1220"/>
      <c r="G192" s="1221"/>
      <c r="H192" s="1220"/>
      <c r="I192" s="1222"/>
      <c r="J192" s="1223"/>
      <c r="K192" s="1221"/>
      <c r="L192" s="1220"/>
      <c r="M192" s="1221"/>
      <c r="N192" s="1220"/>
      <c r="O192" s="1224"/>
      <c r="P192" s="1220"/>
      <c r="Q192" s="1221"/>
      <c r="R192" s="1220"/>
      <c r="S192" s="1221"/>
      <c r="T192" s="1220"/>
      <c r="U192" s="1222"/>
      <c r="V192" s="1223">
        <v>2</v>
      </c>
      <c r="W192" s="1221">
        <v>28</v>
      </c>
      <c r="X192" s="1220"/>
      <c r="Y192" s="1221"/>
      <c r="Z192" s="1220">
        <v>3</v>
      </c>
      <c r="AA192" s="1228" t="s">
        <v>71</v>
      </c>
      <c r="AB192" s="1220"/>
      <c r="AC192" s="1221"/>
      <c r="AD192" s="1220"/>
      <c r="AE192" s="1221"/>
      <c r="AF192" s="1220"/>
      <c r="AG192" s="1228"/>
      <c r="AH192" s="1223"/>
      <c r="AI192" s="1221"/>
      <c r="AJ192" s="1220"/>
      <c r="AK192" s="1221"/>
      <c r="AL192" s="1220"/>
      <c r="AM192" s="1224"/>
      <c r="AN192" s="1223"/>
      <c r="AO192" s="1221"/>
      <c r="AP192" s="1220"/>
      <c r="AQ192" s="1221"/>
      <c r="AR192" s="1220"/>
      <c r="AS192" s="1224"/>
      <c r="AT192" s="1225" t="s">
        <v>688</v>
      </c>
      <c r="AU192" s="1225" t="s">
        <v>1147</v>
      </c>
    </row>
    <row r="193" spans="1:60" s="239" customFormat="1" ht="15.75" customHeight="1" x14ac:dyDescent="0.2">
      <c r="A193" s="991" t="s">
        <v>1148</v>
      </c>
      <c r="B193" s="1226" t="s">
        <v>19</v>
      </c>
      <c r="C193" s="1227" t="s">
        <v>1149</v>
      </c>
      <c r="D193" s="1220"/>
      <c r="E193" s="1221"/>
      <c r="F193" s="1220"/>
      <c r="G193" s="1221"/>
      <c r="H193" s="1220"/>
      <c r="I193" s="1222"/>
      <c r="J193" s="1223"/>
      <c r="K193" s="1221"/>
      <c r="L193" s="1220"/>
      <c r="M193" s="1221"/>
      <c r="N193" s="1220"/>
      <c r="O193" s="1224"/>
      <c r="P193" s="1220"/>
      <c r="Q193" s="1221"/>
      <c r="R193" s="1220"/>
      <c r="S193" s="1221"/>
      <c r="T193" s="1220"/>
      <c r="U193" s="1232"/>
      <c r="V193" s="1220">
        <v>1</v>
      </c>
      <c r="W193" s="1221">
        <v>14</v>
      </c>
      <c r="X193" s="1220">
        <v>1</v>
      </c>
      <c r="Y193" s="1221">
        <v>14</v>
      </c>
      <c r="Z193" s="1220">
        <v>3</v>
      </c>
      <c r="AA193" s="1228" t="s">
        <v>71</v>
      </c>
      <c r="AB193" s="1220"/>
      <c r="AC193" s="1221"/>
      <c r="AD193" s="1220"/>
      <c r="AE193" s="1221"/>
      <c r="AF193" s="1220"/>
      <c r="AG193" s="1228"/>
      <c r="AH193" s="1220"/>
      <c r="AI193" s="1221"/>
      <c r="AJ193" s="1220"/>
      <c r="AK193" s="1221"/>
      <c r="AL193" s="1220"/>
      <c r="AM193" s="1224"/>
      <c r="AN193" s="1223"/>
      <c r="AO193" s="1221"/>
      <c r="AP193" s="1230"/>
      <c r="AQ193" s="1221"/>
      <c r="AR193" s="1230"/>
      <c r="AS193" s="1232"/>
      <c r="AT193" s="1225" t="s">
        <v>688</v>
      </c>
      <c r="AU193" s="1225" t="s">
        <v>1150</v>
      </c>
    </row>
    <row r="194" spans="1:60" s="241" customFormat="1" x14ac:dyDescent="0.2">
      <c r="A194" s="991" t="s">
        <v>1151</v>
      </c>
      <c r="B194" s="1226" t="s">
        <v>19</v>
      </c>
      <c r="C194" s="1227" t="s">
        <v>1152</v>
      </c>
      <c r="D194" s="1220"/>
      <c r="E194" s="1221"/>
      <c r="F194" s="1220"/>
      <c r="G194" s="1221"/>
      <c r="H194" s="1220"/>
      <c r="I194" s="1222"/>
      <c r="J194" s="1223"/>
      <c r="K194" s="1221"/>
      <c r="L194" s="1220"/>
      <c r="M194" s="1221"/>
      <c r="N194" s="1220"/>
      <c r="O194" s="1224"/>
      <c r="P194" s="1220"/>
      <c r="Q194" s="1221"/>
      <c r="R194" s="1220"/>
      <c r="S194" s="1221"/>
      <c r="T194" s="1220"/>
      <c r="U194" s="1232"/>
      <c r="V194" s="1220"/>
      <c r="W194" s="1221"/>
      <c r="X194" s="1220">
        <v>2</v>
      </c>
      <c r="Y194" s="1221">
        <v>28</v>
      </c>
      <c r="Z194" s="1220">
        <v>3</v>
      </c>
      <c r="AA194" s="1228" t="s">
        <v>71</v>
      </c>
      <c r="AB194" s="1220"/>
      <c r="AC194" s="1221"/>
      <c r="AD194" s="1220">
        <v>2</v>
      </c>
      <c r="AE194" s="1221">
        <v>28</v>
      </c>
      <c r="AF194" s="1220">
        <v>3</v>
      </c>
      <c r="AG194" s="1228" t="s">
        <v>71</v>
      </c>
      <c r="AH194" s="1220"/>
      <c r="AI194" s="1221"/>
      <c r="AJ194" s="1220"/>
      <c r="AK194" s="1221"/>
      <c r="AL194" s="1220"/>
      <c r="AM194" s="1224"/>
      <c r="AN194" s="1223"/>
      <c r="AO194" s="1221"/>
      <c r="AP194" s="1230"/>
      <c r="AQ194" s="1221"/>
      <c r="AR194" s="1230"/>
      <c r="AS194" s="1232"/>
      <c r="AT194" s="1225" t="s">
        <v>688</v>
      </c>
      <c r="AU194" s="1225" t="s">
        <v>1139</v>
      </c>
    </row>
    <row r="195" spans="1:60" s="241" customFormat="1" x14ac:dyDescent="0.2">
      <c r="A195" s="991" t="s">
        <v>1153</v>
      </c>
      <c r="B195" s="1226" t="s">
        <v>19</v>
      </c>
      <c r="C195" s="1227" t="s">
        <v>1154</v>
      </c>
      <c r="D195" s="1220"/>
      <c r="E195" s="1221"/>
      <c r="F195" s="1220"/>
      <c r="G195" s="1221"/>
      <c r="H195" s="1220"/>
      <c r="I195" s="1222"/>
      <c r="J195" s="1223"/>
      <c r="K195" s="1221"/>
      <c r="L195" s="1220"/>
      <c r="M195" s="1221"/>
      <c r="N195" s="1220"/>
      <c r="O195" s="1224"/>
      <c r="P195" s="1220"/>
      <c r="Q195" s="1221"/>
      <c r="R195" s="1220"/>
      <c r="S195" s="1221"/>
      <c r="T195" s="1220"/>
      <c r="U195" s="1222"/>
      <c r="V195" s="1272">
        <v>1</v>
      </c>
      <c r="W195" s="1221">
        <v>14</v>
      </c>
      <c r="X195" s="1220">
        <v>1</v>
      </c>
      <c r="Y195" s="1221">
        <v>14</v>
      </c>
      <c r="Z195" s="1220">
        <v>3</v>
      </c>
      <c r="AA195" s="1222" t="s">
        <v>83</v>
      </c>
      <c r="AB195" s="1272"/>
      <c r="AC195" s="1221"/>
      <c r="AD195" s="1220"/>
      <c r="AE195" s="1221"/>
      <c r="AF195" s="1220"/>
      <c r="AG195" s="1232"/>
      <c r="AH195" s="1220"/>
      <c r="AI195" s="1221"/>
      <c r="AJ195" s="1220"/>
      <c r="AK195" s="1221"/>
      <c r="AL195" s="1220"/>
      <c r="AM195" s="1228"/>
      <c r="AN195" s="1220"/>
      <c r="AO195" s="1221"/>
      <c r="AP195" s="1220"/>
      <c r="AQ195" s="1221"/>
      <c r="AR195" s="1220"/>
      <c r="AS195" s="1228"/>
      <c r="AT195" s="1225" t="s">
        <v>722</v>
      </c>
      <c r="AU195" s="1225" t="s">
        <v>1155</v>
      </c>
    </row>
    <row r="196" spans="1:60" s="239" customFormat="1" ht="15.75" customHeight="1" x14ac:dyDescent="0.2">
      <c r="A196" s="991" t="s">
        <v>891</v>
      </c>
      <c r="B196" s="1233" t="s">
        <v>19</v>
      </c>
      <c r="C196" s="1227" t="s">
        <v>593</v>
      </c>
      <c r="D196" s="1244"/>
      <c r="E196" s="1245"/>
      <c r="F196" s="1244"/>
      <c r="G196" s="1245"/>
      <c r="H196" s="1244"/>
      <c r="I196" s="1269"/>
      <c r="J196" s="1223"/>
      <c r="K196" s="1221"/>
      <c r="L196" s="1220"/>
      <c r="M196" s="1221"/>
      <c r="N196" s="1220"/>
      <c r="O196" s="1224"/>
      <c r="P196" s="1220"/>
      <c r="Q196" s="1221"/>
      <c r="R196" s="1220"/>
      <c r="S196" s="1221"/>
      <c r="T196" s="1220"/>
      <c r="U196" s="1232"/>
      <c r="V196" s="1220">
        <v>2</v>
      </c>
      <c r="W196" s="1221">
        <v>28</v>
      </c>
      <c r="X196" s="1220"/>
      <c r="Y196" s="1221"/>
      <c r="Z196" s="1220">
        <v>3</v>
      </c>
      <c r="AA196" s="1232" t="s">
        <v>71</v>
      </c>
      <c r="AB196" s="1220"/>
      <c r="AC196" s="1221"/>
      <c r="AD196" s="1220"/>
      <c r="AE196" s="1221"/>
      <c r="AF196" s="1220"/>
      <c r="AG196" s="1232"/>
      <c r="AH196" s="1268"/>
      <c r="AI196" s="1245"/>
      <c r="AJ196" s="1244"/>
      <c r="AK196" s="1245"/>
      <c r="AL196" s="1244"/>
      <c r="AM196" s="1277"/>
      <c r="AN196" s="1278"/>
      <c r="AO196" s="1236"/>
      <c r="AP196" s="1246"/>
      <c r="AQ196" s="1245"/>
      <c r="AR196" s="1247"/>
      <c r="AS196" s="1279"/>
      <c r="AT196" s="1225" t="s">
        <v>1204</v>
      </c>
      <c r="AU196" s="1225" t="s">
        <v>1156</v>
      </c>
    </row>
    <row r="197" spans="1:60" s="239" customFormat="1" ht="15.75" customHeight="1" x14ac:dyDescent="0.2">
      <c r="A197" s="991" t="s">
        <v>1157</v>
      </c>
      <c r="B197" s="1233" t="s">
        <v>19</v>
      </c>
      <c r="C197" s="1227" t="s">
        <v>1158</v>
      </c>
      <c r="D197" s="1244"/>
      <c r="E197" s="1245"/>
      <c r="F197" s="1244"/>
      <c r="G197" s="1245"/>
      <c r="H197" s="1244"/>
      <c r="I197" s="1269"/>
      <c r="J197" s="1223"/>
      <c r="K197" s="1221"/>
      <c r="L197" s="1220"/>
      <c r="M197" s="1221"/>
      <c r="N197" s="1220"/>
      <c r="O197" s="1224"/>
      <c r="P197" s="1220"/>
      <c r="Q197" s="1221">
        <v>6</v>
      </c>
      <c r="R197" s="1220">
        <v>2</v>
      </c>
      <c r="S197" s="1221">
        <v>22</v>
      </c>
      <c r="T197" s="1220">
        <v>3</v>
      </c>
      <c r="U197" s="1232" t="s">
        <v>71</v>
      </c>
      <c r="V197" s="1220"/>
      <c r="W197" s="1221"/>
      <c r="X197" s="1220"/>
      <c r="Y197" s="1221"/>
      <c r="Z197" s="1220"/>
      <c r="AA197" s="1232"/>
      <c r="AB197" s="1220"/>
      <c r="AC197" s="1221">
        <v>6</v>
      </c>
      <c r="AD197" s="1220">
        <v>2</v>
      </c>
      <c r="AE197" s="1221">
        <v>22</v>
      </c>
      <c r="AF197" s="1220">
        <v>3</v>
      </c>
      <c r="AG197" s="1232" t="s">
        <v>71</v>
      </c>
      <c r="AH197" s="1268"/>
      <c r="AI197" s="1245"/>
      <c r="AJ197" s="1244"/>
      <c r="AK197" s="1245"/>
      <c r="AL197" s="1244"/>
      <c r="AM197" s="1277"/>
      <c r="AN197" s="1278"/>
      <c r="AO197" s="1236"/>
      <c r="AP197" s="1246"/>
      <c r="AQ197" s="1245"/>
      <c r="AR197" s="1247"/>
      <c r="AS197" s="1279"/>
      <c r="AT197" s="1225" t="s">
        <v>1041</v>
      </c>
      <c r="AU197" s="1225" t="s">
        <v>989</v>
      </c>
    </row>
    <row r="198" spans="1:60" s="239" customFormat="1" ht="15.75" customHeight="1" x14ac:dyDescent="0.2">
      <c r="A198" s="991" t="s">
        <v>1159</v>
      </c>
      <c r="B198" s="1233" t="s">
        <v>19</v>
      </c>
      <c r="C198" s="1227" t="s">
        <v>622</v>
      </c>
      <c r="D198" s="1244"/>
      <c r="E198" s="1245"/>
      <c r="F198" s="1244"/>
      <c r="G198" s="1245"/>
      <c r="H198" s="1244"/>
      <c r="I198" s="1269"/>
      <c r="J198" s="1223"/>
      <c r="K198" s="1221"/>
      <c r="L198" s="1220"/>
      <c r="M198" s="1221"/>
      <c r="N198" s="1220"/>
      <c r="O198" s="1224"/>
      <c r="P198" s="1220"/>
      <c r="Q198" s="1221"/>
      <c r="R198" s="1220"/>
      <c r="S198" s="1221"/>
      <c r="T198" s="1220"/>
      <c r="U198" s="1232"/>
      <c r="V198" s="1220">
        <v>1</v>
      </c>
      <c r="W198" s="1221">
        <v>14</v>
      </c>
      <c r="X198" s="1220">
        <v>1</v>
      </c>
      <c r="Y198" s="1221">
        <v>14</v>
      </c>
      <c r="Z198" s="1220">
        <v>3</v>
      </c>
      <c r="AA198" s="1232" t="s">
        <v>67</v>
      </c>
      <c r="AB198" s="1220"/>
      <c r="AC198" s="1221"/>
      <c r="AD198" s="1220"/>
      <c r="AE198" s="1221"/>
      <c r="AF198" s="1220"/>
      <c r="AG198" s="1232"/>
      <c r="AH198" s="1268"/>
      <c r="AI198" s="1245"/>
      <c r="AJ198" s="1244"/>
      <c r="AK198" s="1245"/>
      <c r="AL198" s="1244"/>
      <c r="AM198" s="1277"/>
      <c r="AN198" s="1278"/>
      <c r="AO198" s="1236"/>
      <c r="AP198" s="1246"/>
      <c r="AQ198" s="1245"/>
      <c r="AR198" s="1247"/>
      <c r="AS198" s="1279"/>
      <c r="AT198" s="1225" t="s">
        <v>653</v>
      </c>
      <c r="AU198" s="1225" t="s">
        <v>1160</v>
      </c>
    </row>
    <row r="199" spans="1:60" s="239" customFormat="1" ht="15.75" customHeight="1" x14ac:dyDescent="0.2">
      <c r="A199" s="991" t="s">
        <v>890</v>
      </c>
      <c r="B199" s="1280" t="s">
        <v>19</v>
      </c>
      <c r="C199" s="1227" t="s">
        <v>1161</v>
      </c>
      <c r="D199" s="1281"/>
      <c r="E199" s="1282"/>
      <c r="F199" s="1281"/>
      <c r="G199" s="1282"/>
      <c r="H199" s="1281"/>
      <c r="I199" s="1283"/>
      <c r="J199" s="1272">
        <v>1</v>
      </c>
      <c r="K199" s="1221">
        <v>14</v>
      </c>
      <c r="L199" s="1220">
        <v>1</v>
      </c>
      <c r="M199" s="1221">
        <v>14</v>
      </c>
      <c r="N199" s="1220">
        <v>3</v>
      </c>
      <c r="O199" s="1232" t="s">
        <v>83</v>
      </c>
      <c r="P199" s="1220"/>
      <c r="Q199" s="1221"/>
      <c r="R199" s="1220"/>
      <c r="S199" s="1221"/>
      <c r="T199" s="1220"/>
      <c r="U199" s="1232"/>
      <c r="V199" s="1220">
        <v>1</v>
      </c>
      <c r="W199" s="1221">
        <v>14</v>
      </c>
      <c r="X199" s="1220">
        <v>1</v>
      </c>
      <c r="Y199" s="1221">
        <v>14</v>
      </c>
      <c r="Z199" s="1220">
        <v>3</v>
      </c>
      <c r="AA199" s="1232" t="s">
        <v>83</v>
      </c>
      <c r="AB199" s="1220"/>
      <c r="AC199" s="1221"/>
      <c r="AD199" s="1220"/>
      <c r="AE199" s="1221"/>
      <c r="AF199" s="1220"/>
      <c r="AG199" s="1232"/>
      <c r="AH199" s="1284"/>
      <c r="AI199" s="1282"/>
      <c r="AJ199" s="1281"/>
      <c r="AK199" s="1282"/>
      <c r="AL199" s="1281"/>
      <c r="AM199" s="1285"/>
      <c r="AN199" s="1286"/>
      <c r="AO199" s="1287"/>
      <c r="AP199" s="1288"/>
      <c r="AQ199" s="1282"/>
      <c r="AR199" s="1289"/>
      <c r="AS199" s="1279"/>
      <c r="AT199" s="1225" t="s">
        <v>1162</v>
      </c>
      <c r="AU199" s="1225" t="s">
        <v>747</v>
      </c>
    </row>
    <row r="200" spans="1:60" s="239" customFormat="1" ht="15.75" customHeight="1" x14ac:dyDescent="0.2">
      <c r="A200" s="991" t="s">
        <v>211</v>
      </c>
      <c r="B200" s="1280" t="s">
        <v>19</v>
      </c>
      <c r="C200" s="1227" t="s">
        <v>212</v>
      </c>
      <c r="D200" s="1281"/>
      <c r="E200" s="1282"/>
      <c r="F200" s="1281"/>
      <c r="G200" s="1282"/>
      <c r="H200" s="1281"/>
      <c r="I200" s="1283"/>
      <c r="J200" s="1223"/>
      <c r="K200" s="1221"/>
      <c r="L200" s="1220"/>
      <c r="M200" s="1221"/>
      <c r="N200" s="1220"/>
      <c r="O200" s="1224"/>
      <c r="P200" s="1220">
        <v>1</v>
      </c>
      <c r="Q200" s="1221">
        <v>14</v>
      </c>
      <c r="R200" s="1220">
        <v>1</v>
      </c>
      <c r="S200" s="1221">
        <v>14</v>
      </c>
      <c r="T200" s="1220">
        <v>3</v>
      </c>
      <c r="U200" s="1232" t="s">
        <v>15</v>
      </c>
      <c r="V200" s="1220">
        <v>1</v>
      </c>
      <c r="W200" s="1221">
        <v>14</v>
      </c>
      <c r="X200" s="1220">
        <v>1</v>
      </c>
      <c r="Y200" s="1221">
        <v>14</v>
      </c>
      <c r="Z200" s="1220">
        <v>3</v>
      </c>
      <c r="AA200" s="1232" t="s">
        <v>15</v>
      </c>
      <c r="AB200" s="1220">
        <v>1</v>
      </c>
      <c r="AC200" s="1221">
        <v>14</v>
      </c>
      <c r="AD200" s="1220">
        <v>1</v>
      </c>
      <c r="AE200" s="1221">
        <v>14</v>
      </c>
      <c r="AF200" s="1220">
        <v>3</v>
      </c>
      <c r="AG200" s="1232" t="s">
        <v>15</v>
      </c>
      <c r="AH200" s="1284"/>
      <c r="AI200" s="1282"/>
      <c r="AJ200" s="1281"/>
      <c r="AK200" s="1282"/>
      <c r="AL200" s="1281"/>
      <c r="AM200" s="1285"/>
      <c r="AN200" s="1286"/>
      <c r="AO200" s="1287"/>
      <c r="AP200" s="1288"/>
      <c r="AQ200" s="1282"/>
      <c r="AR200" s="1289"/>
      <c r="AS200" s="1279"/>
      <c r="AT200" s="1225" t="s">
        <v>1162</v>
      </c>
      <c r="AU200" s="1225" t="s">
        <v>697</v>
      </c>
    </row>
    <row r="201" spans="1:60" s="239" customFormat="1" ht="15.75" customHeight="1" x14ac:dyDescent="0.2">
      <c r="A201" s="991" t="s">
        <v>1163</v>
      </c>
      <c r="B201" s="1233" t="s">
        <v>19</v>
      </c>
      <c r="C201" s="1227" t="s">
        <v>1164</v>
      </c>
      <c r="D201" s="1244"/>
      <c r="E201" s="1245"/>
      <c r="F201" s="1244"/>
      <c r="G201" s="1245"/>
      <c r="H201" s="1244"/>
      <c r="I201" s="1269"/>
      <c r="J201" s="1223"/>
      <c r="K201" s="1221"/>
      <c r="L201" s="1220"/>
      <c r="M201" s="1221"/>
      <c r="N201" s="1220"/>
      <c r="O201" s="1224"/>
      <c r="P201" s="1220">
        <v>1</v>
      </c>
      <c r="Q201" s="1221">
        <v>14</v>
      </c>
      <c r="R201" s="1220">
        <v>1</v>
      </c>
      <c r="S201" s="1221">
        <v>14</v>
      </c>
      <c r="T201" s="1220">
        <v>3</v>
      </c>
      <c r="U201" s="1232" t="s">
        <v>67</v>
      </c>
      <c r="V201" s="1220"/>
      <c r="W201" s="1221"/>
      <c r="X201" s="1220"/>
      <c r="Y201" s="1221"/>
      <c r="Z201" s="1220"/>
      <c r="AA201" s="1232"/>
      <c r="AB201" s="1220">
        <v>1</v>
      </c>
      <c r="AC201" s="1221">
        <v>14</v>
      </c>
      <c r="AD201" s="1220">
        <v>1</v>
      </c>
      <c r="AE201" s="1221">
        <v>14</v>
      </c>
      <c r="AF201" s="1220">
        <v>3</v>
      </c>
      <c r="AG201" s="1232" t="s">
        <v>67</v>
      </c>
      <c r="AH201" s="1268"/>
      <c r="AI201" s="1245"/>
      <c r="AJ201" s="1244"/>
      <c r="AK201" s="1245"/>
      <c r="AL201" s="1244"/>
      <c r="AM201" s="1277"/>
      <c r="AN201" s="1278"/>
      <c r="AO201" s="1236"/>
      <c r="AP201" s="1246"/>
      <c r="AQ201" s="1245"/>
      <c r="AR201" s="1247"/>
      <c r="AS201" s="1279"/>
      <c r="AT201" s="1225" t="s">
        <v>1162</v>
      </c>
      <c r="AU201" s="1225" t="s">
        <v>832</v>
      </c>
    </row>
    <row r="202" spans="1:60" s="239" customFormat="1" ht="15.75" customHeight="1" x14ac:dyDescent="0.2">
      <c r="A202" s="991" t="s">
        <v>243</v>
      </c>
      <c r="B202" s="1233" t="s">
        <v>19</v>
      </c>
      <c r="C202" s="1227" t="s">
        <v>1165</v>
      </c>
      <c r="D202" s="1244"/>
      <c r="E202" s="1245"/>
      <c r="F202" s="1244"/>
      <c r="G202" s="1245"/>
      <c r="H202" s="1244"/>
      <c r="I202" s="1269"/>
      <c r="J202" s="1223">
        <v>2</v>
      </c>
      <c r="K202" s="1221">
        <v>20</v>
      </c>
      <c r="L202" s="1220"/>
      <c r="M202" s="1221">
        <v>8</v>
      </c>
      <c r="N202" s="1220">
        <v>3</v>
      </c>
      <c r="O202" s="1224" t="s">
        <v>83</v>
      </c>
      <c r="P202" s="1223">
        <v>2</v>
      </c>
      <c r="Q202" s="1221">
        <v>20</v>
      </c>
      <c r="R202" s="1220"/>
      <c r="S202" s="1221">
        <v>8</v>
      </c>
      <c r="T202" s="1220">
        <v>3</v>
      </c>
      <c r="U202" s="1224" t="s">
        <v>83</v>
      </c>
      <c r="V202" s="1223">
        <v>2</v>
      </c>
      <c r="W202" s="1221">
        <v>20</v>
      </c>
      <c r="X202" s="1220"/>
      <c r="Y202" s="1221">
        <v>8</v>
      </c>
      <c r="Z202" s="1220">
        <v>3</v>
      </c>
      <c r="AA202" s="1224" t="s">
        <v>83</v>
      </c>
      <c r="AB202" s="1220">
        <v>2</v>
      </c>
      <c r="AC202" s="1221">
        <v>20</v>
      </c>
      <c r="AD202" s="1220"/>
      <c r="AE202" s="1221">
        <v>8</v>
      </c>
      <c r="AF202" s="1220">
        <v>3</v>
      </c>
      <c r="AG202" s="1228" t="s">
        <v>83</v>
      </c>
      <c r="AH202" s="1268"/>
      <c r="AI202" s="1245"/>
      <c r="AJ202" s="1244"/>
      <c r="AK202" s="1245"/>
      <c r="AL202" s="1244"/>
      <c r="AM202" s="1277"/>
      <c r="AN202" s="1278"/>
      <c r="AO202" s="1236"/>
      <c r="AP202" s="1246"/>
      <c r="AQ202" s="1245"/>
      <c r="AR202" s="1247"/>
      <c r="AS202" s="1279"/>
      <c r="AT202" s="1225" t="s">
        <v>673</v>
      </c>
      <c r="AU202" s="1225" t="s">
        <v>1166</v>
      </c>
    </row>
    <row r="203" spans="1:60" s="239" customFormat="1" ht="15.75" customHeight="1" x14ac:dyDescent="0.2">
      <c r="A203" s="991" t="s">
        <v>1167</v>
      </c>
      <c r="B203" s="1233" t="s">
        <v>19</v>
      </c>
      <c r="C203" s="1227" t="s">
        <v>1168</v>
      </c>
      <c r="D203" s="1244"/>
      <c r="E203" s="1245"/>
      <c r="F203" s="1244"/>
      <c r="G203" s="1245"/>
      <c r="H203" s="1244"/>
      <c r="I203" s="1269"/>
      <c r="J203" s="1223"/>
      <c r="K203" s="1221"/>
      <c r="L203" s="1220"/>
      <c r="M203" s="1221"/>
      <c r="N203" s="1220"/>
      <c r="O203" s="1224"/>
      <c r="P203" s="1220"/>
      <c r="Q203" s="1221">
        <v>8</v>
      </c>
      <c r="R203" s="1220">
        <v>2</v>
      </c>
      <c r="S203" s="1221">
        <v>20</v>
      </c>
      <c r="T203" s="1220">
        <v>3</v>
      </c>
      <c r="U203" s="1228" t="s">
        <v>83</v>
      </c>
      <c r="V203" s="1223"/>
      <c r="W203" s="1221"/>
      <c r="X203" s="1220"/>
      <c r="Y203" s="1221"/>
      <c r="Z203" s="1220"/>
      <c r="AA203" s="1228"/>
      <c r="AB203" s="1220"/>
      <c r="AC203" s="1221">
        <v>8</v>
      </c>
      <c r="AD203" s="1220">
        <v>2</v>
      </c>
      <c r="AE203" s="1221">
        <v>20</v>
      </c>
      <c r="AF203" s="1220">
        <v>3</v>
      </c>
      <c r="AG203" s="1228" t="s">
        <v>83</v>
      </c>
      <c r="AH203" s="1268"/>
      <c r="AI203" s="1245"/>
      <c r="AJ203" s="1244"/>
      <c r="AK203" s="1245"/>
      <c r="AL203" s="1244"/>
      <c r="AM203" s="1277"/>
      <c r="AN203" s="1278"/>
      <c r="AO203" s="1236"/>
      <c r="AP203" s="1246"/>
      <c r="AQ203" s="1245"/>
      <c r="AR203" s="1247"/>
      <c r="AS203" s="1279"/>
      <c r="AT203" s="1290" t="s">
        <v>673</v>
      </c>
      <c r="AU203" s="1290" t="s">
        <v>1169</v>
      </c>
    </row>
    <row r="204" spans="1:60" s="239" customFormat="1" ht="15.75" customHeight="1" x14ac:dyDescent="0.2">
      <c r="A204" s="991" t="s">
        <v>1170</v>
      </c>
      <c r="B204" s="1233" t="s">
        <v>19</v>
      </c>
      <c r="C204" s="1227" t="s">
        <v>1171</v>
      </c>
      <c r="D204" s="1244"/>
      <c r="E204" s="1245"/>
      <c r="F204" s="1244"/>
      <c r="G204" s="1245"/>
      <c r="H204" s="1244"/>
      <c r="I204" s="1269"/>
      <c r="J204" s="1223"/>
      <c r="K204" s="1221"/>
      <c r="L204" s="1220"/>
      <c r="M204" s="1221"/>
      <c r="N204" s="1220"/>
      <c r="O204" s="1224"/>
      <c r="P204" s="1220"/>
      <c r="Q204" s="1221"/>
      <c r="R204" s="1220"/>
      <c r="S204" s="1221"/>
      <c r="T204" s="1220"/>
      <c r="U204" s="1222"/>
      <c r="V204" s="1223"/>
      <c r="W204" s="1221"/>
      <c r="X204" s="1220"/>
      <c r="Y204" s="1221"/>
      <c r="Z204" s="1220"/>
      <c r="AA204" s="1228"/>
      <c r="AB204" s="1220">
        <v>1</v>
      </c>
      <c r="AC204" s="1221">
        <v>14</v>
      </c>
      <c r="AD204" s="1220">
        <v>1</v>
      </c>
      <c r="AE204" s="1221">
        <v>14</v>
      </c>
      <c r="AF204" s="1220">
        <v>3</v>
      </c>
      <c r="AG204" s="1228" t="s">
        <v>67</v>
      </c>
      <c r="AH204" s="1268"/>
      <c r="AI204" s="1245"/>
      <c r="AJ204" s="1244"/>
      <c r="AK204" s="1245"/>
      <c r="AL204" s="1244"/>
      <c r="AM204" s="1277"/>
      <c r="AN204" s="1278"/>
      <c r="AO204" s="1236"/>
      <c r="AP204" s="1246"/>
      <c r="AQ204" s="1245"/>
      <c r="AR204" s="1247"/>
      <c r="AS204" s="1279"/>
      <c r="AT204" s="1225" t="s">
        <v>764</v>
      </c>
      <c r="AU204" s="1225" t="s">
        <v>730</v>
      </c>
    </row>
    <row r="205" spans="1:60" s="239" customFormat="1" ht="15.75" customHeight="1" x14ac:dyDescent="0.2">
      <c r="A205" s="991" t="s">
        <v>1172</v>
      </c>
      <c r="B205" s="1233" t="s">
        <v>19</v>
      </c>
      <c r="C205" s="1227" t="s">
        <v>628</v>
      </c>
      <c r="D205" s="1244"/>
      <c r="E205" s="1245"/>
      <c r="F205" s="1244"/>
      <c r="G205" s="1245"/>
      <c r="H205" s="1244"/>
      <c r="I205" s="1269"/>
      <c r="J205" s="1223"/>
      <c r="K205" s="1221"/>
      <c r="L205" s="1220"/>
      <c r="M205" s="1221"/>
      <c r="N205" s="1220"/>
      <c r="O205" s="1224"/>
      <c r="P205" s="1220"/>
      <c r="Q205" s="1221"/>
      <c r="R205" s="1220"/>
      <c r="S205" s="1221"/>
      <c r="T205" s="1220"/>
      <c r="U205" s="1222"/>
      <c r="V205" s="1223"/>
      <c r="W205" s="1221"/>
      <c r="X205" s="1220"/>
      <c r="Y205" s="1221"/>
      <c r="Z205" s="1220"/>
      <c r="AA205" s="1228"/>
      <c r="AB205" s="1220">
        <v>2</v>
      </c>
      <c r="AC205" s="1221">
        <v>28</v>
      </c>
      <c r="AD205" s="1220"/>
      <c r="AE205" s="1221"/>
      <c r="AF205" s="1220">
        <v>3</v>
      </c>
      <c r="AG205" s="1228" t="s">
        <v>67</v>
      </c>
      <c r="AH205" s="1244"/>
      <c r="AI205" s="1245"/>
      <c r="AJ205" s="1244"/>
      <c r="AK205" s="1245"/>
      <c r="AL205" s="1244"/>
      <c r="AM205" s="1269"/>
      <c r="AN205" s="1278"/>
      <c r="AO205" s="1236"/>
      <c r="AP205" s="1246"/>
      <c r="AQ205" s="1245"/>
      <c r="AR205" s="1247"/>
      <c r="AS205" s="1279"/>
      <c r="AT205" s="1225" t="s">
        <v>764</v>
      </c>
      <c r="AU205" s="1225" t="s">
        <v>730</v>
      </c>
    </row>
    <row r="206" spans="1:60" s="239" customFormat="1" ht="15.75" customHeight="1" x14ac:dyDescent="0.2">
      <c r="A206" s="991" t="s">
        <v>1173</v>
      </c>
      <c r="B206" s="1233" t="s">
        <v>19</v>
      </c>
      <c r="C206" s="1227" t="s">
        <v>1174</v>
      </c>
      <c r="D206" s="1244"/>
      <c r="E206" s="1245"/>
      <c r="F206" s="1244"/>
      <c r="G206" s="1245"/>
      <c r="H206" s="1244"/>
      <c r="I206" s="1269"/>
      <c r="J206" s="1223"/>
      <c r="K206" s="1221"/>
      <c r="L206" s="1220"/>
      <c r="M206" s="1221"/>
      <c r="N206" s="1220"/>
      <c r="O206" s="1224"/>
      <c r="P206" s="1220"/>
      <c r="Q206" s="1221"/>
      <c r="R206" s="1220"/>
      <c r="S206" s="1221"/>
      <c r="T206" s="1220"/>
      <c r="U206" s="1222"/>
      <c r="V206" s="1223">
        <v>2</v>
      </c>
      <c r="W206" s="1221">
        <v>28</v>
      </c>
      <c r="X206" s="1220"/>
      <c r="Y206" s="1221"/>
      <c r="Z206" s="1220">
        <v>3</v>
      </c>
      <c r="AA206" s="1228" t="s">
        <v>67</v>
      </c>
      <c r="AB206" s="1220">
        <v>2</v>
      </c>
      <c r="AC206" s="1221">
        <v>28</v>
      </c>
      <c r="AD206" s="1220"/>
      <c r="AE206" s="1221"/>
      <c r="AF206" s="1220">
        <v>3</v>
      </c>
      <c r="AG206" s="1228" t="s">
        <v>67</v>
      </c>
      <c r="AH206" s="1268"/>
      <c r="AI206" s="1245"/>
      <c r="AJ206" s="1244"/>
      <c r="AK206" s="1245"/>
      <c r="AL206" s="1244"/>
      <c r="AM206" s="1277"/>
      <c r="AN206" s="1278"/>
      <c r="AO206" s="1236"/>
      <c r="AP206" s="1246"/>
      <c r="AQ206" s="1245"/>
      <c r="AR206" s="1247"/>
      <c r="AS206" s="1279"/>
      <c r="AT206" s="1225" t="s">
        <v>764</v>
      </c>
      <c r="AU206" s="1225" t="s">
        <v>1257</v>
      </c>
    </row>
    <row r="207" spans="1:60" s="239" customFormat="1" ht="15.75" customHeight="1" x14ac:dyDescent="0.2">
      <c r="A207" s="991" t="s">
        <v>219</v>
      </c>
      <c r="B207" s="1233" t="s">
        <v>19</v>
      </c>
      <c r="C207" s="1227" t="s">
        <v>1175</v>
      </c>
      <c r="D207" s="1244"/>
      <c r="E207" s="1245"/>
      <c r="F207" s="1244"/>
      <c r="G207" s="1245"/>
      <c r="H207" s="1244"/>
      <c r="I207" s="1269"/>
      <c r="J207" s="1223"/>
      <c r="K207" s="1221"/>
      <c r="L207" s="1220"/>
      <c r="M207" s="1221"/>
      <c r="N207" s="1220"/>
      <c r="O207" s="1224"/>
      <c r="P207" s="1220"/>
      <c r="Q207" s="1221"/>
      <c r="R207" s="1220"/>
      <c r="S207" s="1221"/>
      <c r="T207" s="1220"/>
      <c r="U207" s="1222"/>
      <c r="V207" s="1223"/>
      <c r="W207" s="1221"/>
      <c r="X207" s="1220"/>
      <c r="Y207" s="1221"/>
      <c r="Z207" s="1220"/>
      <c r="AA207" s="1228"/>
      <c r="AB207" s="1220">
        <v>1</v>
      </c>
      <c r="AC207" s="1221">
        <v>14</v>
      </c>
      <c r="AD207" s="1220">
        <v>1</v>
      </c>
      <c r="AE207" s="1221">
        <v>14</v>
      </c>
      <c r="AF207" s="1220">
        <v>3</v>
      </c>
      <c r="AG207" s="1228" t="s">
        <v>67</v>
      </c>
      <c r="AH207" s="1268"/>
      <c r="AI207" s="1245"/>
      <c r="AJ207" s="1244"/>
      <c r="AK207" s="1245"/>
      <c r="AL207" s="1244"/>
      <c r="AM207" s="1277"/>
      <c r="AN207" s="1278"/>
      <c r="AO207" s="1236"/>
      <c r="AP207" s="1246"/>
      <c r="AQ207" s="1245"/>
      <c r="AR207" s="1247"/>
      <c r="AS207" s="1279"/>
      <c r="AT207" s="1225" t="s">
        <v>764</v>
      </c>
      <c r="AU207" s="1225" t="s">
        <v>1176</v>
      </c>
    </row>
    <row r="208" spans="1:60" ht="15.75" customHeight="1" x14ac:dyDescent="0.2">
      <c r="A208" s="991" t="s">
        <v>1254</v>
      </c>
      <c r="B208" s="935" t="s">
        <v>19</v>
      </c>
      <c r="C208" s="1493" t="s">
        <v>629</v>
      </c>
      <c r="D208" s="1331"/>
      <c r="E208" s="530"/>
      <c r="F208" s="761"/>
      <c r="G208" s="530"/>
      <c r="H208" s="761"/>
      <c r="I208" s="766"/>
      <c r="J208" s="526"/>
      <c r="K208" s="530"/>
      <c r="L208" s="308"/>
      <c r="M208" s="530"/>
      <c r="N208" s="308"/>
      <c r="O208" s="767"/>
      <c r="P208" s="526"/>
      <c r="Q208" s="530"/>
      <c r="R208" s="308"/>
      <c r="S208" s="530"/>
      <c r="T208" s="308"/>
      <c r="U208" s="767"/>
      <c r="V208" s="526"/>
      <c r="W208" s="530"/>
      <c r="X208" s="308"/>
      <c r="Y208" s="530"/>
      <c r="Z208" s="308"/>
      <c r="AA208" s="767"/>
      <c r="AB208" s="937"/>
      <c r="AC208" s="938" t="str">
        <f t="shared" ref="AC208" si="62">IF(AB208*14=0,"",AB208*14)</f>
        <v/>
      </c>
      <c r="AD208" s="942">
        <v>2</v>
      </c>
      <c r="AE208" s="938">
        <f t="shared" ref="AE208" si="63">IF(AD208*14=0,"",AD208*14)</f>
        <v>28</v>
      </c>
      <c r="AF208" s="942">
        <v>3</v>
      </c>
      <c r="AG208" s="1494" t="s">
        <v>67</v>
      </c>
      <c r="AH208" s="526"/>
      <c r="AI208" s="530"/>
      <c r="AJ208" s="308"/>
      <c r="AK208" s="530"/>
      <c r="AL208" s="308"/>
      <c r="AM208" s="767"/>
      <c r="AN208" s="768"/>
      <c r="AO208" s="525"/>
      <c r="AP208" s="765"/>
      <c r="AQ208" s="525"/>
      <c r="AR208" s="765"/>
      <c r="AS208" s="1326"/>
      <c r="AT208" s="1493" t="s">
        <v>764</v>
      </c>
      <c r="AU208" s="1493" t="s">
        <v>731</v>
      </c>
      <c r="AV208" s="244"/>
      <c r="AW208" s="245"/>
      <c r="AX208" s="244"/>
      <c r="AY208" s="244"/>
      <c r="AZ208" s="245"/>
      <c r="BA208" s="245"/>
      <c r="BB208" s="245"/>
      <c r="BC208" s="245"/>
      <c r="BD208" s="246"/>
      <c r="BE208" s="247"/>
      <c r="BF208" s="248"/>
      <c r="BG208" s="248"/>
      <c r="BH208" s="249"/>
    </row>
    <row r="209" spans="1:60" ht="15.75" customHeight="1" x14ac:dyDescent="0.2">
      <c r="A209" s="991" t="s">
        <v>1255</v>
      </c>
      <c r="B209" s="935" t="s">
        <v>19</v>
      </c>
      <c r="C209" s="1493" t="s">
        <v>626</v>
      </c>
      <c r="D209" s="1331"/>
      <c r="E209" s="530"/>
      <c r="F209" s="761"/>
      <c r="G209" s="530"/>
      <c r="H209" s="761"/>
      <c r="I209" s="766"/>
      <c r="J209" s="526"/>
      <c r="K209" s="530"/>
      <c r="L209" s="308"/>
      <c r="M209" s="530"/>
      <c r="N209" s="308"/>
      <c r="O209" s="767"/>
      <c r="P209" s="526"/>
      <c r="Q209" s="530"/>
      <c r="R209" s="308"/>
      <c r="S209" s="530"/>
      <c r="T209" s="308"/>
      <c r="U209" s="767"/>
      <c r="V209" s="937">
        <v>2</v>
      </c>
      <c r="W209" s="938">
        <f t="shared" ref="W209" si="64">IF(V209*14=0,"",V209*14)</f>
        <v>28</v>
      </c>
      <c r="X209" s="937"/>
      <c r="Y209" s="938" t="str">
        <f t="shared" ref="Y209" si="65">IF(X209*14=0,"",X209*14)</f>
        <v/>
      </c>
      <c r="Z209" s="937">
        <v>3</v>
      </c>
      <c r="AA209" s="1495" t="s">
        <v>67</v>
      </c>
      <c r="AB209" s="526"/>
      <c r="AC209" s="530"/>
      <c r="AD209" s="308"/>
      <c r="AE209" s="530"/>
      <c r="AF209" s="308"/>
      <c r="AG209" s="767"/>
      <c r="AH209" s="526"/>
      <c r="AI209" s="530"/>
      <c r="AJ209" s="308"/>
      <c r="AK209" s="530"/>
      <c r="AL209" s="308"/>
      <c r="AM209" s="767"/>
      <c r="AN209" s="768"/>
      <c r="AO209" s="525"/>
      <c r="AP209" s="765"/>
      <c r="AQ209" s="525"/>
      <c r="AR209" s="765"/>
      <c r="AS209" s="1326"/>
      <c r="AT209" s="1493" t="s">
        <v>764</v>
      </c>
      <c r="AU209" s="1493" t="s">
        <v>1256</v>
      </c>
      <c r="AV209" s="244"/>
      <c r="AW209" s="245"/>
      <c r="AX209" s="244"/>
      <c r="AY209" s="244"/>
      <c r="AZ209" s="245"/>
      <c r="BA209" s="245"/>
      <c r="BB209" s="245"/>
      <c r="BC209" s="245"/>
      <c r="BD209" s="246"/>
      <c r="BE209" s="247"/>
      <c r="BF209" s="248"/>
      <c r="BG209" s="248"/>
      <c r="BH209" s="249"/>
    </row>
    <row r="210" spans="1:60" s="239" customFormat="1" ht="15.75" customHeight="1" x14ac:dyDescent="0.2">
      <c r="A210" s="991" t="s">
        <v>207</v>
      </c>
      <c r="B210" s="1233" t="s">
        <v>19</v>
      </c>
      <c r="C210" s="1227" t="s">
        <v>1177</v>
      </c>
      <c r="D210" s="1244"/>
      <c r="E210" s="1245"/>
      <c r="F210" s="1244"/>
      <c r="G210" s="1245"/>
      <c r="H210" s="1244"/>
      <c r="I210" s="1269"/>
      <c r="J210" s="1223"/>
      <c r="K210" s="1221"/>
      <c r="L210" s="1220"/>
      <c r="M210" s="1221"/>
      <c r="N210" s="1220"/>
      <c r="O210" s="1224"/>
      <c r="P210" s="1220"/>
      <c r="Q210" s="1221"/>
      <c r="R210" s="1220"/>
      <c r="S210" s="1221"/>
      <c r="T210" s="1220"/>
      <c r="U210" s="1222"/>
      <c r="V210" s="1223"/>
      <c r="W210" s="1221"/>
      <c r="X210" s="1220"/>
      <c r="Y210" s="1221"/>
      <c r="Z210" s="1220"/>
      <c r="AA210" s="1228"/>
      <c r="AB210" s="1220">
        <v>1</v>
      </c>
      <c r="AC210" s="1221">
        <v>14</v>
      </c>
      <c r="AD210" s="1220">
        <v>1</v>
      </c>
      <c r="AE210" s="1221">
        <v>14</v>
      </c>
      <c r="AF210" s="1220">
        <v>3</v>
      </c>
      <c r="AG210" s="1228" t="s">
        <v>67</v>
      </c>
      <c r="AH210" s="1268"/>
      <c r="AI210" s="1245"/>
      <c r="AJ210" s="1244"/>
      <c r="AK210" s="1245"/>
      <c r="AL210" s="1244"/>
      <c r="AM210" s="1277"/>
      <c r="AN210" s="1278"/>
      <c r="AO210" s="1236"/>
      <c r="AP210" s="1246"/>
      <c r="AQ210" s="1245"/>
      <c r="AR210" s="1247"/>
      <c r="AS210" s="1279"/>
      <c r="AT210" s="1225" t="s">
        <v>692</v>
      </c>
      <c r="AU210" s="1225" t="s">
        <v>758</v>
      </c>
    </row>
    <row r="211" spans="1:60" s="239" customFormat="1" ht="15.75" customHeight="1" x14ac:dyDescent="0.2">
      <c r="A211" s="1291" t="s">
        <v>189</v>
      </c>
      <c r="B211" s="1233" t="s">
        <v>19</v>
      </c>
      <c r="C211" s="1292" t="s">
        <v>190</v>
      </c>
      <c r="D211" s="1293"/>
      <c r="E211" s="1245"/>
      <c r="F211" s="1244"/>
      <c r="G211" s="1245"/>
      <c r="H211" s="1244"/>
      <c r="I211" s="1269"/>
      <c r="J211" s="1223"/>
      <c r="K211" s="1221"/>
      <c r="L211" s="1220"/>
      <c r="M211" s="1221"/>
      <c r="N211" s="1220"/>
      <c r="O211" s="1224"/>
      <c r="P211" s="1220">
        <v>2</v>
      </c>
      <c r="Q211" s="1221">
        <v>28</v>
      </c>
      <c r="R211" s="1220"/>
      <c r="S211" s="1221"/>
      <c r="T211" s="1220">
        <v>3</v>
      </c>
      <c r="U211" s="1222" t="s">
        <v>67</v>
      </c>
      <c r="V211" s="1223">
        <v>2</v>
      </c>
      <c r="W211" s="1221">
        <v>28</v>
      </c>
      <c r="X211" s="1220"/>
      <c r="Y211" s="1221"/>
      <c r="Z211" s="1220">
        <v>3</v>
      </c>
      <c r="AA211" s="1228" t="s">
        <v>67</v>
      </c>
      <c r="AB211" s="1220">
        <v>2</v>
      </c>
      <c r="AC211" s="1221">
        <v>28</v>
      </c>
      <c r="AD211" s="1220"/>
      <c r="AE211" s="1221"/>
      <c r="AF211" s="1220"/>
      <c r="AG211" s="1228" t="s">
        <v>67</v>
      </c>
      <c r="AH211" s="1268"/>
      <c r="AI211" s="1245"/>
      <c r="AJ211" s="1244"/>
      <c r="AK211" s="1245"/>
      <c r="AL211" s="1244"/>
      <c r="AM211" s="1277"/>
      <c r="AN211" s="1278"/>
      <c r="AO211" s="1236"/>
      <c r="AP211" s="1246"/>
      <c r="AQ211" s="1245"/>
      <c r="AR211" s="1247"/>
      <c r="AS211" s="1279"/>
      <c r="AT211" s="1294" t="s">
        <v>685</v>
      </c>
      <c r="AU211" s="1294" t="s">
        <v>1178</v>
      </c>
    </row>
    <row r="212" spans="1:60" s="239" customFormat="1" ht="15.75" customHeight="1" x14ac:dyDescent="0.2">
      <c r="A212" s="991" t="s">
        <v>187</v>
      </c>
      <c r="B212" s="1233" t="s">
        <v>19</v>
      </c>
      <c r="C212" s="1227" t="s">
        <v>188</v>
      </c>
      <c r="D212" s="1244"/>
      <c r="E212" s="1245"/>
      <c r="F212" s="1244"/>
      <c r="G212" s="1245"/>
      <c r="H212" s="1244"/>
      <c r="I212" s="1269"/>
      <c r="J212" s="1223"/>
      <c r="K212" s="1221"/>
      <c r="L212" s="1220"/>
      <c r="M212" s="1221"/>
      <c r="N212" s="1220"/>
      <c r="O212" s="1224"/>
      <c r="P212" s="1220"/>
      <c r="Q212" s="1221"/>
      <c r="R212" s="1220"/>
      <c r="S212" s="1221"/>
      <c r="T212" s="1220"/>
      <c r="U212" s="1232"/>
      <c r="V212" s="1220">
        <v>2</v>
      </c>
      <c r="W212" s="1221">
        <v>28</v>
      </c>
      <c r="X212" s="1220"/>
      <c r="Y212" s="1221"/>
      <c r="Z212" s="1220">
        <v>3</v>
      </c>
      <c r="AA212" s="1228" t="s">
        <v>67</v>
      </c>
      <c r="AB212" s="1220">
        <v>2</v>
      </c>
      <c r="AC212" s="1221">
        <v>28</v>
      </c>
      <c r="AD212" s="1220"/>
      <c r="AE212" s="1221"/>
      <c r="AF212" s="1220">
        <v>3</v>
      </c>
      <c r="AG212" s="1232" t="s">
        <v>67</v>
      </c>
      <c r="AH212" s="1268"/>
      <c r="AI212" s="1245"/>
      <c r="AJ212" s="1244"/>
      <c r="AK212" s="1245"/>
      <c r="AL212" s="1244"/>
      <c r="AM212" s="1277"/>
      <c r="AN212" s="1278"/>
      <c r="AO212" s="1236"/>
      <c r="AP212" s="1246"/>
      <c r="AQ212" s="1245"/>
      <c r="AR212" s="1247"/>
      <c r="AS212" s="1279"/>
      <c r="AT212" s="1294" t="s">
        <v>685</v>
      </c>
      <c r="AU212" s="1294" t="s">
        <v>1179</v>
      </c>
    </row>
    <row r="213" spans="1:60" s="239" customFormat="1" ht="15.75" customHeight="1" x14ac:dyDescent="0.2">
      <c r="A213" s="991" t="s">
        <v>1249</v>
      </c>
      <c r="B213" s="1233" t="s">
        <v>19</v>
      </c>
      <c r="C213" s="1227" t="s">
        <v>1180</v>
      </c>
      <c r="D213" s="1244"/>
      <c r="E213" s="1245"/>
      <c r="F213" s="1244"/>
      <c r="G213" s="1245"/>
      <c r="H213" s="1244"/>
      <c r="I213" s="1295"/>
      <c r="J213" s="1220"/>
      <c r="K213" s="1221"/>
      <c r="L213" s="1220"/>
      <c r="M213" s="1221"/>
      <c r="N213" s="1220"/>
      <c r="O213" s="1232"/>
      <c r="P213" s="1220">
        <v>2</v>
      </c>
      <c r="Q213" s="1221">
        <v>28</v>
      </c>
      <c r="R213" s="1220"/>
      <c r="S213" s="1221"/>
      <c r="T213" s="1220">
        <v>3</v>
      </c>
      <c r="U213" s="1232" t="s">
        <v>67</v>
      </c>
      <c r="V213" s="1220">
        <v>2</v>
      </c>
      <c r="W213" s="1221">
        <v>28</v>
      </c>
      <c r="X213" s="1220"/>
      <c r="Y213" s="1221"/>
      <c r="Z213" s="1220">
        <v>3</v>
      </c>
      <c r="AA213" s="1228" t="s">
        <v>67</v>
      </c>
      <c r="AB213" s="1220">
        <v>2</v>
      </c>
      <c r="AC213" s="1221">
        <v>28</v>
      </c>
      <c r="AD213" s="1220"/>
      <c r="AE213" s="1221"/>
      <c r="AF213" s="1220">
        <v>3</v>
      </c>
      <c r="AG213" s="1228" t="s">
        <v>67</v>
      </c>
      <c r="AH213" s="1268"/>
      <c r="AI213" s="1245"/>
      <c r="AJ213" s="1244"/>
      <c r="AK213" s="1245"/>
      <c r="AL213" s="1244"/>
      <c r="AM213" s="1277"/>
      <c r="AN213" s="1278"/>
      <c r="AO213" s="1236"/>
      <c r="AP213" s="1246"/>
      <c r="AQ213" s="1245"/>
      <c r="AR213" s="1247"/>
      <c r="AS213" s="1279"/>
      <c r="AT213" s="1294" t="s">
        <v>685</v>
      </c>
      <c r="AU213" s="1294" t="s">
        <v>1042</v>
      </c>
    </row>
    <row r="214" spans="1:60" s="239" customFormat="1" ht="15.75" customHeight="1" x14ac:dyDescent="0.2">
      <c r="A214" s="991" t="s">
        <v>271</v>
      </c>
      <c r="B214" s="1233" t="s">
        <v>19</v>
      </c>
      <c r="C214" s="1227" t="s">
        <v>272</v>
      </c>
      <c r="D214" s="1244"/>
      <c r="E214" s="1245"/>
      <c r="F214" s="1244"/>
      <c r="G214" s="1245"/>
      <c r="H214" s="1244"/>
      <c r="I214" s="1295"/>
      <c r="J214" s="1220"/>
      <c r="K214" s="1221"/>
      <c r="L214" s="1220"/>
      <c r="M214" s="1221"/>
      <c r="N214" s="1220"/>
      <c r="O214" s="1232"/>
      <c r="P214" s="1220"/>
      <c r="Q214" s="1221"/>
      <c r="R214" s="1220"/>
      <c r="S214" s="1221"/>
      <c r="T214" s="1220"/>
      <c r="U214" s="1232"/>
      <c r="V214" s="1220"/>
      <c r="W214" s="1221"/>
      <c r="X214" s="1220"/>
      <c r="Y214" s="1221"/>
      <c r="Z214" s="1220"/>
      <c r="AA214" s="1228"/>
      <c r="AB214" s="1220">
        <v>1</v>
      </c>
      <c r="AC214" s="1221">
        <v>14</v>
      </c>
      <c r="AD214" s="1220">
        <v>1</v>
      </c>
      <c r="AE214" s="1221">
        <v>14</v>
      </c>
      <c r="AF214" s="1220">
        <v>3</v>
      </c>
      <c r="AG214" s="1232" t="s">
        <v>83</v>
      </c>
      <c r="AH214" s="1268"/>
      <c r="AI214" s="1245"/>
      <c r="AJ214" s="1244"/>
      <c r="AK214" s="1245"/>
      <c r="AL214" s="1244"/>
      <c r="AM214" s="1277"/>
      <c r="AN214" s="1278"/>
      <c r="AO214" s="1236"/>
      <c r="AP214" s="1246"/>
      <c r="AQ214" s="1245"/>
      <c r="AR214" s="1247"/>
      <c r="AS214" s="1279"/>
      <c r="AT214" s="1294" t="s">
        <v>1181</v>
      </c>
      <c r="AU214" s="1294" t="s">
        <v>1043</v>
      </c>
    </row>
    <row r="215" spans="1:60" s="239" customFormat="1" ht="15.75" customHeight="1" x14ac:dyDescent="0.2">
      <c r="A215" s="991" t="s">
        <v>624</v>
      </c>
      <c r="B215" s="1233" t="s">
        <v>19</v>
      </c>
      <c r="C215" s="1227" t="s">
        <v>625</v>
      </c>
      <c r="D215" s="1244"/>
      <c r="E215" s="1245"/>
      <c r="F215" s="1244"/>
      <c r="G215" s="1245"/>
      <c r="H215" s="1244"/>
      <c r="I215" s="1295"/>
      <c r="J215" s="1220"/>
      <c r="K215" s="1221"/>
      <c r="L215" s="1220"/>
      <c r="M215" s="1221"/>
      <c r="N215" s="1220"/>
      <c r="O215" s="1232"/>
      <c r="P215" s="1220"/>
      <c r="Q215" s="1221"/>
      <c r="R215" s="1220"/>
      <c r="S215" s="1221"/>
      <c r="T215" s="1220"/>
      <c r="U215" s="1232"/>
      <c r="V215" s="1220"/>
      <c r="W215" s="1221"/>
      <c r="X215" s="1220"/>
      <c r="Y215" s="1221"/>
      <c r="Z215" s="1220"/>
      <c r="AA215" s="1228"/>
      <c r="AB215" s="1220">
        <v>2</v>
      </c>
      <c r="AC215" s="1221">
        <v>28</v>
      </c>
      <c r="AD215" s="1220"/>
      <c r="AE215" s="1221"/>
      <c r="AF215" s="1220">
        <v>3</v>
      </c>
      <c r="AG215" s="1232" t="s">
        <v>71</v>
      </c>
      <c r="AH215" s="1268"/>
      <c r="AI215" s="1245"/>
      <c r="AJ215" s="1244"/>
      <c r="AK215" s="1245"/>
      <c r="AL215" s="1244"/>
      <c r="AM215" s="1277"/>
      <c r="AN215" s="1278"/>
      <c r="AO215" s="1236"/>
      <c r="AP215" s="1246"/>
      <c r="AQ215" s="1245"/>
      <c r="AR215" s="1247"/>
      <c r="AS215" s="1279"/>
      <c r="AT215" s="1294" t="s">
        <v>1181</v>
      </c>
      <c r="AU215" s="1294" t="s">
        <v>850</v>
      </c>
    </row>
    <row r="216" spans="1:60" s="239" customFormat="1" ht="15.75" customHeight="1" x14ac:dyDescent="0.2">
      <c r="A216" s="991" t="s">
        <v>267</v>
      </c>
      <c r="B216" s="1233" t="s">
        <v>19</v>
      </c>
      <c r="C216" s="1227" t="s">
        <v>1182</v>
      </c>
      <c r="D216" s="1244"/>
      <c r="E216" s="1245"/>
      <c r="F216" s="1244"/>
      <c r="G216" s="1245"/>
      <c r="H216" s="1244"/>
      <c r="I216" s="1295"/>
      <c r="J216" s="1220"/>
      <c r="K216" s="1221"/>
      <c r="L216" s="1220"/>
      <c r="M216" s="1221"/>
      <c r="N216" s="1220"/>
      <c r="O216" s="1232"/>
      <c r="P216" s="1220"/>
      <c r="Q216" s="1221"/>
      <c r="R216" s="1220"/>
      <c r="S216" s="1221"/>
      <c r="T216" s="1220"/>
      <c r="U216" s="1232"/>
      <c r="V216" s="1220"/>
      <c r="W216" s="1221"/>
      <c r="X216" s="1220"/>
      <c r="Y216" s="1221"/>
      <c r="Z216" s="1220"/>
      <c r="AA216" s="1228"/>
      <c r="AB216" s="1220">
        <v>2</v>
      </c>
      <c r="AC216" s="1221">
        <v>28</v>
      </c>
      <c r="AD216" s="1220"/>
      <c r="AE216" s="1221"/>
      <c r="AF216" s="1220">
        <v>3</v>
      </c>
      <c r="AG216" s="1232" t="s">
        <v>71</v>
      </c>
      <c r="AH216" s="1268"/>
      <c r="AI216" s="1245"/>
      <c r="AJ216" s="1244"/>
      <c r="AK216" s="1245"/>
      <c r="AL216" s="1244"/>
      <c r="AM216" s="1277"/>
      <c r="AN216" s="1278"/>
      <c r="AO216" s="1236"/>
      <c r="AP216" s="1246"/>
      <c r="AQ216" s="1245"/>
      <c r="AR216" s="1247"/>
      <c r="AS216" s="1279"/>
      <c r="AT216" s="1294" t="s">
        <v>1181</v>
      </c>
      <c r="AU216" s="1294" t="s">
        <v>850</v>
      </c>
    </row>
    <row r="217" spans="1:60" s="239" customFormat="1" ht="15.75" customHeight="1" x14ac:dyDescent="0.2">
      <c r="A217" s="991" t="s">
        <v>1183</v>
      </c>
      <c r="B217" s="1233" t="s">
        <v>19</v>
      </c>
      <c r="C217" s="1227" t="s">
        <v>1184</v>
      </c>
      <c r="D217" s="1244"/>
      <c r="E217" s="1245"/>
      <c r="F217" s="1244"/>
      <c r="G217" s="1245"/>
      <c r="H217" s="1244"/>
      <c r="I217" s="1295"/>
      <c r="J217" s="1220">
        <v>1</v>
      </c>
      <c r="K217" s="1221">
        <v>14</v>
      </c>
      <c r="L217" s="1220">
        <v>1</v>
      </c>
      <c r="M217" s="1221">
        <v>14</v>
      </c>
      <c r="N217" s="1220">
        <v>3</v>
      </c>
      <c r="O217" s="1232" t="s">
        <v>83</v>
      </c>
      <c r="P217" s="1220">
        <v>1</v>
      </c>
      <c r="Q217" s="1221">
        <v>14</v>
      </c>
      <c r="R217" s="1220">
        <v>1</v>
      </c>
      <c r="S217" s="1221">
        <v>14</v>
      </c>
      <c r="T217" s="1220">
        <v>3</v>
      </c>
      <c r="U217" s="1232" t="s">
        <v>83</v>
      </c>
      <c r="V217" s="1220">
        <v>1</v>
      </c>
      <c r="W217" s="1221">
        <v>14</v>
      </c>
      <c r="X217" s="1220">
        <v>1</v>
      </c>
      <c r="Y217" s="1221">
        <v>14</v>
      </c>
      <c r="Z217" s="1220">
        <v>3</v>
      </c>
      <c r="AA217" s="1232" t="s">
        <v>83</v>
      </c>
      <c r="AB217" s="1220">
        <v>1</v>
      </c>
      <c r="AC217" s="1221">
        <v>14</v>
      </c>
      <c r="AD217" s="1220">
        <v>1</v>
      </c>
      <c r="AE217" s="1221">
        <v>14</v>
      </c>
      <c r="AF217" s="1220">
        <v>3</v>
      </c>
      <c r="AG217" s="1232" t="s">
        <v>83</v>
      </c>
      <c r="AH217" s="1296"/>
      <c r="AI217" s="1245"/>
      <c r="AJ217" s="1244"/>
      <c r="AK217" s="1245"/>
      <c r="AL217" s="1244"/>
      <c r="AM217" s="1269"/>
      <c r="AN217" s="1278"/>
      <c r="AO217" s="1236"/>
      <c r="AP217" s="1246"/>
      <c r="AQ217" s="1245"/>
      <c r="AR217" s="1247"/>
      <c r="AS217" s="1279"/>
      <c r="AT217" s="1294" t="s">
        <v>1041</v>
      </c>
      <c r="AU217" s="1294" t="s">
        <v>728</v>
      </c>
    </row>
    <row r="218" spans="1:60" s="239" customFormat="1" ht="15.75" customHeight="1" x14ac:dyDescent="0.25">
      <c r="A218" s="991" t="s">
        <v>1185</v>
      </c>
      <c r="B218" s="1233" t="s">
        <v>19</v>
      </c>
      <c r="C218" s="1227" t="s">
        <v>1186</v>
      </c>
      <c r="D218" s="1244"/>
      <c r="E218" s="1245"/>
      <c r="F218" s="1244"/>
      <c r="G218" s="1245"/>
      <c r="H218" s="1244"/>
      <c r="I218" s="1297"/>
      <c r="J218" s="1220">
        <v>2</v>
      </c>
      <c r="K218" s="1221">
        <v>28</v>
      </c>
      <c r="L218" s="1220"/>
      <c r="M218" s="1221"/>
      <c r="N218" s="1220">
        <v>3</v>
      </c>
      <c r="O218" s="1224" t="s">
        <v>83</v>
      </c>
      <c r="P218" s="1220">
        <v>2</v>
      </c>
      <c r="Q218" s="1221">
        <v>28</v>
      </c>
      <c r="R218" s="1220"/>
      <c r="S218" s="1221"/>
      <c r="T218" s="1220">
        <v>3</v>
      </c>
      <c r="U218" s="1232" t="s">
        <v>83</v>
      </c>
      <c r="V218" s="1220">
        <v>2</v>
      </c>
      <c r="W218" s="1221">
        <v>28</v>
      </c>
      <c r="X218" s="1220"/>
      <c r="Y218" s="1221"/>
      <c r="Z218" s="1220">
        <v>3</v>
      </c>
      <c r="AA218" s="1232" t="s">
        <v>83</v>
      </c>
      <c r="AB218" s="1220">
        <v>2</v>
      </c>
      <c r="AC218" s="1221">
        <v>28</v>
      </c>
      <c r="AD218" s="1220"/>
      <c r="AE218" s="1221"/>
      <c r="AF218" s="1220">
        <v>3</v>
      </c>
      <c r="AG218" s="1232" t="s">
        <v>83</v>
      </c>
      <c r="AH218" s="1293"/>
      <c r="AI218" s="1245"/>
      <c r="AJ218" s="1244"/>
      <c r="AK218" s="1245"/>
      <c r="AL218" s="1244"/>
      <c r="AM218" s="1269"/>
      <c r="AN218" s="1278"/>
      <c r="AO218" s="1236"/>
      <c r="AP218" s="1246"/>
      <c r="AQ218" s="1245"/>
      <c r="AR218" s="1247"/>
      <c r="AS218" s="1279"/>
      <c r="AT218" s="1294" t="s">
        <v>1204</v>
      </c>
      <c r="AU218" s="1294" t="s">
        <v>1187</v>
      </c>
    </row>
    <row r="219" spans="1:60" s="239" customFormat="1" ht="15.75" customHeight="1" x14ac:dyDescent="0.2">
      <c r="A219" s="1298" t="s">
        <v>1188</v>
      </c>
      <c r="B219" s="368" t="s">
        <v>19</v>
      </c>
      <c r="C219" s="1299" t="s">
        <v>639</v>
      </c>
      <c r="D219" s="372"/>
      <c r="E219" s="370"/>
      <c r="F219" s="369"/>
      <c r="G219" s="370"/>
      <c r="H219" s="369"/>
      <c r="I219" s="373"/>
      <c r="J219" s="372"/>
      <c r="K219" s="370"/>
      <c r="L219" s="1300">
        <v>2</v>
      </c>
      <c r="M219" s="1301">
        <v>28</v>
      </c>
      <c r="N219" s="1300">
        <v>3</v>
      </c>
      <c r="O219" s="1302" t="s">
        <v>71</v>
      </c>
      <c r="P219" s="372"/>
      <c r="Q219" s="370"/>
      <c r="R219" s="1300">
        <v>2</v>
      </c>
      <c r="S219" s="1301">
        <v>28</v>
      </c>
      <c r="T219" s="1300">
        <v>3</v>
      </c>
      <c r="U219" s="1302" t="s">
        <v>71</v>
      </c>
      <c r="V219" s="372"/>
      <c r="W219" s="370"/>
      <c r="X219" s="1300">
        <v>2</v>
      </c>
      <c r="Y219" s="1301">
        <v>28</v>
      </c>
      <c r="Z219" s="1300">
        <v>3</v>
      </c>
      <c r="AA219" s="1302" t="s">
        <v>71</v>
      </c>
      <c r="AB219" s="372"/>
      <c r="AC219" s="370"/>
      <c r="AD219" s="1300">
        <v>2</v>
      </c>
      <c r="AE219" s="1301">
        <v>28</v>
      </c>
      <c r="AF219" s="1300">
        <v>3</v>
      </c>
      <c r="AG219" s="1302" t="s">
        <v>71</v>
      </c>
      <c r="AH219" s="377"/>
      <c r="AI219" s="376"/>
      <c r="AJ219" s="375"/>
      <c r="AK219" s="376"/>
      <c r="AL219" s="375"/>
      <c r="AM219" s="378"/>
      <c r="AN219" s="379"/>
      <c r="AO219" s="383"/>
      <c r="AP219" s="380"/>
      <c r="AQ219" s="376"/>
      <c r="AR219" s="381"/>
      <c r="AS219" s="382"/>
      <c r="AT219" s="1328" t="s">
        <v>636</v>
      </c>
      <c r="AU219" s="1294" t="s">
        <v>675</v>
      </c>
    </row>
    <row r="220" spans="1:60" ht="15.75" customHeight="1" x14ac:dyDescent="0.2">
      <c r="A220" s="1298" t="s">
        <v>1189</v>
      </c>
      <c r="B220" s="368" t="s">
        <v>19</v>
      </c>
      <c r="C220" s="1299" t="s">
        <v>1190</v>
      </c>
      <c r="D220" s="372"/>
      <c r="E220" s="370"/>
      <c r="F220" s="369"/>
      <c r="G220" s="370"/>
      <c r="H220" s="369"/>
      <c r="I220" s="373"/>
      <c r="J220" s="372"/>
      <c r="K220" s="370"/>
      <c r="L220" s="369"/>
      <c r="M220" s="370"/>
      <c r="N220" s="369"/>
      <c r="O220" s="373"/>
      <c r="P220" s="372"/>
      <c r="Q220" s="370"/>
      <c r="R220" s="369"/>
      <c r="S220" s="370"/>
      <c r="T220" s="369"/>
      <c r="U220" s="373"/>
      <c r="V220" s="372"/>
      <c r="W220" s="370"/>
      <c r="X220" s="369"/>
      <c r="Y220" s="370"/>
      <c r="Z220" s="369"/>
      <c r="AA220" s="373"/>
      <c r="AB220" s="1303">
        <v>1</v>
      </c>
      <c r="AC220" s="1301">
        <v>11</v>
      </c>
      <c r="AD220" s="1300">
        <v>1</v>
      </c>
      <c r="AE220" s="1301">
        <v>17</v>
      </c>
      <c r="AF220" s="1300">
        <v>3</v>
      </c>
      <c r="AG220" s="1302" t="s">
        <v>71</v>
      </c>
      <c r="AH220" s="386"/>
      <c r="AI220" s="385"/>
      <c r="AJ220" s="300"/>
      <c r="AK220" s="385"/>
      <c r="AL220" s="300"/>
      <c r="AM220" s="387"/>
      <c r="AN220" s="762"/>
      <c r="AO220" s="520"/>
      <c r="AP220" s="763"/>
      <c r="AQ220" s="520"/>
      <c r="AR220" s="763"/>
      <c r="AS220" s="764"/>
      <c r="AT220" s="1327" t="s">
        <v>636</v>
      </c>
      <c r="AU220" s="1294" t="s">
        <v>1191</v>
      </c>
      <c r="AV220" s="244"/>
      <c r="AW220" s="245"/>
      <c r="AX220" s="244"/>
      <c r="AY220" s="244"/>
      <c r="AZ220" s="245"/>
      <c r="BA220" s="245"/>
      <c r="BB220" s="245"/>
      <c r="BC220" s="245"/>
      <c r="BD220" s="246"/>
      <c r="BE220" s="247"/>
      <c r="BF220" s="248"/>
      <c r="BG220" s="248"/>
      <c r="BH220" s="249"/>
    </row>
    <row r="221" spans="1:60" s="29" customFormat="1" ht="15.75" customHeight="1" x14ac:dyDescent="0.25">
      <c r="A221" s="1481" t="s">
        <v>1240</v>
      </c>
      <c r="B221" s="1482" t="s">
        <v>19</v>
      </c>
      <c r="C221" s="1483" t="s">
        <v>1241</v>
      </c>
      <c r="D221" s="1244"/>
      <c r="E221" s="1245"/>
      <c r="F221" s="1244"/>
      <c r="G221" s="1245"/>
      <c r="H221" s="1244"/>
      <c r="I221" s="1269"/>
      <c r="J221" s="1268"/>
      <c r="K221" s="1245"/>
      <c r="L221" s="1244">
        <v>2</v>
      </c>
      <c r="M221" s="1245">
        <v>28</v>
      </c>
      <c r="N221" s="1244">
        <v>3</v>
      </c>
      <c r="O221" s="1277" t="s">
        <v>71</v>
      </c>
      <c r="P221" s="1244"/>
      <c r="Q221" s="1245"/>
      <c r="R221" s="1244"/>
      <c r="S221" s="1245"/>
      <c r="T221" s="1244"/>
      <c r="U221" s="1243"/>
      <c r="V221" s="1244"/>
      <c r="W221" s="1245"/>
      <c r="X221" s="1244">
        <v>2</v>
      </c>
      <c r="Y221" s="1245">
        <v>28</v>
      </c>
      <c r="Z221" s="1244">
        <v>3</v>
      </c>
      <c r="AA221" s="1277" t="s">
        <v>71</v>
      </c>
      <c r="AB221" s="1268"/>
      <c r="AC221" s="1245"/>
      <c r="AD221" s="1244"/>
      <c r="AE221" s="1245"/>
      <c r="AF221" s="1244"/>
      <c r="AG221" s="1277"/>
      <c r="AH221" s="1268"/>
      <c r="AI221" s="1245"/>
      <c r="AJ221" s="1244"/>
      <c r="AK221" s="1245"/>
      <c r="AL221" s="1244"/>
      <c r="AM221" s="1277"/>
      <c r="AN221" s="1484"/>
      <c r="AO221" s="1236"/>
      <c r="AP221" s="1485"/>
      <c r="AQ221" s="1245"/>
      <c r="AR221" s="1486"/>
      <c r="AS221" s="1487"/>
      <c r="AT221" s="1496" t="s">
        <v>846</v>
      </c>
      <c r="AU221" s="1496" t="s">
        <v>1242</v>
      </c>
    </row>
    <row r="222" spans="1:60" s="29" customFormat="1" ht="15.75" customHeight="1" x14ac:dyDescent="0.25">
      <c r="A222" s="1488" t="s">
        <v>1243</v>
      </c>
      <c r="B222" s="1482" t="s">
        <v>19</v>
      </c>
      <c r="C222" s="1489" t="s">
        <v>1244</v>
      </c>
      <c r="D222" s="1244"/>
      <c r="E222" s="1245"/>
      <c r="F222" s="1244"/>
      <c r="G222" s="1245"/>
      <c r="H222" s="1244"/>
      <c r="I222" s="1269"/>
      <c r="J222" s="1268"/>
      <c r="K222" s="1245"/>
      <c r="L222" s="1244"/>
      <c r="M222" s="1245"/>
      <c r="N222" s="1244"/>
      <c r="O222" s="1277"/>
      <c r="P222" s="1244"/>
      <c r="Q222" s="1245"/>
      <c r="R222" s="1244">
        <v>2</v>
      </c>
      <c r="S222" s="1245">
        <v>28</v>
      </c>
      <c r="T222" s="1244">
        <v>3</v>
      </c>
      <c r="U222" s="1243" t="s">
        <v>71</v>
      </c>
      <c r="V222" s="1244"/>
      <c r="W222" s="1245"/>
      <c r="X222" s="1244"/>
      <c r="Y222" s="1245"/>
      <c r="Z222" s="1244"/>
      <c r="AA222" s="1277"/>
      <c r="AB222" s="1244"/>
      <c r="AC222" s="1245"/>
      <c r="AD222" s="1244">
        <v>2</v>
      </c>
      <c r="AE222" s="1245">
        <v>28</v>
      </c>
      <c r="AF222" s="1244">
        <v>3</v>
      </c>
      <c r="AG222" s="1269" t="s">
        <v>71</v>
      </c>
      <c r="AH222" s="1268"/>
      <c r="AI222" s="1245"/>
      <c r="AJ222" s="1244"/>
      <c r="AK222" s="1245"/>
      <c r="AL222" s="1244"/>
      <c r="AM222" s="1277"/>
      <c r="AN222" s="1484"/>
      <c r="AO222" s="1236"/>
      <c r="AP222" s="1485"/>
      <c r="AQ222" s="1245"/>
      <c r="AR222" s="1486"/>
      <c r="AS222" s="1487"/>
      <c r="AT222" s="1496" t="s">
        <v>846</v>
      </c>
      <c r="AU222" s="1496" t="s">
        <v>1242</v>
      </c>
    </row>
    <row r="223" spans="1:60" s="29" customFormat="1" ht="15.75" customHeight="1" x14ac:dyDescent="0.25">
      <c r="A223" s="1488" t="s">
        <v>1245</v>
      </c>
      <c r="B223" s="1490" t="s">
        <v>19</v>
      </c>
      <c r="C223" s="1489" t="s">
        <v>1250</v>
      </c>
      <c r="D223" s="1244"/>
      <c r="E223" s="1245"/>
      <c r="F223" s="1244"/>
      <c r="G223" s="1245"/>
      <c r="H223" s="1244"/>
      <c r="I223" s="1269"/>
      <c r="J223" s="1268"/>
      <c r="K223" s="1245">
        <v>4</v>
      </c>
      <c r="L223" s="1244">
        <v>2</v>
      </c>
      <c r="M223" s="1245">
        <v>24</v>
      </c>
      <c r="N223" s="1244">
        <v>3</v>
      </c>
      <c r="O223" s="1277" t="s">
        <v>71</v>
      </c>
      <c r="P223" s="1244"/>
      <c r="Q223" s="1245"/>
      <c r="R223" s="1244"/>
      <c r="S223" s="1245"/>
      <c r="T223" s="1244"/>
      <c r="U223" s="1243"/>
      <c r="V223" s="1244"/>
      <c r="W223" s="1245">
        <v>4</v>
      </c>
      <c r="X223" s="1244">
        <v>2</v>
      </c>
      <c r="Y223" s="1245">
        <v>24</v>
      </c>
      <c r="Z223" s="1244">
        <v>3</v>
      </c>
      <c r="AA223" s="1277" t="s">
        <v>71</v>
      </c>
      <c r="AB223" s="1244"/>
      <c r="AC223" s="1245"/>
      <c r="AD223" s="1244"/>
      <c r="AE223" s="1245"/>
      <c r="AF223" s="1244"/>
      <c r="AG223" s="1269"/>
      <c r="AH223" s="1268"/>
      <c r="AI223" s="1245"/>
      <c r="AJ223" s="1244"/>
      <c r="AK223" s="1245"/>
      <c r="AL223" s="1244"/>
      <c r="AM223" s="1277"/>
      <c r="AN223" s="1484"/>
      <c r="AO223" s="1236"/>
      <c r="AP223" s="1485"/>
      <c r="AQ223" s="1245"/>
      <c r="AR223" s="1486"/>
      <c r="AS223" s="1487"/>
      <c r="AT223" s="1496" t="s">
        <v>688</v>
      </c>
      <c r="AU223" s="1496" t="s">
        <v>1246</v>
      </c>
    </row>
    <row r="224" spans="1:60" s="29" customFormat="1" ht="15.75" customHeight="1" x14ac:dyDescent="0.25">
      <c r="A224" s="1488" t="s">
        <v>1247</v>
      </c>
      <c r="B224" s="1490" t="s">
        <v>19</v>
      </c>
      <c r="C224" s="1489" t="s">
        <v>1248</v>
      </c>
      <c r="D224" s="1244"/>
      <c r="E224" s="1245"/>
      <c r="F224" s="1244"/>
      <c r="G224" s="1245"/>
      <c r="H224" s="1244"/>
      <c r="I224" s="1269"/>
      <c r="J224" s="1268">
        <v>1</v>
      </c>
      <c r="K224" s="1245">
        <v>16</v>
      </c>
      <c r="L224" s="1244">
        <v>1</v>
      </c>
      <c r="M224" s="1245">
        <v>12</v>
      </c>
      <c r="N224" s="1244">
        <v>3</v>
      </c>
      <c r="O224" s="1277" t="s">
        <v>67</v>
      </c>
      <c r="P224" s="1268">
        <v>1</v>
      </c>
      <c r="Q224" s="1245">
        <v>16</v>
      </c>
      <c r="R224" s="1244">
        <v>1</v>
      </c>
      <c r="S224" s="1245">
        <v>12</v>
      </c>
      <c r="T224" s="1244">
        <v>3</v>
      </c>
      <c r="U224" s="1277" t="s">
        <v>67</v>
      </c>
      <c r="V224" s="1268">
        <v>1</v>
      </c>
      <c r="W224" s="1245">
        <v>16</v>
      </c>
      <c r="X224" s="1244">
        <v>1</v>
      </c>
      <c r="Y224" s="1245">
        <v>12</v>
      </c>
      <c r="Z224" s="1244">
        <v>3</v>
      </c>
      <c r="AA224" s="1277" t="s">
        <v>67</v>
      </c>
      <c r="AB224" s="1268">
        <v>1</v>
      </c>
      <c r="AC224" s="1245">
        <v>16</v>
      </c>
      <c r="AD224" s="1244">
        <v>1</v>
      </c>
      <c r="AE224" s="1245">
        <v>12</v>
      </c>
      <c r="AF224" s="1244">
        <v>3</v>
      </c>
      <c r="AG224" s="1277" t="s">
        <v>67</v>
      </c>
      <c r="AH224" s="1268"/>
      <c r="AI224" s="1245"/>
      <c r="AJ224" s="1244"/>
      <c r="AK224" s="1245"/>
      <c r="AL224" s="1244"/>
      <c r="AM224" s="1277"/>
      <c r="AN224" s="1484"/>
      <c r="AO224" s="1236"/>
      <c r="AP224" s="1485"/>
      <c r="AQ224" s="1245"/>
      <c r="AR224" s="1486"/>
      <c r="AS224" s="1487"/>
      <c r="AT224" s="1496" t="s">
        <v>692</v>
      </c>
      <c r="AU224" s="1496" t="s">
        <v>759</v>
      </c>
    </row>
    <row r="225" spans="1:60" ht="12" customHeight="1" x14ac:dyDescent="0.2">
      <c r="A225" s="769"/>
      <c r="B225" s="770" t="s">
        <v>19</v>
      </c>
      <c r="C225" s="1332"/>
      <c r="D225" s="1331"/>
      <c r="E225" s="530"/>
      <c r="F225" s="761"/>
      <c r="G225" s="530"/>
      <c r="H225" s="761"/>
      <c r="I225" s="766"/>
      <c r="J225" s="526"/>
      <c r="K225" s="530"/>
      <c r="L225" s="308"/>
      <c r="M225" s="530"/>
      <c r="N225" s="308"/>
      <c r="O225" s="767"/>
      <c r="P225" s="526"/>
      <c r="Q225" s="530"/>
      <c r="R225" s="308"/>
      <c r="S225" s="530"/>
      <c r="T225" s="308"/>
      <c r="U225" s="767"/>
      <c r="V225" s="526"/>
      <c r="W225" s="530"/>
      <c r="X225" s="308"/>
      <c r="Y225" s="530"/>
      <c r="Z225" s="308"/>
      <c r="AA225" s="767"/>
      <c r="AB225" s="526"/>
      <c r="AC225" s="530"/>
      <c r="AD225" s="308"/>
      <c r="AE225" s="530"/>
      <c r="AF225" s="308"/>
      <c r="AG225" s="767"/>
      <c r="AH225" s="526"/>
      <c r="AI225" s="530"/>
      <c r="AJ225" s="308"/>
      <c r="AK225" s="530"/>
      <c r="AL225" s="308"/>
      <c r="AM225" s="767"/>
      <c r="AN225" s="768"/>
      <c r="AO225" s="525"/>
      <c r="AP225" s="765"/>
      <c r="AQ225" s="525"/>
      <c r="AR225" s="765"/>
      <c r="AS225" s="1326"/>
      <c r="AT225" s="1330"/>
      <c r="AU225" s="771"/>
      <c r="AV225" s="244"/>
      <c r="AW225" s="245"/>
      <c r="AX225" s="244"/>
      <c r="AY225" s="244"/>
      <c r="AZ225" s="245"/>
      <c r="BA225" s="245"/>
      <c r="BB225" s="245"/>
      <c r="BC225" s="245"/>
      <c r="BD225" s="246"/>
      <c r="BE225" s="247"/>
      <c r="BF225" s="248"/>
      <c r="BG225" s="248"/>
      <c r="BH225" s="249"/>
    </row>
    <row r="226" spans="1:60" s="239" customFormat="1" ht="15.75" customHeight="1" thickBot="1" x14ac:dyDescent="0.25">
      <c r="A226" s="389"/>
      <c r="B226" s="1314" t="s">
        <v>19</v>
      </c>
      <c r="C226" s="1333"/>
      <c r="D226" s="1315"/>
      <c r="E226" s="1316"/>
      <c r="F226" s="1315"/>
      <c r="G226" s="1316"/>
      <c r="H226" s="1315"/>
      <c r="I226" s="1317"/>
      <c r="J226" s="1318"/>
      <c r="K226" s="1319"/>
      <c r="L226" s="1320"/>
      <c r="M226" s="1319"/>
      <c r="N226" s="1320"/>
      <c r="O226" s="1321"/>
      <c r="P226" s="1318"/>
      <c r="Q226" s="1319"/>
      <c r="R226" s="1320"/>
      <c r="S226" s="1319"/>
      <c r="T226" s="1320"/>
      <c r="U226" s="1321"/>
      <c r="V226" s="1318"/>
      <c r="W226" s="1319"/>
      <c r="X226" s="1320"/>
      <c r="Y226" s="1319"/>
      <c r="Z226" s="1320"/>
      <c r="AA226" s="1321"/>
      <c r="AB226" s="1318"/>
      <c r="AC226" s="1319"/>
      <c r="AD226" s="1320"/>
      <c r="AE226" s="1319"/>
      <c r="AF226" s="1320"/>
      <c r="AG226" s="1321"/>
      <c r="AH226" s="1318"/>
      <c r="AI226" s="1319"/>
      <c r="AJ226" s="1320"/>
      <c r="AK226" s="1319"/>
      <c r="AL226" s="1320"/>
      <c r="AM226" s="1321"/>
      <c r="AN226" s="1322"/>
      <c r="AO226" s="1316"/>
      <c r="AP226" s="1322"/>
      <c r="AQ226" s="1316"/>
      <c r="AR226" s="1323"/>
      <c r="AS226" s="1324"/>
      <c r="AT226" s="1329"/>
      <c r="AU226" s="1325"/>
    </row>
    <row r="227" spans="1:60" x14ac:dyDescent="0.2">
      <c r="A227" s="250"/>
      <c r="B227" s="249"/>
      <c r="C227" s="249"/>
    </row>
    <row r="228" spans="1:60" x14ac:dyDescent="0.2">
      <c r="A228" s="250"/>
      <c r="B228" s="249"/>
      <c r="C228" s="249"/>
    </row>
    <row r="229" spans="1:60" x14ac:dyDescent="0.2">
      <c r="A229" s="250"/>
      <c r="B229" s="249"/>
      <c r="C229" s="249"/>
    </row>
    <row r="230" spans="1:60" x14ac:dyDescent="0.2">
      <c r="A230" s="250"/>
      <c r="B230" s="249"/>
      <c r="C230" s="249"/>
    </row>
    <row r="231" spans="1:60" x14ac:dyDescent="0.2">
      <c r="A231" s="250"/>
      <c r="B231" s="249"/>
      <c r="C231" s="249"/>
    </row>
    <row r="232" spans="1:60" x14ac:dyDescent="0.2">
      <c r="A232" s="250"/>
      <c r="B232" s="249"/>
      <c r="C232" s="249"/>
    </row>
    <row r="233" spans="1:60" x14ac:dyDescent="0.2">
      <c r="A233" s="250"/>
      <c r="B233" s="249"/>
      <c r="C233" s="249"/>
    </row>
    <row r="234" spans="1:60" x14ac:dyDescent="0.2">
      <c r="A234" s="250"/>
      <c r="B234" s="249"/>
      <c r="C234" s="249"/>
    </row>
    <row r="235" spans="1:60" x14ac:dyDescent="0.2">
      <c r="A235" s="250"/>
      <c r="B235" s="249"/>
      <c r="C235" s="249"/>
    </row>
    <row r="236" spans="1:60" x14ac:dyDescent="0.2">
      <c r="A236" s="250"/>
      <c r="B236" s="249"/>
      <c r="C236" s="249"/>
    </row>
    <row r="237" spans="1:60" x14ac:dyDescent="0.2">
      <c r="A237" s="250"/>
      <c r="B237" s="249"/>
      <c r="C237" s="249"/>
    </row>
    <row r="238" spans="1:60" x14ac:dyDescent="0.2">
      <c r="A238" s="250"/>
      <c r="B238" s="249"/>
      <c r="C238" s="249"/>
    </row>
    <row r="239" spans="1:60" x14ac:dyDescent="0.2">
      <c r="A239" s="250"/>
      <c r="B239" s="249"/>
      <c r="C239" s="249"/>
    </row>
    <row r="240" spans="1:60" x14ac:dyDescent="0.2">
      <c r="A240" s="250"/>
      <c r="B240" s="249"/>
      <c r="C240" s="249"/>
    </row>
    <row r="241" spans="1:3" x14ac:dyDescent="0.2">
      <c r="A241" s="250"/>
      <c r="B241" s="249"/>
      <c r="C241" s="249"/>
    </row>
    <row r="242" spans="1:3" x14ac:dyDescent="0.2">
      <c r="A242" s="250"/>
      <c r="B242" s="249"/>
      <c r="C242" s="249"/>
    </row>
    <row r="243" spans="1:3" x14ac:dyDescent="0.2">
      <c r="A243" s="250"/>
      <c r="B243" s="249"/>
      <c r="C243" s="249"/>
    </row>
    <row r="244" spans="1:3" x14ac:dyDescent="0.2">
      <c r="A244" s="250"/>
      <c r="B244" s="249"/>
      <c r="C244" s="249"/>
    </row>
    <row r="245" spans="1:3" x14ac:dyDescent="0.2">
      <c r="A245" s="250"/>
      <c r="B245" s="249"/>
      <c r="C245" s="249"/>
    </row>
    <row r="246" spans="1:3" x14ac:dyDescent="0.2">
      <c r="A246" s="250"/>
      <c r="B246" s="249"/>
      <c r="C246" s="249"/>
    </row>
    <row r="247" spans="1:3" x14ac:dyDescent="0.2">
      <c r="A247" s="250"/>
      <c r="B247" s="249"/>
      <c r="C247" s="249"/>
    </row>
  </sheetData>
  <sheetProtection selectLockedCells="1" selectUnlockedCells="1"/>
  <mergeCells count="96">
    <mergeCell ref="A134:AM134"/>
    <mergeCell ref="A131:AM131"/>
    <mergeCell ref="A133:AM133"/>
    <mergeCell ref="P48:AM48"/>
    <mergeCell ref="P9:AM9"/>
    <mergeCell ref="P42:AM42"/>
    <mergeCell ref="AD7:AE7"/>
    <mergeCell ref="P36:AM36"/>
    <mergeCell ref="AM7:AM8"/>
    <mergeCell ref="AH7:AI7"/>
    <mergeCell ref="P7:Q7"/>
    <mergeCell ref="AR7:AR8"/>
    <mergeCell ref="AS7:AS8"/>
    <mergeCell ref="AN7:AO7"/>
    <mergeCell ref="AP7:AQ7"/>
    <mergeCell ref="AL7:AL8"/>
    <mergeCell ref="D5:AM5"/>
    <mergeCell ref="AT5:AT8"/>
    <mergeCell ref="A1:AS1"/>
    <mergeCell ref="A2:AS2"/>
    <mergeCell ref="A3:AS3"/>
    <mergeCell ref="Z7:Z8"/>
    <mergeCell ref="AA7:AA8"/>
    <mergeCell ref="A4:AS4"/>
    <mergeCell ref="A5:A8"/>
    <mergeCell ref="B5:B8"/>
    <mergeCell ref="C5:C8"/>
    <mergeCell ref="AB6:AG6"/>
    <mergeCell ref="AH6:AM6"/>
    <mergeCell ref="P6:U6"/>
    <mergeCell ref="R7:S7"/>
    <mergeCell ref="T7:T8"/>
    <mergeCell ref="O7:O8"/>
    <mergeCell ref="J6:O6"/>
    <mergeCell ref="D6:I6"/>
    <mergeCell ref="H7:H8"/>
    <mergeCell ref="I7:I8"/>
    <mergeCell ref="D7:E7"/>
    <mergeCell ref="F7:G7"/>
    <mergeCell ref="J7:K7"/>
    <mergeCell ref="AN9:AS9"/>
    <mergeCell ref="AN57:AQ57"/>
    <mergeCell ref="AR57:AS57"/>
    <mergeCell ref="AU5:AU8"/>
    <mergeCell ref="A47:AS47"/>
    <mergeCell ref="AF7:AF8"/>
    <mergeCell ref="U7:U8"/>
    <mergeCell ref="V7:W7"/>
    <mergeCell ref="AB7:AC7"/>
    <mergeCell ref="AJ7:AK7"/>
    <mergeCell ref="AG7:AG8"/>
    <mergeCell ref="X7:Y7"/>
    <mergeCell ref="V6:AA6"/>
    <mergeCell ref="AN5:AS6"/>
    <mergeCell ref="L7:M7"/>
    <mergeCell ref="N7:N8"/>
    <mergeCell ref="AN49:AQ49"/>
    <mergeCell ref="AR49:AS49"/>
    <mergeCell ref="AR51:AS51"/>
    <mergeCell ref="AN51:AQ51"/>
    <mergeCell ref="AN53:AQ53"/>
    <mergeCell ref="AR50:AS50"/>
    <mergeCell ref="AN50:AQ50"/>
    <mergeCell ref="AN52:AQ52"/>
    <mergeCell ref="AR52:AS52"/>
    <mergeCell ref="AR53:AS53"/>
    <mergeCell ref="AN66:AQ66"/>
    <mergeCell ref="AN60:AQ60"/>
    <mergeCell ref="AR63:AS63"/>
    <mergeCell ref="AR60:AS60"/>
    <mergeCell ref="AR65:AS65"/>
    <mergeCell ref="AN61:AQ61"/>
    <mergeCell ref="AR61:AS61"/>
    <mergeCell ref="AN64:AQ64"/>
    <mergeCell ref="AR64:AS64"/>
    <mergeCell ref="AN62:AQ62"/>
    <mergeCell ref="AR62:AS62"/>
    <mergeCell ref="AN63:AQ63"/>
    <mergeCell ref="AR66:AS66"/>
    <mergeCell ref="AN65:AQ65"/>
    <mergeCell ref="AN68:AQ68"/>
    <mergeCell ref="AR68:AS68"/>
    <mergeCell ref="AR67:AS67"/>
    <mergeCell ref="AN67:AQ67"/>
    <mergeCell ref="AN130:AQ130"/>
    <mergeCell ref="AR130:AS130"/>
    <mergeCell ref="AN59:AQ59"/>
    <mergeCell ref="AR59:AS59"/>
    <mergeCell ref="AN55:AQ55"/>
    <mergeCell ref="AR55:AS55"/>
    <mergeCell ref="AN54:AQ54"/>
    <mergeCell ref="AR54:AS54"/>
    <mergeCell ref="AR58:AS58"/>
    <mergeCell ref="AN56:AQ56"/>
    <mergeCell ref="AR56:AS56"/>
    <mergeCell ref="AN58:AQ58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50" firstPageNumber="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166"/>
  <sheetViews>
    <sheetView zoomScaleNormal="100" workbookViewId="0">
      <selection activeCell="E12" sqref="E12"/>
    </sheetView>
  </sheetViews>
  <sheetFormatPr defaultColWidth="39.33203125" defaultRowHeight="12.75" x14ac:dyDescent="0.2"/>
  <cols>
    <col min="1" max="1" width="11.83203125" style="749" bestFit="1" customWidth="1"/>
    <col min="2" max="2" width="39.33203125" style="749"/>
    <col min="3" max="3" width="12.83203125" style="749" customWidth="1"/>
    <col min="4" max="16384" width="39.33203125" style="749"/>
  </cols>
  <sheetData>
    <row r="1" spans="1:4" ht="13.5" thickBot="1" x14ac:dyDescent="0.25">
      <c r="A1" s="1665" t="s">
        <v>992</v>
      </c>
      <c r="B1" s="1665"/>
      <c r="C1" s="1665"/>
      <c r="D1" s="1665"/>
    </row>
    <row r="2" spans="1:4" ht="13.5" thickBot="1" x14ac:dyDescent="0.25">
      <c r="A2" s="1666" t="s">
        <v>897</v>
      </c>
      <c r="B2" s="1666"/>
      <c r="C2" s="1666"/>
      <c r="D2" s="1666"/>
    </row>
    <row r="3" spans="1:4" ht="13.5" thickBot="1" x14ac:dyDescent="0.25">
      <c r="A3" s="1667" t="s">
        <v>898</v>
      </c>
      <c r="B3" s="1667" t="s">
        <v>899</v>
      </c>
      <c r="C3" s="1667" t="s">
        <v>900</v>
      </c>
      <c r="D3" s="1667"/>
    </row>
    <row r="4" spans="1:4" ht="13.5" thickBot="1" x14ac:dyDescent="0.25">
      <c r="A4" s="1667"/>
      <c r="B4" s="1667"/>
      <c r="C4" s="750" t="s">
        <v>898</v>
      </c>
      <c r="D4" s="750" t="s">
        <v>901</v>
      </c>
    </row>
    <row r="5" spans="1:4" x14ac:dyDescent="0.2">
      <c r="A5" s="1661" t="s">
        <v>94</v>
      </c>
      <c r="B5" s="1663" t="s">
        <v>95</v>
      </c>
      <c r="C5" s="751" t="s">
        <v>74</v>
      </c>
      <c r="D5" s="752" t="s">
        <v>75</v>
      </c>
    </row>
    <row r="6" spans="1:4" ht="24" customHeight="1" thickBot="1" x14ac:dyDescent="0.25">
      <c r="A6" s="1662"/>
      <c r="B6" s="1664"/>
      <c r="C6" s="753" t="s">
        <v>805</v>
      </c>
      <c r="D6" s="754" t="s">
        <v>84</v>
      </c>
    </row>
    <row r="7" spans="1:4" ht="25.5" x14ac:dyDescent="0.2">
      <c r="A7" s="1335" t="s">
        <v>801</v>
      </c>
      <c r="B7" s="755" t="s">
        <v>585</v>
      </c>
      <c r="C7" s="755" t="s">
        <v>887</v>
      </c>
      <c r="D7" s="756" t="s">
        <v>886</v>
      </c>
    </row>
    <row r="8" spans="1:4" ht="25.5" x14ac:dyDescent="0.2">
      <c r="A8" s="1336" t="s">
        <v>798</v>
      </c>
      <c r="B8" s="1336" t="s">
        <v>586</v>
      </c>
      <c r="C8" s="1336" t="s">
        <v>887</v>
      </c>
      <c r="D8" s="1336" t="s">
        <v>886</v>
      </c>
    </row>
    <row r="9" spans="1:4" ht="26.25" thickBot="1" x14ac:dyDescent="0.25">
      <c r="A9" s="1334" t="s">
        <v>799</v>
      </c>
      <c r="B9" s="753" t="s">
        <v>802</v>
      </c>
      <c r="C9" s="753" t="s">
        <v>1200</v>
      </c>
      <c r="D9" s="754" t="s">
        <v>1202</v>
      </c>
    </row>
    <row r="10" spans="1:4" ht="26.25" thickBot="1" x14ac:dyDescent="0.25">
      <c r="A10" s="1334" t="s">
        <v>1035</v>
      </c>
      <c r="B10" s="753" t="s">
        <v>1222</v>
      </c>
      <c r="C10" s="753" t="s">
        <v>1029</v>
      </c>
      <c r="D10" s="754" t="s">
        <v>1226</v>
      </c>
    </row>
    <row r="11" spans="1:4" ht="26.25" thickBot="1" x14ac:dyDescent="0.25">
      <c r="A11" s="1334" t="s">
        <v>1223</v>
      </c>
      <c r="B11" s="753" t="s">
        <v>1033</v>
      </c>
      <c r="C11" s="753" t="s">
        <v>1029</v>
      </c>
      <c r="D11" s="754" t="s">
        <v>1226</v>
      </c>
    </row>
    <row r="12" spans="1:4" ht="51.75" thickBot="1" x14ac:dyDescent="0.25">
      <c r="A12" s="1334" t="s">
        <v>772</v>
      </c>
      <c r="B12" s="753" t="s">
        <v>643</v>
      </c>
      <c r="C12" s="753" t="s">
        <v>1201</v>
      </c>
      <c r="D12" s="754" t="s">
        <v>1227</v>
      </c>
    </row>
    <row r="13" spans="1:4" ht="13.5" thickBot="1" x14ac:dyDescent="0.25">
      <c r="A13" s="1334" t="s">
        <v>773</v>
      </c>
      <c r="B13" s="753" t="s">
        <v>644</v>
      </c>
      <c r="C13" s="753" t="s">
        <v>772</v>
      </c>
      <c r="D13" s="754" t="s">
        <v>643</v>
      </c>
    </row>
    <row r="14" spans="1:4" ht="13.5" thickBot="1" x14ac:dyDescent="0.25">
      <c r="A14" s="1334" t="s">
        <v>123</v>
      </c>
      <c r="B14" s="753" t="s">
        <v>1215</v>
      </c>
      <c r="C14" s="753" t="s">
        <v>806</v>
      </c>
      <c r="D14" s="754" t="s">
        <v>1214</v>
      </c>
    </row>
    <row r="15" spans="1:4" ht="13.5" thickBot="1" x14ac:dyDescent="0.25">
      <c r="A15" s="1334" t="s">
        <v>125</v>
      </c>
      <c r="B15" s="753" t="s">
        <v>1216</v>
      </c>
      <c r="C15" s="1334" t="s">
        <v>123</v>
      </c>
      <c r="D15" s="753" t="s">
        <v>1215</v>
      </c>
    </row>
    <row r="16" spans="1:4" ht="13.5" thickBot="1" x14ac:dyDescent="0.25">
      <c r="A16" s="1334" t="s">
        <v>1224</v>
      </c>
      <c r="B16" s="753" t="s">
        <v>1225</v>
      </c>
      <c r="C16" s="753" t="s">
        <v>805</v>
      </c>
      <c r="D16" s="754" t="s">
        <v>84</v>
      </c>
    </row>
    <row r="17" spans="1:4" ht="13.5" thickBot="1" x14ac:dyDescent="0.25">
      <c r="A17" s="1334" t="s">
        <v>285</v>
      </c>
      <c r="B17" s="753" t="s">
        <v>286</v>
      </c>
      <c r="C17" s="753" t="s">
        <v>283</v>
      </c>
      <c r="D17" s="754" t="s">
        <v>284</v>
      </c>
    </row>
    <row r="18" spans="1:4" ht="13.5" thickBot="1" x14ac:dyDescent="0.25">
      <c r="A18" s="1334" t="s">
        <v>287</v>
      </c>
      <c r="B18" s="753" t="s">
        <v>288</v>
      </c>
      <c r="C18" s="753" t="s">
        <v>285</v>
      </c>
      <c r="D18" s="754" t="s">
        <v>286</v>
      </c>
    </row>
    <row r="19" spans="1:4" ht="13.5" thickBot="1" x14ac:dyDescent="0.25">
      <c r="A19" s="1334" t="s">
        <v>289</v>
      </c>
      <c r="B19" s="753" t="s">
        <v>290</v>
      </c>
      <c r="C19" s="753" t="s">
        <v>287</v>
      </c>
      <c r="D19" s="754" t="s">
        <v>288</v>
      </c>
    </row>
    <row r="20" spans="1:4" ht="13.5" thickBot="1" x14ac:dyDescent="0.25">
      <c r="A20" s="1334" t="s">
        <v>96</v>
      </c>
      <c r="B20" s="753" t="s">
        <v>97</v>
      </c>
      <c r="C20" s="753" t="s">
        <v>94</v>
      </c>
      <c r="D20" s="754" t="s">
        <v>95</v>
      </c>
    </row>
    <row r="21" spans="1:4" ht="13.5" thickBot="1" x14ac:dyDescent="0.25">
      <c r="A21" s="1334" t="s">
        <v>894</v>
      </c>
      <c r="B21" s="753" t="s">
        <v>907</v>
      </c>
      <c r="C21" s="753" t="s">
        <v>773</v>
      </c>
      <c r="D21" s="754" t="s">
        <v>644</v>
      </c>
    </row>
    <row r="22" spans="1:4" ht="13.5" thickBot="1" x14ac:dyDescent="0.25">
      <c r="A22" s="1334" t="s">
        <v>895</v>
      </c>
      <c r="B22" s="753" t="s">
        <v>908</v>
      </c>
      <c r="C22" s="753" t="s">
        <v>894</v>
      </c>
      <c r="D22" s="754" t="s">
        <v>907</v>
      </c>
    </row>
    <row r="23" spans="1:4" ht="39" thickBot="1" x14ac:dyDescent="0.25">
      <c r="A23" s="1334" t="s">
        <v>795</v>
      </c>
      <c r="B23" s="753" t="s">
        <v>909</v>
      </c>
      <c r="C23" s="753" t="s">
        <v>1029</v>
      </c>
      <c r="D23" s="754" t="s">
        <v>1199</v>
      </c>
    </row>
    <row r="24" spans="1:4" ht="39" thickBot="1" x14ac:dyDescent="0.25">
      <c r="A24" s="1334" t="s">
        <v>797</v>
      </c>
      <c r="B24" s="753" t="s">
        <v>526</v>
      </c>
      <c r="C24" s="753" t="s">
        <v>1029</v>
      </c>
      <c r="D24" s="754" t="s">
        <v>1199</v>
      </c>
    </row>
    <row r="25" spans="1:4" ht="13.5" thickBot="1" x14ac:dyDescent="0.25">
      <c r="A25" s="1334" t="s">
        <v>910</v>
      </c>
      <c r="B25" s="753" t="s">
        <v>584</v>
      </c>
      <c r="C25" s="753" t="s">
        <v>810</v>
      </c>
      <c r="D25" s="754" t="s">
        <v>583</v>
      </c>
    </row>
    <row r="26" spans="1:4" ht="13.5" thickBot="1" x14ac:dyDescent="0.25">
      <c r="A26" s="1216" t="s">
        <v>295</v>
      </c>
      <c r="B26" s="1217" t="s">
        <v>296</v>
      </c>
      <c r="C26" s="1217" t="s">
        <v>810</v>
      </c>
      <c r="D26" s="1217" t="s">
        <v>583</v>
      </c>
    </row>
    <row r="27" spans="1:4" x14ac:dyDescent="0.2">
      <c r="A27" s="1335" t="s">
        <v>735</v>
      </c>
      <c r="B27" s="755" t="s">
        <v>297</v>
      </c>
      <c r="C27" s="1668" t="s">
        <v>149</v>
      </c>
      <c r="D27" s="1669" t="s">
        <v>78</v>
      </c>
    </row>
    <row r="28" spans="1:4" x14ac:dyDescent="0.2">
      <c r="A28" s="1335" t="s">
        <v>371</v>
      </c>
      <c r="B28" s="755" t="s">
        <v>372</v>
      </c>
      <c r="C28" s="1668"/>
      <c r="D28" s="1669"/>
    </row>
    <row r="29" spans="1:4" ht="13.5" thickBot="1" x14ac:dyDescent="0.25">
      <c r="A29" s="1334" t="s">
        <v>317</v>
      </c>
      <c r="B29" s="753" t="s">
        <v>318</v>
      </c>
      <c r="C29" s="1664"/>
      <c r="D29" s="1670"/>
    </row>
    <row r="30" spans="1:4" ht="13.5" thickBot="1" x14ac:dyDescent="0.25">
      <c r="A30" s="1334" t="s">
        <v>911</v>
      </c>
      <c r="B30" s="753" t="s">
        <v>298</v>
      </c>
      <c r="C30" s="753" t="s">
        <v>735</v>
      </c>
      <c r="D30" s="754" t="s">
        <v>297</v>
      </c>
    </row>
    <row r="31" spans="1:4" ht="13.5" thickBot="1" x14ac:dyDescent="0.25">
      <c r="A31" s="1334" t="s">
        <v>737</v>
      </c>
      <c r="B31" s="753" t="s">
        <v>299</v>
      </c>
      <c r="C31" s="753" t="s">
        <v>911</v>
      </c>
      <c r="D31" s="754" t="s">
        <v>298</v>
      </c>
    </row>
    <row r="32" spans="1:4" ht="13.5" thickBot="1" x14ac:dyDescent="0.25">
      <c r="A32" s="1334" t="s">
        <v>738</v>
      </c>
      <c r="B32" s="753" t="s">
        <v>300</v>
      </c>
      <c r="C32" s="753" t="s">
        <v>737</v>
      </c>
      <c r="D32" s="754" t="s">
        <v>299</v>
      </c>
    </row>
    <row r="33" spans="1:4" ht="13.5" thickBot="1" x14ac:dyDescent="0.25">
      <c r="A33" s="1334" t="s">
        <v>739</v>
      </c>
      <c r="B33" s="753" t="s">
        <v>912</v>
      </c>
      <c r="C33" s="753" t="s">
        <v>738</v>
      </c>
      <c r="D33" s="754" t="s">
        <v>300</v>
      </c>
    </row>
    <row r="34" spans="1:4" ht="13.5" thickBot="1" x14ac:dyDescent="0.25">
      <c r="A34" s="1334" t="s">
        <v>818</v>
      </c>
      <c r="B34" s="753" t="s">
        <v>913</v>
      </c>
      <c r="C34" s="753" t="s">
        <v>817</v>
      </c>
      <c r="D34" s="754" t="s">
        <v>527</v>
      </c>
    </row>
    <row r="35" spans="1:4" ht="26.25" thickBot="1" x14ac:dyDescent="0.25">
      <c r="A35" s="1334" t="s">
        <v>820</v>
      </c>
      <c r="B35" s="753" t="s">
        <v>914</v>
      </c>
      <c r="C35" s="753" t="s">
        <v>819</v>
      </c>
      <c r="D35" s="754" t="s">
        <v>915</v>
      </c>
    </row>
    <row r="36" spans="1:4" ht="26.25" thickBot="1" x14ac:dyDescent="0.25">
      <c r="A36" s="1334" t="s">
        <v>307</v>
      </c>
      <c r="B36" s="753" t="s">
        <v>308</v>
      </c>
      <c r="C36" s="753" t="s">
        <v>305</v>
      </c>
      <c r="D36" s="754" t="s">
        <v>306</v>
      </c>
    </row>
    <row r="37" spans="1:4" ht="13.5" thickBot="1" x14ac:dyDescent="0.25">
      <c r="A37" s="1334" t="s">
        <v>825</v>
      </c>
      <c r="B37" s="753" t="s">
        <v>916</v>
      </c>
      <c r="C37" s="753" t="s">
        <v>824</v>
      </c>
      <c r="D37" s="754" t="s">
        <v>917</v>
      </c>
    </row>
    <row r="38" spans="1:4" ht="13.5" thickBot="1" x14ac:dyDescent="0.25">
      <c r="A38" s="1334" t="s">
        <v>826</v>
      </c>
      <c r="B38" s="753" t="s">
        <v>918</v>
      </c>
      <c r="C38" s="753" t="s">
        <v>825</v>
      </c>
      <c r="D38" s="754" t="s">
        <v>916</v>
      </c>
    </row>
    <row r="39" spans="1:4" ht="13.5" thickBot="1" x14ac:dyDescent="0.25">
      <c r="A39" s="1334" t="s">
        <v>827</v>
      </c>
      <c r="B39" s="753" t="s">
        <v>309</v>
      </c>
      <c r="C39" s="753" t="s">
        <v>826</v>
      </c>
      <c r="D39" s="754" t="s">
        <v>918</v>
      </c>
    </row>
    <row r="40" spans="1:4" ht="13.5" thickBot="1" x14ac:dyDescent="0.25">
      <c r="A40" s="1334" t="s">
        <v>831</v>
      </c>
      <c r="B40" s="753" t="s">
        <v>919</v>
      </c>
      <c r="C40" s="753" t="s">
        <v>920</v>
      </c>
      <c r="D40" s="754" t="s">
        <v>921</v>
      </c>
    </row>
    <row r="41" spans="1:4" ht="13.5" thickBot="1" x14ac:dyDescent="0.25">
      <c r="A41" s="1334" t="s">
        <v>835</v>
      </c>
      <c r="B41" s="753" t="s">
        <v>922</v>
      </c>
      <c r="C41" s="753" t="s">
        <v>831</v>
      </c>
      <c r="D41" s="754" t="s">
        <v>919</v>
      </c>
    </row>
    <row r="42" spans="1:4" ht="13.5" thickBot="1" x14ac:dyDescent="0.25">
      <c r="A42" s="1334" t="s">
        <v>833</v>
      </c>
      <c r="B42" s="753" t="s">
        <v>923</v>
      </c>
      <c r="C42" s="753" t="s">
        <v>835</v>
      </c>
      <c r="D42" s="754" t="s">
        <v>922</v>
      </c>
    </row>
    <row r="43" spans="1:4" ht="26.25" thickBot="1" x14ac:dyDescent="0.25">
      <c r="A43" s="1334" t="s">
        <v>924</v>
      </c>
      <c r="B43" s="753" t="s">
        <v>925</v>
      </c>
      <c r="C43" s="753" t="s">
        <v>841</v>
      </c>
      <c r="D43" s="754" t="s">
        <v>926</v>
      </c>
    </row>
    <row r="44" spans="1:4" ht="13.5" thickBot="1" x14ac:dyDescent="0.25">
      <c r="A44" s="1334" t="s">
        <v>844</v>
      </c>
      <c r="B44" s="753" t="s">
        <v>927</v>
      </c>
      <c r="C44" s="753" t="s">
        <v>843</v>
      </c>
      <c r="D44" s="754" t="s">
        <v>928</v>
      </c>
    </row>
    <row r="45" spans="1:4" ht="26.25" thickBot="1" x14ac:dyDescent="0.25">
      <c r="A45" s="1334" t="s">
        <v>1211</v>
      </c>
      <c r="B45" s="753" t="s">
        <v>1212</v>
      </c>
      <c r="C45" s="753" t="s">
        <v>887</v>
      </c>
      <c r="D45" s="754" t="s">
        <v>886</v>
      </c>
    </row>
    <row r="46" spans="1:4" ht="26.25" thickBot="1" x14ac:dyDescent="0.25">
      <c r="A46" s="1334" t="s">
        <v>1039</v>
      </c>
      <c r="B46" s="753" t="s">
        <v>1213</v>
      </c>
      <c r="C46" s="753" t="s">
        <v>887</v>
      </c>
      <c r="D46" s="754" t="s">
        <v>886</v>
      </c>
    </row>
    <row r="47" spans="1:4" ht="26.25" thickBot="1" x14ac:dyDescent="0.25">
      <c r="A47" s="1334" t="s">
        <v>1037</v>
      </c>
      <c r="B47" s="753" t="s">
        <v>1038</v>
      </c>
      <c r="C47" s="753" t="s">
        <v>1200</v>
      </c>
      <c r="D47" s="754" t="s">
        <v>1202</v>
      </c>
    </row>
    <row r="48" spans="1:4" ht="13.5" thickBot="1" x14ac:dyDescent="0.25">
      <c r="A48" s="1334" t="s">
        <v>368</v>
      </c>
      <c r="B48" s="753" t="s">
        <v>930</v>
      </c>
      <c r="C48" s="753" t="s">
        <v>1193</v>
      </c>
      <c r="D48" s="754" t="s">
        <v>366</v>
      </c>
    </row>
    <row r="49" spans="1:4" ht="13.5" thickBot="1" x14ac:dyDescent="0.25">
      <c r="A49" s="1334" t="s">
        <v>851</v>
      </c>
      <c r="B49" s="753" t="s">
        <v>929</v>
      </c>
      <c r="C49" s="753" t="s">
        <v>368</v>
      </c>
      <c r="D49" s="754" t="s">
        <v>930</v>
      </c>
    </row>
    <row r="50" spans="1:4" ht="13.5" thickBot="1" x14ac:dyDescent="0.25">
      <c r="A50" s="1334" t="s">
        <v>373</v>
      </c>
      <c r="B50" s="753" t="s">
        <v>374</v>
      </c>
      <c r="C50" s="753" t="s">
        <v>371</v>
      </c>
      <c r="D50" s="754" t="s">
        <v>372</v>
      </c>
    </row>
    <row r="51" spans="1:4" ht="13.5" thickBot="1" x14ac:dyDescent="0.25">
      <c r="A51" s="1334" t="s">
        <v>375</v>
      </c>
      <c r="B51" s="753" t="s">
        <v>376</v>
      </c>
      <c r="C51" s="753" t="s">
        <v>373</v>
      </c>
      <c r="D51" s="754" t="s">
        <v>374</v>
      </c>
    </row>
    <row r="52" spans="1:4" ht="13.5" thickBot="1" x14ac:dyDescent="0.25">
      <c r="A52" s="1334" t="s">
        <v>377</v>
      </c>
      <c r="B52" s="753" t="s">
        <v>378</v>
      </c>
      <c r="C52" s="753" t="s">
        <v>375</v>
      </c>
      <c r="D52" s="754" t="s">
        <v>376</v>
      </c>
    </row>
    <row r="53" spans="1:4" ht="13.5" thickBot="1" x14ac:dyDescent="0.25">
      <c r="A53" s="1334" t="s">
        <v>379</v>
      </c>
      <c r="B53" s="753" t="s">
        <v>380</v>
      </c>
      <c r="C53" s="753" t="s">
        <v>377</v>
      </c>
      <c r="D53" s="754" t="s">
        <v>931</v>
      </c>
    </row>
    <row r="54" spans="1:4" ht="13.5" thickBot="1" x14ac:dyDescent="0.25">
      <c r="A54" s="1334" t="s">
        <v>1004</v>
      </c>
      <c r="B54" s="753" t="s">
        <v>1011</v>
      </c>
      <c r="C54" s="753" t="s">
        <v>1003</v>
      </c>
      <c r="D54" s="754" t="s">
        <v>1195</v>
      </c>
    </row>
    <row r="55" spans="1:4" ht="13.5" thickBot="1" x14ac:dyDescent="0.25">
      <c r="A55" s="1334" t="s">
        <v>1007</v>
      </c>
      <c r="B55" s="753" t="s">
        <v>382</v>
      </c>
      <c r="C55" s="753" t="s">
        <v>1005</v>
      </c>
      <c r="D55" s="754" t="s">
        <v>381</v>
      </c>
    </row>
    <row r="56" spans="1:4" ht="13.5" thickBot="1" x14ac:dyDescent="0.25">
      <c r="A56" s="1334" t="s">
        <v>385</v>
      </c>
      <c r="B56" s="753" t="s">
        <v>386</v>
      </c>
      <c r="C56" s="753" t="s">
        <v>383</v>
      </c>
      <c r="D56" s="754" t="s">
        <v>384</v>
      </c>
    </row>
    <row r="57" spans="1:4" ht="13.5" thickBot="1" x14ac:dyDescent="0.25">
      <c r="A57" s="1334" t="s">
        <v>387</v>
      </c>
      <c r="B57" s="753" t="s">
        <v>388</v>
      </c>
      <c r="C57" s="753" t="s">
        <v>385</v>
      </c>
      <c r="D57" s="754" t="s">
        <v>386</v>
      </c>
    </row>
    <row r="58" spans="1:4" ht="13.5" thickBot="1" x14ac:dyDescent="0.25">
      <c r="A58" s="1334" t="s">
        <v>657</v>
      </c>
      <c r="B58" s="753" t="s">
        <v>389</v>
      </c>
      <c r="C58" s="753" t="s">
        <v>387</v>
      </c>
      <c r="D58" s="754" t="s">
        <v>388</v>
      </c>
    </row>
    <row r="59" spans="1:4" ht="13.5" thickBot="1" x14ac:dyDescent="0.25">
      <c r="A59" s="1334" t="s">
        <v>390</v>
      </c>
      <c r="B59" s="753" t="s">
        <v>391</v>
      </c>
      <c r="C59" s="753" t="s">
        <v>657</v>
      </c>
      <c r="D59" s="754" t="s">
        <v>389</v>
      </c>
    </row>
    <row r="60" spans="1:4" ht="26.25" thickBot="1" x14ac:dyDescent="0.25">
      <c r="A60" s="1334" t="s">
        <v>394</v>
      </c>
      <c r="B60" s="753" t="s">
        <v>395</v>
      </c>
      <c r="C60" s="753" t="s">
        <v>392</v>
      </c>
      <c r="D60" s="754" t="s">
        <v>393</v>
      </c>
    </row>
    <row r="61" spans="1:4" ht="26.25" thickBot="1" x14ac:dyDescent="0.25">
      <c r="A61" s="1334" t="s">
        <v>396</v>
      </c>
      <c r="B61" s="753" t="s">
        <v>397</v>
      </c>
      <c r="C61" s="753" t="s">
        <v>394</v>
      </c>
      <c r="D61" s="754" t="s">
        <v>395</v>
      </c>
    </row>
    <row r="62" spans="1:4" ht="26.25" thickBot="1" x14ac:dyDescent="0.25">
      <c r="A62" s="1334" t="s">
        <v>398</v>
      </c>
      <c r="B62" s="753" t="s">
        <v>399</v>
      </c>
      <c r="C62" s="753" t="s">
        <v>396</v>
      </c>
      <c r="D62" s="754" t="s">
        <v>397</v>
      </c>
    </row>
    <row r="63" spans="1:4" ht="26.25" thickBot="1" x14ac:dyDescent="0.25">
      <c r="A63" s="1334" t="s">
        <v>400</v>
      </c>
      <c r="B63" s="753" t="s">
        <v>401</v>
      </c>
      <c r="C63" s="753" t="s">
        <v>398</v>
      </c>
      <c r="D63" s="754" t="s">
        <v>399</v>
      </c>
    </row>
    <row r="64" spans="1:4" ht="26.25" thickBot="1" x14ac:dyDescent="0.25">
      <c r="A64" s="1334" t="s">
        <v>658</v>
      </c>
      <c r="B64" s="753" t="s">
        <v>402</v>
      </c>
      <c r="C64" s="753" t="s">
        <v>400</v>
      </c>
      <c r="D64" s="754" t="s">
        <v>401</v>
      </c>
    </row>
    <row r="65" spans="1:4" ht="13.5" thickBot="1" x14ac:dyDescent="0.25">
      <c r="A65" s="1334" t="s">
        <v>1014</v>
      </c>
      <c r="B65" s="753" t="s">
        <v>514</v>
      </c>
      <c r="C65" s="753" t="s">
        <v>1012</v>
      </c>
      <c r="D65" s="754" t="s">
        <v>513</v>
      </c>
    </row>
    <row r="66" spans="1:4" ht="13.5" thickBot="1" x14ac:dyDescent="0.25">
      <c r="A66" s="1334" t="s">
        <v>1015</v>
      </c>
      <c r="B66" s="753" t="s">
        <v>932</v>
      </c>
      <c r="C66" s="753" t="s">
        <v>1014</v>
      </c>
      <c r="D66" s="754" t="s">
        <v>514</v>
      </c>
    </row>
    <row r="67" spans="1:4" ht="13.5" thickBot="1" x14ac:dyDescent="0.25">
      <c r="A67" s="1334" t="s">
        <v>1016</v>
      </c>
      <c r="B67" s="753" t="s">
        <v>516</v>
      </c>
      <c r="C67" s="753" t="s">
        <v>1015</v>
      </c>
      <c r="D67" s="754" t="s">
        <v>515</v>
      </c>
    </row>
    <row r="68" spans="1:4" ht="13.5" thickBot="1" x14ac:dyDescent="0.25">
      <c r="A68" s="1334" t="s">
        <v>1017</v>
      </c>
      <c r="B68" s="753" t="s">
        <v>1018</v>
      </c>
      <c r="C68" s="753" t="s">
        <v>1016</v>
      </c>
      <c r="D68" s="754" t="s">
        <v>516</v>
      </c>
    </row>
    <row r="69" spans="1:4" ht="13.5" thickBot="1" x14ac:dyDescent="0.25">
      <c r="A69" s="1334" t="s">
        <v>1019</v>
      </c>
      <c r="B69" s="753" t="s">
        <v>1020</v>
      </c>
      <c r="C69" s="753" t="s">
        <v>1017</v>
      </c>
      <c r="D69" s="754" t="s">
        <v>1018</v>
      </c>
    </row>
    <row r="70" spans="1:4" ht="13.5" thickBot="1" x14ac:dyDescent="0.25">
      <c r="A70" s="1334" t="s">
        <v>517</v>
      </c>
      <c r="B70" s="753" t="s">
        <v>518</v>
      </c>
      <c r="C70" s="753" t="s">
        <v>1016</v>
      </c>
      <c r="D70" s="754" t="s">
        <v>516</v>
      </c>
    </row>
    <row r="71" spans="1:4" ht="13.5" thickBot="1" x14ac:dyDescent="0.25">
      <c r="A71" s="1334" t="s">
        <v>519</v>
      </c>
      <c r="B71" s="753" t="s">
        <v>520</v>
      </c>
      <c r="C71" s="753" t="s">
        <v>517</v>
      </c>
      <c r="D71" s="754" t="s">
        <v>518</v>
      </c>
    </row>
    <row r="72" spans="1:4" ht="13.5" thickBot="1" x14ac:dyDescent="0.25">
      <c r="A72" s="1334" t="s">
        <v>779</v>
      </c>
      <c r="B72" s="753" t="s">
        <v>404</v>
      </c>
      <c r="C72" s="753" t="s">
        <v>659</v>
      </c>
      <c r="D72" s="754" t="s">
        <v>403</v>
      </c>
    </row>
    <row r="73" spans="1:4" ht="13.5" thickBot="1" x14ac:dyDescent="0.25">
      <c r="A73" s="1334" t="s">
        <v>405</v>
      </c>
      <c r="B73" s="753" t="s">
        <v>406</v>
      </c>
      <c r="C73" s="753" t="s">
        <v>779</v>
      </c>
      <c r="D73" s="754" t="s">
        <v>404</v>
      </c>
    </row>
    <row r="74" spans="1:4" ht="13.5" thickBot="1" x14ac:dyDescent="0.25">
      <c r="A74" s="1334" t="s">
        <v>407</v>
      </c>
      <c r="B74" s="753" t="s">
        <v>408</v>
      </c>
      <c r="C74" s="753" t="s">
        <v>405</v>
      </c>
      <c r="D74" s="754" t="s">
        <v>406</v>
      </c>
    </row>
    <row r="75" spans="1:4" ht="13.5" thickBot="1" x14ac:dyDescent="0.25">
      <c r="A75" s="1334" t="s">
        <v>409</v>
      </c>
      <c r="B75" s="753" t="s">
        <v>410</v>
      </c>
      <c r="C75" s="753" t="s">
        <v>407</v>
      </c>
      <c r="D75" s="754" t="s">
        <v>408</v>
      </c>
    </row>
    <row r="76" spans="1:4" ht="13.5" thickBot="1" x14ac:dyDescent="0.25">
      <c r="A76" s="1334" t="s">
        <v>411</v>
      </c>
      <c r="B76" s="753" t="s">
        <v>412</v>
      </c>
      <c r="C76" s="753" t="s">
        <v>409</v>
      </c>
      <c r="D76" s="754" t="s">
        <v>410</v>
      </c>
    </row>
    <row r="77" spans="1:4" ht="26.25" thickBot="1" x14ac:dyDescent="0.25">
      <c r="A77" s="1334" t="s">
        <v>660</v>
      </c>
      <c r="B77" s="753" t="s">
        <v>415</v>
      </c>
      <c r="C77" s="753" t="s">
        <v>413</v>
      </c>
      <c r="D77" s="754" t="s">
        <v>414</v>
      </c>
    </row>
    <row r="78" spans="1:4" ht="26.25" thickBot="1" x14ac:dyDescent="0.25">
      <c r="A78" s="1334" t="s">
        <v>416</v>
      </c>
      <c r="B78" s="753" t="s">
        <v>417</v>
      </c>
      <c r="C78" s="753" t="s">
        <v>660</v>
      </c>
      <c r="D78" s="754" t="s">
        <v>415</v>
      </c>
    </row>
    <row r="79" spans="1:4" ht="13.5" thickBot="1" x14ac:dyDescent="0.25">
      <c r="A79" s="1334" t="s">
        <v>100</v>
      </c>
      <c r="B79" s="753" t="s">
        <v>101</v>
      </c>
      <c r="C79" s="753" t="s">
        <v>98</v>
      </c>
      <c r="D79" s="754" t="s">
        <v>99</v>
      </c>
    </row>
    <row r="80" spans="1:4" ht="13.5" thickBot="1" x14ac:dyDescent="0.25">
      <c r="A80" s="1334" t="s">
        <v>102</v>
      </c>
      <c r="B80" s="753" t="s">
        <v>103</v>
      </c>
      <c r="C80" s="753" t="s">
        <v>100</v>
      </c>
      <c r="D80" s="754" t="s">
        <v>101</v>
      </c>
    </row>
    <row r="81" spans="1:4" ht="13.5" thickBot="1" x14ac:dyDescent="0.25">
      <c r="A81" s="1334" t="s">
        <v>104</v>
      </c>
      <c r="B81" s="753" t="s">
        <v>105</v>
      </c>
      <c r="C81" s="753" t="s">
        <v>102</v>
      </c>
      <c r="D81" s="754" t="s">
        <v>103</v>
      </c>
    </row>
    <row r="82" spans="1:4" ht="13.5" thickBot="1" x14ac:dyDescent="0.25">
      <c r="A82" s="1334" t="s">
        <v>106</v>
      </c>
      <c r="B82" s="753" t="s">
        <v>107</v>
      </c>
      <c r="C82" s="753" t="s">
        <v>104</v>
      </c>
      <c r="D82" s="754" t="s">
        <v>105</v>
      </c>
    </row>
    <row r="83" spans="1:4" ht="13.5" thickBot="1" x14ac:dyDescent="0.25">
      <c r="A83" s="1334" t="s">
        <v>108</v>
      </c>
      <c r="B83" s="753" t="s">
        <v>109</v>
      </c>
      <c r="C83" s="753" t="s">
        <v>98</v>
      </c>
      <c r="D83" s="754" t="s">
        <v>99</v>
      </c>
    </row>
    <row r="84" spans="1:4" ht="13.5" thickBot="1" x14ac:dyDescent="0.25">
      <c r="A84" s="1334" t="s">
        <v>110</v>
      </c>
      <c r="B84" s="753" t="s">
        <v>111</v>
      </c>
      <c r="C84" s="753" t="s">
        <v>108</v>
      </c>
      <c r="D84" s="754" t="s">
        <v>109</v>
      </c>
    </row>
    <row r="85" spans="1:4" ht="13.5" thickBot="1" x14ac:dyDescent="0.25">
      <c r="A85" s="1334" t="s">
        <v>638</v>
      </c>
      <c r="B85" s="753" t="s">
        <v>113</v>
      </c>
      <c r="C85" s="753" t="s">
        <v>637</v>
      </c>
      <c r="D85" s="754" t="s">
        <v>112</v>
      </c>
    </row>
    <row r="86" spans="1:4" ht="13.5" thickBot="1" x14ac:dyDescent="0.25">
      <c r="A86" s="1334" t="s">
        <v>114</v>
      </c>
      <c r="B86" s="753" t="s">
        <v>115</v>
      </c>
      <c r="C86" s="753" t="s">
        <v>637</v>
      </c>
      <c r="D86" s="754" t="s">
        <v>902</v>
      </c>
    </row>
    <row r="87" spans="1:4" ht="13.5" thickBot="1" x14ac:dyDescent="0.25">
      <c r="A87" s="1334" t="s">
        <v>116</v>
      </c>
      <c r="B87" s="753" t="s">
        <v>117</v>
      </c>
      <c r="C87" s="753" t="s">
        <v>903</v>
      </c>
      <c r="D87" s="754" t="s">
        <v>115</v>
      </c>
    </row>
    <row r="88" spans="1:4" ht="13.5" thickBot="1" x14ac:dyDescent="0.25">
      <c r="A88" s="1334" t="s">
        <v>120</v>
      </c>
      <c r="B88" s="753" t="s">
        <v>121</v>
      </c>
      <c r="C88" s="753" t="s">
        <v>118</v>
      </c>
      <c r="D88" s="754" t="s">
        <v>119</v>
      </c>
    </row>
    <row r="89" spans="1:4" ht="13.5" thickBot="1" x14ac:dyDescent="0.25">
      <c r="A89" s="1334" t="s">
        <v>152</v>
      </c>
      <c r="B89" s="753" t="s">
        <v>904</v>
      </c>
      <c r="C89" s="753" t="s">
        <v>69</v>
      </c>
      <c r="D89" s="754" t="s">
        <v>70</v>
      </c>
    </row>
    <row r="90" spans="1:4" ht="13.5" thickBot="1" x14ac:dyDescent="0.25">
      <c r="A90" s="1334" t="s">
        <v>154</v>
      </c>
      <c r="B90" s="753" t="s">
        <v>905</v>
      </c>
      <c r="C90" s="753" t="s">
        <v>152</v>
      </c>
      <c r="D90" s="754" t="s">
        <v>904</v>
      </c>
    </row>
    <row r="91" spans="1:4" ht="13.5" thickBot="1" x14ac:dyDescent="0.25">
      <c r="A91" s="1334" t="s">
        <v>156</v>
      </c>
      <c r="B91" s="753" t="s">
        <v>906</v>
      </c>
      <c r="C91" s="753" t="s">
        <v>154</v>
      </c>
      <c r="D91" s="754" t="s">
        <v>905</v>
      </c>
    </row>
    <row r="92" spans="1:4" ht="13.5" thickBot="1" x14ac:dyDescent="0.25">
      <c r="A92" s="1334" t="s">
        <v>158</v>
      </c>
      <c r="B92" s="753" t="s">
        <v>159</v>
      </c>
      <c r="C92" s="753" t="s">
        <v>156</v>
      </c>
      <c r="D92" s="754" t="s">
        <v>906</v>
      </c>
    </row>
    <row r="93" spans="1:4" ht="13.5" thickBot="1" x14ac:dyDescent="0.25">
      <c r="A93" s="1334" t="s">
        <v>160</v>
      </c>
      <c r="B93" s="753" t="s">
        <v>161</v>
      </c>
      <c r="C93" s="753" t="s">
        <v>158</v>
      </c>
      <c r="D93" s="754" t="s">
        <v>159</v>
      </c>
    </row>
    <row r="94" spans="1:4" ht="13.5" thickBot="1" x14ac:dyDescent="0.25">
      <c r="A94" s="1334" t="s">
        <v>1206</v>
      </c>
      <c r="B94" s="753" t="s">
        <v>140</v>
      </c>
      <c r="C94" s="753" t="s">
        <v>1205</v>
      </c>
      <c r="D94" s="754" t="s">
        <v>139</v>
      </c>
    </row>
    <row r="95" spans="1:4" ht="13.5" thickBot="1" x14ac:dyDescent="0.25">
      <c r="A95" s="1334" t="s">
        <v>1208</v>
      </c>
      <c r="B95" s="753" t="s">
        <v>1209</v>
      </c>
      <c r="C95" s="753" t="s">
        <v>1206</v>
      </c>
      <c r="D95" s="754" t="s">
        <v>140</v>
      </c>
    </row>
    <row r="96" spans="1:4" ht="13.5" thickBot="1" x14ac:dyDescent="0.25">
      <c r="A96" s="1334" t="s">
        <v>782</v>
      </c>
      <c r="B96" s="753" t="s">
        <v>933</v>
      </c>
      <c r="C96" s="753" t="s">
        <v>781</v>
      </c>
      <c r="D96" s="754" t="s">
        <v>549</v>
      </c>
    </row>
    <row r="97" spans="1:4" ht="13.5" thickBot="1" x14ac:dyDescent="0.25">
      <c r="A97" s="1334" t="s">
        <v>783</v>
      </c>
      <c r="B97" s="753" t="s">
        <v>551</v>
      </c>
      <c r="C97" s="753" t="s">
        <v>781</v>
      </c>
      <c r="D97" s="754" t="s">
        <v>549</v>
      </c>
    </row>
    <row r="98" spans="1:4" ht="26.25" thickBot="1" x14ac:dyDescent="0.25">
      <c r="A98" s="1334" t="s">
        <v>786</v>
      </c>
      <c r="B98" s="753" t="s">
        <v>554</v>
      </c>
      <c r="C98" s="753" t="s">
        <v>781</v>
      </c>
      <c r="D98" s="754" t="s">
        <v>549</v>
      </c>
    </row>
    <row r="99" spans="1:4" ht="26.25" thickBot="1" x14ac:dyDescent="0.25">
      <c r="A99" s="1334" t="s">
        <v>787</v>
      </c>
      <c r="B99" s="753" t="s">
        <v>555</v>
      </c>
      <c r="C99" s="753" t="s">
        <v>786</v>
      </c>
      <c r="D99" s="754" t="s">
        <v>554</v>
      </c>
    </row>
    <row r="100" spans="1:4" ht="26.25" thickBot="1" x14ac:dyDescent="0.25">
      <c r="A100" s="1334" t="s">
        <v>788</v>
      </c>
      <c r="B100" s="753" t="s">
        <v>556</v>
      </c>
      <c r="C100" s="753" t="s">
        <v>787</v>
      </c>
      <c r="D100" s="754" t="s">
        <v>555</v>
      </c>
    </row>
    <row r="101" spans="1:4" x14ac:dyDescent="0.2">
      <c r="A101" s="1661" t="s">
        <v>789</v>
      </c>
      <c r="B101" s="1663" t="s">
        <v>853</v>
      </c>
      <c r="C101" s="755" t="s">
        <v>934</v>
      </c>
      <c r="D101" s="756" t="s">
        <v>935</v>
      </c>
    </row>
    <row r="102" spans="1:4" ht="26.25" thickBot="1" x14ac:dyDescent="0.25">
      <c r="A102" s="1662"/>
      <c r="B102" s="1664"/>
      <c r="C102" s="753" t="s">
        <v>787</v>
      </c>
      <c r="D102" s="754" t="s">
        <v>555</v>
      </c>
    </row>
    <row r="103" spans="1:4" ht="26.25" thickBot="1" x14ac:dyDescent="0.25">
      <c r="A103" s="1334" t="s">
        <v>791</v>
      </c>
      <c r="B103" s="753" t="s">
        <v>558</v>
      </c>
      <c r="C103" s="753" t="s">
        <v>790</v>
      </c>
      <c r="D103" s="754" t="s">
        <v>557</v>
      </c>
    </row>
    <row r="104" spans="1:4" ht="12.75" customHeight="1" thickBot="1" x14ac:dyDescent="0.25">
      <c r="A104" s="1334" t="s">
        <v>792</v>
      </c>
      <c r="B104" s="753" t="s">
        <v>936</v>
      </c>
      <c r="C104" s="753" t="s">
        <v>791</v>
      </c>
      <c r="D104" s="754" t="s">
        <v>558</v>
      </c>
    </row>
    <row r="105" spans="1:4" x14ac:dyDescent="0.2">
      <c r="A105" s="1661" t="s">
        <v>794</v>
      </c>
      <c r="B105" s="1663" t="s">
        <v>561</v>
      </c>
      <c r="C105" s="755" t="s">
        <v>937</v>
      </c>
      <c r="D105" s="756" t="s">
        <v>939</v>
      </c>
    </row>
    <row r="106" spans="1:4" ht="25.5" x14ac:dyDescent="0.2">
      <c r="A106" s="1671"/>
      <c r="B106" s="1668"/>
      <c r="C106" s="755" t="s">
        <v>938</v>
      </c>
      <c r="D106" s="756" t="s">
        <v>555</v>
      </c>
    </row>
    <row r="107" spans="1:4" ht="26.25" thickBot="1" x14ac:dyDescent="0.25">
      <c r="A107" s="1662"/>
      <c r="B107" s="1664"/>
      <c r="C107" s="753" t="s">
        <v>793</v>
      </c>
      <c r="D107" s="754" t="s">
        <v>560</v>
      </c>
    </row>
    <row r="108" spans="1:4" ht="13.5" thickBot="1" x14ac:dyDescent="0.25">
      <c r="A108" s="1334" t="s">
        <v>422</v>
      </c>
      <c r="B108" s="753" t="s">
        <v>423</v>
      </c>
      <c r="C108" s="753" t="s">
        <v>123</v>
      </c>
      <c r="D108" s="754" t="s">
        <v>1217</v>
      </c>
    </row>
    <row r="109" spans="1:4" ht="13.5" thickBot="1" x14ac:dyDescent="0.25">
      <c r="A109" s="1334" t="s">
        <v>770</v>
      </c>
      <c r="B109" s="753" t="s">
        <v>940</v>
      </c>
      <c r="C109" s="753" t="s">
        <v>422</v>
      </c>
      <c r="D109" s="754" t="s">
        <v>423</v>
      </c>
    </row>
    <row r="110" spans="1:4" ht="13.5" thickBot="1" x14ac:dyDescent="0.25">
      <c r="A110" s="1334" t="s">
        <v>424</v>
      </c>
      <c r="B110" s="753" t="s">
        <v>425</v>
      </c>
      <c r="C110" s="753" t="s">
        <v>770</v>
      </c>
      <c r="D110" s="754" t="s">
        <v>940</v>
      </c>
    </row>
    <row r="111" spans="1:4" ht="13.5" thickBot="1" x14ac:dyDescent="0.25">
      <c r="A111" s="1334" t="s">
        <v>856</v>
      </c>
      <c r="B111" s="753" t="s">
        <v>650</v>
      </c>
      <c r="C111" s="753" t="s">
        <v>941</v>
      </c>
      <c r="D111" s="754" t="s">
        <v>427</v>
      </c>
    </row>
    <row r="112" spans="1:4" ht="13.5" thickBot="1" x14ac:dyDescent="0.25">
      <c r="A112" s="1334" t="s">
        <v>857</v>
      </c>
      <c r="B112" s="753" t="s">
        <v>651</v>
      </c>
      <c r="C112" s="753" t="s">
        <v>856</v>
      </c>
      <c r="D112" s="754" t="s">
        <v>650</v>
      </c>
    </row>
    <row r="113" spans="1:4" ht="13.5" thickBot="1" x14ac:dyDescent="0.25">
      <c r="A113" s="1334" t="s">
        <v>993</v>
      </c>
      <c r="B113" s="753" t="s">
        <v>994</v>
      </c>
      <c r="C113" s="753" t="s">
        <v>857</v>
      </c>
      <c r="D113" s="754" t="s">
        <v>651</v>
      </c>
    </row>
    <row r="114" spans="1:4" ht="26.25" thickBot="1" x14ac:dyDescent="0.25">
      <c r="A114" s="1334" t="s">
        <v>997</v>
      </c>
      <c r="B114" s="753" t="s">
        <v>998</v>
      </c>
      <c r="C114" s="753" t="s">
        <v>125</v>
      </c>
      <c r="D114" s="754" t="s">
        <v>1216</v>
      </c>
    </row>
    <row r="115" spans="1:4" ht="26.25" thickBot="1" x14ac:dyDescent="0.25">
      <c r="A115" s="1334" t="s">
        <v>858</v>
      </c>
      <c r="B115" s="753" t="s">
        <v>942</v>
      </c>
      <c r="C115" s="753" t="s">
        <v>428</v>
      </c>
      <c r="D115" s="754" t="s">
        <v>429</v>
      </c>
    </row>
    <row r="116" spans="1:4" ht="13.5" thickBot="1" x14ac:dyDescent="0.25">
      <c r="A116" s="1334" t="s">
        <v>503</v>
      </c>
      <c r="B116" s="753" t="s">
        <v>504</v>
      </c>
      <c r="C116" s="753" t="s">
        <v>501</v>
      </c>
      <c r="D116" s="754" t="s">
        <v>502</v>
      </c>
    </row>
    <row r="117" spans="1:4" ht="13.5" thickBot="1" x14ac:dyDescent="0.25">
      <c r="A117" s="1334" t="s">
        <v>505</v>
      </c>
      <c r="B117" s="753" t="s">
        <v>506</v>
      </c>
      <c r="C117" s="753" t="s">
        <v>499</v>
      </c>
      <c r="D117" s="754" t="s">
        <v>500</v>
      </c>
    </row>
    <row r="118" spans="1:4" ht="26.25" thickBot="1" x14ac:dyDescent="0.25">
      <c r="A118" s="1334" t="s">
        <v>870</v>
      </c>
      <c r="B118" s="753" t="s">
        <v>649</v>
      </c>
      <c r="C118" s="753" t="s">
        <v>499</v>
      </c>
      <c r="D118" s="754" t="s">
        <v>500</v>
      </c>
    </row>
    <row r="119" spans="1:4" ht="13.5" thickBot="1" x14ac:dyDescent="0.25">
      <c r="A119" s="1334" t="s">
        <v>507</v>
      </c>
      <c r="B119" s="753" t="s">
        <v>508</v>
      </c>
      <c r="C119" s="753" t="s">
        <v>499</v>
      </c>
      <c r="D119" s="754" t="s">
        <v>500</v>
      </c>
    </row>
    <row r="120" spans="1:4" x14ac:dyDescent="0.2">
      <c r="A120" s="1661" t="s">
        <v>896</v>
      </c>
      <c r="B120" s="1663" t="s">
        <v>667</v>
      </c>
      <c r="C120" s="755" t="s">
        <v>943</v>
      </c>
      <c r="D120" s="756" t="s">
        <v>944</v>
      </c>
    </row>
    <row r="121" spans="1:4" ht="13.5" thickBot="1" x14ac:dyDescent="0.25">
      <c r="A121" s="1662"/>
      <c r="B121" s="1664"/>
      <c r="C121" s="753" t="s">
        <v>507</v>
      </c>
      <c r="D121" s="754" t="s">
        <v>945</v>
      </c>
    </row>
    <row r="122" spans="1:4" ht="26.25" thickBot="1" x14ac:dyDescent="0.25">
      <c r="A122" s="1334" t="s">
        <v>861</v>
      </c>
      <c r="B122" s="753" t="s">
        <v>646</v>
      </c>
      <c r="C122" s="753" t="s">
        <v>860</v>
      </c>
      <c r="D122" s="754" t="s">
        <v>645</v>
      </c>
    </row>
    <row r="123" spans="1:4" ht="13.5" thickBot="1" x14ac:dyDescent="0.25">
      <c r="A123" s="1334" t="s">
        <v>509</v>
      </c>
      <c r="B123" s="753" t="s">
        <v>510</v>
      </c>
      <c r="C123" s="753" t="s">
        <v>862</v>
      </c>
      <c r="D123" s="757" t="s">
        <v>946</v>
      </c>
    </row>
    <row r="124" spans="1:4" ht="13.5" thickBot="1" x14ac:dyDescent="0.25">
      <c r="A124" s="1334" t="s">
        <v>164</v>
      </c>
      <c r="B124" s="753" t="s">
        <v>165</v>
      </c>
      <c r="C124" s="753" t="s">
        <v>150</v>
      </c>
      <c r="D124" s="757" t="s">
        <v>947</v>
      </c>
    </row>
    <row r="125" spans="1:4" ht="13.5" thickBot="1" x14ac:dyDescent="0.25">
      <c r="A125" s="1334" t="s">
        <v>166</v>
      </c>
      <c r="B125" s="753" t="s">
        <v>948</v>
      </c>
      <c r="C125" s="753" t="s">
        <v>164</v>
      </c>
      <c r="D125" s="754" t="s">
        <v>165</v>
      </c>
    </row>
    <row r="126" spans="1:4" ht="13.5" thickBot="1" x14ac:dyDescent="0.25">
      <c r="A126" s="1334" t="s">
        <v>168</v>
      </c>
      <c r="B126" s="753" t="s">
        <v>949</v>
      </c>
      <c r="C126" s="753" t="s">
        <v>166</v>
      </c>
      <c r="D126" s="754" t="s">
        <v>948</v>
      </c>
    </row>
    <row r="127" spans="1:4" ht="26.25" thickBot="1" x14ac:dyDescent="0.25">
      <c r="A127" s="1334" t="s">
        <v>864</v>
      </c>
      <c r="B127" s="753" t="s">
        <v>641</v>
      </c>
      <c r="C127" s="753" t="s">
        <v>168</v>
      </c>
      <c r="D127" s="754" t="s">
        <v>949</v>
      </c>
    </row>
    <row r="128" spans="1:4" ht="26.25" thickBot="1" x14ac:dyDescent="0.25">
      <c r="A128" s="1334" t="s">
        <v>865</v>
      </c>
      <c r="B128" s="753" t="s">
        <v>642</v>
      </c>
      <c r="C128" s="753" t="s">
        <v>864</v>
      </c>
      <c r="D128" s="754" t="s">
        <v>641</v>
      </c>
    </row>
    <row r="129" spans="1:4" ht="26.25" thickBot="1" x14ac:dyDescent="0.25">
      <c r="A129" s="1334" t="s">
        <v>171</v>
      </c>
      <c r="B129" s="753" t="s">
        <v>172</v>
      </c>
      <c r="C129" s="753" t="s">
        <v>169</v>
      </c>
      <c r="D129" s="754" t="s">
        <v>170</v>
      </c>
    </row>
    <row r="130" spans="1:4" ht="13.5" thickBot="1" x14ac:dyDescent="0.25">
      <c r="A130" s="1334" t="s">
        <v>319</v>
      </c>
      <c r="B130" s="753" t="s">
        <v>950</v>
      </c>
      <c r="C130" s="753" t="s">
        <v>317</v>
      </c>
      <c r="D130" s="754" t="s">
        <v>318</v>
      </c>
    </row>
    <row r="131" spans="1:4" ht="13.5" thickBot="1" x14ac:dyDescent="0.25">
      <c r="A131" s="1334" t="s">
        <v>321</v>
      </c>
      <c r="B131" s="753" t="s">
        <v>322</v>
      </c>
      <c r="C131" s="753" t="s">
        <v>319</v>
      </c>
      <c r="D131" s="754" t="s">
        <v>950</v>
      </c>
    </row>
    <row r="132" spans="1:4" ht="13.5" thickBot="1" x14ac:dyDescent="0.25">
      <c r="A132" s="1334" t="s">
        <v>323</v>
      </c>
      <c r="B132" s="753" t="s">
        <v>324</v>
      </c>
      <c r="C132" s="753" t="s">
        <v>321</v>
      </c>
      <c r="D132" s="754" t="s">
        <v>322</v>
      </c>
    </row>
    <row r="133" spans="1:4" ht="13.5" thickBot="1" x14ac:dyDescent="0.25">
      <c r="A133" s="1334" t="s">
        <v>325</v>
      </c>
      <c r="B133" s="753" t="s">
        <v>951</v>
      </c>
      <c r="C133" s="753" t="s">
        <v>323</v>
      </c>
      <c r="D133" s="754" t="s">
        <v>324</v>
      </c>
    </row>
    <row r="134" spans="1:4" ht="13.5" thickBot="1" x14ac:dyDescent="0.25">
      <c r="A134" s="1334" t="s">
        <v>327</v>
      </c>
      <c r="B134" s="753" t="s">
        <v>952</v>
      </c>
      <c r="C134" s="753" t="s">
        <v>76</v>
      </c>
      <c r="D134" s="754" t="s">
        <v>77</v>
      </c>
    </row>
    <row r="135" spans="1:4" x14ac:dyDescent="0.2">
      <c r="A135" s="1661" t="s">
        <v>329</v>
      </c>
      <c r="B135" s="1663" t="s">
        <v>330</v>
      </c>
      <c r="C135" s="755" t="s">
        <v>953</v>
      </c>
      <c r="D135" s="756" t="s">
        <v>954</v>
      </c>
    </row>
    <row r="136" spans="1:4" ht="13.5" thickBot="1" x14ac:dyDescent="0.25">
      <c r="A136" s="1662"/>
      <c r="B136" s="1664"/>
      <c r="C136" s="753" t="s">
        <v>356</v>
      </c>
      <c r="D136" s="754" t="s">
        <v>955</v>
      </c>
    </row>
    <row r="137" spans="1:4" ht="13.5" thickBot="1" x14ac:dyDescent="0.25">
      <c r="A137" s="1334" t="s">
        <v>337</v>
      </c>
      <c r="B137" s="753" t="s">
        <v>338</v>
      </c>
      <c r="C137" s="753" t="s">
        <v>354</v>
      </c>
      <c r="D137" s="754" t="s">
        <v>355</v>
      </c>
    </row>
    <row r="138" spans="1:4" ht="13.5" thickBot="1" x14ac:dyDescent="0.25">
      <c r="A138" s="1334" t="s">
        <v>339</v>
      </c>
      <c r="B138" s="753" t="s">
        <v>340</v>
      </c>
      <c r="C138" s="753" t="s">
        <v>337</v>
      </c>
      <c r="D138" s="754" t="s">
        <v>338</v>
      </c>
    </row>
    <row r="139" spans="1:4" ht="13.5" thickBot="1" x14ac:dyDescent="0.25">
      <c r="A139" s="1334" t="s">
        <v>341</v>
      </c>
      <c r="B139" s="753" t="s">
        <v>342</v>
      </c>
      <c r="C139" s="753" t="s">
        <v>339</v>
      </c>
      <c r="D139" s="754" t="s">
        <v>340</v>
      </c>
    </row>
    <row r="140" spans="1:4" ht="13.5" thickBot="1" x14ac:dyDescent="0.25">
      <c r="A140" s="1334" t="s">
        <v>343</v>
      </c>
      <c r="B140" s="753" t="s">
        <v>344</v>
      </c>
      <c r="C140" s="753" t="s">
        <v>341</v>
      </c>
      <c r="D140" s="754" t="s">
        <v>342</v>
      </c>
    </row>
    <row r="141" spans="1:4" ht="13.5" thickBot="1" x14ac:dyDescent="0.25">
      <c r="A141" s="1334" t="s">
        <v>348</v>
      </c>
      <c r="B141" s="753" t="s">
        <v>349</v>
      </c>
      <c r="C141" s="753" t="s">
        <v>346</v>
      </c>
      <c r="D141" s="754" t="s">
        <v>347</v>
      </c>
    </row>
    <row r="142" spans="1:4" ht="13.5" thickBot="1" x14ac:dyDescent="0.25">
      <c r="A142" s="1334" t="s">
        <v>350</v>
      </c>
      <c r="B142" s="753" t="s">
        <v>351</v>
      </c>
      <c r="C142" s="753" t="s">
        <v>348</v>
      </c>
      <c r="D142" s="754" t="s">
        <v>349</v>
      </c>
    </row>
    <row r="143" spans="1:4" ht="13.5" thickBot="1" x14ac:dyDescent="0.25">
      <c r="A143" s="1334" t="s">
        <v>352</v>
      </c>
      <c r="B143" s="753" t="s">
        <v>353</v>
      </c>
      <c r="C143" s="753" t="s">
        <v>350</v>
      </c>
      <c r="D143" s="754" t="s">
        <v>351</v>
      </c>
    </row>
    <row r="144" spans="1:4" ht="13.5" thickBot="1" x14ac:dyDescent="0.25">
      <c r="A144" s="753" t="s">
        <v>574</v>
      </c>
      <c r="B144" s="754" t="s">
        <v>575</v>
      </c>
      <c r="C144" s="753" t="s">
        <v>354</v>
      </c>
      <c r="D144" s="754" t="s">
        <v>355</v>
      </c>
    </row>
    <row r="145" spans="1:4" ht="13.5" thickBot="1" x14ac:dyDescent="0.25">
      <c r="A145" s="1334" t="s">
        <v>576</v>
      </c>
      <c r="B145" s="753" t="s">
        <v>577</v>
      </c>
      <c r="C145" s="753" t="s">
        <v>574</v>
      </c>
      <c r="D145" s="754" t="s">
        <v>575</v>
      </c>
    </row>
    <row r="146" spans="1:4" ht="26.25" thickBot="1" x14ac:dyDescent="0.25">
      <c r="A146" s="1334" t="s">
        <v>358</v>
      </c>
      <c r="B146" s="753" t="s">
        <v>359</v>
      </c>
      <c r="C146" s="753" t="s">
        <v>125</v>
      </c>
      <c r="D146" s="754" t="s">
        <v>956</v>
      </c>
    </row>
    <row r="147" spans="1:4" ht="13.5" thickBot="1" x14ac:dyDescent="0.25">
      <c r="A147" s="1334" t="s">
        <v>437</v>
      </c>
      <c r="B147" s="753" t="s">
        <v>438</v>
      </c>
      <c r="C147" s="753" t="s">
        <v>435</v>
      </c>
      <c r="D147" s="754" t="s">
        <v>436</v>
      </c>
    </row>
    <row r="148" spans="1:4" ht="13.5" thickBot="1" x14ac:dyDescent="0.25">
      <c r="A148" s="1334" t="s">
        <v>439</v>
      </c>
      <c r="B148" s="753" t="s">
        <v>440</v>
      </c>
      <c r="C148" s="753" t="s">
        <v>437</v>
      </c>
      <c r="D148" s="754" t="s">
        <v>438</v>
      </c>
    </row>
    <row r="149" spans="1:4" ht="13.5" thickBot="1" x14ac:dyDescent="0.25">
      <c r="A149" s="1334" t="s">
        <v>441</v>
      </c>
      <c r="B149" s="753" t="s">
        <v>442</v>
      </c>
      <c r="C149" s="753" t="s">
        <v>439</v>
      </c>
      <c r="D149" s="754" t="s">
        <v>440</v>
      </c>
    </row>
    <row r="150" spans="1:4" ht="13.5" thickBot="1" x14ac:dyDescent="0.25">
      <c r="A150" s="1334" t="s">
        <v>445</v>
      </c>
      <c r="B150" s="753" t="s">
        <v>446</v>
      </c>
      <c r="C150" s="753" t="s">
        <v>443</v>
      </c>
      <c r="D150" s="754" t="s">
        <v>444</v>
      </c>
    </row>
    <row r="151" spans="1:4" ht="13.5" thickBot="1" x14ac:dyDescent="0.25">
      <c r="A151" s="1334" t="s">
        <v>447</v>
      </c>
      <c r="B151" s="753" t="s">
        <v>448</v>
      </c>
      <c r="C151" s="753" t="s">
        <v>445</v>
      </c>
      <c r="D151" s="754" t="s">
        <v>446</v>
      </c>
    </row>
    <row r="152" spans="1:4" ht="13.5" thickBot="1" x14ac:dyDescent="0.25">
      <c r="A152" s="1334" t="s">
        <v>451</v>
      </c>
      <c r="B152" s="753" t="s">
        <v>452</v>
      </c>
      <c r="C152" s="753" t="s">
        <v>449</v>
      </c>
      <c r="D152" s="754" t="s">
        <v>450</v>
      </c>
    </row>
    <row r="153" spans="1:4" ht="13.5" thickBot="1" x14ac:dyDescent="0.25">
      <c r="A153" s="1334" t="s">
        <v>453</v>
      </c>
      <c r="B153" s="753" t="s">
        <v>454</v>
      </c>
      <c r="C153" s="753" t="s">
        <v>451</v>
      </c>
      <c r="D153" s="754" t="s">
        <v>452</v>
      </c>
    </row>
    <row r="154" spans="1:4" ht="13.5" thickBot="1" x14ac:dyDescent="0.25">
      <c r="A154" s="1334" t="s">
        <v>455</v>
      </c>
      <c r="B154" s="753" t="s">
        <v>456</v>
      </c>
      <c r="C154" s="753" t="s">
        <v>473</v>
      </c>
      <c r="D154" s="754" t="s">
        <v>474</v>
      </c>
    </row>
    <row r="155" spans="1:4" ht="13.5" thickBot="1" x14ac:dyDescent="0.25">
      <c r="A155" s="1334" t="s">
        <v>457</v>
      </c>
      <c r="B155" s="753" t="s">
        <v>458</v>
      </c>
      <c r="C155" s="753" t="s">
        <v>455</v>
      </c>
      <c r="D155" s="754" t="s">
        <v>456</v>
      </c>
    </row>
    <row r="156" spans="1:4" ht="13.5" thickBot="1" x14ac:dyDescent="0.25">
      <c r="A156" s="1334" t="s">
        <v>459</v>
      </c>
      <c r="B156" s="753" t="s">
        <v>460</v>
      </c>
      <c r="C156" s="753" t="s">
        <v>457</v>
      </c>
      <c r="D156" s="754" t="s">
        <v>458</v>
      </c>
    </row>
    <row r="157" spans="1:4" ht="13.5" thickBot="1" x14ac:dyDescent="0.25">
      <c r="A157" s="1334" t="s">
        <v>461</v>
      </c>
      <c r="B157" s="753" t="s">
        <v>462</v>
      </c>
      <c r="C157" s="753" t="s">
        <v>459</v>
      </c>
      <c r="D157" s="754" t="s">
        <v>460</v>
      </c>
    </row>
    <row r="158" spans="1:4" ht="13.5" thickBot="1" x14ac:dyDescent="0.25">
      <c r="A158" s="1334" t="s">
        <v>463</v>
      </c>
      <c r="B158" s="753" t="s">
        <v>464</v>
      </c>
      <c r="C158" s="753" t="s">
        <v>461</v>
      </c>
      <c r="D158" s="754" t="s">
        <v>462</v>
      </c>
    </row>
    <row r="159" spans="1:4" ht="13.5" thickBot="1" x14ac:dyDescent="0.25">
      <c r="A159" s="1334" t="s">
        <v>467</v>
      </c>
      <c r="B159" s="753" t="s">
        <v>468</v>
      </c>
      <c r="C159" s="753" t="s">
        <v>465</v>
      </c>
      <c r="D159" s="754" t="s">
        <v>466</v>
      </c>
    </row>
    <row r="160" spans="1:4" ht="13.5" thickBot="1" x14ac:dyDescent="0.25">
      <c r="A160" s="1334" t="s">
        <v>469</v>
      </c>
      <c r="B160" s="753" t="s">
        <v>957</v>
      </c>
      <c r="C160" s="753" t="s">
        <v>467</v>
      </c>
      <c r="D160" s="754" t="s">
        <v>468</v>
      </c>
    </row>
    <row r="161" spans="1:4" ht="13.5" thickBot="1" x14ac:dyDescent="0.25">
      <c r="A161" s="1334" t="s">
        <v>471</v>
      </c>
      <c r="B161" s="753" t="s">
        <v>958</v>
      </c>
      <c r="C161" s="753" t="s">
        <v>469</v>
      </c>
      <c r="D161" s="754" t="s">
        <v>957</v>
      </c>
    </row>
    <row r="162" spans="1:4" ht="13.5" thickBot="1" x14ac:dyDescent="0.25">
      <c r="A162" s="1334" t="s">
        <v>479</v>
      </c>
      <c r="B162" s="753" t="s">
        <v>480</v>
      </c>
      <c r="C162" s="753" t="s">
        <v>477</v>
      </c>
      <c r="D162" s="754" t="s">
        <v>478</v>
      </c>
    </row>
    <row r="163" spans="1:4" ht="13.5" thickBot="1" x14ac:dyDescent="0.25">
      <c r="A163" s="1334" t="s">
        <v>483</v>
      </c>
      <c r="B163" s="753" t="s">
        <v>959</v>
      </c>
      <c r="C163" s="753" t="s">
        <v>481</v>
      </c>
      <c r="D163" s="754" t="s">
        <v>960</v>
      </c>
    </row>
    <row r="166" spans="1:4" ht="18" x14ac:dyDescent="0.25">
      <c r="A166" s="1660"/>
      <c r="B166" s="1660"/>
    </row>
  </sheetData>
  <sheetProtection selectLockedCells="1" selectUnlockedCells="1"/>
  <protectedRanges>
    <protectedRange sqref="D52" name="Tartomány1_2_1_1_1"/>
  </protectedRanges>
  <mergeCells count="18">
    <mergeCell ref="C27:C29"/>
    <mergeCell ref="D27:D29"/>
    <mergeCell ref="A101:A102"/>
    <mergeCell ref="B101:B102"/>
    <mergeCell ref="A105:A107"/>
    <mergeCell ref="B105:B107"/>
    <mergeCell ref="A1:D1"/>
    <mergeCell ref="A2:D2"/>
    <mergeCell ref="A3:A4"/>
    <mergeCell ref="B3:B4"/>
    <mergeCell ref="C3:D3"/>
    <mergeCell ref="A166:B166"/>
    <mergeCell ref="A5:A6"/>
    <mergeCell ref="B5:B6"/>
    <mergeCell ref="A120:A121"/>
    <mergeCell ref="B120:B121"/>
    <mergeCell ref="A135:A136"/>
    <mergeCell ref="B135:B136"/>
  </mergeCells>
  <pageMargins left="0.75" right="0.75" top="1" bottom="1" header="0.5" footer="0.5"/>
  <pageSetup paperSize="9" scale="77" orientation="portrait" r:id="rId1"/>
  <headerFooter alignWithMargins="0">
    <oddHeader>&amp;R&amp;"Arial,Normál"&amp;12 1/1. számú melléklet a  bűnügyi igazgatási alapképzési szak tantervéhez</oddHeader>
    <oddFooter>&amp;R&amp;Z&amp;F  &amp;D</oddFooter>
  </headerFooter>
  <rowBreaks count="1" manualBreakCount="1">
    <brk id="37" max="16383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U251"/>
  <sheetViews>
    <sheetView topLeftCell="A4" zoomScale="73" zoomScaleNormal="73" zoomScaleSheetLayoutView="30" workbookViewId="0">
      <selection activeCell="AR10" sqref="AR10"/>
    </sheetView>
  </sheetViews>
  <sheetFormatPr defaultColWidth="10.6640625" defaultRowHeight="12.75" x14ac:dyDescent="0.2"/>
  <cols>
    <col min="1" max="1" width="17.1640625" style="1066" customWidth="1"/>
    <col min="2" max="2" width="7.1640625" style="67" customWidth="1"/>
    <col min="3" max="3" width="69.83203125" style="67" customWidth="1"/>
    <col min="4" max="4" width="5.33203125" style="67" customWidth="1"/>
    <col min="5" max="5" width="6.83203125" style="67" customWidth="1"/>
    <col min="6" max="6" width="5.33203125" style="67" customWidth="1"/>
    <col min="7" max="7" width="6.83203125" style="67" customWidth="1"/>
    <col min="8" max="8" width="5.33203125" style="67" customWidth="1"/>
    <col min="9" max="9" width="5.6640625" style="67" bestFit="1" customWidth="1"/>
    <col min="10" max="10" width="5.33203125" style="67" customWidth="1"/>
    <col min="11" max="11" width="6.83203125" style="67" customWidth="1"/>
    <col min="12" max="12" width="5.33203125" style="67" customWidth="1"/>
    <col min="13" max="13" width="6.83203125" style="67" customWidth="1"/>
    <col min="14" max="14" width="5.33203125" style="67" customWidth="1"/>
    <col min="15" max="15" width="5.6640625" style="67" bestFit="1" customWidth="1"/>
    <col min="16" max="16" width="5.33203125" style="67" bestFit="1" customWidth="1"/>
    <col min="17" max="17" width="6.83203125" style="67" customWidth="1"/>
    <col min="18" max="18" width="5.33203125" style="67" bestFit="1" customWidth="1"/>
    <col min="19" max="19" width="6.83203125" style="67" customWidth="1"/>
    <col min="20" max="20" width="5.33203125" style="67" customWidth="1"/>
    <col min="21" max="21" width="5.6640625" style="67" bestFit="1" customWidth="1"/>
    <col min="22" max="22" width="5.33203125" style="67" bestFit="1" customWidth="1"/>
    <col min="23" max="23" width="6.83203125" style="67" customWidth="1"/>
    <col min="24" max="24" width="5.33203125" style="67" bestFit="1" customWidth="1"/>
    <col min="25" max="25" width="6.83203125" style="67" customWidth="1"/>
    <col min="26" max="26" width="5.33203125" style="67" customWidth="1"/>
    <col min="27" max="27" width="5.6640625" style="67" bestFit="1" customWidth="1"/>
    <col min="28" max="28" width="5.33203125" style="67" customWidth="1"/>
    <col min="29" max="29" width="6.83203125" style="67" customWidth="1"/>
    <col min="30" max="30" width="5.33203125" style="67" customWidth="1"/>
    <col min="31" max="31" width="6.83203125" style="67" customWidth="1"/>
    <col min="32" max="32" width="5.33203125" style="67" customWidth="1"/>
    <col min="33" max="33" width="5.6640625" style="67" bestFit="1" customWidth="1"/>
    <col min="34" max="34" width="5.33203125" style="67" customWidth="1"/>
    <col min="35" max="35" width="6.83203125" style="67" customWidth="1"/>
    <col min="36" max="36" width="5.33203125" style="67" customWidth="1"/>
    <col min="37" max="37" width="6.83203125" style="67" customWidth="1"/>
    <col min="38" max="38" width="5.33203125" style="67" customWidth="1"/>
    <col min="39" max="39" width="5.6640625" style="67" bestFit="1" customWidth="1"/>
    <col min="40" max="40" width="6.83203125" style="67" bestFit="1" customWidth="1"/>
    <col min="41" max="41" width="8.1640625" style="67" customWidth="1"/>
    <col min="42" max="42" width="6.83203125" style="67" bestFit="1" customWidth="1"/>
    <col min="43" max="43" width="8.1640625" style="67" bestFit="1" customWidth="1"/>
    <col min="44" max="44" width="6.83203125" style="67" bestFit="1" customWidth="1"/>
    <col min="45" max="45" width="9" style="67" customWidth="1"/>
    <col min="46" max="46" width="60" style="67" bestFit="1" customWidth="1"/>
    <col min="47" max="47" width="39" style="67" customWidth="1"/>
    <col min="48" max="16384" width="10.6640625" style="67"/>
  </cols>
  <sheetData>
    <row r="1" spans="1:47" ht="21.95" customHeight="1" x14ac:dyDescent="0.2">
      <c r="A1" s="1549" t="s">
        <v>0</v>
      </c>
      <c r="B1" s="1549"/>
      <c r="C1" s="1549"/>
      <c r="D1" s="1549"/>
      <c r="E1" s="1549"/>
      <c r="F1" s="1549"/>
      <c r="G1" s="1549"/>
      <c r="H1" s="1549"/>
      <c r="I1" s="1549"/>
      <c r="J1" s="1549"/>
      <c r="K1" s="1549"/>
      <c r="L1" s="1549"/>
      <c r="M1" s="1549"/>
      <c r="N1" s="1549"/>
      <c r="O1" s="1549"/>
      <c r="P1" s="1549"/>
      <c r="Q1" s="1549"/>
      <c r="R1" s="1549"/>
      <c r="S1" s="1549"/>
      <c r="T1" s="1549"/>
      <c r="U1" s="1549"/>
      <c r="V1" s="1549"/>
      <c r="W1" s="1549"/>
      <c r="X1" s="1549"/>
      <c r="Y1" s="1549"/>
      <c r="Z1" s="1549"/>
      <c r="AA1" s="1549"/>
      <c r="AB1" s="1549"/>
      <c r="AC1" s="1549"/>
      <c r="AD1" s="1549"/>
      <c r="AE1" s="1549"/>
      <c r="AF1" s="1549"/>
      <c r="AG1" s="1549"/>
      <c r="AH1" s="1549"/>
      <c r="AI1" s="1549"/>
      <c r="AJ1" s="1549"/>
      <c r="AK1" s="1549"/>
      <c r="AL1" s="1549"/>
      <c r="AM1" s="1549"/>
      <c r="AN1" s="1549"/>
      <c r="AO1" s="1549"/>
      <c r="AP1" s="1549"/>
      <c r="AQ1" s="1549"/>
      <c r="AR1" s="1549"/>
      <c r="AS1" s="1549"/>
    </row>
    <row r="2" spans="1:47" ht="21.95" customHeight="1" x14ac:dyDescent="0.2">
      <c r="A2" s="1550" t="s">
        <v>564</v>
      </c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  <c r="M2" s="1550"/>
      <c r="N2" s="1550"/>
      <c r="O2" s="1550"/>
      <c r="P2" s="1550"/>
      <c r="Q2" s="1550"/>
      <c r="R2" s="1550"/>
      <c r="S2" s="1550"/>
      <c r="T2" s="1550"/>
      <c r="U2" s="1550"/>
      <c r="V2" s="1550"/>
      <c r="W2" s="1550"/>
      <c r="X2" s="1550"/>
      <c r="Y2" s="1550"/>
      <c r="Z2" s="1550"/>
      <c r="AA2" s="1550"/>
      <c r="AB2" s="1550"/>
      <c r="AC2" s="1550"/>
      <c r="AD2" s="1550"/>
      <c r="AE2" s="1550"/>
      <c r="AF2" s="1550"/>
      <c r="AG2" s="1550"/>
      <c r="AH2" s="1550"/>
      <c r="AI2" s="1550"/>
      <c r="AJ2" s="1550"/>
      <c r="AK2" s="1550"/>
      <c r="AL2" s="1550"/>
      <c r="AM2" s="1550"/>
      <c r="AN2" s="1550"/>
      <c r="AO2" s="1550"/>
      <c r="AP2" s="1550"/>
      <c r="AQ2" s="1550"/>
      <c r="AR2" s="1550"/>
      <c r="AS2" s="1550"/>
    </row>
    <row r="3" spans="1:47" ht="23.25" x14ac:dyDescent="0.2">
      <c r="A3" s="1550" t="s">
        <v>568</v>
      </c>
      <c r="B3" s="1550"/>
      <c r="C3" s="1550"/>
      <c r="D3" s="1550"/>
      <c r="E3" s="1550"/>
      <c r="F3" s="1550"/>
      <c r="G3" s="1550"/>
      <c r="H3" s="1550"/>
      <c r="I3" s="1550"/>
      <c r="J3" s="1550"/>
      <c r="K3" s="1550"/>
      <c r="L3" s="1550"/>
      <c r="M3" s="1550"/>
      <c r="N3" s="1550"/>
      <c r="O3" s="1550"/>
      <c r="P3" s="1550"/>
      <c r="Q3" s="1550"/>
      <c r="R3" s="1550"/>
      <c r="S3" s="1550"/>
      <c r="T3" s="1550"/>
      <c r="U3" s="1550"/>
      <c r="V3" s="1550"/>
      <c r="W3" s="1550"/>
      <c r="X3" s="1550"/>
      <c r="Y3" s="1550"/>
      <c r="Z3" s="1550"/>
      <c r="AA3" s="1550"/>
      <c r="AB3" s="1550"/>
      <c r="AC3" s="1550"/>
      <c r="AD3" s="1550"/>
      <c r="AE3" s="1550"/>
      <c r="AF3" s="1550"/>
      <c r="AG3" s="1550"/>
      <c r="AH3" s="1550"/>
      <c r="AI3" s="1550"/>
      <c r="AJ3" s="1550"/>
      <c r="AK3" s="1550"/>
      <c r="AL3" s="1550"/>
      <c r="AM3" s="1550"/>
      <c r="AN3" s="1550"/>
      <c r="AO3" s="1550"/>
      <c r="AP3" s="1550"/>
      <c r="AQ3" s="1550"/>
      <c r="AR3" s="1550"/>
      <c r="AS3" s="1550"/>
    </row>
    <row r="4" spans="1:47" s="390" customFormat="1" ht="23.25" x14ac:dyDescent="0.2">
      <c r="A4" s="1550" t="s">
        <v>991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0"/>
      <c r="AJ4" s="1550"/>
      <c r="AK4" s="1550"/>
      <c r="AL4" s="1550"/>
      <c r="AM4" s="1550"/>
      <c r="AN4" s="1550"/>
      <c r="AO4" s="1550"/>
      <c r="AP4" s="1550"/>
      <c r="AQ4" s="1550"/>
      <c r="AR4" s="1550"/>
      <c r="AS4" s="1550"/>
    </row>
    <row r="5" spans="1:47" ht="24" customHeight="1" thickBot="1" x14ac:dyDescent="0.25">
      <c r="A5" s="1551" t="s">
        <v>565</v>
      </c>
      <c r="B5" s="1551"/>
      <c r="C5" s="1551"/>
      <c r="D5" s="1549"/>
      <c r="E5" s="1549"/>
      <c r="F5" s="1549"/>
      <c r="G5" s="1549"/>
      <c r="H5" s="1549"/>
      <c r="I5" s="1549"/>
      <c r="J5" s="1549"/>
      <c r="K5" s="1549"/>
      <c r="L5" s="1549"/>
      <c r="M5" s="1549"/>
      <c r="N5" s="1549"/>
      <c r="O5" s="1549"/>
      <c r="P5" s="1549"/>
      <c r="Q5" s="1549"/>
      <c r="R5" s="1549"/>
      <c r="S5" s="1549"/>
      <c r="T5" s="1549"/>
      <c r="U5" s="1549"/>
      <c r="V5" s="1549"/>
      <c r="W5" s="1549"/>
      <c r="X5" s="1549"/>
      <c r="Y5" s="1549"/>
      <c r="Z5" s="1549"/>
      <c r="AA5" s="1549"/>
      <c r="AB5" s="1549"/>
      <c r="AC5" s="1549"/>
      <c r="AD5" s="1549"/>
      <c r="AE5" s="1549"/>
      <c r="AF5" s="1549"/>
      <c r="AG5" s="1549"/>
      <c r="AH5" s="1549"/>
      <c r="AI5" s="1549"/>
      <c r="AJ5" s="1549"/>
      <c r="AK5" s="1549"/>
      <c r="AL5" s="1549"/>
      <c r="AM5" s="1549"/>
      <c r="AN5" s="1551"/>
      <c r="AO5" s="1551"/>
      <c r="AP5" s="1551"/>
      <c r="AQ5" s="1551"/>
      <c r="AR5" s="1551"/>
      <c r="AS5" s="1551"/>
    </row>
    <row r="6" spans="1:47" ht="15.75" customHeight="1" thickTop="1" thickBot="1" x14ac:dyDescent="0.25">
      <c r="A6" s="1572" t="s">
        <v>1</v>
      </c>
      <c r="B6" s="1575" t="s">
        <v>2</v>
      </c>
      <c r="C6" s="1578" t="s">
        <v>3</v>
      </c>
      <c r="D6" s="1581" t="s">
        <v>4</v>
      </c>
      <c r="E6" s="1582"/>
      <c r="F6" s="1582"/>
      <c r="G6" s="1582"/>
      <c r="H6" s="1582"/>
      <c r="I6" s="1582"/>
      <c r="J6" s="1582"/>
      <c r="K6" s="1582"/>
      <c r="L6" s="1582"/>
      <c r="M6" s="1582"/>
      <c r="N6" s="1582"/>
      <c r="O6" s="1582"/>
      <c r="P6" s="1582"/>
      <c r="Q6" s="1582"/>
      <c r="R6" s="1582"/>
      <c r="S6" s="1582"/>
      <c r="T6" s="1582"/>
      <c r="U6" s="1582"/>
      <c r="V6" s="1582"/>
      <c r="W6" s="1582"/>
      <c r="X6" s="1582"/>
      <c r="Y6" s="1582"/>
      <c r="Z6" s="1582"/>
      <c r="AA6" s="1582"/>
      <c r="AB6" s="1581" t="s">
        <v>4</v>
      </c>
      <c r="AC6" s="1582"/>
      <c r="AD6" s="1582"/>
      <c r="AE6" s="1582"/>
      <c r="AF6" s="1582"/>
      <c r="AG6" s="1582"/>
      <c r="AH6" s="1582"/>
      <c r="AI6" s="1582"/>
      <c r="AJ6" s="1582"/>
      <c r="AK6" s="1582"/>
      <c r="AL6" s="1582"/>
      <c r="AM6" s="1582"/>
      <c r="AN6" s="1593" t="s">
        <v>5</v>
      </c>
      <c r="AO6" s="1594"/>
      <c r="AP6" s="1594"/>
      <c r="AQ6" s="1594"/>
      <c r="AR6" s="1594"/>
      <c r="AS6" s="1595"/>
      <c r="AT6" s="1523" t="s">
        <v>48</v>
      </c>
      <c r="AU6" s="1523" t="s">
        <v>49</v>
      </c>
    </row>
    <row r="7" spans="1:47" ht="15.75" customHeight="1" x14ac:dyDescent="0.2">
      <c r="A7" s="1573"/>
      <c r="B7" s="1576"/>
      <c r="C7" s="1579"/>
      <c r="D7" s="1600" t="s">
        <v>6</v>
      </c>
      <c r="E7" s="1601"/>
      <c r="F7" s="1601"/>
      <c r="G7" s="1601"/>
      <c r="H7" s="1601"/>
      <c r="I7" s="1602"/>
      <c r="J7" s="1603" t="s">
        <v>7</v>
      </c>
      <c r="K7" s="1601"/>
      <c r="L7" s="1601"/>
      <c r="M7" s="1601"/>
      <c r="N7" s="1601"/>
      <c r="O7" s="1604"/>
      <c r="P7" s="1600" t="s">
        <v>8</v>
      </c>
      <c r="Q7" s="1601"/>
      <c r="R7" s="1601"/>
      <c r="S7" s="1601"/>
      <c r="T7" s="1601"/>
      <c r="U7" s="1602"/>
      <c r="V7" s="1603" t="s">
        <v>9</v>
      </c>
      <c r="W7" s="1601"/>
      <c r="X7" s="1601"/>
      <c r="Y7" s="1601"/>
      <c r="Z7" s="1601"/>
      <c r="AA7" s="1602"/>
      <c r="AB7" s="1600" t="s">
        <v>10</v>
      </c>
      <c r="AC7" s="1601"/>
      <c r="AD7" s="1601"/>
      <c r="AE7" s="1601"/>
      <c r="AF7" s="1601"/>
      <c r="AG7" s="1602"/>
      <c r="AH7" s="1600" t="s">
        <v>11</v>
      </c>
      <c r="AI7" s="1601"/>
      <c r="AJ7" s="1601"/>
      <c r="AK7" s="1601"/>
      <c r="AL7" s="1601"/>
      <c r="AM7" s="1602"/>
      <c r="AN7" s="1596"/>
      <c r="AO7" s="1597"/>
      <c r="AP7" s="1597"/>
      <c r="AQ7" s="1597"/>
      <c r="AR7" s="1597"/>
      <c r="AS7" s="1598"/>
      <c r="AT7" s="1599"/>
      <c r="AU7" s="1524"/>
    </row>
    <row r="8" spans="1:47" ht="15.75" customHeight="1" x14ac:dyDescent="0.2">
      <c r="A8" s="1573"/>
      <c r="B8" s="1576"/>
      <c r="C8" s="1579"/>
      <c r="D8" s="1587" t="s">
        <v>12</v>
      </c>
      <c r="E8" s="1588"/>
      <c r="F8" s="1589" t="s">
        <v>13</v>
      </c>
      <c r="G8" s="1588"/>
      <c r="H8" s="1583" t="s">
        <v>14</v>
      </c>
      <c r="I8" s="1590" t="s">
        <v>37</v>
      </c>
      <c r="J8" s="1592" t="s">
        <v>12</v>
      </c>
      <c r="K8" s="1588"/>
      <c r="L8" s="1589" t="s">
        <v>13</v>
      </c>
      <c r="M8" s="1588"/>
      <c r="N8" s="1583" t="s">
        <v>14</v>
      </c>
      <c r="O8" s="1585" t="s">
        <v>37</v>
      </c>
      <c r="P8" s="1587" t="s">
        <v>12</v>
      </c>
      <c r="Q8" s="1588"/>
      <c r="R8" s="1589" t="s">
        <v>13</v>
      </c>
      <c r="S8" s="1588"/>
      <c r="T8" s="1583" t="s">
        <v>14</v>
      </c>
      <c r="U8" s="1590" t="s">
        <v>37</v>
      </c>
      <c r="V8" s="1592" t="s">
        <v>12</v>
      </c>
      <c r="W8" s="1588"/>
      <c r="X8" s="1589" t="s">
        <v>13</v>
      </c>
      <c r="Y8" s="1588"/>
      <c r="Z8" s="1583" t="s">
        <v>14</v>
      </c>
      <c r="AA8" s="1612" t="s">
        <v>37</v>
      </c>
      <c r="AB8" s="1587" t="s">
        <v>12</v>
      </c>
      <c r="AC8" s="1588"/>
      <c r="AD8" s="1589" t="s">
        <v>13</v>
      </c>
      <c r="AE8" s="1588"/>
      <c r="AF8" s="1583" t="s">
        <v>14</v>
      </c>
      <c r="AG8" s="1590" t="s">
        <v>37</v>
      </c>
      <c r="AH8" s="1587" t="s">
        <v>12</v>
      </c>
      <c r="AI8" s="1588"/>
      <c r="AJ8" s="1589" t="s">
        <v>13</v>
      </c>
      <c r="AK8" s="1588"/>
      <c r="AL8" s="1583" t="s">
        <v>14</v>
      </c>
      <c r="AM8" s="1612" t="s">
        <v>37</v>
      </c>
      <c r="AN8" s="1592" t="s">
        <v>12</v>
      </c>
      <c r="AO8" s="1588"/>
      <c r="AP8" s="1589" t="s">
        <v>13</v>
      </c>
      <c r="AQ8" s="1588"/>
      <c r="AR8" s="1583" t="s">
        <v>14</v>
      </c>
      <c r="AS8" s="1605" t="s">
        <v>44</v>
      </c>
      <c r="AT8" s="1599"/>
      <c r="AU8" s="1524"/>
    </row>
    <row r="9" spans="1:47" ht="80.099999999999994" customHeight="1" thickBot="1" x14ac:dyDescent="0.25">
      <c r="A9" s="1574"/>
      <c r="B9" s="1577"/>
      <c r="C9" s="1580"/>
      <c r="D9" s="391" t="s">
        <v>38</v>
      </c>
      <c r="E9" s="392" t="s">
        <v>39</v>
      </c>
      <c r="F9" s="393" t="s">
        <v>38</v>
      </c>
      <c r="G9" s="392" t="s">
        <v>39</v>
      </c>
      <c r="H9" s="1584"/>
      <c r="I9" s="1591"/>
      <c r="J9" s="394" t="s">
        <v>38</v>
      </c>
      <c r="K9" s="392" t="s">
        <v>39</v>
      </c>
      <c r="L9" s="393" t="s">
        <v>38</v>
      </c>
      <c r="M9" s="392" t="s">
        <v>39</v>
      </c>
      <c r="N9" s="1584"/>
      <c r="O9" s="1586"/>
      <c r="P9" s="391" t="s">
        <v>38</v>
      </c>
      <c r="Q9" s="392" t="s">
        <v>39</v>
      </c>
      <c r="R9" s="393" t="s">
        <v>38</v>
      </c>
      <c r="S9" s="392" t="s">
        <v>39</v>
      </c>
      <c r="T9" s="1584"/>
      <c r="U9" s="1591"/>
      <c r="V9" s="394" t="s">
        <v>38</v>
      </c>
      <c r="W9" s="392" t="s">
        <v>39</v>
      </c>
      <c r="X9" s="393" t="s">
        <v>38</v>
      </c>
      <c r="Y9" s="392" t="s">
        <v>39</v>
      </c>
      <c r="Z9" s="1584"/>
      <c r="AA9" s="1613"/>
      <c r="AB9" s="391" t="s">
        <v>38</v>
      </c>
      <c r="AC9" s="392" t="s">
        <v>39</v>
      </c>
      <c r="AD9" s="393" t="s">
        <v>38</v>
      </c>
      <c r="AE9" s="392" t="s">
        <v>39</v>
      </c>
      <c r="AF9" s="1584"/>
      <c r="AG9" s="1591"/>
      <c r="AH9" s="391" t="s">
        <v>38</v>
      </c>
      <c r="AI9" s="392" t="s">
        <v>39</v>
      </c>
      <c r="AJ9" s="393" t="s">
        <v>38</v>
      </c>
      <c r="AK9" s="392" t="s">
        <v>39</v>
      </c>
      <c r="AL9" s="1584"/>
      <c r="AM9" s="1613"/>
      <c r="AN9" s="394" t="s">
        <v>38</v>
      </c>
      <c r="AO9" s="392" t="s">
        <v>40</v>
      </c>
      <c r="AP9" s="393" t="s">
        <v>38</v>
      </c>
      <c r="AQ9" s="392" t="s">
        <v>40</v>
      </c>
      <c r="AR9" s="1584"/>
      <c r="AS9" s="1606"/>
      <c r="AT9" s="1599"/>
      <c r="AU9" s="1524"/>
    </row>
    <row r="10" spans="1:47" s="403" customFormat="1" ht="15.75" customHeight="1" thickBot="1" x14ac:dyDescent="0.3">
      <c r="A10" s="1055"/>
      <c r="B10" s="396"/>
      <c r="C10" s="1044" t="s">
        <v>55</v>
      </c>
      <c r="D10" s="398">
        <f>SUM(SZAK!D46)</f>
        <v>4</v>
      </c>
      <c r="E10" s="398">
        <f>SUM(SZAK!E46)</f>
        <v>40</v>
      </c>
      <c r="F10" s="398">
        <f>SUM(SZAK!F46)</f>
        <v>6</v>
      </c>
      <c r="G10" s="398">
        <f>SUM(SZAK!G46)</f>
        <v>60</v>
      </c>
      <c r="H10" s="398">
        <f>SUM(SZAK!H46)</f>
        <v>8</v>
      </c>
      <c r="I10" s="399" t="s">
        <v>17</v>
      </c>
      <c r="J10" s="400">
        <f>SUM(SZAK!J46)</f>
        <v>4</v>
      </c>
      <c r="K10" s="398">
        <f>SUM(SZAK!K46)</f>
        <v>64</v>
      </c>
      <c r="L10" s="398">
        <f>SUM(SZAK!L46)</f>
        <v>6</v>
      </c>
      <c r="M10" s="398">
        <f>SUM(SZAK!M46)</f>
        <v>88</v>
      </c>
      <c r="N10" s="398">
        <f>SUM(SZAK!N46)</f>
        <v>8</v>
      </c>
      <c r="O10" s="399" t="s">
        <v>17</v>
      </c>
      <c r="P10" s="400">
        <f>SUM(SZAK!P46)</f>
        <v>5</v>
      </c>
      <c r="Q10" s="398">
        <f>SUM(SZAK!Q46)</f>
        <v>70</v>
      </c>
      <c r="R10" s="398">
        <f>SUM(SZAK!R46)</f>
        <v>5</v>
      </c>
      <c r="S10" s="398">
        <f>SUM(SZAK!S46)</f>
        <v>70</v>
      </c>
      <c r="T10" s="398">
        <f>SUM(SZAK!T46)</f>
        <v>9</v>
      </c>
      <c r="U10" s="399" t="s">
        <v>17</v>
      </c>
      <c r="V10" s="400">
        <f>SUM(SZAK!V46)</f>
        <v>2</v>
      </c>
      <c r="W10" s="398">
        <f>SUM(SZAK!W46)</f>
        <v>28</v>
      </c>
      <c r="X10" s="398">
        <f>SUM(SZAK!X46)</f>
        <v>7</v>
      </c>
      <c r="Y10" s="398">
        <f>SUM(SZAK!Y46)</f>
        <v>98</v>
      </c>
      <c r="Z10" s="398">
        <f>SUM(SZAK!Z46)</f>
        <v>9</v>
      </c>
      <c r="AA10" s="398" t="s">
        <v>17</v>
      </c>
      <c r="AB10" s="398">
        <f>SUM(SZAK!AB46)</f>
        <v>4</v>
      </c>
      <c r="AC10" s="398">
        <f>SUM(SZAK!AC46)</f>
        <v>56</v>
      </c>
      <c r="AD10" s="398">
        <f>SUM(SZAK!AD46)</f>
        <v>8</v>
      </c>
      <c r="AE10" s="398">
        <f>SUM(SZAK!AE46)</f>
        <v>112</v>
      </c>
      <c r="AF10" s="398">
        <f>SUM(SZAK!AF46)</f>
        <v>15</v>
      </c>
      <c r="AG10" s="398" t="s">
        <v>17</v>
      </c>
      <c r="AH10" s="398">
        <f>SUM(SZAK!AH46)</f>
        <v>4</v>
      </c>
      <c r="AI10" s="398">
        <f>SUM(SZAK!AI46)</f>
        <v>44</v>
      </c>
      <c r="AJ10" s="398">
        <f>SUM(SZAK!AJ46)</f>
        <v>7</v>
      </c>
      <c r="AK10" s="398">
        <f>SUM(SZAK!AK46)</f>
        <v>74</v>
      </c>
      <c r="AL10" s="398">
        <f>SUM(SZAK!AL46)</f>
        <v>16</v>
      </c>
      <c r="AM10" s="401" t="s">
        <v>17</v>
      </c>
      <c r="AN10" s="400">
        <f>SUM(SZAK!AN46)</f>
        <v>23</v>
      </c>
      <c r="AO10" s="398">
        <f>SUM(SZAK!AO46)</f>
        <v>304</v>
      </c>
      <c r="AP10" s="398">
        <f>SUM(SZAK!AP46)</f>
        <v>34</v>
      </c>
      <c r="AQ10" s="398">
        <f>SUM(SZAK!AQ46)</f>
        <v>440</v>
      </c>
      <c r="AR10" s="398">
        <f>SUM(SZAK!AR46)</f>
        <v>65</v>
      </c>
      <c r="AS10" s="398">
        <f>SUM(SZAK!AS46)</f>
        <v>55</v>
      </c>
      <c r="AT10" s="402"/>
      <c r="AU10" s="402"/>
    </row>
    <row r="11" spans="1:47" s="403" customFormat="1" ht="15.75" customHeight="1" x14ac:dyDescent="0.25">
      <c r="A11" s="1056" t="s">
        <v>7</v>
      </c>
      <c r="B11" s="405"/>
      <c r="C11" s="1045" t="s">
        <v>51</v>
      </c>
      <c r="D11" s="407"/>
      <c r="E11" s="408"/>
      <c r="F11" s="409"/>
      <c r="G11" s="408"/>
      <c r="H11" s="409"/>
      <c r="I11" s="410"/>
      <c r="J11" s="407"/>
      <c r="K11" s="408"/>
      <c r="L11" s="409"/>
      <c r="M11" s="408"/>
      <c r="N11" s="409"/>
      <c r="O11" s="411"/>
      <c r="P11" s="407"/>
      <c r="Q11" s="408"/>
      <c r="R11" s="409"/>
      <c r="S11" s="408"/>
      <c r="T11" s="409"/>
      <c r="U11" s="411"/>
      <c r="V11" s="409"/>
      <c r="W11" s="408"/>
      <c r="X11" s="409"/>
      <c r="Y11" s="408"/>
      <c r="Z11" s="409"/>
      <c r="AA11" s="412"/>
      <c r="AB11" s="407"/>
      <c r="AC11" s="408"/>
      <c r="AD11" s="409"/>
      <c r="AE11" s="408"/>
      <c r="AF11" s="409"/>
      <c r="AG11" s="413"/>
      <c r="AH11" s="409"/>
      <c r="AI11" s="408"/>
      <c r="AJ11" s="409"/>
      <c r="AK11" s="408"/>
      <c r="AL11" s="409"/>
      <c r="AM11" s="412"/>
      <c r="AN11" s="414"/>
      <c r="AO11" s="414"/>
      <c r="AP11" s="414"/>
      <c r="AQ11" s="414"/>
      <c r="AR11" s="414"/>
      <c r="AS11" s="415"/>
      <c r="AT11" s="416"/>
      <c r="AU11" s="416"/>
    </row>
    <row r="12" spans="1:47" s="20" customFormat="1" ht="15.75" customHeight="1" x14ac:dyDescent="0.2">
      <c r="A12" s="500" t="s">
        <v>96</v>
      </c>
      <c r="B12" s="301" t="s">
        <v>15</v>
      </c>
      <c r="C12" s="501" t="s">
        <v>97</v>
      </c>
      <c r="D12" s="282"/>
      <c r="E12" s="302" t="str">
        <f>IF(D12*15=0,"",D12*15)</f>
        <v/>
      </c>
      <c r="F12" s="282"/>
      <c r="G12" s="302" t="str">
        <f>IF(F12*15=0,"",F12*15)</f>
        <v/>
      </c>
      <c r="H12" s="282"/>
      <c r="I12" s="303"/>
      <c r="J12" s="502"/>
      <c r="K12" s="302" t="str">
        <f>IF(J12*15=0,"",J12*15)</f>
        <v/>
      </c>
      <c r="L12" s="282"/>
      <c r="M12" s="302" t="str">
        <f>IF(L12*15=0,"",L12*15)</f>
        <v/>
      </c>
      <c r="N12" s="282"/>
      <c r="O12" s="503"/>
      <c r="P12" s="504"/>
      <c r="Q12" s="505"/>
      <c r="R12" s="506"/>
      <c r="S12" s="505" t="str">
        <f>IF(R12*15=0,"",R12*15)</f>
        <v/>
      </c>
      <c r="T12" s="506"/>
      <c r="U12" s="507"/>
      <c r="V12" s="418"/>
      <c r="W12" s="508"/>
      <c r="X12" s="418"/>
      <c r="Y12" s="508"/>
      <c r="Z12" s="418"/>
      <c r="AA12" s="507"/>
      <c r="AB12" s="509">
        <v>2</v>
      </c>
      <c r="AC12" s="505">
        <v>28</v>
      </c>
      <c r="AD12" s="418"/>
      <c r="AE12" s="505"/>
      <c r="AF12" s="509">
        <v>2</v>
      </c>
      <c r="AG12" s="510" t="s">
        <v>15</v>
      </c>
      <c r="AH12" s="509"/>
      <c r="AI12" s="505"/>
      <c r="AJ12" s="418"/>
      <c r="AK12" s="505"/>
      <c r="AL12" s="509"/>
      <c r="AM12" s="511"/>
      <c r="AN12" s="265">
        <f t="shared" ref="AN12:AN28" si="0">IF(D12+J12+P12+V12+AB12+AH12=0,"",D12+J12+P12+V12+AB12+AH12)</f>
        <v>2</v>
      </c>
      <c r="AO12" s="259">
        <f t="shared" ref="AO12:AO28" si="1">IF((D12+J12+P12+V12+AB12+AH12)*14=0,"",(D12+J12+P12+V12+AB12+AH12)*14)</f>
        <v>28</v>
      </c>
      <c r="AP12" s="266" t="str">
        <f t="shared" ref="AP12:AP28" si="2">IF(F12+L12+R12+X12+AD12+AJ12=0,"",F12+L12+R12+X12+AD12+AJ12)</f>
        <v/>
      </c>
      <c r="AQ12" s="259" t="str">
        <f t="shared" ref="AQ12:AQ26" si="3">IF((L12+F12+R12+X12+AD12+AJ12)*14=0,"",(L12+F12+R12+X12+AD12+AJ12)*14)</f>
        <v/>
      </c>
      <c r="AR12" s="266">
        <f t="shared" ref="AR12:AR28" si="4">IF(N12+H12+T12+Z12+AF12+AL12=0,"",N12+H12+T12+Z12+AF12+AL12)</f>
        <v>2</v>
      </c>
      <c r="AS12" s="267">
        <f t="shared" ref="AS12:AS28" si="5">IF(D12+F12+L12+J12+P12+R12+V12+X12+AB12+AD12+AH12+AJ12=0,"",D12+F12+L12+J12+P12+R12+V12+X12+AB12+AD12+AH12+AJ12)</f>
        <v>2</v>
      </c>
      <c r="AT12" s="188" t="s">
        <v>711</v>
      </c>
      <c r="AU12" s="189" t="s">
        <v>732</v>
      </c>
    </row>
    <row r="13" spans="1:47" s="20" customFormat="1" ht="15.75" customHeight="1" x14ac:dyDescent="0.2">
      <c r="A13" s="825" t="s">
        <v>1029</v>
      </c>
      <c r="B13" s="826" t="s">
        <v>15</v>
      </c>
      <c r="C13" s="1377" t="s">
        <v>1220</v>
      </c>
      <c r="D13" s="834"/>
      <c r="E13" s="835"/>
      <c r="F13" s="834">
        <v>6</v>
      </c>
      <c r="G13" s="835">
        <v>60</v>
      </c>
      <c r="H13" s="834">
        <v>4</v>
      </c>
      <c r="I13" s="836" t="s">
        <v>71</v>
      </c>
      <c r="J13" s="1128"/>
      <c r="K13" s="835"/>
      <c r="L13" s="834"/>
      <c r="M13" s="835"/>
      <c r="N13" s="834"/>
      <c r="O13" s="1129"/>
      <c r="P13" s="1130"/>
      <c r="Q13" s="537"/>
      <c r="R13" s="535"/>
      <c r="S13" s="537"/>
      <c r="T13" s="535"/>
      <c r="U13" s="1131"/>
      <c r="V13" s="1380"/>
      <c r="W13" s="1132"/>
      <c r="X13" s="1380"/>
      <c r="Y13" s="1132"/>
      <c r="Z13" s="1380"/>
      <c r="AA13" s="1131"/>
      <c r="AB13" s="535"/>
      <c r="AC13" s="537"/>
      <c r="AD13" s="1380"/>
      <c r="AE13" s="537"/>
      <c r="AF13" s="535"/>
      <c r="AG13" s="1133"/>
      <c r="AH13" s="535"/>
      <c r="AI13" s="537"/>
      <c r="AJ13" s="1380"/>
      <c r="AK13" s="537"/>
      <c r="AL13" s="535"/>
      <c r="AM13" s="1134"/>
      <c r="AN13" s="845"/>
      <c r="AO13" s="835"/>
      <c r="AP13" s="846">
        <v>6</v>
      </c>
      <c r="AQ13" s="835">
        <v>60</v>
      </c>
      <c r="AR13" s="846">
        <v>4</v>
      </c>
      <c r="AS13" s="847">
        <v>6</v>
      </c>
      <c r="AT13" s="30" t="s">
        <v>662</v>
      </c>
      <c r="AU13" s="832" t="s">
        <v>1030</v>
      </c>
    </row>
    <row r="14" spans="1:47" s="20" customFormat="1" ht="15.75" customHeight="1" x14ac:dyDescent="0.2">
      <c r="A14" s="825" t="s">
        <v>1032</v>
      </c>
      <c r="B14" s="826" t="s">
        <v>15</v>
      </c>
      <c r="C14" s="1377" t="s">
        <v>1033</v>
      </c>
      <c r="D14" s="834"/>
      <c r="E14" s="835"/>
      <c r="F14" s="834"/>
      <c r="G14" s="835"/>
      <c r="H14" s="834"/>
      <c r="I14" s="836"/>
      <c r="J14" s="1128"/>
      <c r="K14" s="835"/>
      <c r="L14" s="834"/>
      <c r="M14" s="835"/>
      <c r="N14" s="834"/>
      <c r="O14" s="1129"/>
      <c r="P14" s="1130"/>
      <c r="Q14" s="537"/>
      <c r="R14" s="535"/>
      <c r="S14" s="537"/>
      <c r="T14" s="535"/>
      <c r="U14" s="1131"/>
      <c r="V14" s="1380"/>
      <c r="W14" s="1132"/>
      <c r="X14" s="1380"/>
      <c r="Y14" s="1132"/>
      <c r="Z14" s="1380"/>
      <c r="AA14" s="1131"/>
      <c r="AB14" s="535"/>
      <c r="AC14" s="537"/>
      <c r="AD14" s="1380"/>
      <c r="AE14" s="537"/>
      <c r="AF14" s="535"/>
      <c r="AG14" s="1133"/>
      <c r="AH14" s="535"/>
      <c r="AI14" s="537"/>
      <c r="AJ14" s="1380">
        <v>1</v>
      </c>
      <c r="AK14" s="537">
        <v>8</v>
      </c>
      <c r="AL14" s="535">
        <v>1</v>
      </c>
      <c r="AM14" s="1134" t="s">
        <v>71</v>
      </c>
      <c r="AN14" s="845"/>
      <c r="AO14" s="835"/>
      <c r="AP14" s="846">
        <v>1</v>
      </c>
      <c r="AQ14" s="835">
        <v>10</v>
      </c>
      <c r="AR14" s="846">
        <v>1</v>
      </c>
      <c r="AS14" s="847">
        <v>1</v>
      </c>
      <c r="AT14" s="30" t="s">
        <v>662</v>
      </c>
      <c r="AU14" s="832" t="s">
        <v>1034</v>
      </c>
    </row>
    <row r="15" spans="1:47" s="20" customFormat="1" ht="15.75" customHeight="1" x14ac:dyDescent="0.2">
      <c r="A15" s="825" t="s">
        <v>1035</v>
      </c>
      <c r="B15" s="826" t="s">
        <v>15</v>
      </c>
      <c r="C15" s="1377" t="s">
        <v>1036</v>
      </c>
      <c r="D15" s="834"/>
      <c r="E15" s="835"/>
      <c r="F15" s="834"/>
      <c r="G15" s="835"/>
      <c r="H15" s="834"/>
      <c r="I15" s="836"/>
      <c r="J15" s="1128"/>
      <c r="K15" s="835"/>
      <c r="L15" s="834"/>
      <c r="M15" s="835"/>
      <c r="N15" s="834"/>
      <c r="O15" s="1129"/>
      <c r="P15" s="1130"/>
      <c r="Q15" s="537"/>
      <c r="R15" s="535"/>
      <c r="S15" s="537"/>
      <c r="T15" s="535"/>
      <c r="U15" s="1131"/>
      <c r="V15" s="1380"/>
      <c r="W15" s="1132"/>
      <c r="X15" s="1380"/>
      <c r="Y15" s="1132"/>
      <c r="Z15" s="1380"/>
      <c r="AA15" s="1131"/>
      <c r="AB15" s="535"/>
      <c r="AC15" s="537"/>
      <c r="AD15" s="1380"/>
      <c r="AE15" s="537"/>
      <c r="AF15" s="535"/>
      <c r="AG15" s="1133"/>
      <c r="AH15" s="535"/>
      <c r="AI15" s="537"/>
      <c r="AJ15" s="1380">
        <v>1</v>
      </c>
      <c r="AK15" s="537">
        <v>8</v>
      </c>
      <c r="AL15" s="535">
        <v>1</v>
      </c>
      <c r="AM15" s="1134" t="s">
        <v>71</v>
      </c>
      <c r="AN15" s="845"/>
      <c r="AO15" s="835"/>
      <c r="AP15" s="846">
        <v>1</v>
      </c>
      <c r="AQ15" s="835">
        <v>10</v>
      </c>
      <c r="AR15" s="846">
        <v>1</v>
      </c>
      <c r="AS15" s="847">
        <v>1</v>
      </c>
      <c r="AT15" s="30" t="s">
        <v>662</v>
      </c>
      <c r="AU15" s="832" t="s">
        <v>800</v>
      </c>
    </row>
    <row r="16" spans="1:47" s="419" customFormat="1" x14ac:dyDescent="0.2">
      <c r="A16" s="500" t="s">
        <v>894</v>
      </c>
      <c r="B16" s="301" t="s">
        <v>15</v>
      </c>
      <c r="C16" s="560" t="s">
        <v>523</v>
      </c>
      <c r="D16" s="502"/>
      <c r="E16" s="302"/>
      <c r="F16" s="282"/>
      <c r="G16" s="302"/>
      <c r="H16" s="282"/>
      <c r="I16" s="303"/>
      <c r="J16" s="512"/>
      <c r="K16" s="302"/>
      <c r="L16" s="282"/>
      <c r="M16" s="302"/>
      <c r="N16" s="513"/>
      <c r="O16" s="514"/>
      <c r="P16" s="502"/>
      <c r="Q16" s="302"/>
      <c r="R16" s="282"/>
      <c r="S16" s="302"/>
      <c r="T16" s="282"/>
      <c r="U16" s="503"/>
      <c r="V16" s="269">
        <v>1</v>
      </c>
      <c r="W16" s="515">
        <v>14</v>
      </c>
      <c r="X16" s="269"/>
      <c r="Y16" s="515"/>
      <c r="Z16" s="269">
        <v>1</v>
      </c>
      <c r="AA16" s="516" t="s">
        <v>71</v>
      </c>
      <c r="AB16" s="513"/>
      <c r="AC16" s="517"/>
      <c r="AD16" s="282"/>
      <c r="AE16" s="517"/>
      <c r="AF16" s="513"/>
      <c r="AG16" s="510"/>
      <c r="AH16" s="282"/>
      <c r="AI16" s="302"/>
      <c r="AJ16" s="282"/>
      <c r="AK16" s="302"/>
      <c r="AL16" s="282"/>
      <c r="AM16" s="282"/>
      <c r="AN16" s="265">
        <f t="shared" si="0"/>
        <v>1</v>
      </c>
      <c r="AO16" s="259">
        <f t="shared" si="1"/>
        <v>14</v>
      </c>
      <c r="AP16" s="266" t="str">
        <f t="shared" si="2"/>
        <v/>
      </c>
      <c r="AQ16" s="259" t="str">
        <f t="shared" si="3"/>
        <v/>
      </c>
      <c r="AR16" s="266">
        <f t="shared" si="4"/>
        <v>1</v>
      </c>
      <c r="AS16" s="267">
        <f t="shared" si="5"/>
        <v>1</v>
      </c>
      <c r="AT16" s="30" t="s">
        <v>683</v>
      </c>
      <c r="AU16" s="189" t="s">
        <v>808</v>
      </c>
    </row>
    <row r="17" spans="1:125" x14ac:dyDescent="0.2">
      <c r="A17" s="500" t="s">
        <v>895</v>
      </c>
      <c r="B17" s="301" t="s">
        <v>15</v>
      </c>
      <c r="C17" s="538" t="s">
        <v>524</v>
      </c>
      <c r="D17" s="502"/>
      <c r="E17" s="302"/>
      <c r="F17" s="282"/>
      <c r="G17" s="302"/>
      <c r="H17" s="282"/>
      <c r="I17" s="303"/>
      <c r="J17" s="502"/>
      <c r="K17" s="302"/>
      <c r="L17" s="282"/>
      <c r="M17" s="302"/>
      <c r="N17" s="282"/>
      <c r="O17" s="503"/>
      <c r="P17" s="512"/>
      <c r="Q17" s="302"/>
      <c r="R17" s="282"/>
      <c r="S17" s="302"/>
      <c r="T17" s="513"/>
      <c r="U17" s="514"/>
      <c r="V17" s="282"/>
      <c r="W17" s="517"/>
      <c r="X17" s="282"/>
      <c r="Y17" s="517"/>
      <c r="Z17" s="282"/>
      <c r="AA17" s="503"/>
      <c r="AB17" s="513">
        <v>1</v>
      </c>
      <c r="AC17" s="515">
        <v>14</v>
      </c>
      <c r="AD17" s="269"/>
      <c r="AE17" s="515"/>
      <c r="AF17" s="513">
        <v>1</v>
      </c>
      <c r="AG17" s="510" t="s">
        <v>71</v>
      </c>
      <c r="AH17" s="282"/>
      <c r="AI17" s="302"/>
      <c r="AJ17" s="282"/>
      <c r="AK17" s="302"/>
      <c r="AL17" s="282"/>
      <c r="AM17" s="282"/>
      <c r="AN17" s="265">
        <f t="shared" si="0"/>
        <v>1</v>
      </c>
      <c r="AO17" s="259">
        <f t="shared" si="1"/>
        <v>14</v>
      </c>
      <c r="AP17" s="266" t="str">
        <f t="shared" si="2"/>
        <v/>
      </c>
      <c r="AQ17" s="259" t="str">
        <f t="shared" si="3"/>
        <v/>
      </c>
      <c r="AR17" s="266">
        <f t="shared" si="4"/>
        <v>1</v>
      </c>
      <c r="AS17" s="267">
        <f t="shared" si="5"/>
        <v>1</v>
      </c>
      <c r="AT17" s="30" t="s">
        <v>683</v>
      </c>
      <c r="AU17" s="189" t="s">
        <v>808</v>
      </c>
    </row>
    <row r="18" spans="1:125" x14ac:dyDescent="0.2">
      <c r="A18" s="500" t="s">
        <v>795</v>
      </c>
      <c r="B18" s="301" t="s">
        <v>15</v>
      </c>
      <c r="C18" s="518" t="s">
        <v>525</v>
      </c>
      <c r="D18" s="512"/>
      <c r="E18" s="515"/>
      <c r="F18" s="513"/>
      <c r="G18" s="515"/>
      <c r="H18" s="513"/>
      <c r="I18" s="519"/>
      <c r="J18" s="502"/>
      <c r="K18" s="302"/>
      <c r="L18" s="282"/>
      <c r="M18" s="302"/>
      <c r="N18" s="282"/>
      <c r="O18" s="503"/>
      <c r="P18" s="502"/>
      <c r="Q18" s="302"/>
      <c r="R18" s="282"/>
      <c r="S18" s="302"/>
      <c r="T18" s="282"/>
      <c r="U18" s="503"/>
      <c r="V18" s="512"/>
      <c r="W18" s="515"/>
      <c r="X18" s="513"/>
      <c r="Y18" s="515"/>
      <c r="Z18" s="513"/>
      <c r="AA18" s="514"/>
      <c r="AB18" s="513"/>
      <c r="AC18" s="515"/>
      <c r="AD18" s="513">
        <v>2</v>
      </c>
      <c r="AE18" s="515">
        <v>28</v>
      </c>
      <c r="AF18" s="513">
        <v>2</v>
      </c>
      <c r="AG18" s="514" t="s">
        <v>83</v>
      </c>
      <c r="AH18" s="282"/>
      <c r="AI18" s="302"/>
      <c r="AJ18" s="282"/>
      <c r="AK18" s="302"/>
      <c r="AL18" s="282"/>
      <c r="AM18" s="282"/>
      <c r="AN18" s="265" t="str">
        <f t="shared" si="0"/>
        <v/>
      </c>
      <c r="AO18" s="259" t="str">
        <f t="shared" si="1"/>
        <v/>
      </c>
      <c r="AP18" s="266">
        <f t="shared" si="2"/>
        <v>2</v>
      </c>
      <c r="AQ18" s="259">
        <f t="shared" si="3"/>
        <v>28</v>
      </c>
      <c r="AR18" s="266">
        <f t="shared" si="4"/>
        <v>2</v>
      </c>
      <c r="AS18" s="267">
        <f t="shared" si="5"/>
        <v>2</v>
      </c>
      <c r="AT18" s="30" t="s">
        <v>662</v>
      </c>
      <c r="AU18" s="189" t="s">
        <v>796</v>
      </c>
    </row>
    <row r="19" spans="1:125" x14ac:dyDescent="0.2">
      <c r="A19" s="786" t="s">
        <v>797</v>
      </c>
      <c r="B19" s="1467" t="s">
        <v>15</v>
      </c>
      <c r="C19" s="774" t="s">
        <v>526</v>
      </c>
      <c r="D19" s="512"/>
      <c r="E19" s="515"/>
      <c r="F19" s="513"/>
      <c r="G19" s="515"/>
      <c r="H19" s="513"/>
      <c r="I19" s="519"/>
      <c r="J19" s="502"/>
      <c r="K19" s="302"/>
      <c r="L19" s="282"/>
      <c r="M19" s="302"/>
      <c r="N19" s="282"/>
      <c r="O19" s="503"/>
      <c r="P19" s="502"/>
      <c r="Q19" s="517"/>
      <c r="R19" s="282"/>
      <c r="S19" s="302"/>
      <c r="T19" s="282"/>
      <c r="U19" s="503"/>
      <c r="V19" s="386"/>
      <c r="W19" s="520"/>
      <c r="X19" s="386"/>
      <c r="Y19" s="520"/>
      <c r="Z19" s="386"/>
      <c r="AA19" s="521"/>
      <c r="AB19" s="522"/>
      <c r="AC19" s="515"/>
      <c r="AD19" s="513"/>
      <c r="AE19" s="515"/>
      <c r="AF19" s="513"/>
      <c r="AG19" s="514"/>
      <c r="AH19" s="1468"/>
      <c r="AI19" s="1469"/>
      <c r="AJ19" s="1470">
        <v>2</v>
      </c>
      <c r="AK19" s="1469">
        <v>28</v>
      </c>
      <c r="AL19" s="1470">
        <v>3</v>
      </c>
      <c r="AM19" s="1471" t="s">
        <v>83</v>
      </c>
      <c r="AN19" s="265" t="str">
        <f t="shared" si="0"/>
        <v/>
      </c>
      <c r="AO19" s="259" t="str">
        <f t="shared" si="1"/>
        <v/>
      </c>
      <c r="AP19" s="266">
        <f t="shared" si="2"/>
        <v>2</v>
      </c>
      <c r="AQ19" s="259">
        <f t="shared" si="3"/>
        <v>28</v>
      </c>
      <c r="AR19" s="266">
        <f t="shared" si="4"/>
        <v>3</v>
      </c>
      <c r="AS19" s="267">
        <f t="shared" si="5"/>
        <v>2</v>
      </c>
      <c r="AT19" s="30" t="s">
        <v>662</v>
      </c>
      <c r="AU19" s="189" t="s">
        <v>800</v>
      </c>
    </row>
    <row r="20" spans="1:125" s="20" customFormat="1" x14ac:dyDescent="0.2">
      <c r="A20" s="500" t="s">
        <v>810</v>
      </c>
      <c r="B20" s="301" t="s">
        <v>15</v>
      </c>
      <c r="C20" s="523" t="s">
        <v>583</v>
      </c>
      <c r="D20" s="502"/>
      <c r="E20" s="517"/>
      <c r="F20" s="282"/>
      <c r="G20" s="517"/>
      <c r="H20" s="282"/>
      <c r="I20" s="303"/>
      <c r="J20" s="502"/>
      <c r="K20" s="302"/>
      <c r="L20" s="282"/>
      <c r="M20" s="302"/>
      <c r="N20" s="282"/>
      <c r="O20" s="503"/>
      <c r="P20" s="512">
        <v>2</v>
      </c>
      <c r="Q20" s="515">
        <v>28</v>
      </c>
      <c r="R20" s="513"/>
      <c r="S20" s="515"/>
      <c r="T20" s="513">
        <v>2</v>
      </c>
      <c r="U20" s="524" t="s">
        <v>15</v>
      </c>
      <c r="V20" s="30"/>
      <c r="W20" s="525"/>
      <c r="X20" s="31"/>
      <c r="Y20" s="525"/>
      <c r="Z20" s="31"/>
      <c r="AA20" s="420"/>
      <c r="AB20" s="526"/>
      <c r="AC20" s="527"/>
      <c r="AD20" s="310"/>
      <c r="AE20" s="517"/>
      <c r="AF20" s="310"/>
      <c r="AG20" s="528"/>
      <c r="AH20" s="1"/>
      <c r="AI20" s="385"/>
      <c r="AJ20" s="1"/>
      <c r="AK20" s="385"/>
      <c r="AL20" s="1"/>
      <c r="AM20" s="387"/>
      <c r="AN20" s="265">
        <f t="shared" si="0"/>
        <v>2</v>
      </c>
      <c r="AO20" s="259">
        <f t="shared" si="1"/>
        <v>28</v>
      </c>
      <c r="AP20" s="266" t="str">
        <f t="shared" si="2"/>
        <v/>
      </c>
      <c r="AQ20" s="259" t="str">
        <f t="shared" si="3"/>
        <v/>
      </c>
      <c r="AR20" s="266">
        <f t="shared" si="4"/>
        <v>2</v>
      </c>
      <c r="AS20" s="267">
        <f t="shared" si="5"/>
        <v>2</v>
      </c>
      <c r="AT20" s="188" t="s">
        <v>669</v>
      </c>
      <c r="AU20" s="189" t="s">
        <v>1043</v>
      </c>
    </row>
    <row r="21" spans="1:125" s="20" customFormat="1" x14ac:dyDescent="0.2">
      <c r="A21" s="500" t="s">
        <v>811</v>
      </c>
      <c r="B21" s="301" t="s">
        <v>15</v>
      </c>
      <c r="C21" s="523" t="s">
        <v>1192</v>
      </c>
      <c r="D21" s="502"/>
      <c r="E21" s="517"/>
      <c r="F21" s="282"/>
      <c r="G21" s="517"/>
      <c r="H21" s="282"/>
      <c r="I21" s="303"/>
      <c r="J21" s="502"/>
      <c r="K21" s="302"/>
      <c r="L21" s="282"/>
      <c r="M21" s="302"/>
      <c r="N21" s="282"/>
      <c r="O21" s="503"/>
      <c r="P21" s="512"/>
      <c r="Q21" s="515"/>
      <c r="R21" s="513"/>
      <c r="S21" s="515"/>
      <c r="T21" s="513"/>
      <c r="U21" s="524"/>
      <c r="V21" s="529">
        <v>2</v>
      </c>
      <c r="W21" s="527">
        <v>28</v>
      </c>
      <c r="X21" s="1"/>
      <c r="Y21" s="517"/>
      <c r="Z21" s="1">
        <v>2</v>
      </c>
      <c r="AA21" s="420" t="s">
        <v>15</v>
      </c>
      <c r="AB21" s="30"/>
      <c r="AC21" s="527"/>
      <c r="AD21" s="1"/>
      <c r="AE21" s="517"/>
      <c r="AF21" s="1"/>
      <c r="AG21" s="420"/>
      <c r="AH21" s="30"/>
      <c r="AI21" s="530"/>
      <c r="AJ21" s="31"/>
      <c r="AK21" s="530"/>
      <c r="AL21" s="31"/>
      <c r="AM21" s="308"/>
      <c r="AN21" s="309">
        <f t="shared" si="0"/>
        <v>2</v>
      </c>
      <c r="AO21" s="302">
        <f t="shared" si="1"/>
        <v>28</v>
      </c>
      <c r="AP21" s="309" t="str">
        <f t="shared" si="2"/>
        <v/>
      </c>
      <c r="AQ21" s="302" t="str">
        <f t="shared" si="3"/>
        <v/>
      </c>
      <c r="AR21" s="309">
        <f t="shared" si="4"/>
        <v>2</v>
      </c>
      <c r="AS21" s="312">
        <f t="shared" si="5"/>
        <v>2</v>
      </c>
      <c r="AT21" s="188" t="s">
        <v>669</v>
      </c>
      <c r="AU21" s="189" t="s">
        <v>1043</v>
      </c>
    </row>
    <row r="22" spans="1:125" s="1" customFormat="1" x14ac:dyDescent="0.2">
      <c r="A22" s="255" t="s">
        <v>295</v>
      </c>
      <c r="B22" s="301" t="s">
        <v>15</v>
      </c>
      <c r="C22" s="531" t="s">
        <v>296</v>
      </c>
      <c r="D22" s="502"/>
      <c r="E22" s="517"/>
      <c r="F22" s="282"/>
      <c r="G22" s="517"/>
      <c r="H22" s="282"/>
      <c r="I22" s="303"/>
      <c r="J22" s="502"/>
      <c r="K22" s="517"/>
      <c r="L22" s="282"/>
      <c r="M22" s="517"/>
      <c r="N22" s="282"/>
      <c r="O22" s="503"/>
      <c r="P22" s="502"/>
      <c r="Q22" s="517"/>
      <c r="R22" s="282"/>
      <c r="S22" s="517"/>
      <c r="T22" s="282"/>
      <c r="U22" s="503"/>
      <c r="V22" s="532">
        <v>1</v>
      </c>
      <c r="W22" s="533">
        <v>14</v>
      </c>
      <c r="X22" s="532"/>
      <c r="Y22" s="533" t="str">
        <f>IF(X22*15=0,"",X22*15)</f>
        <v/>
      </c>
      <c r="Z22" s="532">
        <v>1</v>
      </c>
      <c r="AA22" s="534" t="s">
        <v>83</v>
      </c>
      <c r="AB22" s="535"/>
      <c r="AC22" s="517"/>
      <c r="AD22" s="310"/>
      <c r="AE22" s="517"/>
      <c r="AF22" s="310"/>
      <c r="AG22" s="536"/>
      <c r="AH22" s="535"/>
      <c r="AI22" s="537"/>
      <c r="AJ22" s="535"/>
      <c r="AK22" s="537"/>
      <c r="AL22" s="535"/>
      <c r="AM22" s="535"/>
      <c r="AN22" s="265">
        <f t="shared" si="0"/>
        <v>1</v>
      </c>
      <c r="AO22" s="259">
        <f t="shared" si="1"/>
        <v>14</v>
      </c>
      <c r="AP22" s="266" t="str">
        <f t="shared" si="2"/>
        <v/>
      </c>
      <c r="AQ22" s="259" t="str">
        <f t="shared" si="3"/>
        <v/>
      </c>
      <c r="AR22" s="266">
        <f t="shared" si="4"/>
        <v>1</v>
      </c>
      <c r="AS22" s="267">
        <f t="shared" si="5"/>
        <v>1</v>
      </c>
      <c r="AT22" s="188" t="s">
        <v>733</v>
      </c>
      <c r="AU22" s="546" t="s">
        <v>1042</v>
      </c>
    </row>
    <row r="23" spans="1:125" s="1" customFormat="1" x14ac:dyDescent="0.2">
      <c r="A23" s="255" t="s">
        <v>735</v>
      </c>
      <c r="B23" s="384" t="s">
        <v>15</v>
      </c>
      <c r="C23" s="538" t="s">
        <v>297</v>
      </c>
      <c r="D23" s="539"/>
      <c r="E23" s="517" t="str">
        <f>IF(D23*15=0,"",D23*15)</f>
        <v/>
      </c>
      <c r="F23" s="540"/>
      <c r="G23" s="517" t="str">
        <f>IF(F23*15=0,"",F23*15)</f>
        <v/>
      </c>
      <c r="H23" s="540"/>
      <c r="I23" s="541"/>
      <c r="J23" s="512"/>
      <c r="K23" s="515" t="str">
        <f>IF(J23*15=0,"",J23*15)</f>
        <v/>
      </c>
      <c r="L23" s="513">
        <v>2</v>
      </c>
      <c r="M23" s="515">
        <v>28</v>
      </c>
      <c r="N23" s="513">
        <v>2</v>
      </c>
      <c r="O23" s="514" t="s">
        <v>71</v>
      </c>
      <c r="P23" s="539"/>
      <c r="Q23" s="517" t="str">
        <f t="shared" ref="Q23:Q28" si="6">IF(P23*15=0,"",P23*15)</f>
        <v/>
      </c>
      <c r="R23" s="540"/>
      <c r="S23" s="517" t="str">
        <f>IF(R23*15=0,"",R23*15)</f>
        <v/>
      </c>
      <c r="T23" s="540"/>
      <c r="U23" s="542"/>
      <c r="V23" s="540"/>
      <c r="W23" s="517" t="str">
        <f t="shared" ref="W23:W28" si="7">IF(V23*15=0,"",V23*15)</f>
        <v/>
      </c>
      <c r="X23" s="540"/>
      <c r="Y23" s="517" t="str">
        <f>IF(X23*15=0,"",X23*15)</f>
        <v/>
      </c>
      <c r="Z23" s="540"/>
      <c r="AA23" s="542"/>
      <c r="AB23" s="540"/>
      <c r="AC23" s="517" t="str">
        <f>IF(AB23*15=0,"",AB23*15)</f>
        <v/>
      </c>
      <c r="AD23" s="543"/>
      <c r="AE23" s="517" t="str">
        <f>IF(AD23*15=0,"",AD23*15)</f>
        <v/>
      </c>
      <c r="AF23" s="543"/>
      <c r="AG23" s="544"/>
      <c r="AH23" s="540"/>
      <c r="AI23" s="517" t="str">
        <f>IF(AH23*15=0,"",AH23*15)</f>
        <v/>
      </c>
      <c r="AJ23" s="540"/>
      <c r="AK23" s="302" t="str">
        <f>IF(AJ23*15=0,"",AJ23*15)</f>
        <v/>
      </c>
      <c r="AL23" s="540"/>
      <c r="AM23" s="540"/>
      <c r="AN23" s="265" t="str">
        <f t="shared" si="0"/>
        <v/>
      </c>
      <c r="AO23" s="259" t="str">
        <f t="shared" si="1"/>
        <v/>
      </c>
      <c r="AP23" s="266">
        <f t="shared" si="2"/>
        <v>2</v>
      </c>
      <c r="AQ23" s="259">
        <f t="shared" si="3"/>
        <v>28</v>
      </c>
      <c r="AR23" s="266">
        <f t="shared" si="4"/>
        <v>2</v>
      </c>
      <c r="AS23" s="267">
        <f t="shared" si="5"/>
        <v>2</v>
      </c>
      <c r="AT23" s="545" t="s">
        <v>671</v>
      </c>
      <c r="AU23" s="546" t="s">
        <v>812</v>
      </c>
    </row>
    <row r="24" spans="1:125" s="1" customFormat="1" x14ac:dyDescent="0.2">
      <c r="A24" s="255" t="s">
        <v>736</v>
      </c>
      <c r="B24" s="384" t="s">
        <v>15</v>
      </c>
      <c r="C24" s="538" t="s">
        <v>298</v>
      </c>
      <c r="D24" s="539"/>
      <c r="E24" s="517" t="str">
        <f>IF(D24*15=0,"",D24*15)</f>
        <v/>
      </c>
      <c r="F24" s="540"/>
      <c r="G24" s="517" t="str">
        <f>IF(F24*15=0,"",F24*15)</f>
        <v/>
      </c>
      <c r="H24" s="540"/>
      <c r="I24" s="541"/>
      <c r="J24" s="539"/>
      <c r="K24" s="517" t="str">
        <f>IF(J24*15=0,"",J24*15)</f>
        <v/>
      </c>
      <c r="L24" s="540"/>
      <c r="M24" s="517" t="str">
        <f>IF(L24*15=0,"",L24*15)</f>
        <v/>
      </c>
      <c r="N24" s="540"/>
      <c r="O24" s="542"/>
      <c r="P24" s="512"/>
      <c r="Q24" s="515" t="str">
        <f t="shared" si="6"/>
        <v/>
      </c>
      <c r="R24" s="513">
        <v>2</v>
      </c>
      <c r="S24" s="515">
        <v>28</v>
      </c>
      <c r="T24" s="513">
        <v>2</v>
      </c>
      <c r="U24" s="514" t="s">
        <v>71</v>
      </c>
      <c r="V24" s="540"/>
      <c r="W24" s="517" t="str">
        <f t="shared" si="7"/>
        <v/>
      </c>
      <c r="X24" s="540"/>
      <c r="Y24" s="517" t="str">
        <f>IF(X24*15=0,"",X24*15)</f>
        <v/>
      </c>
      <c r="Z24" s="540"/>
      <c r="AA24" s="542"/>
      <c r="AB24" s="540"/>
      <c r="AC24" s="517" t="str">
        <f>IF(AB24*15=0,"",AB24*15)</f>
        <v/>
      </c>
      <c r="AD24" s="543"/>
      <c r="AE24" s="517" t="str">
        <f>IF(AD24*15=0,"",AD24*15)</f>
        <v/>
      </c>
      <c r="AF24" s="543"/>
      <c r="AG24" s="547"/>
      <c r="AH24" s="540"/>
      <c r="AI24" s="517" t="str">
        <f>IF(AH24*15=0,"",AH24*15)</f>
        <v/>
      </c>
      <c r="AJ24" s="540"/>
      <c r="AK24" s="302" t="str">
        <f>IF(AJ24*15=0,"",AJ24*15)</f>
        <v/>
      </c>
      <c r="AL24" s="540"/>
      <c r="AM24" s="540"/>
      <c r="AN24" s="265" t="str">
        <f t="shared" si="0"/>
        <v/>
      </c>
      <c r="AO24" s="259" t="str">
        <f t="shared" si="1"/>
        <v/>
      </c>
      <c r="AP24" s="266">
        <f t="shared" si="2"/>
        <v>2</v>
      </c>
      <c r="AQ24" s="259">
        <f t="shared" si="3"/>
        <v>28</v>
      </c>
      <c r="AR24" s="266">
        <f t="shared" si="4"/>
        <v>2</v>
      </c>
      <c r="AS24" s="267">
        <f t="shared" si="5"/>
        <v>2</v>
      </c>
      <c r="AT24" s="545" t="s">
        <v>671</v>
      </c>
      <c r="AU24" s="546" t="s">
        <v>813</v>
      </c>
    </row>
    <row r="25" spans="1:125" s="1" customFormat="1" x14ac:dyDescent="0.2">
      <c r="A25" s="255" t="s">
        <v>737</v>
      </c>
      <c r="B25" s="384" t="s">
        <v>15</v>
      </c>
      <c r="C25" s="538" t="s">
        <v>299</v>
      </c>
      <c r="D25" s="539"/>
      <c r="E25" s="517" t="str">
        <f>IF(D25*15=0,"",D25*15)</f>
        <v/>
      </c>
      <c r="F25" s="540"/>
      <c r="G25" s="517" t="str">
        <f>IF(F25*15=0,"",F25*15)</f>
        <v/>
      </c>
      <c r="H25" s="540"/>
      <c r="I25" s="541"/>
      <c r="J25" s="539"/>
      <c r="K25" s="517" t="str">
        <f>IF(J25*15=0,"",J25*15)</f>
        <v/>
      </c>
      <c r="L25" s="540"/>
      <c r="M25" s="517" t="str">
        <f>IF(L25*15=0,"",L25*15)</f>
        <v/>
      </c>
      <c r="N25" s="540"/>
      <c r="O25" s="542"/>
      <c r="P25" s="539"/>
      <c r="Q25" s="517" t="str">
        <f t="shared" si="6"/>
        <v/>
      </c>
      <c r="R25" s="540"/>
      <c r="S25" s="517" t="str">
        <f>IF(R25*15=0,"",R25*15)</f>
        <v/>
      </c>
      <c r="T25" s="540"/>
      <c r="U25" s="542"/>
      <c r="V25" s="513"/>
      <c r="W25" s="515" t="str">
        <f t="shared" si="7"/>
        <v/>
      </c>
      <c r="X25" s="513">
        <v>2</v>
      </c>
      <c r="Y25" s="515">
        <v>28</v>
      </c>
      <c r="Z25" s="513">
        <v>2</v>
      </c>
      <c r="AA25" s="510" t="s">
        <v>71</v>
      </c>
      <c r="AB25" s="548"/>
      <c r="AC25" s="517" t="str">
        <f>IF(AB25*15=0,"",AB25*15)</f>
        <v/>
      </c>
      <c r="AD25" s="543"/>
      <c r="AE25" s="517" t="str">
        <f>IF(AD25*15=0,"",AD25*15)</f>
        <v/>
      </c>
      <c r="AF25" s="543"/>
      <c r="AG25" s="547"/>
      <c r="AH25" s="540"/>
      <c r="AI25" s="517" t="str">
        <f>IF(AH25*15=0,"",AH25*15)</f>
        <v/>
      </c>
      <c r="AJ25" s="540"/>
      <c r="AK25" s="302" t="str">
        <f>IF(AJ25*15=0,"",AJ25*15)</f>
        <v/>
      </c>
      <c r="AL25" s="540"/>
      <c r="AM25" s="540"/>
      <c r="AN25" s="265" t="str">
        <f t="shared" si="0"/>
        <v/>
      </c>
      <c r="AO25" s="259" t="str">
        <f t="shared" si="1"/>
        <v/>
      </c>
      <c r="AP25" s="266">
        <f t="shared" si="2"/>
        <v>2</v>
      </c>
      <c r="AQ25" s="259">
        <f t="shared" si="3"/>
        <v>28</v>
      </c>
      <c r="AR25" s="266">
        <f t="shared" si="4"/>
        <v>2</v>
      </c>
      <c r="AS25" s="267">
        <f t="shared" si="5"/>
        <v>2</v>
      </c>
      <c r="AT25" s="545" t="s">
        <v>671</v>
      </c>
      <c r="AU25" s="546" t="s">
        <v>814</v>
      </c>
    </row>
    <row r="26" spans="1:125" s="1" customFormat="1" x14ac:dyDescent="0.2">
      <c r="A26" s="255" t="s">
        <v>738</v>
      </c>
      <c r="B26" s="384" t="s">
        <v>15</v>
      </c>
      <c r="C26" s="538" t="s">
        <v>300</v>
      </c>
      <c r="D26" s="539"/>
      <c r="E26" s="517" t="str">
        <f>IF(D26*15=0,"",D26*15)</f>
        <v/>
      </c>
      <c r="F26" s="540"/>
      <c r="G26" s="517" t="str">
        <f>IF(F26*15=0,"",F26*15)</f>
        <v/>
      </c>
      <c r="H26" s="540"/>
      <c r="I26" s="541"/>
      <c r="J26" s="539"/>
      <c r="K26" s="517" t="str">
        <f>IF(J26*15=0,"",J26*15)</f>
        <v/>
      </c>
      <c r="L26" s="540"/>
      <c r="M26" s="517" t="str">
        <f>IF(L26*15=0,"",L26*15)</f>
        <v/>
      </c>
      <c r="N26" s="540"/>
      <c r="O26" s="542"/>
      <c r="P26" s="539"/>
      <c r="Q26" s="517" t="str">
        <f t="shared" si="6"/>
        <v/>
      </c>
      <c r="R26" s="540"/>
      <c r="S26" s="517" t="str">
        <f>IF(R26*15=0,"",R26*15)</f>
        <v/>
      </c>
      <c r="T26" s="540"/>
      <c r="U26" s="542"/>
      <c r="V26" s="540"/>
      <c r="W26" s="517" t="str">
        <f t="shared" si="7"/>
        <v/>
      </c>
      <c r="X26" s="540"/>
      <c r="Y26" s="517" t="str">
        <f>IF(X26*15=0,"",X26*15)</f>
        <v/>
      </c>
      <c r="Z26" s="540"/>
      <c r="AA26" s="549"/>
      <c r="AB26" s="550"/>
      <c r="AC26" s="515" t="str">
        <f>IF(AB26*15=0,"",AB26*15)</f>
        <v/>
      </c>
      <c r="AD26" s="551">
        <v>2</v>
      </c>
      <c r="AE26" s="515">
        <v>28</v>
      </c>
      <c r="AF26" s="551">
        <v>2</v>
      </c>
      <c r="AG26" s="552" t="s">
        <v>71</v>
      </c>
      <c r="AH26" s="540"/>
      <c r="AI26" s="517" t="str">
        <f>IF(AH26*15=0,"",AH26*15)</f>
        <v/>
      </c>
      <c r="AJ26" s="540"/>
      <c r="AK26" s="517" t="str">
        <f>IF(AJ26*15=0,"",AJ26*15)</f>
        <v/>
      </c>
      <c r="AL26" s="540"/>
      <c r="AM26" s="540"/>
      <c r="AN26" s="265" t="str">
        <f t="shared" si="0"/>
        <v/>
      </c>
      <c r="AO26" s="259" t="str">
        <f t="shared" si="1"/>
        <v/>
      </c>
      <c r="AP26" s="266">
        <f t="shared" si="2"/>
        <v>2</v>
      </c>
      <c r="AQ26" s="259">
        <f t="shared" si="3"/>
        <v>28</v>
      </c>
      <c r="AR26" s="266">
        <f t="shared" si="4"/>
        <v>2</v>
      </c>
      <c r="AS26" s="267">
        <f t="shared" si="5"/>
        <v>2</v>
      </c>
      <c r="AT26" s="545" t="s">
        <v>671</v>
      </c>
      <c r="AU26" s="546" t="s">
        <v>815</v>
      </c>
    </row>
    <row r="27" spans="1:125" s="20" customFormat="1" x14ac:dyDescent="0.2">
      <c r="A27" s="255" t="s">
        <v>739</v>
      </c>
      <c r="B27" s="384" t="s">
        <v>15</v>
      </c>
      <c r="C27" s="553" t="s">
        <v>301</v>
      </c>
      <c r="D27" s="539"/>
      <c r="E27" s="517" t="str">
        <f>IF(D27*15=0,"",D27*15)</f>
        <v/>
      </c>
      <c r="F27" s="540"/>
      <c r="G27" s="517" t="str">
        <f>IF(F27*15=0,"",F27*15)</f>
        <v/>
      </c>
      <c r="H27" s="540"/>
      <c r="I27" s="541"/>
      <c r="J27" s="539"/>
      <c r="K27" s="517" t="str">
        <f>IF(J27*15=0,"",J27*15)</f>
        <v/>
      </c>
      <c r="L27" s="540"/>
      <c r="M27" s="517" t="str">
        <f>IF(L27*15=0,"",L27*15)</f>
        <v/>
      </c>
      <c r="N27" s="540"/>
      <c r="O27" s="542"/>
      <c r="P27" s="539"/>
      <c r="Q27" s="517" t="str">
        <f t="shared" si="6"/>
        <v/>
      </c>
      <c r="R27" s="540"/>
      <c r="S27" s="517" t="str">
        <f>IF(R27*15=0,"",R27*15)</f>
        <v/>
      </c>
      <c r="T27" s="540"/>
      <c r="U27" s="542"/>
      <c r="V27" s="540"/>
      <c r="W27" s="517" t="str">
        <f t="shared" si="7"/>
        <v/>
      </c>
      <c r="X27" s="540"/>
      <c r="Y27" s="517" t="str">
        <f>IF(X27*15=0,"",X27*15)</f>
        <v/>
      </c>
      <c r="Z27" s="540"/>
      <c r="AA27" s="549"/>
      <c r="AB27" s="548"/>
      <c r="AC27" s="517" t="str">
        <f>IF(AB27*15=0,"",AB27*15)</f>
        <v/>
      </c>
      <c r="AD27" s="543"/>
      <c r="AE27" s="517" t="str">
        <f>IF(AD27*15=0,"",AD27*15)</f>
        <v/>
      </c>
      <c r="AF27" s="543"/>
      <c r="AG27" s="547"/>
      <c r="AH27" s="513"/>
      <c r="AI27" s="515" t="str">
        <f>IF(AH27*15=0,"",AH27*15)</f>
        <v/>
      </c>
      <c r="AJ27" s="513">
        <v>3</v>
      </c>
      <c r="AK27" s="515">
        <v>30</v>
      </c>
      <c r="AL27" s="513">
        <v>2</v>
      </c>
      <c r="AM27" s="513" t="s">
        <v>71</v>
      </c>
      <c r="AN27" s="265" t="str">
        <f t="shared" si="0"/>
        <v/>
      </c>
      <c r="AO27" s="259" t="str">
        <f t="shared" si="1"/>
        <v/>
      </c>
      <c r="AP27" s="266">
        <f t="shared" si="2"/>
        <v>3</v>
      </c>
      <c r="AQ27" s="259">
        <v>30</v>
      </c>
      <c r="AR27" s="266">
        <f t="shared" si="4"/>
        <v>2</v>
      </c>
      <c r="AS27" s="267">
        <f t="shared" si="5"/>
        <v>3</v>
      </c>
      <c r="AT27" s="545" t="s">
        <v>671</v>
      </c>
      <c r="AU27" s="546" t="s">
        <v>816</v>
      </c>
    </row>
    <row r="28" spans="1:125" s="20" customFormat="1" x14ac:dyDescent="0.2">
      <c r="A28" s="1400" t="s">
        <v>302</v>
      </c>
      <c r="B28" s="384" t="s">
        <v>15</v>
      </c>
      <c r="C28" s="1455" t="s">
        <v>303</v>
      </c>
      <c r="D28" s="502"/>
      <c r="E28" s="517"/>
      <c r="F28" s="282"/>
      <c r="G28" s="517"/>
      <c r="H28" s="554"/>
      <c r="I28" s="303"/>
      <c r="J28" s="555">
        <v>1</v>
      </c>
      <c r="K28" s="515">
        <v>14</v>
      </c>
      <c r="L28" s="269">
        <v>1</v>
      </c>
      <c r="M28" s="515">
        <v>14</v>
      </c>
      <c r="N28" s="269">
        <v>3</v>
      </c>
      <c r="O28" s="516" t="s">
        <v>83</v>
      </c>
      <c r="P28" s="502"/>
      <c r="Q28" s="517" t="str">
        <f t="shared" si="6"/>
        <v/>
      </c>
      <c r="R28" s="282"/>
      <c r="S28" s="517" t="str">
        <f>IF(R28*15=0,"",R28*15)</f>
        <v/>
      </c>
      <c r="T28" s="282"/>
      <c r="U28" s="503"/>
      <c r="V28" s="282"/>
      <c r="W28" s="517" t="str">
        <f t="shared" si="7"/>
        <v/>
      </c>
      <c r="X28" s="282"/>
      <c r="Y28" s="517" t="str">
        <f>IF(X28*15=0,"",X28*15)</f>
        <v/>
      </c>
      <c r="Z28" s="282"/>
      <c r="AA28" s="503"/>
      <c r="AB28" s="513"/>
      <c r="AC28" s="517"/>
      <c r="AD28" s="282"/>
      <c r="AE28" s="517"/>
      <c r="AF28" s="513"/>
      <c r="AG28" s="510"/>
      <c r="AH28" s="282"/>
      <c r="AI28" s="517"/>
      <c r="AJ28" s="282"/>
      <c r="AK28" s="517"/>
      <c r="AL28" s="282"/>
      <c r="AM28" s="282"/>
      <c r="AN28" s="1037">
        <f t="shared" si="0"/>
        <v>1</v>
      </c>
      <c r="AO28" s="1038">
        <f t="shared" si="1"/>
        <v>14</v>
      </c>
      <c r="AP28" s="1039">
        <f t="shared" si="2"/>
        <v>1</v>
      </c>
      <c r="AQ28" s="1038">
        <f>IF((L28+F28+R28+X28+AD28+AJ28)*14=0,"",(L28+F28+R28+X28+AD28+AJ28)*14)</f>
        <v>14</v>
      </c>
      <c r="AR28" s="1039">
        <f t="shared" si="4"/>
        <v>3</v>
      </c>
      <c r="AS28" s="1040">
        <f t="shared" si="5"/>
        <v>2</v>
      </c>
      <c r="AT28" s="1456" t="s">
        <v>1204</v>
      </c>
      <c r="AU28" s="1457" t="s">
        <v>1237</v>
      </c>
    </row>
    <row r="29" spans="1:125" s="784" customFormat="1" ht="15" x14ac:dyDescent="0.2">
      <c r="A29" s="500" t="s">
        <v>817</v>
      </c>
      <c r="B29" s="384" t="s">
        <v>34</v>
      </c>
      <c r="C29" s="556" t="s">
        <v>527</v>
      </c>
      <c r="D29" s="1021"/>
      <c r="E29" s="1036"/>
      <c r="F29" s="21"/>
      <c r="G29" s="1036"/>
      <c r="H29" s="21"/>
      <c r="I29" s="1022"/>
      <c r="J29" s="1021"/>
      <c r="K29" s="1036"/>
      <c r="L29" s="21"/>
      <c r="M29" s="1036"/>
      <c r="N29" s="21"/>
      <c r="O29" s="1024"/>
      <c r="P29" s="1021"/>
      <c r="Q29" s="1036"/>
      <c r="R29" s="21"/>
      <c r="S29" s="1036"/>
      <c r="T29" s="21"/>
      <c r="U29" s="1024"/>
      <c r="V29" s="21"/>
      <c r="W29" s="1036"/>
      <c r="X29" s="21"/>
      <c r="Y29" s="1036"/>
      <c r="Z29" s="21"/>
      <c r="AA29" s="1024"/>
      <c r="AB29" s="555">
        <v>3</v>
      </c>
      <c r="AC29" s="515">
        <v>42</v>
      </c>
      <c r="AD29" s="269">
        <v>2</v>
      </c>
      <c r="AE29" s="515">
        <v>28</v>
      </c>
      <c r="AF29" s="269">
        <v>3</v>
      </c>
      <c r="AG29" s="516" t="s">
        <v>122</v>
      </c>
      <c r="AH29" s="21"/>
      <c r="AI29" s="1036"/>
      <c r="AJ29" s="21"/>
      <c r="AK29" s="1036"/>
      <c r="AL29" s="21"/>
      <c r="AM29" s="21"/>
      <c r="AN29" s="1052">
        <f t="shared" ref="AN29:AN30" si="8">IF(D29+J29+P29+V29+AB29+AH29=0,"",D29+J29+P29+V29+AB29+AH29)</f>
        <v>3</v>
      </c>
      <c r="AO29" s="1036">
        <f t="shared" ref="AO29:AO30" si="9">IF((D29+J29+P29+V29+AB29+AH29)*14=0,"",(D29+J29+P29+V29+AB29+AH29)*14)</f>
        <v>42</v>
      </c>
      <c r="AP29" s="1053">
        <f t="shared" ref="AP29:AP30" si="10">IF(F29+L29+R29+X29+AD29+AJ29=0,"",F29+L29+R29+X29+AD29+AJ29)</f>
        <v>2</v>
      </c>
      <c r="AQ29" s="1036">
        <f t="shared" ref="AQ29:AQ30" si="11">IF((L29+F29+R29+X29+AD29+AJ29)*14=0,"",(L29+F29+R29+X29+AD29+AJ29)*14)</f>
        <v>28</v>
      </c>
      <c r="AR29" s="1053">
        <f t="shared" ref="AR29:AR30" si="12">IF(N29+H29+T29+Z29+AF29+AL29=0,"",N29+H29+T29+Z29+AF29+AL29)</f>
        <v>3</v>
      </c>
      <c r="AS29" s="1054">
        <f t="shared" ref="AS29:AS30" si="13">IF(D29+F29+L29+J29+P29+R29+V29+X29+AB29+AD29+AH29+AJ29=0,"",D29+F29+L29+J29+P29+R29+V29+X29+AB29+AD29+AH29+AJ29)</f>
        <v>5</v>
      </c>
      <c r="AT29" s="634" t="s">
        <v>696</v>
      </c>
      <c r="AU29" s="634" t="s">
        <v>746</v>
      </c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9"/>
      <c r="BI29" s="249"/>
      <c r="BJ29" s="249"/>
      <c r="BK29" s="249"/>
      <c r="BL29" s="249"/>
      <c r="BM29" s="249"/>
      <c r="BN29" s="249"/>
      <c r="BO29" s="249"/>
      <c r="BP29" s="249"/>
      <c r="BQ29" s="249"/>
      <c r="BR29" s="249"/>
      <c r="BS29" s="249"/>
      <c r="BT29" s="249"/>
      <c r="BU29" s="249"/>
      <c r="BV29" s="249"/>
      <c r="BW29" s="249"/>
      <c r="BX29" s="249"/>
      <c r="BY29" s="249"/>
      <c r="BZ29" s="249"/>
      <c r="CA29" s="249"/>
      <c r="CB29" s="249"/>
      <c r="CC29" s="249"/>
      <c r="CD29" s="249"/>
      <c r="CE29" s="249"/>
      <c r="CF29" s="249"/>
      <c r="CG29" s="249"/>
      <c r="CH29" s="249"/>
      <c r="CI29" s="249"/>
      <c r="CJ29" s="249"/>
      <c r="CK29" s="249"/>
      <c r="CL29" s="249"/>
      <c r="CM29" s="249"/>
      <c r="CN29" s="249"/>
      <c r="CO29" s="249"/>
      <c r="CP29" s="249"/>
      <c r="CQ29" s="249"/>
      <c r="CR29" s="249"/>
      <c r="CS29" s="249"/>
      <c r="CT29" s="249"/>
      <c r="CU29" s="249"/>
      <c r="CV29" s="249"/>
      <c r="CW29" s="249"/>
      <c r="CX29" s="249"/>
      <c r="CY29" s="249"/>
      <c r="CZ29" s="249"/>
      <c r="DA29" s="249"/>
      <c r="DB29" s="249"/>
      <c r="DC29" s="249"/>
      <c r="DD29" s="249"/>
      <c r="DE29" s="249"/>
      <c r="DF29" s="249"/>
      <c r="DG29" s="249"/>
      <c r="DH29" s="249"/>
      <c r="DI29" s="249"/>
      <c r="DJ29" s="249"/>
      <c r="DK29" s="249"/>
      <c r="DL29" s="249"/>
      <c r="DM29" s="249"/>
      <c r="DN29" s="249"/>
      <c r="DO29" s="249"/>
      <c r="DP29" s="249"/>
      <c r="DQ29" s="249"/>
      <c r="DR29" s="249"/>
      <c r="DS29" s="249"/>
      <c r="DT29" s="249"/>
      <c r="DU29" s="249"/>
    </row>
    <row r="30" spans="1:125" s="785" customFormat="1" ht="15" x14ac:dyDescent="0.2">
      <c r="A30" s="500" t="s">
        <v>818</v>
      </c>
      <c r="B30" s="384" t="s">
        <v>34</v>
      </c>
      <c r="C30" s="518" t="s">
        <v>528</v>
      </c>
      <c r="D30" s="1021"/>
      <c r="E30" s="1036"/>
      <c r="F30" s="21"/>
      <c r="G30" s="1036"/>
      <c r="H30" s="21"/>
      <c r="I30" s="1022"/>
      <c r="J30" s="1021"/>
      <c r="K30" s="1036"/>
      <c r="L30" s="21"/>
      <c r="M30" s="1036"/>
      <c r="N30" s="21"/>
      <c r="O30" s="1024"/>
      <c r="P30" s="1021"/>
      <c r="Q30" s="1036"/>
      <c r="R30" s="21"/>
      <c r="S30" s="1036"/>
      <c r="T30" s="21"/>
      <c r="U30" s="1024"/>
      <c r="V30" s="21"/>
      <c r="W30" s="1036"/>
      <c r="X30" s="21"/>
      <c r="Y30" s="1036"/>
      <c r="Z30" s="21"/>
      <c r="AA30" s="1029"/>
      <c r="AB30" s="1021"/>
      <c r="AC30" s="1036"/>
      <c r="AD30" s="1032"/>
      <c r="AE30" s="1036"/>
      <c r="AF30" s="21"/>
      <c r="AG30" s="1024"/>
      <c r="AH30" s="555">
        <v>2</v>
      </c>
      <c r="AI30" s="515">
        <v>20</v>
      </c>
      <c r="AJ30" s="269">
        <v>1</v>
      </c>
      <c r="AK30" s="515">
        <v>10</v>
      </c>
      <c r="AL30" s="269">
        <v>3</v>
      </c>
      <c r="AM30" s="516" t="s">
        <v>122</v>
      </c>
      <c r="AN30" s="1052">
        <f t="shared" si="8"/>
        <v>2</v>
      </c>
      <c r="AO30" s="1036">
        <f t="shared" si="9"/>
        <v>28</v>
      </c>
      <c r="AP30" s="1053">
        <f t="shared" si="10"/>
        <v>1</v>
      </c>
      <c r="AQ30" s="1036">
        <f t="shared" si="11"/>
        <v>14</v>
      </c>
      <c r="AR30" s="1053">
        <f t="shared" si="12"/>
        <v>3</v>
      </c>
      <c r="AS30" s="1054">
        <f t="shared" si="13"/>
        <v>3</v>
      </c>
      <c r="AT30" s="634" t="s">
        <v>696</v>
      </c>
      <c r="AU30" s="634" t="s">
        <v>746</v>
      </c>
      <c r="AV30" s="498"/>
      <c r="AW30" s="498"/>
      <c r="AX30" s="498"/>
      <c r="AY30" s="498"/>
      <c r="AZ30" s="498"/>
      <c r="BA30" s="498"/>
      <c r="BB30" s="498"/>
      <c r="BC30" s="498"/>
      <c r="BD30" s="498"/>
      <c r="BE30" s="498"/>
      <c r="BF30" s="498"/>
      <c r="BG30" s="498"/>
      <c r="BH30" s="498"/>
      <c r="BI30" s="498"/>
      <c r="BJ30" s="498"/>
      <c r="BK30" s="498"/>
      <c r="BL30" s="498"/>
      <c r="BM30" s="498"/>
      <c r="BN30" s="498"/>
      <c r="BO30" s="498"/>
      <c r="BP30" s="498"/>
      <c r="BQ30" s="498"/>
      <c r="BR30" s="498"/>
      <c r="BS30" s="498"/>
      <c r="BT30" s="498"/>
      <c r="BU30" s="498"/>
      <c r="BV30" s="498"/>
      <c r="BW30" s="498"/>
      <c r="BX30" s="498"/>
      <c r="BY30" s="498"/>
      <c r="BZ30" s="498"/>
      <c r="CA30" s="498"/>
      <c r="CB30" s="498"/>
      <c r="CC30" s="498"/>
      <c r="CD30" s="498"/>
      <c r="CE30" s="498"/>
      <c r="CF30" s="498"/>
      <c r="CG30" s="498"/>
      <c r="CH30" s="498"/>
      <c r="CI30" s="498"/>
      <c r="CJ30" s="498"/>
      <c r="CK30" s="498"/>
      <c r="CL30" s="498"/>
      <c r="CM30" s="498"/>
      <c r="CN30" s="498"/>
      <c r="CO30" s="498"/>
      <c r="CP30" s="498"/>
      <c r="CQ30" s="498"/>
      <c r="CR30" s="498"/>
      <c r="CS30" s="498"/>
      <c r="CT30" s="498"/>
      <c r="CU30" s="498"/>
      <c r="CV30" s="498"/>
      <c r="CW30" s="498"/>
      <c r="CX30" s="498"/>
      <c r="CY30" s="498"/>
      <c r="CZ30" s="498"/>
      <c r="DA30" s="498"/>
      <c r="DB30" s="498"/>
      <c r="DC30" s="498"/>
      <c r="DD30" s="498"/>
      <c r="DE30" s="498"/>
      <c r="DF30" s="498"/>
      <c r="DG30" s="498"/>
      <c r="DH30" s="498"/>
      <c r="DI30" s="498"/>
      <c r="DJ30" s="498"/>
      <c r="DK30" s="498"/>
      <c r="DL30" s="498"/>
      <c r="DM30" s="498"/>
      <c r="DN30" s="498"/>
      <c r="DO30" s="498"/>
      <c r="DP30" s="498"/>
      <c r="DQ30" s="498"/>
      <c r="DR30" s="498"/>
      <c r="DS30" s="498"/>
      <c r="DT30" s="498"/>
      <c r="DU30" s="498"/>
    </row>
    <row r="31" spans="1:125" x14ac:dyDescent="0.2">
      <c r="A31" s="500" t="s">
        <v>819</v>
      </c>
      <c r="B31" s="301" t="s">
        <v>34</v>
      </c>
      <c r="C31" s="1378" t="s">
        <v>529</v>
      </c>
      <c r="D31" s="555">
        <v>1</v>
      </c>
      <c r="E31" s="515">
        <v>14</v>
      </c>
      <c r="F31" s="269">
        <v>1</v>
      </c>
      <c r="G31" s="515">
        <v>14</v>
      </c>
      <c r="H31" s="269">
        <v>3</v>
      </c>
      <c r="I31" s="558" t="s">
        <v>122</v>
      </c>
      <c r="J31" s="555"/>
      <c r="K31" s="517"/>
      <c r="L31" s="282"/>
      <c r="M31" s="517"/>
      <c r="N31" s="269"/>
      <c r="O31" s="516"/>
      <c r="P31" s="502"/>
      <c r="Q31" s="517"/>
      <c r="R31" s="282"/>
      <c r="S31" s="517"/>
      <c r="T31" s="282"/>
      <c r="U31" s="503"/>
      <c r="V31" s="282"/>
      <c r="W31" s="517"/>
      <c r="X31" s="282"/>
      <c r="Y31" s="517"/>
      <c r="Z31" s="282"/>
      <c r="AA31" s="305"/>
      <c r="AB31" s="304"/>
      <c r="AC31" s="517"/>
      <c r="AD31" s="310"/>
      <c r="AE31" s="517"/>
      <c r="AF31" s="310"/>
      <c r="AG31" s="557"/>
      <c r="AH31" s="282"/>
      <c r="AI31" s="517"/>
      <c r="AJ31" s="282"/>
      <c r="AK31" s="517"/>
      <c r="AL31" s="282"/>
      <c r="AM31" s="282"/>
      <c r="AN31" s="311">
        <f t="shared" ref="AN31:AN37" si="14">IF(D31+J31+P31+V31+AB31+AH31=0,"",D31+J31+P31+V31+AB31+AH31)</f>
        <v>1</v>
      </c>
      <c r="AO31" s="302">
        <f>IF((D31+J31+P31+V31+AB31+AH31)*14=0,"",(D31+J31+P31+V31+AB31+AH31)*14)</f>
        <v>14</v>
      </c>
      <c r="AP31" s="309">
        <f t="shared" ref="AP31:AP37" si="15">IF(F31+L31+R31+X31+AD31+AJ31=0,"",F31+L31+R31+X31+AD31+AJ31)</f>
        <v>1</v>
      </c>
      <c r="AQ31" s="302">
        <f t="shared" ref="AQ31:AQ37" si="16">IF((L31+F31+R31+X31+AD31+AJ31)*14=0,"",(L31+F31+R31+X31+AD31+AJ31)*14)</f>
        <v>14</v>
      </c>
      <c r="AR31" s="309">
        <f t="shared" ref="AR31:AR37" si="17">IF(N31+H31+T31+Z31+AF31+AL31=0,"",N31+H31+T31+Z31+AF31+AL31)</f>
        <v>3</v>
      </c>
      <c r="AS31" s="312">
        <f t="shared" ref="AS31:AS37" si="18">IF(D31+F31+L31+J31+P31+R31+V31+X31+AB31+AD31+AH31+AJ31=0,"",D31+F31+L31+J31+P31+R31+V31+X31+AB31+AD31+AH31+AJ31)</f>
        <v>2</v>
      </c>
      <c r="AT31" s="31" t="s">
        <v>696</v>
      </c>
      <c r="AU31" s="31" t="s">
        <v>821</v>
      </c>
      <c r="AV31" s="498"/>
      <c r="AW31" s="498"/>
      <c r="AX31" s="498"/>
      <c r="AY31" s="498"/>
      <c r="AZ31" s="498"/>
      <c r="BA31" s="498"/>
      <c r="BB31" s="498"/>
      <c r="BC31" s="498"/>
      <c r="BD31" s="498"/>
      <c r="BE31" s="498"/>
      <c r="BF31" s="498"/>
      <c r="BG31" s="498"/>
      <c r="BH31" s="498"/>
      <c r="BI31" s="498"/>
      <c r="BJ31" s="498"/>
      <c r="BK31" s="498"/>
      <c r="BL31" s="498"/>
      <c r="BM31" s="498"/>
      <c r="BN31" s="498"/>
      <c r="BO31" s="498"/>
      <c r="BP31" s="498"/>
      <c r="BQ31" s="498"/>
      <c r="BR31" s="498"/>
      <c r="BS31" s="498"/>
      <c r="BT31" s="498"/>
      <c r="BU31" s="498"/>
      <c r="BV31" s="498"/>
      <c r="BW31" s="498"/>
      <c r="BX31" s="498"/>
      <c r="BY31" s="498"/>
      <c r="BZ31" s="498"/>
      <c r="CA31" s="498"/>
      <c r="CB31" s="498"/>
      <c r="CC31" s="498"/>
      <c r="CD31" s="498"/>
      <c r="CE31" s="498"/>
      <c r="CF31" s="498"/>
      <c r="CG31" s="498"/>
      <c r="CH31" s="498"/>
      <c r="CI31" s="498"/>
      <c r="CJ31" s="498"/>
      <c r="CK31" s="498"/>
      <c r="CL31" s="498"/>
      <c r="CM31" s="498"/>
      <c r="CN31" s="498"/>
      <c r="CO31" s="498"/>
      <c r="CP31" s="498"/>
      <c r="CQ31" s="498"/>
      <c r="CR31" s="498"/>
      <c r="CS31" s="498"/>
      <c r="CT31" s="498"/>
      <c r="CU31" s="498"/>
      <c r="CV31" s="498"/>
      <c r="CW31" s="498"/>
      <c r="CX31" s="498"/>
      <c r="CY31" s="498"/>
      <c r="CZ31" s="498"/>
      <c r="DA31" s="498"/>
      <c r="DB31" s="498"/>
      <c r="DC31" s="498"/>
      <c r="DD31" s="498"/>
      <c r="DE31" s="498"/>
      <c r="DF31" s="498"/>
      <c r="DG31" s="498"/>
      <c r="DH31" s="498"/>
      <c r="DI31" s="498"/>
      <c r="DJ31" s="498"/>
      <c r="DK31" s="498"/>
      <c r="DL31" s="498"/>
      <c r="DM31" s="498"/>
      <c r="DN31" s="498"/>
      <c r="DO31" s="498"/>
      <c r="DP31" s="498"/>
      <c r="DQ31" s="498"/>
      <c r="DR31" s="498"/>
      <c r="DS31" s="498"/>
      <c r="DT31" s="498"/>
      <c r="DU31" s="498"/>
    </row>
    <row r="32" spans="1:125" x14ac:dyDescent="0.2">
      <c r="A32" s="500" t="s">
        <v>820</v>
      </c>
      <c r="B32" s="301" t="s">
        <v>34</v>
      </c>
      <c r="C32" s="1378" t="s">
        <v>530</v>
      </c>
      <c r="D32" s="502"/>
      <c r="E32" s="517"/>
      <c r="F32" s="282"/>
      <c r="G32" s="517"/>
      <c r="H32" s="282"/>
      <c r="I32" s="303"/>
      <c r="J32" s="555">
        <v>1</v>
      </c>
      <c r="K32" s="515">
        <v>14</v>
      </c>
      <c r="L32" s="269">
        <v>1</v>
      </c>
      <c r="M32" s="515">
        <v>14</v>
      </c>
      <c r="N32" s="269">
        <v>3</v>
      </c>
      <c r="O32" s="516" t="s">
        <v>122</v>
      </c>
      <c r="P32" s="555"/>
      <c r="Q32" s="517"/>
      <c r="R32" s="282"/>
      <c r="S32" s="517"/>
      <c r="T32" s="269"/>
      <c r="U32" s="516"/>
      <c r="V32" s="282"/>
      <c r="W32" s="517"/>
      <c r="X32" s="282"/>
      <c r="Y32" s="517"/>
      <c r="Z32" s="282"/>
      <c r="AA32" s="305"/>
      <c r="AB32" s="304"/>
      <c r="AC32" s="517"/>
      <c r="AD32" s="310"/>
      <c r="AE32" s="517"/>
      <c r="AF32" s="310"/>
      <c r="AG32" s="557"/>
      <c r="AH32" s="282"/>
      <c r="AI32" s="517"/>
      <c r="AJ32" s="282"/>
      <c r="AK32" s="517"/>
      <c r="AL32" s="282"/>
      <c r="AM32" s="282"/>
      <c r="AN32" s="311">
        <f t="shared" si="14"/>
        <v>1</v>
      </c>
      <c r="AO32" s="302">
        <f>IF((D32+J32+P32+V32+AB32+AH32)*14=0,"",(D32+J32+P32+V32+AB32+AH32)*14)</f>
        <v>14</v>
      </c>
      <c r="AP32" s="309">
        <f t="shared" si="15"/>
        <v>1</v>
      </c>
      <c r="AQ32" s="302">
        <f t="shared" si="16"/>
        <v>14</v>
      </c>
      <c r="AR32" s="309">
        <f t="shared" si="17"/>
        <v>3</v>
      </c>
      <c r="AS32" s="312">
        <f t="shared" si="18"/>
        <v>2</v>
      </c>
      <c r="AT32" s="31" t="s">
        <v>696</v>
      </c>
      <c r="AU32" s="31" t="s">
        <v>821</v>
      </c>
      <c r="AV32" s="498"/>
      <c r="AW32" s="498"/>
      <c r="AX32" s="498"/>
      <c r="AY32" s="498"/>
      <c r="AZ32" s="498"/>
      <c r="BA32" s="498"/>
      <c r="BB32" s="498"/>
      <c r="BC32" s="498"/>
      <c r="BD32" s="498"/>
      <c r="BE32" s="498"/>
      <c r="BF32" s="498"/>
      <c r="BG32" s="498"/>
      <c r="BH32" s="498"/>
      <c r="BI32" s="498"/>
      <c r="BJ32" s="498"/>
      <c r="BK32" s="498"/>
      <c r="BL32" s="498"/>
      <c r="BM32" s="498"/>
      <c r="BN32" s="498"/>
      <c r="BO32" s="498"/>
      <c r="BP32" s="498"/>
      <c r="BQ32" s="498"/>
      <c r="BR32" s="498"/>
      <c r="BS32" s="498"/>
      <c r="BT32" s="498"/>
      <c r="BU32" s="498"/>
      <c r="BV32" s="498"/>
      <c r="BW32" s="498"/>
      <c r="BX32" s="498"/>
      <c r="BY32" s="498"/>
      <c r="BZ32" s="498"/>
      <c r="CA32" s="498"/>
      <c r="CB32" s="498"/>
      <c r="CC32" s="498"/>
      <c r="CD32" s="498"/>
      <c r="CE32" s="498"/>
      <c r="CF32" s="498"/>
      <c r="CG32" s="498"/>
      <c r="CH32" s="498"/>
      <c r="CI32" s="498"/>
      <c r="CJ32" s="498"/>
      <c r="CK32" s="498"/>
      <c r="CL32" s="498"/>
      <c r="CM32" s="498"/>
      <c r="CN32" s="498"/>
      <c r="CO32" s="498"/>
      <c r="CP32" s="498"/>
      <c r="CQ32" s="498"/>
      <c r="CR32" s="498"/>
      <c r="CS32" s="498"/>
      <c r="CT32" s="498"/>
      <c r="CU32" s="498"/>
      <c r="CV32" s="498"/>
      <c r="CW32" s="498"/>
      <c r="CX32" s="498"/>
      <c r="CY32" s="498"/>
      <c r="CZ32" s="498"/>
      <c r="DA32" s="498"/>
      <c r="DB32" s="498"/>
      <c r="DC32" s="498"/>
      <c r="DD32" s="498"/>
      <c r="DE32" s="498"/>
      <c r="DF32" s="498"/>
      <c r="DG32" s="498"/>
      <c r="DH32" s="498"/>
      <c r="DI32" s="498"/>
      <c r="DJ32" s="498"/>
      <c r="DK32" s="498"/>
      <c r="DL32" s="498"/>
      <c r="DM32" s="498"/>
      <c r="DN32" s="498"/>
      <c r="DO32" s="498"/>
      <c r="DP32" s="498"/>
      <c r="DQ32" s="498"/>
      <c r="DR32" s="498"/>
      <c r="DS32" s="498"/>
      <c r="DT32" s="498"/>
      <c r="DU32" s="498"/>
    </row>
    <row r="33" spans="1:113" x14ac:dyDescent="0.2">
      <c r="A33" s="500" t="s">
        <v>822</v>
      </c>
      <c r="B33" s="301" t="s">
        <v>34</v>
      </c>
      <c r="C33" s="531" t="s">
        <v>531</v>
      </c>
      <c r="D33" s="502"/>
      <c r="E33" s="517"/>
      <c r="F33" s="282"/>
      <c r="G33" s="517"/>
      <c r="H33" s="282"/>
      <c r="I33" s="303"/>
      <c r="J33" s="502"/>
      <c r="K33" s="517"/>
      <c r="L33" s="282"/>
      <c r="M33" s="517"/>
      <c r="N33" s="282"/>
      <c r="O33" s="503"/>
      <c r="P33" s="502"/>
      <c r="Q33" s="517"/>
      <c r="R33" s="282"/>
      <c r="S33" s="517"/>
      <c r="T33" s="282"/>
      <c r="U33" s="503"/>
      <c r="V33" s="282"/>
      <c r="W33" s="517"/>
      <c r="X33" s="282"/>
      <c r="Y33" s="517"/>
      <c r="Z33" s="282"/>
      <c r="AA33" s="305"/>
      <c r="AB33" s="304"/>
      <c r="AC33" s="517"/>
      <c r="AD33" s="310"/>
      <c r="AE33" s="517"/>
      <c r="AF33" s="310"/>
      <c r="AG33" s="557"/>
      <c r="AH33" s="513">
        <v>2</v>
      </c>
      <c r="AI33" s="515">
        <v>20</v>
      </c>
      <c r="AJ33" s="513"/>
      <c r="AK33" s="515" t="str">
        <f>IF(AJ33*15=0,"",AJ33*15)</f>
        <v/>
      </c>
      <c r="AL33" s="513">
        <v>1</v>
      </c>
      <c r="AM33" s="513" t="s">
        <v>175</v>
      </c>
      <c r="AN33" s="311">
        <f t="shared" si="14"/>
        <v>2</v>
      </c>
      <c r="AO33" s="302">
        <v>20</v>
      </c>
      <c r="AP33" s="309" t="str">
        <f t="shared" si="15"/>
        <v/>
      </c>
      <c r="AQ33" s="302" t="str">
        <f t="shared" si="16"/>
        <v/>
      </c>
      <c r="AR33" s="309">
        <f t="shared" si="17"/>
        <v>1</v>
      </c>
      <c r="AS33" s="312">
        <f t="shared" si="18"/>
        <v>2</v>
      </c>
      <c r="AT33" s="31" t="s">
        <v>741</v>
      </c>
      <c r="AU33" s="31" t="s">
        <v>740</v>
      </c>
    </row>
    <row r="34" spans="1:113" x14ac:dyDescent="0.2">
      <c r="A34" s="500" t="s">
        <v>888</v>
      </c>
      <c r="B34" s="301" t="s">
        <v>34</v>
      </c>
      <c r="C34" s="559" t="s">
        <v>532</v>
      </c>
      <c r="D34" s="513">
        <v>1</v>
      </c>
      <c r="E34" s="515">
        <v>14</v>
      </c>
      <c r="F34" s="513">
        <v>1</v>
      </c>
      <c r="G34" s="515">
        <v>14</v>
      </c>
      <c r="H34" s="513">
        <v>3</v>
      </c>
      <c r="I34" s="510" t="s">
        <v>175</v>
      </c>
      <c r="J34" s="502"/>
      <c r="K34" s="517"/>
      <c r="L34" s="282"/>
      <c r="M34" s="517"/>
      <c r="N34" s="282"/>
      <c r="O34" s="503"/>
      <c r="P34" s="502"/>
      <c r="Q34" s="517"/>
      <c r="R34" s="282"/>
      <c r="S34" s="517"/>
      <c r="T34" s="282"/>
      <c r="U34" s="503"/>
      <c r="V34" s="282"/>
      <c r="W34" s="517"/>
      <c r="X34" s="282"/>
      <c r="Y34" s="517"/>
      <c r="Z34" s="282"/>
      <c r="AA34" s="305"/>
      <c r="AB34" s="513"/>
      <c r="AC34" s="515"/>
      <c r="AD34" s="513"/>
      <c r="AE34" s="515"/>
      <c r="AF34" s="513"/>
      <c r="AG34" s="510"/>
      <c r="AH34" s="282"/>
      <c r="AI34" s="517"/>
      <c r="AJ34" s="282"/>
      <c r="AK34" s="517"/>
      <c r="AL34" s="282"/>
      <c r="AM34" s="282"/>
      <c r="AN34" s="311">
        <f t="shared" si="14"/>
        <v>1</v>
      </c>
      <c r="AO34" s="302">
        <f>IF((D34+J34+P34+V34+AB34+AH34)*14=0,"",(D34+J34+P34+V34+AB34+AH34)*14)</f>
        <v>14</v>
      </c>
      <c r="AP34" s="309">
        <f t="shared" si="15"/>
        <v>1</v>
      </c>
      <c r="AQ34" s="302">
        <f t="shared" si="16"/>
        <v>14</v>
      </c>
      <c r="AR34" s="309">
        <f t="shared" si="17"/>
        <v>3</v>
      </c>
      <c r="AS34" s="312">
        <f t="shared" si="18"/>
        <v>2</v>
      </c>
      <c r="AT34" s="31" t="s">
        <v>981</v>
      </c>
      <c r="AU34" s="31" t="s">
        <v>823</v>
      </c>
    </row>
    <row r="35" spans="1:113" x14ac:dyDescent="0.2">
      <c r="A35" s="500" t="s">
        <v>305</v>
      </c>
      <c r="B35" s="301" t="s">
        <v>34</v>
      </c>
      <c r="C35" s="518" t="s">
        <v>306</v>
      </c>
      <c r="D35" s="502"/>
      <c r="E35" s="517"/>
      <c r="F35" s="282"/>
      <c r="G35" s="517"/>
      <c r="H35" s="282"/>
      <c r="I35" s="303"/>
      <c r="J35" s="502"/>
      <c r="K35" s="517"/>
      <c r="L35" s="282"/>
      <c r="M35" s="517"/>
      <c r="N35" s="282"/>
      <c r="O35" s="503"/>
      <c r="P35" s="502"/>
      <c r="Q35" s="517"/>
      <c r="R35" s="282"/>
      <c r="S35" s="517"/>
      <c r="T35" s="282"/>
      <c r="U35" s="503"/>
      <c r="V35" s="269">
        <v>2</v>
      </c>
      <c r="W35" s="515">
        <v>28</v>
      </c>
      <c r="X35" s="269"/>
      <c r="Y35" s="515" t="str">
        <f t="shared" ref="Y35:Y40" si="19">IF(X35*15=0,"",X35*15)</f>
        <v/>
      </c>
      <c r="Z35" s="269">
        <v>2</v>
      </c>
      <c r="AA35" s="516" t="s">
        <v>122</v>
      </c>
      <c r="AB35" s="513"/>
      <c r="AC35" s="517"/>
      <c r="AD35" s="282"/>
      <c r="AE35" s="517"/>
      <c r="AF35" s="513"/>
      <c r="AG35" s="510"/>
      <c r="AH35" s="282"/>
      <c r="AI35" s="517"/>
      <c r="AJ35" s="282"/>
      <c r="AK35" s="517"/>
      <c r="AL35" s="282"/>
      <c r="AM35" s="282"/>
      <c r="AN35" s="265">
        <f t="shared" si="14"/>
        <v>2</v>
      </c>
      <c r="AO35" s="259">
        <f>IF((D35+J35+P35+V35+AB35+AH35)*14=0,"",(D35+J35+P35+V35+AB35+AH35)*14)</f>
        <v>28</v>
      </c>
      <c r="AP35" s="266" t="str">
        <f t="shared" si="15"/>
        <v/>
      </c>
      <c r="AQ35" s="259" t="str">
        <f t="shared" si="16"/>
        <v/>
      </c>
      <c r="AR35" s="266">
        <f t="shared" si="17"/>
        <v>2</v>
      </c>
      <c r="AS35" s="267">
        <f t="shared" si="18"/>
        <v>2</v>
      </c>
      <c r="AT35" s="189" t="s">
        <v>696</v>
      </c>
      <c r="AU35" s="189" t="s">
        <v>745</v>
      </c>
    </row>
    <row r="36" spans="1:113" x14ac:dyDescent="0.2">
      <c r="A36" s="500" t="s">
        <v>307</v>
      </c>
      <c r="B36" s="301" t="s">
        <v>34</v>
      </c>
      <c r="C36" s="518" t="s">
        <v>308</v>
      </c>
      <c r="D36" s="502"/>
      <c r="E36" s="517"/>
      <c r="F36" s="282"/>
      <c r="G36" s="517"/>
      <c r="H36" s="282"/>
      <c r="I36" s="303"/>
      <c r="J36" s="502"/>
      <c r="K36" s="517"/>
      <c r="L36" s="282"/>
      <c r="M36" s="517"/>
      <c r="N36" s="282"/>
      <c r="O36" s="503"/>
      <c r="P36" s="502"/>
      <c r="Q36" s="517"/>
      <c r="R36" s="282"/>
      <c r="S36" s="517"/>
      <c r="T36" s="282"/>
      <c r="U36" s="503"/>
      <c r="V36" s="282"/>
      <c r="W36" s="517" t="str">
        <f t="shared" ref="W36:W40" si="20">IF(V36*15=0,"",V36*15)</f>
        <v/>
      </c>
      <c r="X36" s="282"/>
      <c r="Y36" s="517" t="str">
        <f t="shared" si="19"/>
        <v/>
      </c>
      <c r="Z36" s="282"/>
      <c r="AA36" s="503"/>
      <c r="AB36" s="513">
        <v>1</v>
      </c>
      <c r="AC36" s="515">
        <v>14</v>
      </c>
      <c r="AD36" s="269"/>
      <c r="AE36" s="515"/>
      <c r="AF36" s="513">
        <v>1</v>
      </c>
      <c r="AG36" s="510" t="s">
        <v>175</v>
      </c>
      <c r="AH36" s="282"/>
      <c r="AI36" s="517"/>
      <c r="AJ36" s="282"/>
      <c r="AK36" s="517"/>
      <c r="AL36" s="282"/>
      <c r="AM36" s="282"/>
      <c r="AN36" s="265">
        <f t="shared" si="14"/>
        <v>1</v>
      </c>
      <c r="AO36" s="259">
        <f>IF((D36+J36+P36+V36+AB36+AH36)*14=0,"",(D36+J36+P36+V36+AB36+AH36)*14)</f>
        <v>14</v>
      </c>
      <c r="AP36" s="266" t="str">
        <f t="shared" si="15"/>
        <v/>
      </c>
      <c r="AQ36" s="259" t="str">
        <f t="shared" si="16"/>
        <v/>
      </c>
      <c r="AR36" s="266">
        <f t="shared" si="17"/>
        <v>1</v>
      </c>
      <c r="AS36" s="267">
        <f t="shared" si="18"/>
        <v>1</v>
      </c>
      <c r="AT36" s="189" t="s">
        <v>696</v>
      </c>
      <c r="AU36" s="189" t="s">
        <v>745</v>
      </c>
    </row>
    <row r="37" spans="1:113" x14ac:dyDescent="0.2">
      <c r="A37" s="500" t="s">
        <v>824</v>
      </c>
      <c r="B37" s="301" t="s">
        <v>34</v>
      </c>
      <c r="C37" s="531" t="s">
        <v>533</v>
      </c>
      <c r="D37" s="502"/>
      <c r="E37" s="517"/>
      <c r="F37" s="282"/>
      <c r="G37" s="517"/>
      <c r="H37" s="282"/>
      <c r="I37" s="303"/>
      <c r="J37" s="502"/>
      <c r="K37" s="517"/>
      <c r="L37" s="282"/>
      <c r="M37" s="517"/>
      <c r="N37" s="282"/>
      <c r="O37" s="503"/>
      <c r="P37" s="512">
        <v>2</v>
      </c>
      <c r="Q37" s="515">
        <v>28</v>
      </c>
      <c r="R37" s="513">
        <v>1</v>
      </c>
      <c r="S37" s="515">
        <v>14</v>
      </c>
      <c r="T37" s="513">
        <v>3</v>
      </c>
      <c r="U37" s="514" t="s">
        <v>122</v>
      </c>
      <c r="V37" s="540"/>
      <c r="W37" s="517" t="str">
        <f t="shared" si="20"/>
        <v/>
      </c>
      <c r="X37" s="540"/>
      <c r="Y37" s="517" t="str">
        <f t="shared" si="19"/>
        <v/>
      </c>
      <c r="Z37" s="540"/>
      <c r="AA37" s="549"/>
      <c r="AB37" s="548"/>
      <c r="AC37" s="517" t="str">
        <f t="shared" ref="AC37:AC40" si="21">IF(AB37*15=0,"",AB37*15)</f>
        <v/>
      </c>
      <c r="AD37" s="540"/>
      <c r="AE37" s="517" t="str">
        <f t="shared" ref="AE37:AE40" si="22">IF(AD37*15=0,"",AD37*15)</f>
        <v/>
      </c>
      <c r="AF37" s="540"/>
      <c r="AG37" s="549"/>
      <c r="AH37" s="540"/>
      <c r="AI37" s="517" t="str">
        <f t="shared" ref="AI37:AI39" si="23">IF(AH37*15=0,"",AH37*15)</f>
        <v/>
      </c>
      <c r="AJ37" s="540"/>
      <c r="AK37" s="517" t="str">
        <f t="shared" ref="AK37:AK39" si="24">IF(AJ37*15=0,"",AJ37*15)</f>
        <v/>
      </c>
      <c r="AL37" s="540"/>
      <c r="AM37" s="513"/>
      <c r="AN37" s="1037">
        <f t="shared" si="14"/>
        <v>2</v>
      </c>
      <c r="AO37" s="1038">
        <f>IF((D37+J37+P37+V37+AB37+AH37)*14=0,"",(D37+J37+P37+V37+AB37+AH37)*14)</f>
        <v>28</v>
      </c>
      <c r="AP37" s="1039">
        <f t="shared" si="15"/>
        <v>1</v>
      </c>
      <c r="AQ37" s="1038">
        <f t="shared" si="16"/>
        <v>14</v>
      </c>
      <c r="AR37" s="1039">
        <f t="shared" si="17"/>
        <v>3</v>
      </c>
      <c r="AS37" s="1040">
        <f t="shared" si="18"/>
        <v>3</v>
      </c>
      <c r="AT37" s="189" t="s">
        <v>696</v>
      </c>
      <c r="AU37" s="189" t="s">
        <v>742</v>
      </c>
      <c r="AV37" s="498"/>
      <c r="AW37" s="498"/>
      <c r="AX37" s="498"/>
      <c r="AY37" s="498"/>
      <c r="AZ37" s="498"/>
      <c r="BA37" s="498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498"/>
      <c r="BP37" s="498"/>
      <c r="BQ37" s="498"/>
      <c r="BR37" s="498"/>
      <c r="BS37" s="498"/>
      <c r="BT37" s="498"/>
      <c r="BU37" s="498"/>
      <c r="BV37" s="498"/>
      <c r="BW37" s="498"/>
      <c r="BX37" s="498"/>
      <c r="BY37" s="498"/>
      <c r="BZ37" s="498"/>
      <c r="CA37" s="498"/>
      <c r="CB37" s="498"/>
      <c r="CC37" s="498"/>
      <c r="CD37" s="498"/>
      <c r="CE37" s="498"/>
      <c r="CF37" s="498"/>
      <c r="CG37" s="498"/>
      <c r="CH37" s="498"/>
      <c r="CI37" s="498"/>
      <c r="CJ37" s="498"/>
      <c r="CK37" s="498"/>
      <c r="CL37" s="498"/>
      <c r="CM37" s="498"/>
      <c r="CN37" s="498"/>
      <c r="CO37" s="498"/>
      <c r="CP37" s="498"/>
      <c r="CQ37" s="498"/>
      <c r="CR37" s="498"/>
      <c r="CS37" s="498"/>
      <c r="CT37" s="498"/>
      <c r="CU37" s="498"/>
      <c r="CV37" s="498"/>
      <c r="CW37" s="498"/>
      <c r="CX37" s="498"/>
      <c r="CY37" s="498"/>
      <c r="CZ37" s="498"/>
      <c r="DA37" s="498"/>
      <c r="DB37" s="498"/>
      <c r="DC37" s="498"/>
      <c r="DD37" s="498"/>
      <c r="DE37" s="498"/>
      <c r="DF37" s="498"/>
      <c r="DG37" s="498"/>
      <c r="DH37" s="498"/>
      <c r="DI37" s="498"/>
    </row>
    <row r="38" spans="1:113" s="785" customFormat="1" ht="15" x14ac:dyDescent="0.2">
      <c r="A38" s="500" t="s">
        <v>825</v>
      </c>
      <c r="B38" s="384" t="s">
        <v>34</v>
      </c>
      <c r="C38" s="531" t="s">
        <v>534</v>
      </c>
      <c r="D38" s="1021"/>
      <c r="E38" s="1035"/>
      <c r="F38" s="21"/>
      <c r="G38" s="1035"/>
      <c r="H38" s="21"/>
      <c r="I38" s="1022"/>
      <c r="J38" s="1021"/>
      <c r="K38" s="1035"/>
      <c r="L38" s="21"/>
      <c r="M38" s="1035"/>
      <c r="N38" s="21"/>
      <c r="O38" s="1024"/>
      <c r="P38" s="1023"/>
      <c r="Q38" s="1035" t="str">
        <f t="shared" ref="Q38" si="25">IF(P38*15=0,"",P38*15)</f>
        <v/>
      </c>
      <c r="R38" s="1025"/>
      <c r="S38" s="1035" t="str">
        <f t="shared" ref="S38" si="26">IF(R38*15=0,"",R38*15)</f>
        <v/>
      </c>
      <c r="T38" s="1025"/>
      <c r="U38" s="1026"/>
      <c r="V38" s="1025">
        <v>2</v>
      </c>
      <c r="W38" s="1036">
        <v>28</v>
      </c>
      <c r="X38" s="1025">
        <v>2</v>
      </c>
      <c r="Y38" s="1036">
        <v>28</v>
      </c>
      <c r="Z38" s="1025">
        <v>3</v>
      </c>
      <c r="AA38" s="510" t="s">
        <v>122</v>
      </c>
      <c r="AB38" s="1027"/>
      <c r="AC38" s="1035" t="str">
        <f t="shared" si="21"/>
        <v/>
      </c>
      <c r="AD38" s="1025"/>
      <c r="AE38" s="1035" t="str">
        <f t="shared" si="22"/>
        <v/>
      </c>
      <c r="AF38" s="1025"/>
      <c r="AG38" s="1028"/>
      <c r="AH38" s="1025"/>
      <c r="AI38" s="1035" t="str">
        <f t="shared" si="23"/>
        <v/>
      </c>
      <c r="AJ38" s="1025"/>
      <c r="AK38" s="1035" t="str">
        <f t="shared" si="24"/>
        <v/>
      </c>
      <c r="AL38" s="1025"/>
      <c r="AM38" s="1025"/>
      <c r="AN38" s="1041">
        <f t="shared" ref="AN38" si="27">IF(D38+J38+P38+V38+AB38+AH38=0,"",D38+J38+P38+V38+AB38+AH38)</f>
        <v>2</v>
      </c>
      <c r="AO38" s="1035">
        <f t="shared" ref="AO38" si="28">IF((D38+J38+P38+V38+AB38+AH38)*14=0,"",(D38+J38+P38+V38+AB38+AH38)*14)</f>
        <v>28</v>
      </c>
      <c r="AP38" s="1042">
        <f t="shared" ref="AP38" si="29">IF(F38+L38+R38+X38+AD38+AJ38=0,"",F38+L38+R38+X38+AD38+AJ38)</f>
        <v>2</v>
      </c>
      <c r="AQ38" s="1035">
        <f t="shared" ref="AQ38" si="30">IF((L38+F38+R38+X38+AD38+AJ38)*14=0,"",(L38+F38+R38+X38+AD38+AJ38)*14)</f>
        <v>28</v>
      </c>
      <c r="AR38" s="1042">
        <f t="shared" ref="AR38" si="31">IF(N38+H38+T38+Z38+AF38+AL38=0,"",N38+H38+T38+Z38+AF38+AL38)</f>
        <v>3</v>
      </c>
      <c r="AS38" s="1043">
        <f t="shared" ref="AS38" si="32">IF(D38+F38+L38+J38+P38+R38+V38+X38+AB38+AD38+AH38+AJ38=0,"",D38+F38+L38+J38+P38+R38+V38+X38+AB38+AD38+AH38+AJ38)</f>
        <v>4</v>
      </c>
      <c r="AT38" s="634" t="s">
        <v>696</v>
      </c>
      <c r="AU38" s="634" t="s">
        <v>742</v>
      </c>
      <c r="AV38" s="498"/>
      <c r="AW38" s="498"/>
      <c r="AX38" s="498"/>
      <c r="AY38" s="498"/>
      <c r="AZ38" s="498"/>
      <c r="BA38" s="498"/>
      <c r="BB38" s="498"/>
      <c r="BC38" s="498"/>
      <c r="BD38" s="498"/>
      <c r="BE38" s="498"/>
      <c r="BF38" s="498"/>
      <c r="BG38" s="498"/>
      <c r="BH38" s="498"/>
      <c r="BI38" s="498"/>
      <c r="BJ38" s="498"/>
      <c r="BK38" s="498"/>
      <c r="BL38" s="498"/>
      <c r="BM38" s="498"/>
      <c r="BN38" s="498"/>
      <c r="BO38" s="498"/>
      <c r="BP38" s="498"/>
      <c r="BQ38" s="498"/>
      <c r="BR38" s="498"/>
      <c r="BS38" s="498"/>
      <c r="BT38" s="498"/>
      <c r="BU38" s="498"/>
      <c r="BV38" s="498"/>
      <c r="BW38" s="498"/>
      <c r="BX38" s="498"/>
      <c r="BY38" s="498"/>
      <c r="BZ38" s="498"/>
      <c r="CA38" s="498"/>
      <c r="CB38" s="498"/>
      <c r="CC38" s="498"/>
      <c r="CD38" s="498"/>
      <c r="CE38" s="498"/>
      <c r="CF38" s="498"/>
      <c r="CG38" s="498"/>
      <c r="CH38" s="498"/>
      <c r="CI38" s="498"/>
      <c r="CJ38" s="498"/>
      <c r="CK38" s="498"/>
      <c r="CL38" s="498"/>
      <c r="CM38" s="498"/>
      <c r="CN38" s="498"/>
      <c r="CO38" s="498"/>
      <c r="CP38" s="498"/>
      <c r="CQ38" s="498"/>
      <c r="CR38" s="498"/>
      <c r="CS38" s="498"/>
      <c r="CT38" s="498"/>
      <c r="CU38" s="498"/>
      <c r="CV38" s="498"/>
      <c r="CW38" s="498"/>
      <c r="CX38" s="498"/>
      <c r="CY38" s="498"/>
      <c r="CZ38" s="498"/>
      <c r="DA38" s="498"/>
      <c r="DB38" s="498"/>
      <c r="DC38" s="498"/>
      <c r="DD38" s="498"/>
      <c r="DE38" s="498"/>
      <c r="DF38" s="498"/>
      <c r="DG38" s="498"/>
      <c r="DH38" s="498"/>
      <c r="DI38" s="498"/>
    </row>
    <row r="39" spans="1:113" x14ac:dyDescent="0.2">
      <c r="A39" s="500" t="s">
        <v>826</v>
      </c>
      <c r="B39" s="384" t="s">
        <v>34</v>
      </c>
      <c r="C39" s="560" t="s">
        <v>535</v>
      </c>
      <c r="D39" s="555"/>
      <c r="E39" s="517"/>
      <c r="F39" s="269"/>
      <c r="G39" s="517"/>
      <c r="H39" s="269"/>
      <c r="I39" s="558"/>
      <c r="J39" s="555"/>
      <c r="K39" s="517"/>
      <c r="L39" s="269"/>
      <c r="M39" s="517"/>
      <c r="N39" s="269"/>
      <c r="O39" s="516"/>
      <c r="P39" s="512"/>
      <c r="Q39" s="517" t="str">
        <f t="shared" ref="Q39:Q40" si="33">IF(P39*15=0,"",P39*15)</f>
        <v/>
      </c>
      <c r="R39" s="513"/>
      <c r="S39" s="517" t="str">
        <f t="shared" ref="S39:S40" si="34">IF(R39*15=0,"",R39*15)</f>
        <v/>
      </c>
      <c r="T39" s="513"/>
      <c r="U39" s="514"/>
      <c r="V39" s="513"/>
      <c r="W39" s="517" t="str">
        <f t="shared" si="20"/>
        <v/>
      </c>
      <c r="X39" s="513"/>
      <c r="Y39" s="517" t="str">
        <f t="shared" si="19"/>
        <v/>
      </c>
      <c r="Z39" s="513"/>
      <c r="AA39" s="510"/>
      <c r="AB39" s="550">
        <v>2</v>
      </c>
      <c r="AC39" s="515">
        <v>28</v>
      </c>
      <c r="AD39" s="513">
        <v>1</v>
      </c>
      <c r="AE39" s="515">
        <v>14</v>
      </c>
      <c r="AF39" s="513">
        <v>3</v>
      </c>
      <c r="AG39" s="510" t="s">
        <v>122</v>
      </c>
      <c r="AH39" s="513"/>
      <c r="AI39" s="517" t="str">
        <f t="shared" si="23"/>
        <v/>
      </c>
      <c r="AJ39" s="513"/>
      <c r="AK39" s="517" t="str">
        <f t="shared" si="24"/>
        <v/>
      </c>
      <c r="AL39" s="513"/>
      <c r="AM39" s="513"/>
      <c r="AN39" s="1037">
        <f>IF(D39+J39+P39+V39+AB39+AH39=0,"",D39+J39+P39+V39+AB39+AH39)</f>
        <v>2</v>
      </c>
      <c r="AO39" s="1038">
        <f>IF((D39+J39+P39+V39+AB39+AH39)*14=0,"",(D39+J39+P39+V39+AB39+AH39)*14)</f>
        <v>28</v>
      </c>
      <c r="AP39" s="1039">
        <f>IF(F39+L39+R39+X39+AD39+AJ39=0,"",F39+L39+R39+X39+AD39+AJ39)</f>
        <v>1</v>
      </c>
      <c r="AQ39" s="1038">
        <f>IF((L39+F39+R39+X39+AD39+AJ39)*14=0,"",(L39+F39+R39+X39+AD39+AJ39)*14)</f>
        <v>14</v>
      </c>
      <c r="AR39" s="1039">
        <f>IF(N39+H39+T39+Z39+AF39+AL39=0,"",N39+H39+T39+Z39+AF39+AL39)</f>
        <v>3</v>
      </c>
      <c r="AS39" s="1040">
        <f>IF(D39+F39+L39+J39+P39+R39+V39+X39+AB39+AD39+AH39+AJ39=0,"",D39+F39+L39+J39+P39+R39+V39+X39+AB39+AD39+AH39+AJ39)</f>
        <v>3</v>
      </c>
      <c r="AT39" s="546" t="s">
        <v>696</v>
      </c>
      <c r="AU39" s="546" t="s">
        <v>1044</v>
      </c>
      <c r="AV39" s="498"/>
      <c r="AW39" s="498"/>
      <c r="AX39" s="498"/>
      <c r="AY39" s="498"/>
      <c r="AZ39" s="498"/>
      <c r="BA39" s="498"/>
      <c r="BB39" s="498"/>
      <c r="BC39" s="498"/>
      <c r="BD39" s="498"/>
      <c r="BE39" s="498"/>
      <c r="BF39" s="498"/>
      <c r="BG39" s="498"/>
      <c r="BH39" s="498"/>
      <c r="BI39" s="498"/>
      <c r="BJ39" s="498"/>
      <c r="BK39" s="498"/>
      <c r="BL39" s="498"/>
      <c r="BM39" s="498"/>
      <c r="BN39" s="498"/>
      <c r="BO39" s="498"/>
      <c r="BP39" s="498"/>
      <c r="BQ39" s="498"/>
      <c r="BR39" s="498"/>
      <c r="BS39" s="498"/>
      <c r="BT39" s="498"/>
      <c r="BU39" s="498"/>
      <c r="BV39" s="498"/>
      <c r="BW39" s="498"/>
      <c r="BX39" s="498"/>
      <c r="BY39" s="498"/>
      <c r="BZ39" s="498"/>
      <c r="CA39" s="498"/>
      <c r="CB39" s="498"/>
      <c r="CC39" s="498"/>
      <c r="CD39" s="498"/>
      <c r="CE39" s="498"/>
      <c r="CF39" s="498"/>
      <c r="CG39" s="498"/>
      <c r="CH39" s="498"/>
      <c r="CI39" s="498"/>
      <c r="CJ39" s="498"/>
      <c r="CK39" s="498"/>
      <c r="CL39" s="498"/>
      <c r="CM39" s="498"/>
      <c r="CN39" s="498"/>
      <c r="CO39" s="498"/>
      <c r="CP39" s="498"/>
      <c r="CQ39" s="498"/>
      <c r="CR39" s="498"/>
      <c r="CS39" s="498"/>
      <c r="CT39" s="498"/>
      <c r="CU39" s="498"/>
      <c r="CV39" s="498"/>
      <c r="CW39" s="498"/>
      <c r="CX39" s="498"/>
      <c r="CY39" s="498"/>
      <c r="CZ39" s="498"/>
      <c r="DA39" s="498"/>
      <c r="DB39" s="498"/>
      <c r="DC39" s="498"/>
      <c r="DD39" s="498"/>
      <c r="DE39" s="498"/>
      <c r="DF39" s="498"/>
      <c r="DG39" s="498"/>
      <c r="DH39" s="498"/>
      <c r="DI39" s="498"/>
    </row>
    <row r="40" spans="1:113" x14ac:dyDescent="0.2">
      <c r="A40" s="500" t="s">
        <v>827</v>
      </c>
      <c r="B40" s="384" t="s">
        <v>34</v>
      </c>
      <c r="C40" s="560" t="s">
        <v>309</v>
      </c>
      <c r="D40" s="555"/>
      <c r="E40" s="517"/>
      <c r="F40" s="269"/>
      <c r="G40" s="517"/>
      <c r="H40" s="269"/>
      <c r="I40" s="558"/>
      <c r="J40" s="555"/>
      <c r="K40" s="517"/>
      <c r="L40" s="269"/>
      <c r="M40" s="517"/>
      <c r="N40" s="269"/>
      <c r="O40" s="516"/>
      <c r="P40" s="512"/>
      <c r="Q40" s="517" t="str">
        <f t="shared" si="33"/>
        <v/>
      </c>
      <c r="R40" s="513"/>
      <c r="S40" s="517" t="str">
        <f t="shared" si="34"/>
        <v/>
      </c>
      <c r="T40" s="513"/>
      <c r="U40" s="514"/>
      <c r="V40" s="513"/>
      <c r="W40" s="517" t="str">
        <f t="shared" si="20"/>
        <v/>
      </c>
      <c r="X40" s="513"/>
      <c r="Y40" s="517" t="str">
        <f t="shared" si="19"/>
        <v/>
      </c>
      <c r="Z40" s="513"/>
      <c r="AA40" s="510"/>
      <c r="AB40" s="550"/>
      <c r="AC40" s="517" t="str">
        <f t="shared" si="21"/>
        <v/>
      </c>
      <c r="AD40" s="513"/>
      <c r="AE40" s="517" t="str">
        <f t="shared" si="22"/>
        <v/>
      </c>
      <c r="AF40" s="513"/>
      <c r="AG40" s="510"/>
      <c r="AH40" s="513">
        <v>2</v>
      </c>
      <c r="AI40" s="515">
        <v>20</v>
      </c>
      <c r="AJ40" s="513">
        <v>1</v>
      </c>
      <c r="AK40" s="515">
        <v>10</v>
      </c>
      <c r="AL40" s="513">
        <v>3</v>
      </c>
      <c r="AM40" s="513" t="s">
        <v>122</v>
      </c>
      <c r="AN40" s="1037">
        <f>IF(D40+J40+P40+V40+AB40+AH40=0,"",D40+J40+P40+V40+AB40+AH40)</f>
        <v>2</v>
      </c>
      <c r="AO40" s="1038">
        <v>20</v>
      </c>
      <c r="AP40" s="1039">
        <v>1</v>
      </c>
      <c r="AQ40" s="1038">
        <v>10</v>
      </c>
      <c r="AR40" s="1039">
        <f>IF(N40+H40+T40+Z40+AF40+AL40=0,"",N40+H40+T40+Z40+AF40+AL40)</f>
        <v>3</v>
      </c>
      <c r="AS40" s="1040">
        <f>IF(D40+F40+L40+J40+P40+R40+V40+X40+AB40+AD40+AH40+AJ40=0,"",D40+F40+L40+J40+P40+R40+V40+X40+AB40+AD40+AH40+AJ40)</f>
        <v>3</v>
      </c>
      <c r="AT40" s="546" t="s">
        <v>696</v>
      </c>
      <c r="AU40" s="546" t="s">
        <v>1044</v>
      </c>
      <c r="AV40" s="498"/>
      <c r="AW40" s="498"/>
      <c r="AX40" s="498"/>
      <c r="AY40" s="498"/>
      <c r="AZ40" s="498"/>
      <c r="BA40" s="498"/>
      <c r="BB40" s="498"/>
      <c r="BC40" s="498"/>
      <c r="BD40" s="498"/>
      <c r="BE40" s="498"/>
      <c r="BF40" s="498"/>
      <c r="BG40" s="498"/>
      <c r="BH40" s="498"/>
      <c r="BI40" s="498"/>
      <c r="BJ40" s="498"/>
      <c r="BK40" s="498"/>
      <c r="BL40" s="498"/>
      <c r="BM40" s="498"/>
      <c r="BN40" s="498"/>
      <c r="BO40" s="498"/>
      <c r="BP40" s="498"/>
      <c r="BQ40" s="498"/>
      <c r="BR40" s="498"/>
      <c r="BS40" s="498"/>
      <c r="BT40" s="498"/>
      <c r="BU40" s="498"/>
      <c r="BV40" s="498"/>
      <c r="BW40" s="498"/>
      <c r="BX40" s="498"/>
      <c r="BY40" s="498"/>
      <c r="BZ40" s="498"/>
      <c r="CA40" s="498"/>
      <c r="CB40" s="498"/>
      <c r="CC40" s="498"/>
      <c r="CD40" s="498"/>
      <c r="CE40" s="498"/>
      <c r="CF40" s="498"/>
      <c r="CG40" s="498"/>
      <c r="CH40" s="498"/>
      <c r="CI40" s="498"/>
      <c r="CJ40" s="498"/>
      <c r="CK40" s="498"/>
      <c r="CL40" s="498"/>
      <c r="CM40" s="498"/>
      <c r="CN40" s="498"/>
      <c r="CO40" s="498"/>
      <c r="CP40" s="498"/>
      <c r="CQ40" s="498"/>
      <c r="CR40" s="498"/>
      <c r="CS40" s="498"/>
      <c r="CT40" s="498"/>
      <c r="CU40" s="498"/>
      <c r="CV40" s="498"/>
      <c r="CW40" s="498"/>
      <c r="CX40" s="498"/>
      <c r="CY40" s="498"/>
      <c r="CZ40" s="498"/>
      <c r="DA40" s="498"/>
      <c r="DB40" s="498"/>
      <c r="DC40" s="498"/>
      <c r="DD40" s="498"/>
      <c r="DE40" s="498"/>
      <c r="DF40" s="498"/>
      <c r="DG40" s="498"/>
      <c r="DH40" s="498"/>
      <c r="DI40" s="498"/>
    </row>
    <row r="41" spans="1:113" x14ac:dyDescent="0.2">
      <c r="A41" s="500" t="s">
        <v>828</v>
      </c>
      <c r="B41" s="384" t="s">
        <v>34</v>
      </c>
      <c r="C41" s="560" t="s">
        <v>310</v>
      </c>
      <c r="D41" s="555"/>
      <c r="E41" s="517"/>
      <c r="F41" s="269"/>
      <c r="G41" s="517"/>
      <c r="H41" s="269"/>
      <c r="I41" s="558"/>
      <c r="J41" s="512">
        <v>2</v>
      </c>
      <c r="K41" s="515">
        <v>28</v>
      </c>
      <c r="L41" s="513">
        <v>1</v>
      </c>
      <c r="M41" s="515">
        <v>14</v>
      </c>
      <c r="N41" s="513">
        <v>3</v>
      </c>
      <c r="O41" s="514" t="s">
        <v>71</v>
      </c>
      <c r="P41" s="512"/>
      <c r="Q41" s="517"/>
      <c r="R41" s="269"/>
      <c r="S41" s="517"/>
      <c r="T41" s="513"/>
      <c r="U41" s="514"/>
      <c r="V41" s="269"/>
      <c r="W41" s="517"/>
      <c r="X41" s="269"/>
      <c r="Y41" s="517"/>
      <c r="Z41" s="269"/>
      <c r="AA41" s="561"/>
      <c r="AB41" s="629"/>
      <c r="AC41" s="517"/>
      <c r="AD41" s="1031"/>
      <c r="AE41" s="517"/>
      <c r="AF41" s="1031"/>
      <c r="AG41" s="1033"/>
      <c r="AH41" s="269"/>
      <c r="AI41" s="517"/>
      <c r="AJ41" s="269"/>
      <c r="AK41" s="517"/>
      <c r="AL41" s="269"/>
      <c r="AM41" s="269"/>
      <c r="AN41" s="1037">
        <f>IF(D41+J41+P41+V41+AB41+AH41=0,"",D41+J41+P41+V41+AB41+AH41)</f>
        <v>2</v>
      </c>
      <c r="AO41" s="1038">
        <f>IF((D41+J41+P41+V41+AB41+AH41)*14=0,"",(D41+J41+P41+V41+AB41+AH41)*14)</f>
        <v>28</v>
      </c>
      <c r="AP41" s="1039">
        <f>IF(F41+L41+R41+X41+AD41+AJ41=0,"",F41+L41+R41+X41+AD41+AJ41)</f>
        <v>1</v>
      </c>
      <c r="AQ41" s="1038">
        <f>IF((L41+F41+R41+X41+AD41+AJ41)*14=0,"",(L41+F41+R41+X41+AD41+AJ41)*14)</f>
        <v>14</v>
      </c>
      <c r="AR41" s="1039">
        <f>IF(N41+H41+T41+Z41+AF41+AL41=0,"",N41+H41+T41+Z41+AF41+AL41)</f>
        <v>3</v>
      </c>
      <c r="AS41" s="1040">
        <f>IF(D41+F41+L41+J41+P41+R41+V41+X41+AB41+AD41+AH41+AJ41=0,"",D41+F41+L41+J41+P41+R41+V41+X41+AB41+AD41+AH41+AJ41)</f>
        <v>3</v>
      </c>
      <c r="AT41" s="546" t="s">
        <v>696</v>
      </c>
      <c r="AU41" s="546" t="s">
        <v>829</v>
      </c>
      <c r="AV41" s="498"/>
      <c r="AW41" s="498"/>
      <c r="AX41" s="498"/>
      <c r="AY41" s="498"/>
      <c r="AZ41" s="498"/>
      <c r="BA41" s="498"/>
      <c r="BB41" s="498"/>
      <c r="BC41" s="498"/>
      <c r="BD41" s="498"/>
      <c r="BE41" s="498"/>
      <c r="BF41" s="498"/>
      <c r="BG41" s="498"/>
      <c r="BH41" s="498"/>
      <c r="BI41" s="498"/>
      <c r="BJ41" s="498"/>
      <c r="BK41" s="498"/>
      <c r="BL41" s="498"/>
      <c r="BM41" s="498"/>
      <c r="BN41" s="498"/>
      <c r="BO41" s="498"/>
      <c r="BP41" s="498"/>
      <c r="BQ41" s="498"/>
      <c r="BR41" s="498"/>
      <c r="BS41" s="498"/>
      <c r="BT41" s="498"/>
      <c r="BU41" s="498"/>
      <c r="BV41" s="498"/>
      <c r="BW41" s="498"/>
      <c r="BX41" s="498"/>
      <c r="BY41" s="498"/>
      <c r="BZ41" s="498"/>
      <c r="CA41" s="498"/>
      <c r="CB41" s="498"/>
      <c r="CC41" s="498"/>
      <c r="CD41" s="498"/>
      <c r="CE41" s="498"/>
      <c r="CF41" s="498"/>
      <c r="CG41" s="498"/>
      <c r="CH41" s="498"/>
      <c r="CI41" s="498"/>
      <c r="CJ41" s="498"/>
      <c r="CK41" s="498"/>
      <c r="CL41" s="498"/>
      <c r="CM41" s="498"/>
      <c r="CN41" s="498"/>
      <c r="CO41" s="498"/>
      <c r="CP41" s="498"/>
      <c r="CQ41" s="498"/>
      <c r="CR41" s="498"/>
      <c r="CS41" s="498"/>
      <c r="CT41" s="498"/>
      <c r="CU41" s="498"/>
      <c r="CV41" s="498"/>
      <c r="CW41" s="498"/>
      <c r="CX41" s="498"/>
      <c r="CY41" s="498"/>
      <c r="CZ41" s="498"/>
      <c r="DA41" s="498"/>
      <c r="DB41" s="498"/>
      <c r="DC41" s="498"/>
      <c r="DD41" s="498"/>
      <c r="DE41" s="498"/>
      <c r="DF41" s="498"/>
      <c r="DG41" s="498"/>
      <c r="DH41" s="498"/>
      <c r="DI41" s="498"/>
    </row>
    <row r="42" spans="1:113" s="785" customFormat="1" ht="15" x14ac:dyDescent="0.2">
      <c r="A42" s="500" t="s">
        <v>830</v>
      </c>
      <c r="B42" s="384" t="s">
        <v>34</v>
      </c>
      <c r="C42" s="518" t="s">
        <v>312</v>
      </c>
      <c r="D42" s="1021"/>
      <c r="E42" s="1035"/>
      <c r="F42" s="21"/>
      <c r="G42" s="1035"/>
      <c r="H42" s="21"/>
      <c r="I42" s="1022"/>
      <c r="J42" s="1021"/>
      <c r="K42" s="1035"/>
      <c r="L42" s="21"/>
      <c r="M42" s="1035"/>
      <c r="N42" s="21"/>
      <c r="O42" s="1024"/>
      <c r="P42" s="1021"/>
      <c r="Q42" s="1035"/>
      <c r="R42" s="21"/>
      <c r="S42" s="1035"/>
      <c r="T42" s="21"/>
      <c r="U42" s="1024"/>
      <c r="V42" s="1027">
        <v>1</v>
      </c>
      <c r="W42" s="1036">
        <v>14</v>
      </c>
      <c r="X42" s="1025"/>
      <c r="Y42" s="1036"/>
      <c r="Z42" s="1025">
        <v>2</v>
      </c>
      <c r="AA42" s="1028" t="s">
        <v>83</v>
      </c>
      <c r="AB42" s="1030"/>
      <c r="AC42" s="1035"/>
      <c r="AD42" s="1032"/>
      <c r="AE42" s="1035"/>
      <c r="AF42" s="1032"/>
      <c r="AG42" s="1034"/>
      <c r="AH42" s="21"/>
      <c r="AI42" s="1035"/>
      <c r="AJ42" s="21"/>
      <c r="AK42" s="1035"/>
      <c r="AL42" s="21"/>
      <c r="AM42" s="21"/>
      <c r="AN42" s="1041">
        <f t="shared" ref="AN42" si="35">IF(D42+J42+P42+V42+AB42+AH42=0,"",D42+J42+P42+V42+AB42+AH42)</f>
        <v>1</v>
      </c>
      <c r="AO42" s="1035">
        <f t="shared" ref="AO42" si="36">IF((D42+J42+P42+V42+AB42+AH42)*14=0,"",(D42+J42+P42+V42+AB42+AH42)*14)</f>
        <v>14</v>
      </c>
      <c r="AP42" s="1042" t="str">
        <f t="shared" ref="AP42" si="37">IF(F42+L42+R42+X42+AD42+AJ42=0,"",F42+L42+R42+X42+AD42+AJ42)</f>
        <v/>
      </c>
      <c r="AQ42" s="1035" t="str">
        <f t="shared" ref="AQ42" si="38">IF((L42+F42+R42+X42+AD42+AJ42)*14=0,"",(L42+F42+R42+X42+AD42+AJ42)*14)</f>
        <v/>
      </c>
      <c r="AR42" s="1042">
        <f t="shared" ref="AR42" si="39">IF(N42+H42+T42+Z42+AF42+AL42=0,"",N42+H42+T42+Z42+AF42+AL42)</f>
        <v>2</v>
      </c>
      <c r="AS42" s="1043">
        <f t="shared" ref="AS42" si="40">IF(D42+F42+L42+J42+P42+R42+V42+X42+AB42+AD42+AH42+AJ42=0,"",D42+F42+L42+J42+P42+R42+V42+X42+AB42+AD42+AH42+AJ42)</f>
        <v>1</v>
      </c>
      <c r="AT42" s="634" t="s">
        <v>696</v>
      </c>
      <c r="AU42" s="634" t="s">
        <v>746</v>
      </c>
      <c r="AV42" s="498"/>
      <c r="AW42" s="498"/>
      <c r="AX42" s="498"/>
      <c r="AY42" s="498"/>
      <c r="AZ42" s="498"/>
      <c r="BA42" s="498"/>
      <c r="BB42" s="498"/>
      <c r="BC42" s="498"/>
      <c r="BD42" s="498"/>
      <c r="BE42" s="498"/>
      <c r="BF42" s="498"/>
      <c r="BG42" s="498"/>
      <c r="BH42" s="498"/>
      <c r="BI42" s="498"/>
      <c r="BJ42" s="498"/>
      <c r="BK42" s="498"/>
      <c r="BL42" s="498"/>
      <c r="BM42" s="498"/>
      <c r="BN42" s="498"/>
      <c r="BO42" s="498"/>
      <c r="BP42" s="498"/>
      <c r="BQ42" s="498"/>
      <c r="BR42" s="498"/>
      <c r="BS42" s="498"/>
      <c r="BT42" s="498"/>
      <c r="BU42" s="498"/>
      <c r="BV42" s="498"/>
      <c r="BW42" s="498"/>
      <c r="BX42" s="498"/>
      <c r="BY42" s="498"/>
      <c r="BZ42" s="498"/>
      <c r="CA42" s="498"/>
      <c r="CB42" s="498"/>
      <c r="CC42" s="498"/>
      <c r="CD42" s="498"/>
      <c r="CE42" s="498"/>
      <c r="CF42" s="498"/>
      <c r="CG42" s="498"/>
      <c r="CH42" s="498"/>
      <c r="CI42" s="498"/>
      <c r="CJ42" s="498"/>
      <c r="CK42" s="498"/>
      <c r="CL42" s="498"/>
      <c r="CM42" s="498"/>
      <c r="CN42" s="498"/>
      <c r="CO42" s="498"/>
      <c r="CP42" s="498"/>
      <c r="CQ42" s="498"/>
      <c r="CR42" s="498"/>
      <c r="CS42" s="498"/>
      <c r="CT42" s="498"/>
      <c r="CU42" s="498"/>
      <c r="CV42" s="498"/>
      <c r="CW42" s="498"/>
      <c r="CX42" s="498"/>
      <c r="CY42" s="498"/>
      <c r="CZ42" s="498"/>
      <c r="DA42" s="498"/>
      <c r="DB42" s="498"/>
      <c r="DC42" s="498"/>
      <c r="DD42" s="498"/>
      <c r="DE42" s="498"/>
      <c r="DF42" s="498"/>
      <c r="DG42" s="498"/>
      <c r="DH42" s="498"/>
      <c r="DI42" s="498"/>
    </row>
    <row r="43" spans="1:113" x14ac:dyDescent="0.2">
      <c r="A43" s="500" t="s">
        <v>884</v>
      </c>
      <c r="B43" s="384" t="s">
        <v>34</v>
      </c>
      <c r="C43" s="560" t="s">
        <v>536</v>
      </c>
      <c r="D43" s="555">
        <v>2</v>
      </c>
      <c r="E43" s="515">
        <v>28</v>
      </c>
      <c r="F43" s="269">
        <v>2</v>
      </c>
      <c r="G43" s="515">
        <v>28</v>
      </c>
      <c r="H43" s="269">
        <v>4</v>
      </c>
      <c r="I43" s="558" t="s">
        <v>175</v>
      </c>
      <c r="J43" s="512"/>
      <c r="K43" s="517"/>
      <c r="L43" s="269"/>
      <c r="M43" s="517"/>
      <c r="N43" s="513"/>
      <c r="O43" s="514"/>
      <c r="P43" s="512"/>
      <c r="Q43" s="517"/>
      <c r="R43" s="269"/>
      <c r="S43" s="517"/>
      <c r="T43" s="513"/>
      <c r="U43" s="514"/>
      <c r="V43" s="269"/>
      <c r="W43" s="517"/>
      <c r="X43" s="269"/>
      <c r="Y43" s="517"/>
      <c r="Z43" s="269"/>
      <c r="AA43" s="561"/>
      <c r="AB43" s="629"/>
      <c r="AC43" s="517"/>
      <c r="AD43" s="1031"/>
      <c r="AE43" s="517"/>
      <c r="AF43" s="1031"/>
      <c r="AG43" s="1033"/>
      <c r="AH43" s="269"/>
      <c r="AI43" s="517"/>
      <c r="AJ43" s="269"/>
      <c r="AK43" s="517"/>
      <c r="AL43" s="269"/>
      <c r="AM43" s="269"/>
      <c r="AN43" s="1037">
        <f>IF(D43+J43+P43+V43+AB43+AH43=0,"",D43+J43+P43+V43+AB43+AH43)</f>
        <v>2</v>
      </c>
      <c r="AO43" s="1038">
        <f>IF((D43+J43+P43+V43+AB43+AH43)*14=0,"",(D43+J43+P43+V43+AB43+AH43)*14)</f>
        <v>28</v>
      </c>
      <c r="AP43" s="1039">
        <f>IF(F43+L43+R43+X43+AD43+AJ43=0,"",F43+L43+R43+X43+AD43+AJ43)</f>
        <v>2</v>
      </c>
      <c r="AQ43" s="1038">
        <f>IF((L43+F43+R43+X43+AD43+AJ43)*14=0,"",(L43+F43+R43+X43+AD43+AJ43)*14)</f>
        <v>28</v>
      </c>
      <c r="AR43" s="1039">
        <f>IF(N43+H43+T43+Z43+AF43+AL43=0,"",N43+H43+T43+Z43+AF43+AL43)</f>
        <v>4</v>
      </c>
      <c r="AS43" s="1040">
        <f>IF(D43+F43+L43+J43+P43+R43+V43+X43+AB43+AD43+AH43+AJ43=0,"",D43+F43+L43+J43+P43+R43+V43+X43+AB43+AD43+AH43+AJ43)</f>
        <v>4</v>
      </c>
      <c r="AT43" s="546" t="s">
        <v>696</v>
      </c>
      <c r="AU43" s="546" t="s">
        <v>832</v>
      </c>
      <c r="AV43" s="498"/>
      <c r="AW43" s="498"/>
      <c r="AX43" s="498"/>
      <c r="AY43" s="498"/>
      <c r="AZ43" s="498"/>
      <c r="BA43" s="498"/>
      <c r="BB43" s="498"/>
      <c r="BC43" s="498"/>
      <c r="BD43" s="498"/>
      <c r="BE43" s="498"/>
      <c r="BF43" s="498"/>
      <c r="BG43" s="498"/>
      <c r="BH43" s="498"/>
      <c r="BI43" s="498"/>
      <c r="BJ43" s="498"/>
      <c r="BK43" s="498"/>
      <c r="BL43" s="498"/>
      <c r="BM43" s="498"/>
      <c r="BN43" s="498"/>
      <c r="BO43" s="498"/>
      <c r="BP43" s="498"/>
      <c r="BQ43" s="498"/>
      <c r="BR43" s="498"/>
      <c r="BS43" s="498"/>
      <c r="BT43" s="498"/>
      <c r="BU43" s="498"/>
      <c r="BV43" s="498"/>
      <c r="BW43" s="498"/>
      <c r="BX43" s="498"/>
      <c r="BY43" s="498"/>
      <c r="BZ43" s="498"/>
      <c r="CA43" s="498"/>
      <c r="CB43" s="498"/>
      <c r="CC43" s="498"/>
      <c r="CD43" s="498"/>
      <c r="CE43" s="498"/>
      <c r="CF43" s="498"/>
      <c r="CG43" s="498"/>
      <c r="CH43" s="498"/>
      <c r="CI43" s="498"/>
      <c r="CJ43" s="498"/>
      <c r="CK43" s="498"/>
      <c r="CL43" s="498"/>
      <c r="CM43" s="498"/>
      <c r="CN43" s="498"/>
      <c r="CO43" s="498"/>
      <c r="CP43" s="498"/>
      <c r="CQ43" s="498"/>
      <c r="CR43" s="498"/>
      <c r="CS43" s="498"/>
      <c r="CT43" s="498"/>
      <c r="CU43" s="498"/>
      <c r="CV43" s="498"/>
      <c r="CW43" s="498"/>
      <c r="CX43" s="498"/>
      <c r="CY43" s="498"/>
      <c r="CZ43" s="498"/>
      <c r="DA43" s="498"/>
      <c r="DB43" s="498"/>
      <c r="DC43" s="498"/>
      <c r="DD43" s="498"/>
      <c r="DE43" s="498"/>
      <c r="DF43" s="498"/>
      <c r="DG43" s="498"/>
      <c r="DH43" s="498"/>
      <c r="DI43" s="498"/>
    </row>
    <row r="44" spans="1:113" x14ac:dyDescent="0.2">
      <c r="A44" s="500" t="s">
        <v>831</v>
      </c>
      <c r="B44" s="301" t="s">
        <v>34</v>
      </c>
      <c r="C44" s="560" t="s">
        <v>537</v>
      </c>
      <c r="D44" s="555"/>
      <c r="E44" s="517"/>
      <c r="F44" s="269"/>
      <c r="G44" s="517"/>
      <c r="H44" s="269"/>
      <c r="I44" s="558"/>
      <c r="J44" s="512">
        <v>2</v>
      </c>
      <c r="K44" s="515">
        <v>28</v>
      </c>
      <c r="L44" s="513">
        <v>2</v>
      </c>
      <c r="M44" s="515">
        <v>28</v>
      </c>
      <c r="N44" s="513">
        <v>4</v>
      </c>
      <c r="O44" s="514" t="s">
        <v>122</v>
      </c>
      <c r="P44" s="512"/>
      <c r="Q44" s="517"/>
      <c r="R44" s="269"/>
      <c r="S44" s="517"/>
      <c r="T44" s="513"/>
      <c r="U44" s="514"/>
      <c r="V44" s="269"/>
      <c r="W44" s="517"/>
      <c r="X44" s="269"/>
      <c r="Y44" s="517"/>
      <c r="Z44" s="269"/>
      <c r="AA44" s="561"/>
      <c r="AB44" s="629"/>
      <c r="AC44" s="517"/>
      <c r="AD44" s="1031"/>
      <c r="AE44" s="517"/>
      <c r="AF44" s="1031"/>
      <c r="AG44" s="1033"/>
      <c r="AH44" s="269"/>
      <c r="AI44" s="517"/>
      <c r="AJ44" s="269"/>
      <c r="AK44" s="517"/>
      <c r="AL44" s="269"/>
      <c r="AM44" s="269"/>
      <c r="AN44" s="1037">
        <f>IF(D44+J44+P44+V44+AB44+AH44=0,"",D44+J44+P44+V44+AB44+AH44)</f>
        <v>2</v>
      </c>
      <c r="AO44" s="1038">
        <f>IF((D44+J44+P44+V44+AB44+AH44)*14=0,"",(D44+J44+P44+V44+AB44+AH44)*14)</f>
        <v>28</v>
      </c>
      <c r="AP44" s="1039">
        <f>IF(F44+L44+R44+X44+AD44+AJ44=0,"",F44+L44+R44+X44+AD44+AJ44)</f>
        <v>2</v>
      </c>
      <c r="AQ44" s="1038">
        <f>IF((L44+F44+R44+X44+AD44+AJ44)*14=0,"",(L44+F44+R44+X44+AD44+AJ44)*14)</f>
        <v>28</v>
      </c>
      <c r="AR44" s="1039">
        <f>IF(N44+H44+T44+Z44+AF44+AL44=0,"",N44+H44+T44+Z44+AF44+AL44)</f>
        <v>4</v>
      </c>
      <c r="AS44" s="1040">
        <f>IF(D44+F44+L44+J44+P44+R44+V44+X44+AB44+AD44+AH44+AJ44=0,"",D44+F44+L44+J44+P44+R44+V44+X44+AB44+AD44+AH44+AJ44)</f>
        <v>4</v>
      </c>
      <c r="AT44" s="546" t="s">
        <v>696</v>
      </c>
      <c r="AU44" s="546" t="s">
        <v>832</v>
      </c>
      <c r="AV44" s="498"/>
      <c r="AW44" s="498"/>
      <c r="AX44" s="498"/>
      <c r="AY44" s="498"/>
      <c r="AZ44" s="498"/>
      <c r="BA44" s="498"/>
      <c r="BB44" s="498"/>
      <c r="BC44" s="498"/>
      <c r="BD44" s="498"/>
      <c r="BE44" s="498"/>
      <c r="BF44" s="498"/>
      <c r="BG44" s="498"/>
      <c r="BH44" s="498"/>
      <c r="BI44" s="498"/>
      <c r="BJ44" s="498"/>
      <c r="BK44" s="498"/>
      <c r="BL44" s="498"/>
      <c r="BM44" s="498"/>
      <c r="BN44" s="498"/>
      <c r="BO44" s="498"/>
      <c r="BP44" s="498"/>
      <c r="BQ44" s="498"/>
      <c r="BR44" s="498"/>
      <c r="BS44" s="498"/>
      <c r="BT44" s="498"/>
      <c r="BU44" s="498"/>
      <c r="BV44" s="498"/>
      <c r="BW44" s="498"/>
      <c r="BX44" s="498"/>
      <c r="BY44" s="498"/>
      <c r="BZ44" s="498"/>
      <c r="CA44" s="498"/>
      <c r="CB44" s="498"/>
      <c r="CC44" s="498"/>
      <c r="CD44" s="498"/>
      <c r="CE44" s="498"/>
      <c r="CF44" s="498"/>
      <c r="CG44" s="498"/>
      <c r="CH44" s="498"/>
      <c r="CI44" s="498"/>
      <c r="CJ44" s="498"/>
      <c r="CK44" s="498"/>
      <c r="CL44" s="498"/>
      <c r="CM44" s="498"/>
      <c r="CN44" s="498"/>
      <c r="CO44" s="498"/>
      <c r="CP44" s="498"/>
      <c r="CQ44" s="498"/>
      <c r="CR44" s="498"/>
      <c r="CS44" s="498"/>
      <c r="CT44" s="498"/>
      <c r="CU44" s="498"/>
      <c r="CV44" s="498"/>
      <c r="CW44" s="498"/>
      <c r="CX44" s="498"/>
      <c r="CY44" s="498"/>
      <c r="CZ44" s="498"/>
      <c r="DA44" s="498"/>
      <c r="DB44" s="498"/>
      <c r="DC44" s="498"/>
      <c r="DD44" s="498"/>
      <c r="DE44" s="498"/>
      <c r="DF44" s="498"/>
      <c r="DG44" s="498"/>
      <c r="DH44" s="498"/>
      <c r="DI44" s="498"/>
    </row>
    <row r="45" spans="1:113" s="785" customFormat="1" ht="15" x14ac:dyDescent="0.2">
      <c r="A45" s="500" t="s">
        <v>835</v>
      </c>
      <c r="B45" s="384" t="s">
        <v>34</v>
      </c>
      <c r="C45" s="560" t="s">
        <v>538</v>
      </c>
      <c r="D45" s="1021"/>
      <c r="E45" s="1035"/>
      <c r="F45" s="21"/>
      <c r="G45" s="1035"/>
      <c r="H45" s="21"/>
      <c r="I45" s="1022"/>
      <c r="J45" s="1023"/>
      <c r="K45" s="1035"/>
      <c r="L45" s="21"/>
      <c r="M45" s="1035"/>
      <c r="N45" s="1025"/>
      <c r="O45" s="1026"/>
      <c r="P45" s="1023">
        <v>2</v>
      </c>
      <c r="Q45" s="1036">
        <v>28</v>
      </c>
      <c r="R45" s="1025">
        <v>1</v>
      </c>
      <c r="S45" s="1036">
        <v>14</v>
      </c>
      <c r="T45" s="1025">
        <v>4</v>
      </c>
      <c r="U45" s="1026" t="s">
        <v>83</v>
      </c>
      <c r="V45" s="21"/>
      <c r="W45" s="1035"/>
      <c r="X45" s="21"/>
      <c r="Y45" s="1035"/>
      <c r="Z45" s="21"/>
      <c r="AA45" s="1029"/>
      <c r="AB45" s="1030"/>
      <c r="AC45" s="1035"/>
      <c r="AD45" s="1032"/>
      <c r="AE45" s="1035"/>
      <c r="AF45" s="1032"/>
      <c r="AG45" s="1034"/>
      <c r="AH45" s="21"/>
      <c r="AI45" s="1035"/>
      <c r="AJ45" s="21"/>
      <c r="AK45" s="1035"/>
      <c r="AL45" s="21"/>
      <c r="AM45" s="21"/>
      <c r="AN45" s="1041">
        <f t="shared" ref="AN45:AN46" si="41">IF(D45+J45+P45+V45+AB45+AH45=0,"",D45+J45+P45+V45+AB45+AH45)</f>
        <v>2</v>
      </c>
      <c r="AO45" s="1035">
        <f t="shared" ref="AO45:AO46" si="42">IF((D45+J45+P45+V45+AB45+AH45)*14=0,"",(D45+J45+P45+V45+AB45+AH45)*14)</f>
        <v>28</v>
      </c>
      <c r="AP45" s="1042">
        <f t="shared" ref="AP45:AP46" si="43">IF(F45+L45+R45+X45+AD45+AJ45=0,"",F45+L45+R45+X45+AD45+AJ45)</f>
        <v>1</v>
      </c>
      <c r="AQ45" s="1035">
        <f t="shared" ref="AQ45:AQ46" si="44">IF((L45+F45+R45+X45+AD45+AJ45)*14=0,"",(L45+F45+R45+X45+AD45+AJ45)*14)</f>
        <v>14</v>
      </c>
      <c r="AR45" s="1042">
        <f t="shared" ref="AR45:AR46" si="45">IF(N45+H45+T45+Z45+AF45+AL45=0,"",N45+H45+T45+Z45+AF45+AL45)</f>
        <v>4</v>
      </c>
      <c r="AS45" s="1043">
        <f t="shared" ref="AS45:AS46" si="46">IF(D45+F45+L45+J45+P45+R45+V45+X45+AB45+AD45+AH45+AJ45=0,"",D45+F45+L45+J45+P45+R45+V45+X45+AB45+AD45+AH45+AJ45)</f>
        <v>3</v>
      </c>
      <c r="AT45" s="634" t="s">
        <v>696</v>
      </c>
      <c r="AU45" s="634" t="s">
        <v>746</v>
      </c>
      <c r="AV45" s="498"/>
      <c r="AW45" s="498"/>
      <c r="AX45" s="498"/>
      <c r="AY45" s="498"/>
      <c r="AZ45" s="498"/>
      <c r="BA45" s="498"/>
      <c r="BB45" s="498"/>
      <c r="BC45" s="498"/>
      <c r="BD45" s="498"/>
      <c r="BE45" s="498"/>
      <c r="BF45" s="498"/>
      <c r="BG45" s="498"/>
      <c r="BH45" s="498"/>
      <c r="BI45" s="498"/>
      <c r="BJ45" s="498"/>
      <c r="BK45" s="498"/>
      <c r="BL45" s="498"/>
      <c r="BM45" s="498"/>
      <c r="BN45" s="498"/>
      <c r="BO45" s="498"/>
      <c r="BP45" s="498"/>
      <c r="BQ45" s="498"/>
      <c r="BR45" s="498"/>
      <c r="BS45" s="498"/>
      <c r="BT45" s="498"/>
      <c r="BU45" s="498"/>
      <c r="BV45" s="498"/>
      <c r="BW45" s="498"/>
      <c r="BX45" s="498"/>
      <c r="BY45" s="498"/>
      <c r="BZ45" s="498"/>
      <c r="CA45" s="498"/>
      <c r="CB45" s="498"/>
      <c r="CC45" s="498"/>
      <c r="CD45" s="498"/>
      <c r="CE45" s="498"/>
      <c r="CF45" s="498"/>
      <c r="CG45" s="498"/>
      <c r="CH45" s="498"/>
      <c r="CI45" s="498"/>
      <c r="CJ45" s="498"/>
      <c r="CK45" s="498"/>
      <c r="CL45" s="498"/>
      <c r="CM45" s="498"/>
      <c r="CN45" s="498"/>
      <c r="CO45" s="498"/>
      <c r="CP45" s="498"/>
      <c r="CQ45" s="498"/>
      <c r="CR45" s="498"/>
      <c r="CS45" s="498"/>
      <c r="CT45" s="498"/>
      <c r="CU45" s="498"/>
      <c r="CV45" s="498"/>
      <c r="CW45" s="498"/>
      <c r="CX45" s="498"/>
      <c r="CY45" s="498"/>
      <c r="CZ45" s="498"/>
      <c r="DA45" s="498"/>
      <c r="DB45" s="498"/>
      <c r="DC45" s="498"/>
      <c r="DD45" s="498"/>
      <c r="DE45" s="498"/>
      <c r="DF45" s="498"/>
      <c r="DG45" s="498"/>
      <c r="DH45" s="498"/>
      <c r="DI45" s="498"/>
    </row>
    <row r="46" spans="1:113" s="785" customFormat="1" ht="15" x14ac:dyDescent="0.2">
      <c r="A46" s="500" t="s">
        <v>833</v>
      </c>
      <c r="B46" s="384" t="s">
        <v>34</v>
      </c>
      <c r="C46" s="560" t="s">
        <v>539</v>
      </c>
      <c r="D46" s="1021"/>
      <c r="E46" s="1035"/>
      <c r="F46" s="21"/>
      <c r="G46" s="1035"/>
      <c r="H46" s="21"/>
      <c r="I46" s="1022"/>
      <c r="J46" s="1023"/>
      <c r="K46" s="1035"/>
      <c r="L46" s="21"/>
      <c r="M46" s="1035"/>
      <c r="N46" s="1025"/>
      <c r="O46" s="1026"/>
      <c r="P46" s="1023"/>
      <c r="Q46" s="1035"/>
      <c r="R46" s="21"/>
      <c r="S46" s="1035"/>
      <c r="T46" s="1025"/>
      <c r="U46" s="1026"/>
      <c r="V46" s="21">
        <v>1</v>
      </c>
      <c r="W46" s="1036">
        <v>14</v>
      </c>
      <c r="X46" s="21">
        <v>1</v>
      </c>
      <c r="Y46" s="1036"/>
      <c r="Z46" s="21">
        <v>1</v>
      </c>
      <c r="AA46" s="1029" t="s">
        <v>122</v>
      </c>
      <c r="AB46" s="1030"/>
      <c r="AC46" s="1035"/>
      <c r="AD46" s="1032"/>
      <c r="AE46" s="1035"/>
      <c r="AF46" s="1032"/>
      <c r="AG46" s="1034"/>
      <c r="AH46" s="21"/>
      <c r="AI46" s="1035"/>
      <c r="AJ46" s="21"/>
      <c r="AK46" s="1035"/>
      <c r="AL46" s="21"/>
      <c r="AM46" s="21"/>
      <c r="AN46" s="1041">
        <f t="shared" si="41"/>
        <v>1</v>
      </c>
      <c r="AO46" s="1035">
        <f t="shared" si="42"/>
        <v>14</v>
      </c>
      <c r="AP46" s="1042">
        <f t="shared" si="43"/>
        <v>1</v>
      </c>
      <c r="AQ46" s="1035">
        <f t="shared" si="44"/>
        <v>14</v>
      </c>
      <c r="AR46" s="1042">
        <f t="shared" si="45"/>
        <v>1</v>
      </c>
      <c r="AS46" s="1043">
        <f t="shared" si="46"/>
        <v>2</v>
      </c>
      <c r="AT46" s="634" t="s">
        <v>696</v>
      </c>
      <c r="AU46" s="634" t="s">
        <v>834</v>
      </c>
      <c r="AV46" s="498"/>
      <c r="AW46" s="498"/>
      <c r="AX46" s="498"/>
      <c r="AY46" s="498"/>
      <c r="AZ46" s="498"/>
      <c r="BA46" s="498"/>
      <c r="BB46" s="498"/>
      <c r="BC46" s="498"/>
      <c r="BD46" s="498"/>
      <c r="BE46" s="498"/>
      <c r="BF46" s="498"/>
      <c r="BG46" s="498"/>
      <c r="BH46" s="498"/>
      <c r="BI46" s="498"/>
      <c r="BJ46" s="498"/>
      <c r="BK46" s="498"/>
      <c r="BL46" s="498"/>
      <c r="BM46" s="498"/>
      <c r="BN46" s="498"/>
      <c r="BO46" s="498"/>
      <c r="BP46" s="498"/>
      <c r="BQ46" s="498"/>
      <c r="BR46" s="498"/>
      <c r="BS46" s="498"/>
      <c r="BT46" s="498"/>
      <c r="BU46" s="498"/>
      <c r="BV46" s="498"/>
      <c r="BW46" s="498"/>
      <c r="BX46" s="498"/>
      <c r="BY46" s="498"/>
      <c r="BZ46" s="498"/>
      <c r="CA46" s="498"/>
      <c r="CB46" s="498"/>
      <c r="CC46" s="498"/>
      <c r="CD46" s="498"/>
      <c r="CE46" s="498"/>
      <c r="CF46" s="498"/>
      <c r="CG46" s="498"/>
      <c r="CH46" s="498"/>
      <c r="CI46" s="498"/>
      <c r="CJ46" s="498"/>
      <c r="CK46" s="498"/>
      <c r="CL46" s="498"/>
      <c r="CM46" s="498"/>
      <c r="CN46" s="498"/>
      <c r="CO46" s="498"/>
      <c r="CP46" s="498"/>
      <c r="CQ46" s="498"/>
      <c r="CR46" s="498"/>
      <c r="CS46" s="498"/>
      <c r="CT46" s="498"/>
      <c r="CU46" s="498"/>
      <c r="CV46" s="498"/>
      <c r="CW46" s="498"/>
      <c r="CX46" s="498"/>
      <c r="CY46" s="498"/>
      <c r="CZ46" s="498"/>
      <c r="DA46" s="498"/>
      <c r="DB46" s="498"/>
      <c r="DC46" s="498"/>
      <c r="DD46" s="498"/>
      <c r="DE46" s="498"/>
      <c r="DF46" s="498"/>
      <c r="DG46" s="498"/>
      <c r="DH46" s="498"/>
      <c r="DI46" s="498"/>
    </row>
    <row r="47" spans="1:113" x14ac:dyDescent="0.2">
      <c r="A47" s="500" t="s">
        <v>748</v>
      </c>
      <c r="B47" s="384" t="s">
        <v>34</v>
      </c>
      <c r="C47" s="560" t="s">
        <v>313</v>
      </c>
      <c r="D47" s="555"/>
      <c r="E47" s="517"/>
      <c r="F47" s="269"/>
      <c r="G47" s="517"/>
      <c r="H47" s="269"/>
      <c r="I47" s="558"/>
      <c r="J47" s="555"/>
      <c r="K47" s="517"/>
      <c r="L47" s="269"/>
      <c r="M47" s="517"/>
      <c r="N47" s="269"/>
      <c r="O47" s="516"/>
      <c r="P47" s="555"/>
      <c r="Q47" s="517"/>
      <c r="R47" s="269"/>
      <c r="S47" s="517"/>
      <c r="T47" s="269"/>
      <c r="U47" s="516"/>
      <c r="V47" s="269"/>
      <c r="W47" s="517"/>
      <c r="X47" s="269"/>
      <c r="Y47" s="517"/>
      <c r="Z47" s="269"/>
      <c r="AA47" s="561"/>
      <c r="AB47" s="629"/>
      <c r="AC47" s="517"/>
      <c r="AD47" s="1031"/>
      <c r="AE47" s="517"/>
      <c r="AF47" s="1031"/>
      <c r="AG47" s="1033"/>
      <c r="AH47" s="513">
        <v>1</v>
      </c>
      <c r="AI47" s="515">
        <v>10</v>
      </c>
      <c r="AJ47" s="513">
        <v>2</v>
      </c>
      <c r="AK47" s="515">
        <v>20</v>
      </c>
      <c r="AL47" s="513">
        <v>2</v>
      </c>
      <c r="AM47" s="513" t="s">
        <v>122</v>
      </c>
      <c r="AN47" s="1037">
        <f>IF(D47+J47+P47+V47+AB47+AH47=0,"",D47+J47+P47+V47+AB47+AH47)</f>
        <v>1</v>
      </c>
      <c r="AO47" s="1038">
        <v>10</v>
      </c>
      <c r="AP47" s="1039">
        <f>IF(F47+L47+R47+X47+AD47+AJ47=0,"",F47+L47+R47+X47+AD47+AJ47)</f>
        <v>2</v>
      </c>
      <c r="AQ47" s="1038">
        <v>20</v>
      </c>
      <c r="AR47" s="1039">
        <f>IF(N47+H47+T47+Z47+AF47+AL47=0,"",N47+H47+T47+Z47+AF47+AL47)</f>
        <v>2</v>
      </c>
      <c r="AS47" s="1040">
        <f>IF(D47+F47+L47+J47+P47+R47+V47+X47+AB47+AD47+AH47+AJ47=0,"",D47+F47+L47+J47+P47+R47+V47+X47+AB47+AD47+AH47+AJ47)</f>
        <v>3</v>
      </c>
      <c r="AT47" s="546" t="s">
        <v>696</v>
      </c>
      <c r="AU47" s="546" t="s">
        <v>747</v>
      </c>
      <c r="AV47" s="498"/>
      <c r="AW47" s="498"/>
      <c r="AX47" s="498"/>
      <c r="AY47" s="498"/>
      <c r="AZ47" s="498"/>
      <c r="BA47" s="498"/>
      <c r="BB47" s="498"/>
      <c r="BC47" s="498"/>
      <c r="BD47" s="498"/>
      <c r="BE47" s="498"/>
      <c r="BF47" s="498"/>
      <c r="BG47" s="498"/>
      <c r="BH47" s="498"/>
      <c r="BI47" s="498"/>
      <c r="BJ47" s="498"/>
      <c r="BK47" s="498"/>
      <c r="BL47" s="498"/>
      <c r="BM47" s="498"/>
      <c r="BN47" s="498"/>
      <c r="BO47" s="498"/>
      <c r="BP47" s="498"/>
      <c r="BQ47" s="498"/>
      <c r="BR47" s="498"/>
      <c r="BS47" s="498"/>
      <c r="BT47" s="498"/>
      <c r="BU47" s="498"/>
      <c r="BV47" s="498"/>
      <c r="BW47" s="498"/>
      <c r="BX47" s="498"/>
      <c r="BY47" s="498"/>
      <c r="BZ47" s="498"/>
      <c r="CA47" s="498"/>
      <c r="CB47" s="498"/>
      <c r="CC47" s="498"/>
      <c r="CD47" s="498"/>
      <c r="CE47" s="498"/>
      <c r="CF47" s="498"/>
      <c r="CG47" s="498"/>
      <c r="CH47" s="498"/>
      <c r="CI47" s="498"/>
      <c r="CJ47" s="498"/>
      <c r="CK47" s="498"/>
      <c r="CL47" s="498"/>
      <c r="CM47" s="498"/>
      <c r="CN47" s="498"/>
      <c r="CO47" s="498"/>
      <c r="CP47" s="498"/>
      <c r="CQ47" s="498"/>
      <c r="CR47" s="498"/>
      <c r="CS47" s="498"/>
      <c r="CT47" s="498"/>
      <c r="CU47" s="498"/>
      <c r="CV47" s="498"/>
      <c r="CW47" s="498"/>
      <c r="CX47" s="498"/>
      <c r="CY47" s="498"/>
      <c r="CZ47" s="498"/>
      <c r="DA47" s="498"/>
      <c r="DB47" s="498"/>
      <c r="DC47" s="498"/>
      <c r="DD47" s="498"/>
      <c r="DE47" s="498"/>
      <c r="DF47" s="498"/>
      <c r="DG47" s="498"/>
      <c r="DH47" s="498"/>
      <c r="DI47" s="498"/>
    </row>
    <row r="48" spans="1:113" x14ac:dyDescent="0.2">
      <c r="A48" s="786" t="s">
        <v>836</v>
      </c>
      <c r="B48" s="384" t="s">
        <v>34</v>
      </c>
      <c r="C48" s="1046" t="s">
        <v>540</v>
      </c>
      <c r="D48" s="555">
        <v>3</v>
      </c>
      <c r="E48" s="515">
        <v>42</v>
      </c>
      <c r="F48" s="269">
        <v>2</v>
      </c>
      <c r="G48" s="515">
        <v>28</v>
      </c>
      <c r="H48" s="773">
        <v>5</v>
      </c>
      <c r="I48" s="558" t="s">
        <v>15</v>
      </c>
      <c r="J48" s="555"/>
      <c r="K48" s="517"/>
      <c r="L48" s="269"/>
      <c r="M48" s="517"/>
      <c r="N48" s="269"/>
      <c r="O48" s="516"/>
      <c r="P48" s="555"/>
      <c r="Q48" s="517"/>
      <c r="R48" s="269"/>
      <c r="S48" s="517"/>
      <c r="T48" s="269"/>
      <c r="U48" s="516"/>
      <c r="V48" s="269"/>
      <c r="W48" s="517"/>
      <c r="X48" s="269"/>
      <c r="Y48" s="517"/>
      <c r="Z48" s="269"/>
      <c r="AA48" s="561"/>
      <c r="AB48" s="629"/>
      <c r="AC48" s="517"/>
      <c r="AD48" s="1031"/>
      <c r="AE48" s="517"/>
      <c r="AF48" s="1031"/>
      <c r="AG48" s="1033"/>
      <c r="AH48" s="269"/>
      <c r="AI48" s="517"/>
      <c r="AJ48" s="269"/>
      <c r="AK48" s="517"/>
      <c r="AL48" s="269"/>
      <c r="AM48" s="269"/>
      <c r="AN48" s="1037">
        <f>IF(D48+J48+P48+V48+AB48+AH48=0,"",D48+J48+P48+V48+AB48+AH48)</f>
        <v>3</v>
      </c>
      <c r="AO48" s="1038">
        <f>IF((D48+J48+P48+V48+AB48+AH48)*14=0,"",(D48+J48+P48+V48+AB48+AH48)*14)</f>
        <v>42</v>
      </c>
      <c r="AP48" s="1039">
        <f>IF(F48+L48+R48+X48+AD48+AJ48=0,"",F48+L48+R48+X48+AD48+AJ48)</f>
        <v>2</v>
      </c>
      <c r="AQ48" s="1038">
        <f>IF((L48+F48+R48+X48+AD48+AJ48)*14=0,"",(L48+F48+R48+X48+AD48+AJ48)*14)</f>
        <v>28</v>
      </c>
      <c r="AR48" s="1039">
        <f>IF(N48+H48+T48+Z48+AF48+AL48=0,"",N48+H48+T48+Z48+AF48+AL48)</f>
        <v>5</v>
      </c>
      <c r="AS48" s="1040">
        <f>IF(D48+F48+L48+J48+P48+R48+V48+X48+AB48+AD48+AH48+AJ48=0,"",D48+F48+L48+J48+P48+R48+V48+X48+AB48+AD48+AH48+AJ48)</f>
        <v>5</v>
      </c>
      <c r="AT48" s="546" t="s">
        <v>696</v>
      </c>
      <c r="AU48" s="546" t="s">
        <v>697</v>
      </c>
      <c r="AV48" s="498"/>
      <c r="AW48" s="498"/>
      <c r="AX48" s="498"/>
      <c r="AY48" s="498"/>
      <c r="AZ48" s="498"/>
      <c r="BA48" s="498"/>
      <c r="BB48" s="498"/>
      <c r="BC48" s="498"/>
      <c r="BD48" s="498"/>
      <c r="BE48" s="498"/>
      <c r="BF48" s="498"/>
      <c r="BG48" s="498"/>
      <c r="BH48" s="498"/>
      <c r="BI48" s="498"/>
      <c r="BJ48" s="498"/>
      <c r="BK48" s="498"/>
      <c r="BL48" s="498"/>
      <c r="BM48" s="498"/>
      <c r="BN48" s="498"/>
      <c r="BO48" s="498"/>
      <c r="BP48" s="498"/>
      <c r="BQ48" s="498"/>
      <c r="BR48" s="498"/>
      <c r="BS48" s="498"/>
      <c r="BT48" s="498"/>
      <c r="BU48" s="498"/>
      <c r="BV48" s="498"/>
      <c r="BW48" s="498"/>
      <c r="BX48" s="498"/>
      <c r="BY48" s="498"/>
      <c r="BZ48" s="498"/>
      <c r="CA48" s="498"/>
      <c r="CB48" s="498"/>
      <c r="CC48" s="498"/>
      <c r="CD48" s="498"/>
      <c r="CE48" s="498"/>
      <c r="CF48" s="498"/>
      <c r="CG48" s="498"/>
      <c r="CH48" s="498"/>
      <c r="CI48" s="498"/>
      <c r="CJ48" s="498"/>
      <c r="CK48" s="498"/>
      <c r="CL48" s="498"/>
      <c r="CM48" s="498"/>
      <c r="CN48" s="498"/>
      <c r="CO48" s="498"/>
      <c r="CP48" s="498"/>
      <c r="CQ48" s="498"/>
      <c r="CR48" s="498"/>
      <c r="CS48" s="498"/>
      <c r="CT48" s="498"/>
      <c r="CU48" s="498"/>
      <c r="CV48" s="498"/>
      <c r="CW48" s="498"/>
      <c r="CX48" s="498"/>
      <c r="CY48" s="498"/>
      <c r="CZ48" s="498"/>
      <c r="DA48" s="498"/>
      <c r="DB48" s="498"/>
      <c r="DC48" s="498"/>
      <c r="DD48" s="498"/>
      <c r="DE48" s="498"/>
      <c r="DF48" s="498"/>
      <c r="DG48" s="498"/>
      <c r="DH48" s="498"/>
      <c r="DI48" s="498"/>
    </row>
    <row r="49" spans="1:113" s="785" customFormat="1" ht="15" x14ac:dyDescent="0.2">
      <c r="A49" s="500" t="s">
        <v>885</v>
      </c>
      <c r="B49" s="384" t="s">
        <v>34</v>
      </c>
      <c r="C49" s="556" t="s">
        <v>541</v>
      </c>
      <c r="D49" s="1021"/>
      <c r="E49" s="1035"/>
      <c r="F49" s="21"/>
      <c r="G49" s="1035"/>
      <c r="H49" s="21"/>
      <c r="I49" s="1022"/>
      <c r="J49" s="1021"/>
      <c r="K49" s="1035"/>
      <c r="L49" s="21"/>
      <c r="M49" s="1035"/>
      <c r="N49" s="21"/>
      <c r="O49" s="1024"/>
      <c r="P49" s="1021">
        <v>1</v>
      </c>
      <c r="Q49" s="1036">
        <v>14</v>
      </c>
      <c r="R49" s="21">
        <v>1</v>
      </c>
      <c r="S49" s="1036">
        <v>14</v>
      </c>
      <c r="T49" s="21">
        <v>3</v>
      </c>
      <c r="U49" s="1024" t="s">
        <v>122</v>
      </c>
      <c r="V49" s="21"/>
      <c r="W49" s="1035"/>
      <c r="X49" s="21"/>
      <c r="Y49" s="1035"/>
      <c r="Z49" s="21"/>
      <c r="AA49" s="1029"/>
      <c r="AB49" s="1030"/>
      <c r="AC49" s="1035"/>
      <c r="AD49" s="1032"/>
      <c r="AE49" s="1035"/>
      <c r="AF49" s="1032"/>
      <c r="AG49" s="1034"/>
      <c r="AH49" s="21"/>
      <c r="AI49" s="1035"/>
      <c r="AJ49" s="21"/>
      <c r="AK49" s="1035"/>
      <c r="AL49" s="21"/>
      <c r="AM49" s="21"/>
      <c r="AN49" s="1041">
        <f t="shared" ref="AN49:AN50" si="47">IF(D49+J49+P49+V49+AB49+AH49=0,"",D49+J49+P49+V49+AB49+AH49)</f>
        <v>1</v>
      </c>
      <c r="AO49" s="1035">
        <f t="shared" ref="AO49" si="48">IF((D49+J49+P49+V49+AB49+AH49)*14=0,"",(D49+J49+P49+V49+AB49+AH49)*14)</f>
        <v>14</v>
      </c>
      <c r="AP49" s="1042">
        <f t="shared" ref="AP49:AP50" si="49">IF(F49+L49+R49+X49+AD49+AJ49=0,"",F49+L49+R49+X49+AD49+AJ49)</f>
        <v>1</v>
      </c>
      <c r="AQ49" s="1035">
        <f t="shared" ref="AQ49" si="50">IF((L49+F49+R49+X49+AD49+AJ49)*14=0,"",(L49+F49+R49+X49+AD49+AJ49)*14)</f>
        <v>14</v>
      </c>
      <c r="AR49" s="1042">
        <f t="shared" ref="AR49:AR50" si="51">IF(N49+H49+T49+Z49+AF49+AL49=0,"",N49+H49+T49+Z49+AF49+AL49)</f>
        <v>3</v>
      </c>
      <c r="AS49" s="1043">
        <f t="shared" ref="AS49:AS50" si="52">IF(D49+F49+L49+J49+P49+R49+V49+X49+AB49+AD49+AH49+AJ49=0,"",D49+F49+L49+J49+P49+R49+V49+X49+AB49+AD49+AH49+AJ49)</f>
        <v>2</v>
      </c>
      <c r="AT49" s="634" t="s">
        <v>696</v>
      </c>
      <c r="AU49" s="634" t="s">
        <v>834</v>
      </c>
      <c r="AV49" s="498"/>
      <c r="AW49" s="498"/>
      <c r="AX49" s="498"/>
      <c r="AY49" s="498"/>
      <c r="AZ49" s="498"/>
      <c r="BA49" s="498"/>
      <c r="BB49" s="498"/>
      <c r="BC49" s="498"/>
      <c r="BD49" s="498"/>
      <c r="BE49" s="498"/>
      <c r="BF49" s="498"/>
      <c r="BG49" s="498"/>
      <c r="BH49" s="498"/>
      <c r="BI49" s="498"/>
      <c r="BJ49" s="498"/>
      <c r="BK49" s="498"/>
      <c r="BL49" s="498"/>
      <c r="BM49" s="498"/>
      <c r="BN49" s="498"/>
      <c r="BO49" s="498"/>
      <c r="BP49" s="498"/>
      <c r="BQ49" s="498"/>
      <c r="BR49" s="498"/>
      <c r="BS49" s="498"/>
      <c r="BT49" s="498"/>
      <c r="BU49" s="498"/>
      <c r="BV49" s="498"/>
      <c r="BW49" s="498"/>
      <c r="BX49" s="498"/>
      <c r="BY49" s="498"/>
      <c r="BZ49" s="498"/>
      <c r="CA49" s="498"/>
      <c r="CB49" s="498"/>
      <c r="CC49" s="498"/>
      <c r="CD49" s="498"/>
      <c r="CE49" s="498"/>
      <c r="CF49" s="498"/>
      <c r="CG49" s="498"/>
      <c r="CH49" s="498"/>
      <c r="CI49" s="498"/>
      <c r="CJ49" s="498"/>
      <c r="CK49" s="498"/>
      <c r="CL49" s="498"/>
      <c r="CM49" s="498"/>
      <c r="CN49" s="498"/>
      <c r="CO49" s="498"/>
      <c r="CP49" s="498"/>
      <c r="CQ49" s="498"/>
      <c r="CR49" s="498"/>
      <c r="CS49" s="498"/>
      <c r="CT49" s="498"/>
      <c r="CU49" s="498"/>
      <c r="CV49" s="498"/>
      <c r="CW49" s="498"/>
      <c r="CX49" s="498"/>
      <c r="CY49" s="498"/>
      <c r="CZ49" s="498"/>
      <c r="DA49" s="498"/>
      <c r="DB49" s="498"/>
      <c r="DC49" s="498"/>
      <c r="DD49" s="498"/>
      <c r="DE49" s="498"/>
      <c r="DF49" s="498"/>
      <c r="DG49" s="498"/>
      <c r="DH49" s="498"/>
      <c r="DI49" s="498"/>
    </row>
    <row r="50" spans="1:113" s="785" customFormat="1" ht="15" x14ac:dyDescent="0.2">
      <c r="A50" s="500" t="s">
        <v>837</v>
      </c>
      <c r="B50" s="384" t="s">
        <v>34</v>
      </c>
      <c r="C50" s="556" t="s">
        <v>542</v>
      </c>
      <c r="D50" s="1021"/>
      <c r="E50" s="1035"/>
      <c r="F50" s="21"/>
      <c r="G50" s="1035"/>
      <c r="H50" s="21"/>
      <c r="I50" s="1022"/>
      <c r="J50" s="1021"/>
      <c r="K50" s="1035"/>
      <c r="L50" s="21"/>
      <c r="M50" s="1035"/>
      <c r="N50" s="21"/>
      <c r="O50" s="1024"/>
      <c r="P50" s="1021"/>
      <c r="Q50" s="1035"/>
      <c r="R50" s="21"/>
      <c r="S50" s="1035"/>
      <c r="T50" s="21"/>
      <c r="U50" s="1024"/>
      <c r="V50" s="21">
        <v>1</v>
      </c>
      <c r="W50" s="1036">
        <v>14</v>
      </c>
      <c r="X50" s="21">
        <v>1</v>
      </c>
      <c r="Y50" s="1036">
        <v>14</v>
      </c>
      <c r="Z50" s="21">
        <v>2</v>
      </c>
      <c r="AA50" s="1022" t="s">
        <v>122</v>
      </c>
      <c r="AB50" s="1030"/>
      <c r="AC50" s="1035"/>
      <c r="AD50" s="1032"/>
      <c r="AE50" s="1035"/>
      <c r="AF50" s="1032"/>
      <c r="AG50" s="1034"/>
      <c r="AH50" s="21"/>
      <c r="AI50" s="1035"/>
      <c r="AJ50" s="21"/>
      <c r="AK50" s="1035"/>
      <c r="AL50" s="21"/>
      <c r="AM50" s="21"/>
      <c r="AN50" s="1041">
        <f t="shared" si="47"/>
        <v>1</v>
      </c>
      <c r="AO50" s="1035">
        <v>20</v>
      </c>
      <c r="AP50" s="1042">
        <f t="shared" si="49"/>
        <v>1</v>
      </c>
      <c r="AQ50" s="1035">
        <v>10</v>
      </c>
      <c r="AR50" s="1042">
        <f t="shared" si="51"/>
        <v>2</v>
      </c>
      <c r="AS50" s="1043">
        <f t="shared" si="52"/>
        <v>2</v>
      </c>
      <c r="AT50" s="634" t="s">
        <v>696</v>
      </c>
      <c r="AU50" s="634" t="s">
        <v>834</v>
      </c>
      <c r="AV50" s="498"/>
      <c r="AW50" s="498"/>
      <c r="AX50" s="498"/>
      <c r="AY50" s="498"/>
      <c r="AZ50" s="498"/>
      <c r="BA50" s="498"/>
      <c r="BB50" s="498"/>
      <c r="BC50" s="498"/>
      <c r="BD50" s="498"/>
      <c r="BE50" s="498"/>
      <c r="BF50" s="498"/>
      <c r="BG50" s="498"/>
      <c r="BH50" s="498"/>
      <c r="BI50" s="498"/>
      <c r="BJ50" s="498"/>
      <c r="BK50" s="498"/>
      <c r="BL50" s="498"/>
      <c r="BM50" s="498"/>
      <c r="BN50" s="498"/>
      <c r="BO50" s="498"/>
      <c r="BP50" s="498"/>
      <c r="BQ50" s="498"/>
      <c r="BR50" s="498"/>
      <c r="BS50" s="498"/>
      <c r="BT50" s="498"/>
      <c r="BU50" s="498"/>
      <c r="BV50" s="498"/>
      <c r="BW50" s="498"/>
      <c r="BX50" s="498"/>
      <c r="BY50" s="498"/>
      <c r="BZ50" s="498"/>
      <c r="CA50" s="498"/>
      <c r="CB50" s="498"/>
      <c r="CC50" s="498"/>
      <c r="CD50" s="498"/>
      <c r="CE50" s="498"/>
      <c r="CF50" s="498"/>
      <c r="CG50" s="498"/>
      <c r="CH50" s="498"/>
      <c r="CI50" s="498"/>
      <c r="CJ50" s="498"/>
      <c r="CK50" s="498"/>
      <c r="CL50" s="498"/>
      <c r="CM50" s="498"/>
      <c r="CN50" s="498"/>
      <c r="CO50" s="498"/>
      <c r="CP50" s="498"/>
      <c r="CQ50" s="498"/>
      <c r="CR50" s="498"/>
      <c r="CS50" s="498"/>
      <c r="CT50" s="498"/>
      <c r="CU50" s="498"/>
      <c r="CV50" s="498"/>
      <c r="CW50" s="498"/>
      <c r="CX50" s="498"/>
      <c r="CY50" s="498"/>
      <c r="CZ50" s="498"/>
      <c r="DA50" s="498"/>
      <c r="DB50" s="498"/>
      <c r="DC50" s="498"/>
      <c r="DD50" s="498"/>
      <c r="DE50" s="498"/>
      <c r="DF50" s="498"/>
      <c r="DG50" s="498"/>
      <c r="DH50" s="498"/>
      <c r="DI50" s="498"/>
    </row>
    <row r="51" spans="1:113" x14ac:dyDescent="0.2">
      <c r="A51" s="500" t="s">
        <v>874</v>
      </c>
      <c r="B51" s="384" t="s">
        <v>34</v>
      </c>
      <c r="C51" s="518" t="s">
        <v>543</v>
      </c>
      <c r="D51" s="555"/>
      <c r="E51" s="517"/>
      <c r="F51" s="269"/>
      <c r="G51" s="517"/>
      <c r="H51" s="269"/>
      <c r="I51" s="558"/>
      <c r="J51" s="555"/>
      <c r="K51" s="517"/>
      <c r="L51" s="269"/>
      <c r="M51" s="517"/>
      <c r="N51" s="269"/>
      <c r="O51" s="516"/>
      <c r="P51" s="555">
        <v>1</v>
      </c>
      <c r="Q51" s="515">
        <v>14</v>
      </c>
      <c r="R51" s="269">
        <v>1</v>
      </c>
      <c r="S51" s="515">
        <v>14</v>
      </c>
      <c r="T51" s="269">
        <v>3</v>
      </c>
      <c r="U51" s="516" t="s">
        <v>83</v>
      </c>
      <c r="V51" s="269"/>
      <c r="W51" s="517"/>
      <c r="X51" s="269"/>
      <c r="Y51" s="517"/>
      <c r="Z51" s="269"/>
      <c r="AA51" s="561"/>
      <c r="AB51" s="629"/>
      <c r="AC51" s="517"/>
      <c r="AD51" s="1031"/>
      <c r="AE51" s="517"/>
      <c r="AF51" s="1031"/>
      <c r="AG51" s="1033"/>
      <c r="AH51" s="269"/>
      <c r="AI51" s="517"/>
      <c r="AJ51" s="269"/>
      <c r="AK51" s="517"/>
      <c r="AL51" s="269"/>
      <c r="AM51" s="269"/>
      <c r="AN51" s="1037">
        <f>IF(D51+J51+P51+V51+AB51+AH51=0,"",D51+J51+P51+V51+AB51+AH51)</f>
        <v>1</v>
      </c>
      <c r="AO51" s="1038">
        <f>IF((D51+J51+P51+V51+AB51+AH51)*14=0,"",(D51+J51+P51+V51+AB51+AH51)*14)</f>
        <v>14</v>
      </c>
      <c r="AP51" s="1039">
        <f>IF(F51+L51+R51+X51+AD51+AJ51=0,"",F51+L51+R51+X51+AD51+AJ51)</f>
        <v>1</v>
      </c>
      <c r="AQ51" s="1038">
        <f>IF((L51+F51+R51+X51+AD51+AJ51)*14=0,"",(L51+F51+R51+X51+AD51+AJ51)*14)</f>
        <v>14</v>
      </c>
      <c r="AR51" s="1039">
        <f>IF(N51+H51+T51+Z51+AF51+AL51=0,"",N51+H51+T51+Z51+AF51+AL51)</f>
        <v>3</v>
      </c>
      <c r="AS51" s="1040">
        <f>IF(D51+F51+L51+J51+P51+R51+V51+X51+AB51+AD51+AH51+AJ51=0,"",D51+F51+L51+J51+P51+R51+V51+X51+AB51+AD51+AH51+AJ51)</f>
        <v>2</v>
      </c>
      <c r="AT51" s="546" t="s">
        <v>875</v>
      </c>
      <c r="AU51" s="546" t="s">
        <v>876</v>
      </c>
      <c r="AV51" s="498"/>
      <c r="AW51" s="498"/>
      <c r="AX51" s="498"/>
      <c r="AY51" s="498"/>
      <c r="AZ51" s="498"/>
      <c r="BA51" s="498"/>
      <c r="BB51" s="498"/>
      <c r="BC51" s="498"/>
      <c r="BD51" s="498"/>
      <c r="BE51" s="498"/>
      <c r="BF51" s="498"/>
      <c r="BG51" s="498"/>
      <c r="BH51" s="498"/>
      <c r="BI51" s="498"/>
      <c r="BJ51" s="498"/>
      <c r="BK51" s="498"/>
      <c r="BL51" s="498"/>
      <c r="BM51" s="498"/>
      <c r="BN51" s="498"/>
      <c r="BO51" s="498"/>
      <c r="BP51" s="498"/>
      <c r="BQ51" s="498"/>
      <c r="BR51" s="498"/>
      <c r="BS51" s="498"/>
      <c r="BT51" s="498"/>
      <c r="BU51" s="498"/>
      <c r="BV51" s="498"/>
      <c r="BW51" s="498"/>
      <c r="BX51" s="498"/>
      <c r="BY51" s="498"/>
      <c r="BZ51" s="498"/>
      <c r="CA51" s="498"/>
      <c r="CB51" s="498"/>
      <c r="CC51" s="498"/>
      <c r="CD51" s="498"/>
      <c r="CE51" s="498"/>
      <c r="CF51" s="498"/>
      <c r="CG51" s="498"/>
      <c r="CH51" s="498"/>
      <c r="CI51" s="498"/>
      <c r="CJ51" s="498"/>
      <c r="CK51" s="498"/>
      <c r="CL51" s="498"/>
      <c r="CM51" s="498"/>
      <c r="CN51" s="498"/>
      <c r="CO51" s="498"/>
      <c r="CP51" s="498"/>
      <c r="CQ51" s="498"/>
      <c r="CR51" s="498"/>
      <c r="CS51" s="498"/>
      <c r="CT51" s="498"/>
      <c r="CU51" s="498"/>
      <c r="CV51" s="498"/>
      <c r="CW51" s="498"/>
      <c r="CX51" s="498"/>
      <c r="CY51" s="498"/>
      <c r="CZ51" s="498"/>
      <c r="DA51" s="498"/>
      <c r="DB51" s="498"/>
      <c r="DC51" s="498"/>
      <c r="DD51" s="498"/>
      <c r="DE51" s="498"/>
      <c r="DF51" s="498"/>
      <c r="DG51" s="498"/>
      <c r="DH51" s="498"/>
      <c r="DI51" s="498"/>
    </row>
    <row r="52" spans="1:113" x14ac:dyDescent="0.2">
      <c r="A52" s="500" t="s">
        <v>839</v>
      </c>
      <c r="B52" s="384" t="s">
        <v>34</v>
      </c>
      <c r="C52" s="518" t="s">
        <v>838</v>
      </c>
      <c r="D52" s="555"/>
      <c r="E52" s="515"/>
      <c r="F52" s="269">
        <v>2</v>
      </c>
      <c r="G52" s="515">
        <v>28</v>
      </c>
      <c r="H52" s="269">
        <v>3</v>
      </c>
      <c r="I52" s="558" t="s">
        <v>71</v>
      </c>
      <c r="J52" s="555"/>
      <c r="K52" s="517"/>
      <c r="L52" s="269"/>
      <c r="M52" s="517"/>
      <c r="N52" s="269"/>
      <c r="O52" s="516"/>
      <c r="P52" s="555"/>
      <c r="Q52" s="517"/>
      <c r="R52" s="269"/>
      <c r="S52" s="517"/>
      <c r="T52" s="269"/>
      <c r="U52" s="516"/>
      <c r="V52" s="269"/>
      <c r="W52" s="517"/>
      <c r="X52" s="269"/>
      <c r="Y52" s="517"/>
      <c r="Z52" s="269"/>
      <c r="AA52" s="561"/>
      <c r="AB52" s="629"/>
      <c r="AC52" s="517"/>
      <c r="AD52" s="1031"/>
      <c r="AE52" s="517"/>
      <c r="AF52" s="1031"/>
      <c r="AG52" s="1033"/>
      <c r="AH52" s="269"/>
      <c r="AI52" s="517"/>
      <c r="AJ52" s="269"/>
      <c r="AK52" s="517"/>
      <c r="AL52" s="269"/>
      <c r="AM52" s="269"/>
      <c r="AN52" s="1037" t="str">
        <f>IF(D52+J52+P52+V52+AB52+AH52=0,"",D52+J52+P52+V52+AB52+AH52)</f>
        <v/>
      </c>
      <c r="AO52" s="1038" t="str">
        <f>IF((D52+J52+P52+V52+AB52+AH52)*14=0,"",(D52+J52+P52+V52+AB52+AH52)*14)</f>
        <v/>
      </c>
      <c r="AP52" s="1039">
        <f>IF(F52+L52+R52+X52+AD52+AJ52=0,"",F52+L52+R52+X52+AD52+AJ52)</f>
        <v>2</v>
      </c>
      <c r="AQ52" s="1038">
        <f>IF((L52+F52+R52+X52+AD52+AJ52)*14=0,"",(L52+F52+R52+X52+AD52+AJ52)*14)</f>
        <v>28</v>
      </c>
      <c r="AR52" s="1039">
        <f>IF(N52+H52+T52+Z52+AF52+AL52=0,"",N52+H52+T52+Z52+AF52+AL52)</f>
        <v>3</v>
      </c>
      <c r="AS52" s="1040">
        <f>IF(D52+F52+L52+J52+P52+R52+V52+X52+AB52+AD52+AH52+AJ52=0,"",D52+F52+L52+J52+P52+R52+V52+X52+AB52+AD52+AH52+AJ52)</f>
        <v>2</v>
      </c>
      <c r="AT52" s="546" t="s">
        <v>696</v>
      </c>
      <c r="AU52" s="546" t="s">
        <v>821</v>
      </c>
      <c r="AV52" s="498"/>
      <c r="AW52" s="498"/>
      <c r="AX52" s="498"/>
      <c r="AY52" s="498"/>
      <c r="AZ52" s="498"/>
      <c r="BA52" s="498"/>
      <c r="BB52" s="498"/>
      <c r="BC52" s="498"/>
      <c r="BD52" s="498"/>
      <c r="BE52" s="498"/>
      <c r="BF52" s="498"/>
      <c r="BG52" s="498"/>
      <c r="BH52" s="498"/>
      <c r="BI52" s="498"/>
      <c r="BJ52" s="498"/>
      <c r="BK52" s="498"/>
      <c r="BL52" s="498"/>
      <c r="BM52" s="498"/>
      <c r="BN52" s="498"/>
      <c r="BO52" s="498"/>
      <c r="BP52" s="498"/>
      <c r="BQ52" s="498"/>
      <c r="BR52" s="498"/>
      <c r="BS52" s="498"/>
      <c r="BT52" s="498"/>
      <c r="BU52" s="498"/>
      <c r="BV52" s="498"/>
      <c r="BW52" s="498"/>
      <c r="BX52" s="498"/>
      <c r="BY52" s="498"/>
      <c r="BZ52" s="498"/>
      <c r="CA52" s="498"/>
      <c r="CB52" s="498"/>
      <c r="CC52" s="498"/>
      <c r="CD52" s="498"/>
      <c r="CE52" s="498"/>
      <c r="CF52" s="498"/>
      <c r="CG52" s="498"/>
      <c r="CH52" s="498"/>
      <c r="CI52" s="498"/>
      <c r="CJ52" s="498"/>
      <c r="CK52" s="498"/>
      <c r="CL52" s="498"/>
      <c r="CM52" s="498"/>
      <c r="CN52" s="498"/>
      <c r="CO52" s="498"/>
      <c r="CP52" s="498"/>
      <c r="CQ52" s="498"/>
      <c r="CR52" s="498"/>
      <c r="CS52" s="498"/>
      <c r="CT52" s="498"/>
      <c r="CU52" s="498"/>
      <c r="CV52" s="498"/>
      <c r="CW52" s="498"/>
      <c r="CX52" s="498"/>
      <c r="CY52" s="498"/>
      <c r="CZ52" s="498"/>
      <c r="DA52" s="498"/>
      <c r="DB52" s="498"/>
      <c r="DC52" s="498"/>
      <c r="DD52" s="498"/>
      <c r="DE52" s="498"/>
      <c r="DF52" s="498"/>
      <c r="DG52" s="498"/>
      <c r="DH52" s="498"/>
      <c r="DI52" s="498"/>
    </row>
    <row r="53" spans="1:113" x14ac:dyDescent="0.2">
      <c r="A53" s="500" t="s">
        <v>840</v>
      </c>
      <c r="B53" s="384" t="s">
        <v>34</v>
      </c>
      <c r="C53" s="518" t="s">
        <v>544</v>
      </c>
      <c r="D53" s="555"/>
      <c r="E53" s="517"/>
      <c r="F53" s="269"/>
      <c r="G53" s="517"/>
      <c r="H53" s="269"/>
      <c r="I53" s="558"/>
      <c r="J53" s="555"/>
      <c r="K53" s="517"/>
      <c r="L53" s="269"/>
      <c r="M53" s="517"/>
      <c r="N53" s="269"/>
      <c r="O53" s="516"/>
      <c r="P53" s="555">
        <v>1</v>
      </c>
      <c r="Q53" s="515">
        <v>14</v>
      </c>
      <c r="R53" s="269">
        <v>1</v>
      </c>
      <c r="S53" s="515">
        <v>14</v>
      </c>
      <c r="T53" s="269">
        <v>3</v>
      </c>
      <c r="U53" s="516" t="s">
        <v>15</v>
      </c>
      <c r="V53" s="269"/>
      <c r="W53" s="517"/>
      <c r="X53" s="269"/>
      <c r="Y53" s="517"/>
      <c r="Z53" s="269"/>
      <c r="AA53" s="561"/>
      <c r="AB53" s="629"/>
      <c r="AC53" s="517"/>
      <c r="AD53" s="1031"/>
      <c r="AE53" s="517"/>
      <c r="AF53" s="1031"/>
      <c r="AG53" s="1033"/>
      <c r="AH53" s="269"/>
      <c r="AI53" s="517"/>
      <c r="AJ53" s="269"/>
      <c r="AK53" s="517"/>
      <c r="AL53" s="269"/>
      <c r="AM53" s="269"/>
      <c r="AN53" s="1037">
        <f>IF(D53+J53+P53+V53+AB53+AH53=0,"",D53+J53+P53+V53+AB53+AH53)</f>
        <v>1</v>
      </c>
      <c r="AO53" s="1038">
        <f>IF((D53+J53+P53+V53+AB53+AH53)*14=0,"",(D53+J53+P53+V53+AB53+AH53)*14)</f>
        <v>14</v>
      </c>
      <c r="AP53" s="1039">
        <f>IF(F53+L53+R53+X53+AD53+AJ53=0,"",F53+L53+R53+X53+AD53+AJ53)</f>
        <v>1</v>
      </c>
      <c r="AQ53" s="1038">
        <f>IF((L53+F53+R53+X53+AD53+AJ53)*14=0,"",(L53+F53+R53+X53+AD53+AJ53)*14)</f>
        <v>14</v>
      </c>
      <c r="AR53" s="1039">
        <f>IF(N53+H53+T53+Z53+AF53+AL53=0,"",N53+H53+T53+Z53+AF53+AL53)</f>
        <v>3</v>
      </c>
      <c r="AS53" s="1040">
        <f>IF(D53+F53+L53+J53+P53+R53+V53+X53+AB53+AD53+AH53+AJ53=0,"",D53+F53+L53+J53+P53+R53+V53+X53+AB53+AD53+AH53+AJ53)</f>
        <v>2</v>
      </c>
      <c r="AT53" s="546" t="s">
        <v>696</v>
      </c>
      <c r="AU53" s="546" t="s">
        <v>834</v>
      </c>
      <c r="AV53" s="498"/>
      <c r="AW53" s="498"/>
      <c r="AX53" s="498"/>
      <c r="AY53" s="498"/>
      <c r="AZ53" s="498"/>
      <c r="BA53" s="498"/>
      <c r="BB53" s="498"/>
      <c r="BC53" s="498"/>
      <c r="BD53" s="498"/>
      <c r="BE53" s="498"/>
      <c r="BF53" s="498"/>
      <c r="BG53" s="498"/>
      <c r="BH53" s="498"/>
      <c r="BI53" s="498"/>
      <c r="BJ53" s="498"/>
      <c r="BK53" s="498"/>
      <c r="BL53" s="498"/>
      <c r="BM53" s="498"/>
      <c r="BN53" s="498"/>
      <c r="BO53" s="498"/>
      <c r="BP53" s="498"/>
      <c r="BQ53" s="498"/>
      <c r="BR53" s="498"/>
      <c r="BS53" s="498"/>
      <c r="BT53" s="498"/>
      <c r="BU53" s="498"/>
      <c r="BV53" s="498"/>
      <c r="BW53" s="498"/>
      <c r="BX53" s="498"/>
      <c r="BY53" s="498"/>
      <c r="BZ53" s="498"/>
      <c r="CA53" s="498"/>
      <c r="CB53" s="498"/>
      <c r="CC53" s="498"/>
      <c r="CD53" s="498"/>
      <c r="CE53" s="498"/>
      <c r="CF53" s="498"/>
      <c r="CG53" s="498"/>
      <c r="CH53" s="498"/>
      <c r="CI53" s="498"/>
      <c r="CJ53" s="498"/>
      <c r="CK53" s="498"/>
      <c r="CL53" s="498"/>
      <c r="CM53" s="498"/>
      <c r="CN53" s="498"/>
      <c r="CO53" s="498"/>
      <c r="CP53" s="498"/>
      <c r="CQ53" s="498"/>
      <c r="CR53" s="498"/>
      <c r="CS53" s="498"/>
      <c r="CT53" s="498"/>
      <c r="CU53" s="498"/>
      <c r="CV53" s="498"/>
      <c r="CW53" s="498"/>
      <c r="CX53" s="498"/>
      <c r="CY53" s="498"/>
      <c r="CZ53" s="498"/>
      <c r="DA53" s="498"/>
      <c r="DB53" s="498"/>
      <c r="DC53" s="498"/>
      <c r="DD53" s="498"/>
      <c r="DE53" s="498"/>
      <c r="DF53" s="498"/>
      <c r="DG53" s="498"/>
      <c r="DH53" s="498"/>
      <c r="DI53" s="498"/>
    </row>
    <row r="54" spans="1:113" s="785" customFormat="1" ht="15" x14ac:dyDescent="0.2">
      <c r="A54" s="500" t="s">
        <v>841</v>
      </c>
      <c r="B54" s="384" t="s">
        <v>34</v>
      </c>
      <c r="C54" s="518" t="s">
        <v>545</v>
      </c>
      <c r="D54" s="1021"/>
      <c r="E54" s="1035"/>
      <c r="F54" s="21"/>
      <c r="G54" s="1035"/>
      <c r="H54" s="21"/>
      <c r="I54" s="1022"/>
      <c r="J54" s="1021"/>
      <c r="K54" s="1035"/>
      <c r="L54" s="21"/>
      <c r="M54" s="1035"/>
      <c r="N54" s="21"/>
      <c r="O54" s="1024"/>
      <c r="P54" s="1021"/>
      <c r="Q54" s="1035"/>
      <c r="R54" s="21"/>
      <c r="S54" s="1035"/>
      <c r="T54" s="21"/>
      <c r="U54" s="1024"/>
      <c r="V54" s="21">
        <v>1</v>
      </c>
      <c r="W54" s="1036">
        <v>14</v>
      </c>
      <c r="X54" s="21">
        <v>1</v>
      </c>
      <c r="Y54" s="1036">
        <v>14</v>
      </c>
      <c r="Z54" s="21">
        <v>2</v>
      </c>
      <c r="AA54" s="1024" t="s">
        <v>15</v>
      </c>
      <c r="AB54" s="1030"/>
      <c r="AC54" s="1035"/>
      <c r="AD54" s="1032"/>
      <c r="AE54" s="1035"/>
      <c r="AF54" s="1032"/>
      <c r="AG54" s="1034"/>
      <c r="AH54" s="1021"/>
      <c r="AI54" s="1035"/>
      <c r="AJ54" s="21"/>
      <c r="AK54" s="1035"/>
      <c r="AL54" s="21"/>
      <c r="AM54" s="1024"/>
      <c r="AN54" s="1041">
        <f t="shared" ref="AN54:AN55" si="53">IF(D54+J54+P54+V54+AB54+AH54=0,"",D54+J54+P54+V54+AB54+AH54)</f>
        <v>1</v>
      </c>
      <c r="AO54" s="1035">
        <f t="shared" ref="AO54:AO55" si="54">IF((D54+J54+P54+V54+AB54+AH54)*14=0,"",(D54+J54+P54+V54+AB54+AH54)*14)</f>
        <v>14</v>
      </c>
      <c r="AP54" s="1042">
        <f t="shared" ref="AP54:AP55" si="55">IF(F54+L54+R54+X54+AD54+AJ54=0,"",F54+L54+R54+X54+AD54+AJ54)</f>
        <v>1</v>
      </c>
      <c r="AQ54" s="1035">
        <f t="shared" ref="AQ54:AQ55" si="56">IF((L54+F54+R54+X54+AD54+AJ54)*14=0,"",(L54+F54+R54+X54+AD54+AJ54)*14)</f>
        <v>14</v>
      </c>
      <c r="AR54" s="1042">
        <f t="shared" ref="AR54:AR55" si="57">IF(N54+H54+T54+Z54+AF54+AL54=0,"",N54+H54+T54+Z54+AF54+AL54)</f>
        <v>2</v>
      </c>
      <c r="AS54" s="1043">
        <f t="shared" ref="AS54:AS55" si="58">IF(D54+F54+L54+J54+P54+R54+V54+X54+AB54+AD54+AH54+AJ54=0,"",D54+F54+L54+J54+P54+R54+V54+X54+AB54+AD54+AH54+AJ54)</f>
        <v>2</v>
      </c>
      <c r="AT54" s="634" t="s">
        <v>696</v>
      </c>
      <c r="AU54" s="634" t="s">
        <v>746</v>
      </c>
      <c r="AV54" s="498"/>
      <c r="AW54" s="498"/>
      <c r="AX54" s="498"/>
      <c r="AY54" s="498"/>
      <c r="AZ54" s="498"/>
      <c r="BA54" s="498"/>
      <c r="BB54" s="498"/>
      <c r="BC54" s="498"/>
      <c r="BD54" s="498"/>
      <c r="BE54" s="498"/>
      <c r="BF54" s="498"/>
      <c r="BG54" s="498"/>
      <c r="BH54" s="498"/>
      <c r="BI54" s="498"/>
      <c r="BJ54" s="498"/>
      <c r="BK54" s="498"/>
      <c r="BL54" s="498"/>
      <c r="BM54" s="498"/>
      <c r="BN54" s="498"/>
      <c r="BO54" s="498"/>
      <c r="BP54" s="498"/>
      <c r="BQ54" s="498"/>
      <c r="BR54" s="498"/>
      <c r="BS54" s="498"/>
      <c r="BT54" s="498"/>
      <c r="BU54" s="498"/>
      <c r="BV54" s="498"/>
      <c r="BW54" s="498"/>
      <c r="BX54" s="498"/>
      <c r="BY54" s="498"/>
      <c r="BZ54" s="498"/>
      <c r="CA54" s="498"/>
      <c r="CB54" s="498"/>
      <c r="CC54" s="498"/>
      <c r="CD54" s="498"/>
      <c r="CE54" s="498"/>
      <c r="CF54" s="498"/>
      <c r="CG54" s="498"/>
      <c r="CH54" s="498"/>
      <c r="CI54" s="498"/>
      <c r="CJ54" s="498"/>
      <c r="CK54" s="498"/>
      <c r="CL54" s="498"/>
      <c r="CM54" s="498"/>
      <c r="CN54" s="498"/>
      <c r="CO54" s="498"/>
      <c r="CP54" s="498"/>
      <c r="CQ54" s="498"/>
      <c r="CR54" s="498"/>
      <c r="CS54" s="498"/>
      <c r="CT54" s="498"/>
      <c r="CU54" s="498"/>
      <c r="CV54" s="498"/>
      <c r="CW54" s="498"/>
      <c r="CX54" s="498"/>
      <c r="CY54" s="498"/>
      <c r="CZ54" s="498"/>
      <c r="DA54" s="498"/>
      <c r="DB54" s="498"/>
      <c r="DC54" s="498"/>
      <c r="DD54" s="498"/>
      <c r="DE54" s="498"/>
      <c r="DF54" s="498"/>
      <c r="DG54" s="498"/>
      <c r="DH54" s="498"/>
      <c r="DI54" s="498"/>
    </row>
    <row r="55" spans="1:113" s="785" customFormat="1" ht="15" x14ac:dyDescent="0.2">
      <c r="A55" s="500" t="s">
        <v>842</v>
      </c>
      <c r="B55" s="384" t="s">
        <v>34</v>
      </c>
      <c r="C55" s="1379" t="s">
        <v>546</v>
      </c>
      <c r="D55" s="1021"/>
      <c r="E55" s="1035"/>
      <c r="F55" s="21"/>
      <c r="G55" s="1035"/>
      <c r="H55" s="21"/>
      <c r="I55" s="1022"/>
      <c r="J55" s="1021"/>
      <c r="K55" s="1035"/>
      <c r="L55" s="21"/>
      <c r="M55" s="1035"/>
      <c r="N55" s="21"/>
      <c r="O55" s="1024"/>
      <c r="P55" s="1021"/>
      <c r="Q55" s="1035"/>
      <c r="R55" s="21"/>
      <c r="S55" s="1035"/>
      <c r="T55" s="21"/>
      <c r="U55" s="1024"/>
      <c r="V55" s="21"/>
      <c r="W55" s="1035"/>
      <c r="X55" s="21"/>
      <c r="Y55" s="1035"/>
      <c r="Z55" s="21"/>
      <c r="AA55" s="1029"/>
      <c r="AB55" s="1021">
        <v>1</v>
      </c>
      <c r="AC55" s="1036">
        <v>14</v>
      </c>
      <c r="AD55" s="21">
        <v>1</v>
      </c>
      <c r="AE55" s="1036">
        <v>14</v>
      </c>
      <c r="AF55" s="21">
        <v>2</v>
      </c>
      <c r="AG55" s="1024" t="s">
        <v>15</v>
      </c>
      <c r="AH55" s="1021"/>
      <c r="AI55" s="1035"/>
      <c r="AJ55" s="21"/>
      <c r="AK55" s="1035"/>
      <c r="AL55" s="21"/>
      <c r="AM55" s="1024"/>
      <c r="AN55" s="1041">
        <f t="shared" si="53"/>
        <v>1</v>
      </c>
      <c r="AO55" s="1035">
        <f t="shared" si="54"/>
        <v>14</v>
      </c>
      <c r="AP55" s="1042">
        <f t="shared" si="55"/>
        <v>1</v>
      </c>
      <c r="AQ55" s="1035">
        <f t="shared" si="56"/>
        <v>14</v>
      </c>
      <c r="AR55" s="1042">
        <f t="shared" si="57"/>
        <v>2</v>
      </c>
      <c r="AS55" s="1043">
        <f t="shared" si="58"/>
        <v>2</v>
      </c>
      <c r="AT55" s="634" t="s">
        <v>696</v>
      </c>
      <c r="AU55" s="634" t="s">
        <v>746</v>
      </c>
      <c r="AV55" s="498"/>
      <c r="AW55" s="498"/>
      <c r="AX55" s="498"/>
      <c r="AY55" s="498"/>
      <c r="AZ55" s="498"/>
      <c r="BA55" s="498"/>
      <c r="BB55" s="498"/>
      <c r="BC55" s="498"/>
      <c r="BD55" s="498"/>
      <c r="BE55" s="498"/>
      <c r="BF55" s="498"/>
      <c r="BG55" s="498"/>
      <c r="BH55" s="498"/>
      <c r="BI55" s="498"/>
      <c r="BJ55" s="498"/>
      <c r="BK55" s="498"/>
      <c r="BL55" s="498"/>
      <c r="BM55" s="498"/>
      <c r="BN55" s="498"/>
      <c r="BO55" s="498"/>
      <c r="BP55" s="498"/>
      <c r="BQ55" s="498"/>
      <c r="BR55" s="498"/>
      <c r="BS55" s="498"/>
      <c r="BT55" s="498"/>
      <c r="BU55" s="498"/>
      <c r="BV55" s="498"/>
      <c r="BW55" s="498"/>
      <c r="BX55" s="498"/>
      <c r="BY55" s="498"/>
      <c r="BZ55" s="498"/>
      <c r="CA55" s="498"/>
      <c r="CB55" s="498"/>
      <c r="CC55" s="498"/>
      <c r="CD55" s="498"/>
      <c r="CE55" s="498"/>
      <c r="CF55" s="498"/>
      <c r="CG55" s="498"/>
      <c r="CH55" s="498"/>
      <c r="CI55" s="498"/>
      <c r="CJ55" s="498"/>
      <c r="CK55" s="498"/>
      <c r="CL55" s="498"/>
      <c r="CM55" s="498"/>
      <c r="CN55" s="498"/>
      <c r="CO55" s="498"/>
      <c r="CP55" s="498"/>
      <c r="CQ55" s="498"/>
      <c r="CR55" s="498"/>
      <c r="CS55" s="498"/>
      <c r="CT55" s="498"/>
      <c r="CU55" s="498"/>
      <c r="CV55" s="498"/>
      <c r="CW55" s="498"/>
      <c r="CX55" s="498"/>
      <c r="CY55" s="498"/>
      <c r="CZ55" s="498"/>
      <c r="DA55" s="498"/>
      <c r="DB55" s="498"/>
      <c r="DC55" s="498"/>
      <c r="DD55" s="498"/>
      <c r="DE55" s="498"/>
      <c r="DF55" s="498"/>
      <c r="DG55" s="498"/>
      <c r="DH55" s="498"/>
      <c r="DI55" s="498"/>
    </row>
    <row r="56" spans="1:113" x14ac:dyDescent="0.2">
      <c r="A56" s="786" t="s">
        <v>843</v>
      </c>
      <c r="B56" s="384" t="s">
        <v>34</v>
      </c>
      <c r="C56" s="774" t="s">
        <v>547</v>
      </c>
      <c r="D56" s="502"/>
      <c r="E56" s="517"/>
      <c r="F56" s="282"/>
      <c r="G56" s="517"/>
      <c r="H56" s="269"/>
      <c r="I56" s="558"/>
      <c r="J56" s="555">
        <v>2</v>
      </c>
      <c r="K56" s="515">
        <v>28</v>
      </c>
      <c r="L56" s="269">
        <v>1</v>
      </c>
      <c r="M56" s="515">
        <v>14</v>
      </c>
      <c r="N56" s="773">
        <v>4</v>
      </c>
      <c r="O56" s="516" t="s">
        <v>175</v>
      </c>
      <c r="P56" s="555"/>
      <c r="Q56" s="517"/>
      <c r="R56" s="282"/>
      <c r="S56" s="517"/>
      <c r="T56" s="269"/>
      <c r="U56" s="516"/>
      <c r="V56" s="282"/>
      <c r="W56" s="517"/>
      <c r="X56" s="282"/>
      <c r="Y56" s="517"/>
      <c r="Z56" s="282"/>
      <c r="AA56" s="305"/>
      <c r="AB56" s="304"/>
      <c r="AC56" s="517"/>
      <c r="AD56" s="310"/>
      <c r="AE56" s="517"/>
      <c r="AF56" s="1031"/>
      <c r="AG56" s="1033"/>
      <c r="AH56" s="269"/>
      <c r="AI56" s="517"/>
      <c r="AJ56" s="282"/>
      <c r="AK56" s="517"/>
      <c r="AL56" s="269"/>
      <c r="AM56" s="269"/>
      <c r="AN56" s="1037">
        <f>IF(D56+J56+P56+V56+AB56+AH56=0,"",D56+J56+P56+V56+AB56+AH56)</f>
        <v>2</v>
      </c>
      <c r="AO56" s="1038">
        <f>IF((D56+J56+P56+V56+AB56+AH56)*14=0,"",(D56+J56+P56+V56+AB56+AH56)*14)</f>
        <v>28</v>
      </c>
      <c r="AP56" s="1039">
        <f>IF(F56+L56+R56+X56+AD56+AJ56=0,"",F56+L56+R56+X56+AD56+AJ56)</f>
        <v>1</v>
      </c>
      <c r="AQ56" s="1038">
        <f>IF((L56+F56+R56+X56+AD56+AJ56)*14=0,"",(L56+F56+R56+X56+AD56+AJ56)*14)</f>
        <v>14</v>
      </c>
      <c r="AR56" s="1039">
        <f>IF(N56+H56+T56+Z56+AF56+AL56=0,"",N56+H56+T56+Z56+AF56+AL56)</f>
        <v>4</v>
      </c>
      <c r="AS56" s="1040">
        <f>IF(D56+F56+L56+J56+P56+R56+V56+X56+AB56+AD56+AH56+AJ56=0,"",D56+F56+L56+J56+P56+R56+V56+X56+AB56+AD56+AH56+AJ56)</f>
        <v>3</v>
      </c>
      <c r="AT56" s="546" t="s">
        <v>696</v>
      </c>
      <c r="AU56" s="546" t="s">
        <v>697</v>
      </c>
      <c r="AV56" s="498"/>
      <c r="AW56" s="498"/>
      <c r="AX56" s="498"/>
      <c r="AY56" s="498"/>
      <c r="AZ56" s="498"/>
      <c r="BA56" s="498"/>
      <c r="BB56" s="498"/>
      <c r="BC56" s="498"/>
      <c r="BD56" s="498"/>
      <c r="BE56" s="498"/>
      <c r="BF56" s="498"/>
      <c r="BG56" s="498"/>
      <c r="BH56" s="498"/>
      <c r="BI56" s="498"/>
      <c r="BJ56" s="498"/>
      <c r="BK56" s="498"/>
      <c r="BL56" s="498"/>
      <c r="BM56" s="498"/>
      <c r="BN56" s="498"/>
      <c r="BO56" s="498"/>
      <c r="BP56" s="498"/>
      <c r="BQ56" s="498"/>
      <c r="BR56" s="498"/>
      <c r="BS56" s="498"/>
      <c r="BT56" s="498"/>
      <c r="BU56" s="498"/>
      <c r="BV56" s="498"/>
      <c r="BW56" s="498"/>
      <c r="BX56" s="498"/>
      <c r="BY56" s="498"/>
      <c r="BZ56" s="498"/>
      <c r="CA56" s="498"/>
      <c r="CB56" s="498"/>
      <c r="CC56" s="498"/>
      <c r="CD56" s="498"/>
      <c r="CE56" s="498"/>
      <c r="CF56" s="498"/>
      <c r="CG56" s="498"/>
      <c r="CH56" s="498"/>
      <c r="CI56" s="498"/>
      <c r="CJ56" s="498"/>
      <c r="CK56" s="498"/>
      <c r="CL56" s="498"/>
      <c r="CM56" s="498"/>
      <c r="CN56" s="498"/>
      <c r="CO56" s="498"/>
      <c r="CP56" s="498"/>
      <c r="CQ56" s="498"/>
      <c r="CR56" s="498"/>
      <c r="CS56" s="498"/>
      <c r="CT56" s="498"/>
      <c r="CU56" s="498"/>
      <c r="CV56" s="498"/>
      <c r="CW56" s="498"/>
      <c r="CX56" s="498"/>
      <c r="CY56" s="498"/>
      <c r="CZ56" s="498"/>
      <c r="DA56" s="498"/>
      <c r="DB56" s="498"/>
      <c r="DC56" s="498"/>
      <c r="DD56" s="498"/>
      <c r="DE56" s="498"/>
      <c r="DF56" s="498"/>
      <c r="DG56" s="498"/>
      <c r="DH56" s="498"/>
      <c r="DI56" s="498"/>
    </row>
    <row r="57" spans="1:113" x14ac:dyDescent="0.2">
      <c r="A57" s="500" t="s">
        <v>844</v>
      </c>
      <c r="B57" s="301" t="s">
        <v>34</v>
      </c>
      <c r="C57" s="518" t="s">
        <v>548</v>
      </c>
      <c r="D57" s="502"/>
      <c r="E57" s="517"/>
      <c r="F57" s="282"/>
      <c r="G57" s="517"/>
      <c r="H57" s="282"/>
      <c r="I57" s="303"/>
      <c r="J57" s="502"/>
      <c r="K57" s="517"/>
      <c r="L57" s="282"/>
      <c r="M57" s="517"/>
      <c r="N57" s="282"/>
      <c r="O57" s="503"/>
      <c r="P57" s="555">
        <v>1</v>
      </c>
      <c r="Q57" s="515">
        <v>14</v>
      </c>
      <c r="R57" s="269">
        <v>2</v>
      </c>
      <c r="S57" s="515">
        <v>28</v>
      </c>
      <c r="T57" s="269">
        <v>3</v>
      </c>
      <c r="U57" s="516" t="s">
        <v>122</v>
      </c>
      <c r="V57" s="269"/>
      <c r="W57" s="517"/>
      <c r="X57" s="282"/>
      <c r="Y57" s="517"/>
      <c r="Z57" s="269"/>
      <c r="AA57" s="516"/>
      <c r="AB57" s="304"/>
      <c r="AC57" s="517"/>
      <c r="AD57" s="310"/>
      <c r="AE57" s="517"/>
      <c r="AF57" s="310"/>
      <c r="AG57" s="557"/>
      <c r="AH57" s="282"/>
      <c r="AI57" s="517"/>
      <c r="AJ57" s="282"/>
      <c r="AK57" s="517"/>
      <c r="AL57" s="282"/>
      <c r="AM57" s="282"/>
      <c r="AN57" s="1037">
        <f>IF(D57+J57+P57+V57+AB57+AH57=0,"",D57+J57+P57+V57+AB57+AH57)</f>
        <v>1</v>
      </c>
      <c r="AO57" s="1038">
        <f>IF((D57+J57+P57+V57+AB57+AH57)*14=0,"",(D57+J57+P57+V57+AB57+AH57)*14)</f>
        <v>14</v>
      </c>
      <c r="AP57" s="1039">
        <f>IF(F57+L57+R57+X57+AD57+AJ57=0,"",F57+L57+R57+X57+AD57+AJ57)</f>
        <v>2</v>
      </c>
      <c r="AQ57" s="1038">
        <f>IF((L57+F57+R57+X57+AD57+AJ57)*14=0,"",(L57+F57+R57+X57+AD57+AJ57)*14)</f>
        <v>28</v>
      </c>
      <c r="AR57" s="1039">
        <f>IF(N57+H57+T57+Z57+AF57+AL57=0,"",N57+H57+T57+Z57+AF57+AL57)</f>
        <v>3</v>
      </c>
      <c r="AS57" s="1040">
        <f>IF(D57+F57+L57+J57+P57+R57+V57+X57+AB57+AD57+AH57+AJ57=0,"",D57+F57+L57+J57+P57+R57+V57+X57+AB57+AD57+AH57+AJ57)</f>
        <v>3</v>
      </c>
      <c r="AT57" s="546" t="s">
        <v>696</v>
      </c>
      <c r="AU57" s="546" t="s">
        <v>697</v>
      </c>
      <c r="AV57" s="498"/>
      <c r="AW57" s="498"/>
      <c r="AX57" s="498"/>
      <c r="AY57" s="498"/>
      <c r="AZ57" s="498"/>
      <c r="BA57" s="498"/>
      <c r="BB57" s="498"/>
      <c r="BC57" s="498"/>
      <c r="BD57" s="498"/>
      <c r="BE57" s="498"/>
      <c r="BF57" s="498"/>
      <c r="BG57" s="498"/>
      <c r="BH57" s="498"/>
      <c r="BI57" s="498"/>
      <c r="BJ57" s="498"/>
      <c r="BK57" s="498"/>
      <c r="BL57" s="498"/>
      <c r="BM57" s="498"/>
      <c r="BN57" s="498"/>
      <c r="BO57" s="498"/>
      <c r="BP57" s="498"/>
      <c r="BQ57" s="498"/>
      <c r="BR57" s="498"/>
      <c r="BS57" s="498"/>
      <c r="BT57" s="498"/>
      <c r="BU57" s="498"/>
      <c r="BV57" s="498"/>
      <c r="BW57" s="498"/>
      <c r="BX57" s="498"/>
      <c r="BY57" s="498"/>
      <c r="BZ57" s="498"/>
      <c r="CA57" s="498"/>
      <c r="CB57" s="498"/>
      <c r="CC57" s="498"/>
      <c r="CD57" s="498"/>
      <c r="CE57" s="498"/>
      <c r="CF57" s="498"/>
      <c r="CG57" s="498"/>
      <c r="CH57" s="498"/>
      <c r="CI57" s="498"/>
      <c r="CJ57" s="498"/>
      <c r="CK57" s="498"/>
      <c r="CL57" s="498"/>
      <c r="CM57" s="498"/>
      <c r="CN57" s="498"/>
      <c r="CO57" s="498"/>
      <c r="CP57" s="498"/>
      <c r="CQ57" s="498"/>
      <c r="CR57" s="498"/>
      <c r="CS57" s="498"/>
      <c r="CT57" s="498"/>
      <c r="CU57" s="498"/>
      <c r="CV57" s="498"/>
      <c r="CW57" s="498"/>
      <c r="CX57" s="498"/>
      <c r="CY57" s="498"/>
      <c r="CZ57" s="498"/>
      <c r="DA57" s="498"/>
      <c r="DB57" s="498"/>
      <c r="DC57" s="498"/>
      <c r="DD57" s="498"/>
      <c r="DE57" s="498"/>
      <c r="DF57" s="498"/>
      <c r="DG57" s="498"/>
      <c r="DH57" s="498"/>
      <c r="DI57" s="498"/>
    </row>
    <row r="58" spans="1:113" x14ac:dyDescent="0.2">
      <c r="A58" s="500" t="s">
        <v>845</v>
      </c>
      <c r="B58" s="301" t="s">
        <v>34</v>
      </c>
      <c r="C58" s="518" t="s">
        <v>563</v>
      </c>
      <c r="D58" s="502"/>
      <c r="E58" s="517"/>
      <c r="F58" s="282"/>
      <c r="G58" s="517"/>
      <c r="H58" s="282"/>
      <c r="I58" s="303"/>
      <c r="J58" s="502"/>
      <c r="K58" s="302"/>
      <c r="L58" s="282"/>
      <c r="M58" s="302"/>
      <c r="N58" s="282"/>
      <c r="O58" s="503"/>
      <c r="P58" s="269">
        <v>1</v>
      </c>
      <c r="Q58" s="515">
        <v>14</v>
      </c>
      <c r="R58" s="269"/>
      <c r="S58" s="515"/>
      <c r="T58" s="269">
        <v>1</v>
      </c>
      <c r="U58" s="516" t="s">
        <v>83</v>
      </c>
      <c r="V58" s="269"/>
      <c r="W58" s="515"/>
      <c r="X58" s="269"/>
      <c r="Y58" s="515"/>
      <c r="Z58" s="269"/>
      <c r="AA58" s="516"/>
      <c r="AB58" s="304"/>
      <c r="AC58" s="302"/>
      <c r="AD58" s="310"/>
      <c r="AE58" s="302"/>
      <c r="AF58" s="310"/>
      <c r="AG58" s="557"/>
      <c r="AH58" s="282"/>
      <c r="AI58" s="302"/>
      <c r="AJ58" s="282"/>
      <c r="AK58" s="302"/>
      <c r="AL58" s="282"/>
      <c r="AM58" s="282"/>
      <c r="AN58" s="1037">
        <f>IF(D58+J58+P58+V58+AB58+AH58=0,"",D58+J58+P58+V58+AB58+AH58)</f>
        <v>1</v>
      </c>
      <c r="AO58" s="1038">
        <f>IF((D58+J58+P58+V58+AB58+AH58)*14=0,"",(D58+J58+P58+V58+AB58+AH58)*14)</f>
        <v>14</v>
      </c>
      <c r="AP58" s="1039" t="str">
        <f>IF(F58+L58+R58+X58+AD58+AJ58=0,"",F58+L58+R58+X58+AD58+AJ58)</f>
        <v/>
      </c>
      <c r="AQ58" s="1038" t="str">
        <f>IF((L58+F58+R58+X58+AD58+AJ58)*14=0,"",(L58+F58+R58+X58+AD58+AJ58)*14)</f>
        <v/>
      </c>
      <c r="AR58" s="1039">
        <f>IF(N58+H58+T58+Z58+AF58+AL58=0,"",N58+H58+T58+Z58+AF58+AL58)</f>
        <v>1</v>
      </c>
      <c r="AS58" s="1040">
        <f>IF(D58+F58+L58+J58+P58+R58+V58+X58+AB58+AD58+AH58+AJ58=0,"",D58+F58+L58+J58+P58+R58+V58+X58+AB58+AD58+AH58+AJ58)</f>
        <v>1</v>
      </c>
      <c r="AT58" s="546" t="s">
        <v>692</v>
      </c>
      <c r="AU58" s="546" t="s">
        <v>744</v>
      </c>
      <c r="AV58" s="498"/>
      <c r="AW58" s="498"/>
      <c r="AX58" s="498"/>
      <c r="AY58" s="498"/>
      <c r="AZ58" s="498"/>
      <c r="BA58" s="498"/>
      <c r="BB58" s="498"/>
      <c r="BC58" s="498"/>
      <c r="BD58" s="498"/>
      <c r="BE58" s="498"/>
      <c r="BF58" s="498"/>
      <c r="BG58" s="498"/>
      <c r="BH58" s="498"/>
      <c r="BI58" s="498"/>
      <c r="BJ58" s="498"/>
      <c r="BK58" s="498"/>
      <c r="BL58" s="498"/>
      <c r="BM58" s="498"/>
      <c r="BN58" s="498"/>
      <c r="BO58" s="498"/>
      <c r="BP58" s="498"/>
      <c r="BQ58" s="498"/>
      <c r="BR58" s="498"/>
      <c r="BS58" s="498"/>
      <c r="BT58" s="498"/>
      <c r="BU58" s="498"/>
      <c r="BV58" s="498"/>
      <c r="BW58" s="498"/>
      <c r="BX58" s="498"/>
      <c r="BY58" s="498"/>
      <c r="BZ58" s="498"/>
      <c r="CA58" s="498"/>
      <c r="CB58" s="498"/>
      <c r="CC58" s="498"/>
      <c r="CD58" s="498"/>
      <c r="CE58" s="498"/>
      <c r="CF58" s="498"/>
      <c r="CG58" s="498"/>
      <c r="CH58" s="498"/>
      <c r="CI58" s="498"/>
      <c r="CJ58" s="498"/>
      <c r="CK58" s="498"/>
      <c r="CL58" s="498"/>
      <c r="CM58" s="498"/>
      <c r="CN58" s="498"/>
      <c r="CO58" s="498"/>
      <c r="CP58" s="498"/>
      <c r="CQ58" s="498"/>
      <c r="CR58" s="498"/>
      <c r="CS58" s="498"/>
      <c r="CT58" s="498"/>
      <c r="CU58" s="498"/>
      <c r="CV58" s="498"/>
      <c r="CW58" s="498"/>
      <c r="CX58" s="498"/>
      <c r="CY58" s="498"/>
      <c r="CZ58" s="498"/>
      <c r="DA58" s="498"/>
      <c r="DB58" s="498"/>
      <c r="DC58" s="498"/>
      <c r="DD58" s="498"/>
      <c r="DE58" s="498"/>
      <c r="DF58" s="498"/>
      <c r="DG58" s="498"/>
      <c r="DH58" s="498"/>
      <c r="DI58" s="498"/>
    </row>
    <row r="59" spans="1:113" s="403" customFormat="1" ht="15.75" customHeight="1" thickBot="1" x14ac:dyDescent="0.3">
      <c r="A59" s="1057"/>
      <c r="B59" s="424"/>
      <c r="C59" s="1047" t="s">
        <v>52</v>
      </c>
      <c r="D59" s="426">
        <f>SUM(D12:D58)</f>
        <v>7</v>
      </c>
      <c r="E59" s="427">
        <f>SUM(E12:E58)</f>
        <v>98</v>
      </c>
      <c r="F59" s="426">
        <f>SUM(F12:F58)</f>
        <v>14</v>
      </c>
      <c r="G59" s="426">
        <f>SUM(G12:G58)</f>
        <v>172</v>
      </c>
      <c r="H59" s="426">
        <f>SUM(H12:H58)</f>
        <v>22</v>
      </c>
      <c r="I59" s="428" t="s">
        <v>17</v>
      </c>
      <c r="J59" s="429">
        <f>SUM(J12:J58)</f>
        <v>8</v>
      </c>
      <c r="K59" s="426">
        <f>SUM(K12:K58)</f>
        <v>112</v>
      </c>
      <c r="L59" s="426">
        <f>SUM(L12:L58)</f>
        <v>8</v>
      </c>
      <c r="M59" s="426">
        <f>SUM(M12:M58)</f>
        <v>112</v>
      </c>
      <c r="N59" s="426">
        <f>SUM(N12:N58)</f>
        <v>19</v>
      </c>
      <c r="O59" s="430" t="s">
        <v>17</v>
      </c>
      <c r="P59" s="429">
        <f>SUM(P12:P58)</f>
        <v>11</v>
      </c>
      <c r="Q59" s="426">
        <f>SUM(Q12:Q58)</f>
        <v>154</v>
      </c>
      <c r="R59" s="426">
        <f>SUM(R12:R58)</f>
        <v>9</v>
      </c>
      <c r="S59" s="426">
        <f>SUM(S12:S58)</f>
        <v>126</v>
      </c>
      <c r="T59" s="426">
        <f>SUM(T12:T58)</f>
        <v>24</v>
      </c>
      <c r="U59" s="430" t="s">
        <v>17</v>
      </c>
      <c r="V59" s="431">
        <f>SUM(V12:V58)</f>
        <v>12</v>
      </c>
      <c r="W59" s="426">
        <f>SUM(W12:W58)</f>
        <v>168</v>
      </c>
      <c r="X59" s="426">
        <f>SUM(X12:X58)</f>
        <v>7</v>
      </c>
      <c r="Y59" s="426">
        <f>SUM(Y12:Y58)</f>
        <v>84</v>
      </c>
      <c r="Z59" s="426">
        <f>SUM(Z12:Z58)</f>
        <v>18</v>
      </c>
      <c r="AA59" s="430" t="s">
        <v>17</v>
      </c>
      <c r="AB59" s="426">
        <f>SUM(AB12:AB58)</f>
        <v>10</v>
      </c>
      <c r="AC59" s="426">
        <f>SUM(AC12:AC58)</f>
        <v>140</v>
      </c>
      <c r="AD59" s="426">
        <f>SUM(AD12:AD58)</f>
        <v>8</v>
      </c>
      <c r="AE59" s="426">
        <f>SUM(AE12:AE58)</f>
        <v>112</v>
      </c>
      <c r="AF59" s="426">
        <f>SUM(AF12:AF58)</f>
        <v>16</v>
      </c>
      <c r="AG59" s="430" t="s">
        <v>17</v>
      </c>
      <c r="AH59" s="426">
        <f>SUM(AH12:AH58)</f>
        <v>7</v>
      </c>
      <c r="AI59" s="426">
        <f>SUM(AI12:AI58)</f>
        <v>70</v>
      </c>
      <c r="AJ59" s="426">
        <f>SUM(AJ12:AJ58)</f>
        <v>11</v>
      </c>
      <c r="AK59" s="426">
        <f>SUM(AK12:AK58)</f>
        <v>114</v>
      </c>
      <c r="AL59" s="426">
        <f>SUM(AL12:AL58)</f>
        <v>16</v>
      </c>
      <c r="AM59" s="430" t="s">
        <v>17</v>
      </c>
      <c r="AN59" s="426">
        <f t="shared" ref="AN59:AS59" si="59">SUM(AN12:AN58)</f>
        <v>55</v>
      </c>
      <c r="AO59" s="426">
        <f t="shared" si="59"/>
        <v>756</v>
      </c>
      <c r="AP59" s="426">
        <f t="shared" si="59"/>
        <v>57</v>
      </c>
      <c r="AQ59" s="426">
        <f t="shared" si="59"/>
        <v>738</v>
      </c>
      <c r="AR59" s="432">
        <f t="shared" si="59"/>
        <v>115</v>
      </c>
      <c r="AS59" s="426">
        <f t="shared" si="59"/>
        <v>112</v>
      </c>
      <c r="AT59" s="433"/>
      <c r="AU59" s="433"/>
    </row>
    <row r="60" spans="1:113" s="403" customFormat="1" ht="15.75" customHeight="1" thickBot="1" x14ac:dyDescent="0.3">
      <c r="A60" s="1058"/>
      <c r="B60" s="435"/>
      <c r="C60" s="1044" t="s">
        <v>42</v>
      </c>
      <c r="D60" s="398">
        <f>D10+D59</f>
        <v>11</v>
      </c>
      <c r="E60" s="398">
        <f>E10+E59</f>
        <v>138</v>
      </c>
      <c r="F60" s="398">
        <f>F10+F59</f>
        <v>20</v>
      </c>
      <c r="G60" s="398">
        <f>G10+G59</f>
        <v>232</v>
      </c>
      <c r="H60" s="398">
        <f>H10+H59</f>
        <v>30</v>
      </c>
      <c r="I60" s="436" t="s">
        <v>17</v>
      </c>
      <c r="J60" s="398">
        <f>J10+J59</f>
        <v>12</v>
      </c>
      <c r="K60" s="398">
        <f>K10+K59</f>
        <v>176</v>
      </c>
      <c r="L60" s="398">
        <f>L10+L59</f>
        <v>14</v>
      </c>
      <c r="M60" s="398">
        <f>M10+M59</f>
        <v>200</v>
      </c>
      <c r="N60" s="398">
        <f>N10+N59</f>
        <v>27</v>
      </c>
      <c r="O60" s="436" t="s">
        <v>17</v>
      </c>
      <c r="P60" s="398">
        <f>P10+P59</f>
        <v>16</v>
      </c>
      <c r="Q60" s="398">
        <f>Q10+Q59</f>
        <v>224</v>
      </c>
      <c r="R60" s="398">
        <f>R10+R59</f>
        <v>14</v>
      </c>
      <c r="S60" s="398">
        <f>S10+S59</f>
        <v>196</v>
      </c>
      <c r="T60" s="398">
        <f>T10+T59</f>
        <v>33</v>
      </c>
      <c r="U60" s="436" t="s">
        <v>17</v>
      </c>
      <c r="V60" s="398">
        <f>V10+V59</f>
        <v>14</v>
      </c>
      <c r="W60" s="398">
        <f>W10+W59</f>
        <v>196</v>
      </c>
      <c r="X60" s="398">
        <f>X10+X59</f>
        <v>14</v>
      </c>
      <c r="Y60" s="398">
        <f>Y10+Y59</f>
        <v>182</v>
      </c>
      <c r="Z60" s="398">
        <f>Z10+Z59</f>
        <v>27</v>
      </c>
      <c r="AA60" s="436" t="s">
        <v>17</v>
      </c>
      <c r="AB60" s="398">
        <f>AB10+AB59</f>
        <v>14</v>
      </c>
      <c r="AC60" s="398">
        <f>AC10+AC59</f>
        <v>196</v>
      </c>
      <c r="AD60" s="398">
        <f>AD10+AD59</f>
        <v>16</v>
      </c>
      <c r="AE60" s="398">
        <f>AE10+AE59</f>
        <v>224</v>
      </c>
      <c r="AF60" s="398">
        <f>AF10+AF59</f>
        <v>31</v>
      </c>
      <c r="AG60" s="436" t="s">
        <v>17</v>
      </c>
      <c r="AH60" s="398">
        <f>AH10+AH59</f>
        <v>11</v>
      </c>
      <c r="AI60" s="398">
        <f>AI10+AI59</f>
        <v>114</v>
      </c>
      <c r="AJ60" s="398">
        <f>AJ10+AJ59</f>
        <v>18</v>
      </c>
      <c r="AK60" s="398">
        <f>AK10+AK59</f>
        <v>188</v>
      </c>
      <c r="AL60" s="398">
        <f>AL10+AL59</f>
        <v>32</v>
      </c>
      <c r="AM60" s="436" t="s">
        <v>17</v>
      </c>
      <c r="AN60" s="437">
        <f t="shared" ref="AN60:AS60" si="60">AN10+AN59</f>
        <v>78</v>
      </c>
      <c r="AO60" s="437">
        <f t="shared" si="60"/>
        <v>1060</v>
      </c>
      <c r="AP60" s="437">
        <f t="shared" si="60"/>
        <v>91</v>
      </c>
      <c r="AQ60" s="438">
        <f t="shared" si="60"/>
        <v>1178</v>
      </c>
      <c r="AR60" s="399">
        <f t="shared" si="60"/>
        <v>180</v>
      </c>
      <c r="AS60" s="400">
        <f t="shared" si="60"/>
        <v>167</v>
      </c>
      <c r="AT60" s="433"/>
      <c r="AU60" s="433"/>
    </row>
    <row r="61" spans="1:113" ht="18.75" customHeight="1" x14ac:dyDescent="0.2">
      <c r="A61" s="1056"/>
      <c r="B61" s="440"/>
      <c r="C61" s="1048" t="s">
        <v>16</v>
      </c>
      <c r="D61" s="1607"/>
      <c r="E61" s="1608"/>
      <c r="F61" s="1608"/>
      <c r="G61" s="1608"/>
      <c r="H61" s="1608"/>
      <c r="I61" s="1608"/>
      <c r="J61" s="1608"/>
      <c r="K61" s="1608"/>
      <c r="L61" s="1608"/>
      <c r="M61" s="1608"/>
      <c r="N61" s="1608"/>
      <c r="O61" s="1608"/>
      <c r="P61" s="1608"/>
      <c r="Q61" s="1608"/>
      <c r="R61" s="1608"/>
      <c r="S61" s="1608"/>
      <c r="T61" s="1608"/>
      <c r="U61" s="1608"/>
      <c r="V61" s="1608"/>
      <c r="W61" s="1608"/>
      <c r="X61" s="1608"/>
      <c r="Y61" s="1608"/>
      <c r="Z61" s="1608"/>
      <c r="AA61" s="1608"/>
      <c r="AB61" s="1607"/>
      <c r="AC61" s="1608"/>
      <c r="AD61" s="1608"/>
      <c r="AE61" s="1608"/>
      <c r="AF61" s="1608"/>
      <c r="AG61" s="1608"/>
      <c r="AH61" s="1608"/>
      <c r="AI61" s="1608"/>
      <c r="AJ61" s="1608"/>
      <c r="AK61" s="1608"/>
      <c r="AL61" s="1608"/>
      <c r="AM61" s="1608"/>
      <c r="AN61" s="1609"/>
      <c r="AO61" s="1610"/>
      <c r="AP61" s="1610"/>
      <c r="AQ61" s="1610"/>
      <c r="AR61" s="1611"/>
      <c r="AS61" s="1610"/>
      <c r="AT61" s="442"/>
      <c r="AU61" s="442"/>
    </row>
    <row r="62" spans="1:113" ht="18.75" customHeight="1" x14ac:dyDescent="0.2">
      <c r="A62" s="374" t="s">
        <v>283</v>
      </c>
      <c r="B62" s="562" t="s">
        <v>45</v>
      </c>
      <c r="C62" s="563" t="s">
        <v>284</v>
      </c>
      <c r="D62" s="564"/>
      <c r="E62" s="564"/>
      <c r="F62" s="565">
        <v>4</v>
      </c>
      <c r="G62" s="566">
        <v>40</v>
      </c>
      <c r="H62" s="567" t="s">
        <v>41</v>
      </c>
      <c r="I62" s="568" t="s">
        <v>184</v>
      </c>
      <c r="J62" s="569" t="s">
        <v>17</v>
      </c>
      <c r="K62" s="570"/>
      <c r="L62" s="567"/>
      <c r="M62" s="564"/>
      <c r="N62" s="565" t="s">
        <v>17</v>
      </c>
      <c r="O62" s="571"/>
      <c r="P62" s="564"/>
      <c r="Q62" s="564"/>
      <c r="R62" s="572" t="s">
        <v>17</v>
      </c>
      <c r="S62" s="570"/>
      <c r="T62" s="567"/>
      <c r="U62" s="568"/>
      <c r="V62" s="569" t="s">
        <v>17</v>
      </c>
      <c r="W62" s="570"/>
      <c r="X62" s="567"/>
      <c r="Y62" s="564"/>
      <c r="Z62" s="565" t="s">
        <v>17</v>
      </c>
      <c r="AA62" s="573"/>
      <c r="AB62" s="567"/>
      <c r="AC62" s="564"/>
      <c r="AD62" s="572"/>
      <c r="AE62" s="574"/>
      <c r="AF62" s="449" t="s">
        <v>17</v>
      </c>
      <c r="AG62" s="450"/>
      <c r="AH62" s="451"/>
      <c r="AI62" s="449"/>
      <c r="AJ62" s="449"/>
      <c r="AK62" s="449"/>
      <c r="AL62" s="449" t="s">
        <v>17</v>
      </c>
      <c r="AM62" s="449"/>
      <c r="AN62" s="575"/>
      <c r="AO62" s="449"/>
      <c r="AP62" s="449">
        <v>4</v>
      </c>
      <c r="AQ62" s="449">
        <v>40</v>
      </c>
      <c r="AR62" s="449"/>
      <c r="AS62" s="449"/>
      <c r="AT62" s="576" t="s">
        <v>846</v>
      </c>
      <c r="AU62" s="576" t="s">
        <v>847</v>
      </c>
    </row>
    <row r="63" spans="1:113" s="20" customFormat="1" ht="15.75" customHeight="1" thickBot="1" x14ac:dyDescent="0.25">
      <c r="A63" s="577" t="s">
        <v>315</v>
      </c>
      <c r="B63" s="281" t="s">
        <v>15</v>
      </c>
      <c r="C63" s="578" t="s">
        <v>316</v>
      </c>
      <c r="D63" s="333"/>
      <c r="E63" s="259" t="s">
        <v>68</v>
      </c>
      <c r="F63" s="334"/>
      <c r="G63" s="259" t="s">
        <v>68</v>
      </c>
      <c r="H63" s="335" t="s">
        <v>17</v>
      </c>
      <c r="I63" s="336"/>
      <c r="J63" s="333"/>
      <c r="K63" s="537" t="s">
        <v>68</v>
      </c>
      <c r="L63" s="334"/>
      <c r="M63" s="259" t="s">
        <v>68</v>
      </c>
      <c r="N63" s="335" t="s">
        <v>17</v>
      </c>
      <c r="O63" s="336"/>
      <c r="P63" s="333"/>
      <c r="Q63" s="259" t="s">
        <v>68</v>
      </c>
      <c r="R63" s="334"/>
      <c r="S63" s="537" t="s">
        <v>68</v>
      </c>
      <c r="T63" s="335" t="s">
        <v>17</v>
      </c>
      <c r="U63" s="336"/>
      <c r="V63" s="333"/>
      <c r="W63" s="537" t="s">
        <v>68</v>
      </c>
      <c r="X63" s="334"/>
      <c r="Y63" s="259" t="s">
        <v>68</v>
      </c>
      <c r="Z63" s="335" t="s">
        <v>17</v>
      </c>
      <c r="AA63" s="336"/>
      <c r="AB63" s="333"/>
      <c r="AC63" s="259" t="s">
        <v>68</v>
      </c>
      <c r="AD63" s="334"/>
      <c r="AE63" s="537" t="s">
        <v>68</v>
      </c>
      <c r="AF63" s="579" t="s">
        <v>17</v>
      </c>
      <c r="AG63" s="336"/>
      <c r="AH63" s="333"/>
      <c r="AI63" s="537" t="s">
        <v>68</v>
      </c>
      <c r="AJ63" s="580"/>
      <c r="AK63" s="537" t="s">
        <v>68</v>
      </c>
      <c r="AL63" s="579" t="s">
        <v>17</v>
      </c>
      <c r="AM63" s="581" t="s">
        <v>304</v>
      </c>
      <c r="AN63" s="582" t="s">
        <v>68</v>
      </c>
      <c r="AO63" s="537" t="s">
        <v>68</v>
      </c>
      <c r="AP63" s="583" t="s">
        <v>68</v>
      </c>
      <c r="AQ63" s="537" t="str">
        <f>IF((L63+F63+R63+X63+AD63+AJ63)*14=0,"",(L63+F63+R63+X63+AD63+AJ63)*14)</f>
        <v/>
      </c>
      <c r="AR63" s="579" t="s">
        <v>17</v>
      </c>
      <c r="AS63" s="584" t="s">
        <v>68</v>
      </c>
    </row>
    <row r="64" spans="1:113" ht="15.75" customHeight="1" thickBot="1" x14ac:dyDescent="0.3">
      <c r="A64" s="1059"/>
      <c r="B64" s="456"/>
      <c r="C64" s="1049" t="s">
        <v>18</v>
      </c>
      <c r="D64" s="458">
        <f t="shared" ref="D64:AM64" si="61">SUM(D63:D63)</f>
        <v>0</v>
      </c>
      <c r="E64" s="458">
        <f t="shared" si="61"/>
        <v>0</v>
      </c>
      <c r="F64" s="458">
        <f t="shared" si="61"/>
        <v>0</v>
      </c>
      <c r="G64" s="458">
        <f>SUM(G62,G63)</f>
        <v>40</v>
      </c>
      <c r="H64" s="458">
        <f t="shared" si="61"/>
        <v>0</v>
      </c>
      <c r="I64" s="458">
        <f t="shared" si="61"/>
        <v>0</v>
      </c>
      <c r="J64" s="458">
        <f t="shared" si="61"/>
        <v>0</v>
      </c>
      <c r="K64" s="458">
        <f t="shared" si="61"/>
        <v>0</v>
      </c>
      <c r="L64" s="458">
        <f t="shared" si="61"/>
        <v>0</v>
      </c>
      <c r="M64" s="458">
        <f t="shared" si="61"/>
        <v>0</v>
      </c>
      <c r="N64" s="458">
        <f t="shared" si="61"/>
        <v>0</v>
      </c>
      <c r="O64" s="458">
        <f t="shared" si="61"/>
        <v>0</v>
      </c>
      <c r="P64" s="458">
        <f t="shared" si="61"/>
        <v>0</v>
      </c>
      <c r="Q64" s="458">
        <f t="shared" si="61"/>
        <v>0</v>
      </c>
      <c r="R64" s="458">
        <f t="shared" si="61"/>
        <v>0</v>
      </c>
      <c r="S64" s="458">
        <f t="shared" si="61"/>
        <v>0</v>
      </c>
      <c r="T64" s="458">
        <f t="shared" si="61"/>
        <v>0</v>
      </c>
      <c r="U64" s="458">
        <f t="shared" si="61"/>
        <v>0</v>
      </c>
      <c r="V64" s="458">
        <f t="shared" si="61"/>
        <v>0</v>
      </c>
      <c r="W64" s="458">
        <f t="shared" si="61"/>
        <v>0</v>
      </c>
      <c r="X64" s="458">
        <f t="shared" si="61"/>
        <v>0</v>
      </c>
      <c r="Y64" s="458">
        <f t="shared" si="61"/>
        <v>0</v>
      </c>
      <c r="Z64" s="458">
        <f t="shared" si="61"/>
        <v>0</v>
      </c>
      <c r="AA64" s="458">
        <f t="shared" si="61"/>
        <v>0</v>
      </c>
      <c r="AB64" s="458">
        <f t="shared" si="61"/>
        <v>0</v>
      </c>
      <c r="AC64" s="458">
        <f t="shared" si="61"/>
        <v>0</v>
      </c>
      <c r="AD64" s="458">
        <f t="shared" si="61"/>
        <v>0</v>
      </c>
      <c r="AE64" s="458">
        <f t="shared" si="61"/>
        <v>0</v>
      </c>
      <c r="AF64" s="458">
        <f t="shared" si="61"/>
        <v>0</v>
      </c>
      <c r="AG64" s="458">
        <f t="shared" si="61"/>
        <v>0</v>
      </c>
      <c r="AH64" s="458">
        <f t="shared" si="61"/>
        <v>0</v>
      </c>
      <c r="AI64" s="458">
        <f t="shared" si="61"/>
        <v>0</v>
      </c>
      <c r="AJ64" s="458">
        <f t="shared" si="61"/>
        <v>0</v>
      </c>
      <c r="AK64" s="458">
        <f t="shared" si="61"/>
        <v>0</v>
      </c>
      <c r="AL64" s="458">
        <f t="shared" si="61"/>
        <v>0</v>
      </c>
      <c r="AM64" s="458">
        <f t="shared" si="61"/>
        <v>0</v>
      </c>
      <c r="AN64" s="459" t="str">
        <f>IF(D64+J64+P64+V64=0,"",D64+J64+P64+V64)</f>
        <v/>
      </c>
      <c r="AO64" s="460" t="str">
        <f>IF((P64+V64+AB64+AH64)*14=0,"",(P64+V64+AB64+AH64)*14)</f>
        <v/>
      </c>
      <c r="AP64" s="461" t="str">
        <f>IF(F64+L64+R64+X64=0,"",F64+L64+R64+X64)</f>
        <v/>
      </c>
      <c r="AQ64" s="460" t="str">
        <f>IF((L64+F64+R64+X64+AD64+AJ64)*14=0,"",(L64+F64+R64+X64+AD64+AJ64)*14)</f>
        <v/>
      </c>
      <c r="AR64" s="462" t="s">
        <v>17</v>
      </c>
      <c r="AS64" s="463" t="s">
        <v>41</v>
      </c>
      <c r="AT64" s="433"/>
      <c r="AU64" s="433"/>
    </row>
    <row r="65" spans="1:47" ht="15.75" customHeight="1" thickBot="1" x14ac:dyDescent="0.3">
      <c r="A65" s="1060"/>
      <c r="B65" s="465"/>
      <c r="C65" s="1050" t="s">
        <v>43</v>
      </c>
      <c r="D65" s="467">
        <f>D60+D64</f>
        <v>11</v>
      </c>
      <c r="E65" s="468">
        <f>E60+E64</f>
        <v>138</v>
      </c>
      <c r="F65" s="469">
        <f>F60+F64</f>
        <v>20</v>
      </c>
      <c r="G65" s="468">
        <f>G60+G64</f>
        <v>272</v>
      </c>
      <c r="H65" s="470" t="s">
        <v>17</v>
      </c>
      <c r="I65" s="471" t="s">
        <v>17</v>
      </c>
      <c r="J65" s="472">
        <f>J60+J64</f>
        <v>12</v>
      </c>
      <c r="K65" s="468">
        <f>K60+K64</f>
        <v>176</v>
      </c>
      <c r="L65" s="469">
        <f>L60+L64</f>
        <v>14</v>
      </c>
      <c r="M65" s="468">
        <f>M60+M64</f>
        <v>200</v>
      </c>
      <c r="N65" s="470" t="s">
        <v>17</v>
      </c>
      <c r="O65" s="471" t="s">
        <v>17</v>
      </c>
      <c r="P65" s="467">
        <f>P60+P64</f>
        <v>16</v>
      </c>
      <c r="Q65" s="468">
        <f>Q60+Q64</f>
        <v>224</v>
      </c>
      <c r="R65" s="469">
        <f>R60+R64</f>
        <v>14</v>
      </c>
      <c r="S65" s="468">
        <f>S60+S64</f>
        <v>196</v>
      </c>
      <c r="T65" s="473" t="s">
        <v>17</v>
      </c>
      <c r="U65" s="471" t="s">
        <v>17</v>
      </c>
      <c r="V65" s="472">
        <f>V60+V64</f>
        <v>14</v>
      </c>
      <c r="W65" s="468">
        <f>W60+W64</f>
        <v>196</v>
      </c>
      <c r="X65" s="469">
        <f>X60+X64</f>
        <v>14</v>
      </c>
      <c r="Y65" s="468">
        <f>Y60+Y64</f>
        <v>182</v>
      </c>
      <c r="Z65" s="470" t="s">
        <v>17</v>
      </c>
      <c r="AA65" s="471" t="s">
        <v>17</v>
      </c>
      <c r="AB65" s="467">
        <f>AB60+AB64</f>
        <v>14</v>
      </c>
      <c r="AC65" s="468">
        <f>AC60+AC64</f>
        <v>196</v>
      </c>
      <c r="AD65" s="469">
        <f>AD60+AD64</f>
        <v>16</v>
      </c>
      <c r="AE65" s="468">
        <f>AE60+AE64</f>
        <v>224</v>
      </c>
      <c r="AF65" s="470" t="s">
        <v>17</v>
      </c>
      <c r="AG65" s="471" t="s">
        <v>17</v>
      </c>
      <c r="AH65" s="472">
        <f>AH60+AH64</f>
        <v>11</v>
      </c>
      <c r="AI65" s="468">
        <f>AI60+AI64</f>
        <v>114</v>
      </c>
      <c r="AJ65" s="469">
        <f>AJ60+AJ64</f>
        <v>18</v>
      </c>
      <c r="AK65" s="468">
        <f>AK60+AK64</f>
        <v>188</v>
      </c>
      <c r="AL65" s="470" t="s">
        <v>17</v>
      </c>
      <c r="AM65" s="471" t="s">
        <v>17</v>
      </c>
      <c r="AN65" s="474">
        <f>IF(D65+J65+P65+V65+AB65+AH65=0,"",D65+J65+P65+V65+AB65+AH65)</f>
        <v>78</v>
      </c>
      <c r="AO65" s="474">
        <v>1304</v>
      </c>
      <c r="AP65" s="474">
        <v>87</v>
      </c>
      <c r="AQ65" s="474">
        <v>1094</v>
      </c>
      <c r="AR65" s="475" t="s">
        <v>17</v>
      </c>
      <c r="AS65" s="476" t="s">
        <v>41</v>
      </c>
      <c r="AT65" s="433"/>
      <c r="AU65" s="433"/>
    </row>
    <row r="66" spans="1:47" ht="15.75" customHeight="1" thickTop="1" thickBot="1" x14ac:dyDescent="0.25">
      <c r="A66" s="1061"/>
      <c r="B66" s="478"/>
      <c r="C66" s="1051"/>
      <c r="D66" s="1614"/>
      <c r="E66" s="1614"/>
      <c r="F66" s="1614"/>
      <c r="G66" s="1614"/>
      <c r="H66" s="1614"/>
      <c r="I66" s="1614"/>
      <c r="J66" s="1614"/>
      <c r="K66" s="1614"/>
      <c r="L66" s="1614"/>
      <c r="M66" s="1614"/>
      <c r="N66" s="1614"/>
      <c r="O66" s="1614"/>
      <c r="P66" s="1614"/>
      <c r="Q66" s="1614"/>
      <c r="R66" s="1614"/>
      <c r="S66" s="1614"/>
      <c r="T66" s="1614"/>
      <c r="U66" s="1614"/>
      <c r="V66" s="1614"/>
      <c r="W66" s="1614"/>
      <c r="X66" s="1614"/>
      <c r="Y66" s="1614"/>
      <c r="Z66" s="1614"/>
      <c r="AA66" s="1614"/>
      <c r="AB66" s="1614"/>
      <c r="AC66" s="1614"/>
      <c r="AD66" s="1614"/>
      <c r="AE66" s="1614"/>
      <c r="AF66" s="1614"/>
      <c r="AG66" s="1614"/>
      <c r="AH66" s="1614"/>
      <c r="AI66" s="1614"/>
      <c r="AJ66" s="1614"/>
      <c r="AK66" s="1614"/>
      <c r="AL66" s="1614"/>
      <c r="AM66" s="1614"/>
      <c r="AN66" s="1615"/>
      <c r="AO66" s="1615"/>
      <c r="AP66" s="1615"/>
      <c r="AQ66" s="1615"/>
      <c r="AR66" s="1615"/>
      <c r="AS66" s="1616"/>
      <c r="AT66" s="442"/>
      <c r="AU66" s="442"/>
    </row>
    <row r="67" spans="1:47" s="483" customFormat="1" ht="15.75" customHeight="1" thickTop="1" x14ac:dyDescent="0.2">
      <c r="A67" s="597" t="s">
        <v>961</v>
      </c>
      <c r="B67" s="598" t="s">
        <v>15</v>
      </c>
      <c r="C67" s="1382" t="s">
        <v>20</v>
      </c>
      <c r="D67" s="585"/>
      <c r="E67" s="586"/>
      <c r="F67" s="586"/>
      <c r="G67" s="586"/>
      <c r="H67" s="587"/>
      <c r="I67" s="588"/>
      <c r="J67" s="589"/>
      <c r="K67" s="586"/>
      <c r="L67" s="586"/>
      <c r="M67" s="586">
        <v>160</v>
      </c>
      <c r="N67" s="587" t="s">
        <v>17</v>
      </c>
      <c r="O67" s="588" t="s">
        <v>184</v>
      </c>
      <c r="P67" s="590"/>
      <c r="Q67" s="586"/>
      <c r="R67" s="586"/>
      <c r="S67" s="586"/>
      <c r="T67" s="587"/>
      <c r="U67" s="587"/>
      <c r="V67" s="590"/>
      <c r="W67" s="586"/>
      <c r="X67" s="586"/>
      <c r="Y67" s="586"/>
      <c r="Z67" s="587"/>
      <c r="AA67" s="588"/>
      <c r="AB67" s="589"/>
      <c r="AC67" s="586"/>
      <c r="AD67" s="586"/>
      <c r="AE67" s="586"/>
      <c r="AF67" s="587"/>
      <c r="AG67" s="587"/>
      <c r="AH67" s="587"/>
      <c r="AI67" s="586"/>
      <c r="AJ67" s="586"/>
      <c r="AK67" s="591"/>
      <c r="AL67" s="592"/>
      <c r="AM67" s="593"/>
      <c r="AN67" s="480"/>
      <c r="AO67" s="481"/>
      <c r="AP67" s="481"/>
      <c r="AQ67" s="481"/>
      <c r="AR67" s="481"/>
      <c r="AS67" s="481"/>
      <c r="AT67" s="674" t="s">
        <v>696</v>
      </c>
      <c r="AU67" s="1381" t="s">
        <v>697</v>
      </c>
    </row>
    <row r="68" spans="1:47" s="483" customFormat="1" ht="15.75" customHeight="1" x14ac:dyDescent="0.2">
      <c r="A68" s="600" t="s">
        <v>962</v>
      </c>
      <c r="B68" s="601" t="s">
        <v>15</v>
      </c>
      <c r="C68" s="1383" t="s">
        <v>21</v>
      </c>
      <c r="D68" s="594"/>
      <c r="E68" s="586"/>
      <c r="F68" s="586"/>
      <c r="G68" s="586"/>
      <c r="H68" s="587"/>
      <c r="I68" s="595"/>
      <c r="J68" s="589"/>
      <c r="K68" s="586"/>
      <c r="L68" s="586"/>
      <c r="M68" s="586"/>
      <c r="N68" s="587"/>
      <c r="O68" s="595"/>
      <c r="P68" s="590"/>
      <c r="Q68" s="586"/>
      <c r="R68" s="586"/>
      <c r="S68" s="586"/>
      <c r="T68" s="587"/>
      <c r="U68" s="587"/>
      <c r="V68" s="590"/>
      <c r="W68" s="586"/>
      <c r="X68" s="586"/>
      <c r="Y68" s="586">
        <v>160</v>
      </c>
      <c r="Z68" s="587" t="s">
        <v>17</v>
      </c>
      <c r="AA68" s="595" t="s">
        <v>184</v>
      </c>
      <c r="AB68" s="589"/>
      <c r="AC68" s="586"/>
      <c r="AD68" s="586"/>
      <c r="AE68" s="586"/>
      <c r="AF68" s="587"/>
      <c r="AG68" s="587"/>
      <c r="AH68" s="587"/>
      <c r="AI68" s="586"/>
      <c r="AJ68" s="586"/>
      <c r="AK68" s="591"/>
      <c r="AL68" s="592"/>
      <c r="AM68" s="596"/>
      <c r="AN68" s="480"/>
      <c r="AO68" s="481"/>
      <c r="AP68" s="481"/>
      <c r="AQ68" s="481"/>
      <c r="AR68" s="481"/>
      <c r="AS68" s="481"/>
      <c r="AT68" s="674" t="s">
        <v>696</v>
      </c>
      <c r="AU68" s="1381" t="s">
        <v>697</v>
      </c>
    </row>
    <row r="69" spans="1:47" s="483" customFormat="1" ht="15.75" customHeight="1" x14ac:dyDescent="0.2">
      <c r="A69" s="600" t="s">
        <v>963</v>
      </c>
      <c r="B69" s="601" t="s">
        <v>15</v>
      </c>
      <c r="C69" s="1383" t="s">
        <v>33</v>
      </c>
      <c r="D69" s="594"/>
      <c r="E69" s="586"/>
      <c r="F69" s="586"/>
      <c r="G69" s="586"/>
      <c r="H69" s="587"/>
      <c r="I69" s="595"/>
      <c r="J69" s="589"/>
      <c r="K69" s="586"/>
      <c r="L69" s="586"/>
      <c r="M69" s="586"/>
      <c r="N69" s="587"/>
      <c r="O69" s="595"/>
      <c r="P69" s="590"/>
      <c r="Q69" s="586"/>
      <c r="R69" s="586"/>
      <c r="S69" s="586"/>
      <c r="T69" s="587"/>
      <c r="U69" s="587"/>
      <c r="V69" s="590"/>
      <c r="W69" s="586"/>
      <c r="X69" s="586"/>
      <c r="Y69" s="586"/>
      <c r="Z69" s="587"/>
      <c r="AA69" s="595"/>
      <c r="AB69" s="589"/>
      <c r="AC69" s="586"/>
      <c r="AD69" s="586"/>
      <c r="AE69" s="586"/>
      <c r="AF69" s="587"/>
      <c r="AG69" s="587"/>
      <c r="AH69" s="587"/>
      <c r="AI69" s="586"/>
      <c r="AJ69" s="586"/>
      <c r="AK69" s="591">
        <v>80</v>
      </c>
      <c r="AL69" s="592" t="s">
        <v>17</v>
      </c>
      <c r="AM69" s="596" t="s">
        <v>184</v>
      </c>
      <c r="AN69" s="480"/>
      <c r="AO69" s="481"/>
      <c r="AP69" s="481"/>
      <c r="AQ69" s="481"/>
      <c r="AR69" s="481"/>
      <c r="AS69" s="481"/>
      <c r="AT69" s="674" t="s">
        <v>696</v>
      </c>
      <c r="AU69" s="1381" t="s">
        <v>697</v>
      </c>
    </row>
    <row r="70" spans="1:47" s="483" customFormat="1" ht="9.9499999999999993" customHeight="1" x14ac:dyDescent="0.2">
      <c r="A70" s="1617"/>
      <c r="B70" s="1618"/>
      <c r="C70" s="1618"/>
      <c r="D70" s="1618"/>
      <c r="E70" s="1618"/>
      <c r="F70" s="1618"/>
      <c r="G70" s="1618"/>
      <c r="H70" s="1618"/>
      <c r="I70" s="1618"/>
      <c r="J70" s="1618"/>
      <c r="K70" s="1618"/>
      <c r="L70" s="1618"/>
      <c r="M70" s="1618"/>
      <c r="N70" s="1618"/>
      <c r="O70" s="1618"/>
      <c r="P70" s="1618"/>
      <c r="Q70" s="1618"/>
      <c r="R70" s="1618"/>
      <c r="S70" s="1618"/>
      <c r="T70" s="1618"/>
      <c r="U70" s="1618"/>
      <c r="V70" s="1618"/>
      <c r="W70" s="1618"/>
      <c r="X70" s="1618"/>
      <c r="Y70" s="1618"/>
      <c r="Z70" s="1618"/>
      <c r="AA70" s="1618"/>
      <c r="AB70" s="484"/>
      <c r="AC70" s="484"/>
      <c r="AD70" s="484"/>
      <c r="AE70" s="484"/>
      <c r="AF70" s="484"/>
      <c r="AG70" s="484"/>
      <c r="AH70" s="484"/>
      <c r="AI70" s="484"/>
      <c r="AJ70" s="484"/>
      <c r="AK70" s="484"/>
      <c r="AL70" s="484"/>
      <c r="AM70" s="484"/>
      <c r="AN70" s="485"/>
      <c r="AO70" s="486"/>
      <c r="AP70" s="486"/>
      <c r="AQ70" s="486"/>
      <c r="AR70" s="486"/>
      <c r="AS70" s="487"/>
      <c r="AT70" s="488"/>
      <c r="AU70" s="488"/>
    </row>
    <row r="71" spans="1:47" s="483" customFormat="1" ht="15.75" customHeight="1" x14ac:dyDescent="0.2">
      <c r="A71" s="1619" t="s">
        <v>22</v>
      </c>
      <c r="B71" s="1620"/>
      <c r="C71" s="1620"/>
      <c r="D71" s="1620"/>
      <c r="E71" s="1620"/>
      <c r="F71" s="1620"/>
      <c r="G71" s="1620"/>
      <c r="H71" s="1620"/>
      <c r="I71" s="1620"/>
      <c r="J71" s="1620"/>
      <c r="K71" s="1620"/>
      <c r="L71" s="1620"/>
      <c r="M71" s="1620"/>
      <c r="N71" s="1620"/>
      <c r="O71" s="1620"/>
      <c r="P71" s="1620"/>
      <c r="Q71" s="1620"/>
      <c r="R71" s="1620"/>
      <c r="S71" s="1620"/>
      <c r="T71" s="1620"/>
      <c r="U71" s="1620"/>
      <c r="V71" s="1620"/>
      <c r="W71" s="1620"/>
      <c r="X71" s="1620"/>
      <c r="Y71" s="1620"/>
      <c r="Z71" s="1620"/>
      <c r="AA71" s="1620"/>
      <c r="AB71" s="489"/>
      <c r="AC71" s="489"/>
      <c r="AD71" s="489"/>
      <c r="AE71" s="489"/>
      <c r="AF71" s="489"/>
      <c r="AG71" s="489"/>
      <c r="AH71" s="489"/>
      <c r="AI71" s="489"/>
      <c r="AJ71" s="489"/>
      <c r="AK71" s="489"/>
      <c r="AL71" s="489"/>
      <c r="AM71" s="489"/>
      <c r="AN71" s="485"/>
      <c r="AO71" s="486"/>
      <c r="AP71" s="486"/>
      <c r="AQ71" s="486"/>
      <c r="AR71" s="486"/>
      <c r="AS71" s="487"/>
    </row>
    <row r="72" spans="1:47" s="483" customFormat="1" ht="15.75" customHeight="1" x14ac:dyDescent="0.2">
      <c r="A72" s="1062"/>
      <c r="B72" s="118"/>
      <c r="C72" s="602" t="s">
        <v>23</v>
      </c>
      <c r="D72" s="347"/>
      <c r="E72" s="348"/>
      <c r="F72" s="348"/>
      <c r="G72" s="348"/>
      <c r="H72" s="266"/>
      <c r="I72" s="349">
        <f>IF(COUNTIF(I12:I69,"A")=0,"",COUNTIF(I12:I69,"A"))</f>
        <v>1</v>
      </c>
      <c r="J72" s="347"/>
      <c r="K72" s="348"/>
      <c r="L72" s="348"/>
      <c r="M72" s="348"/>
      <c r="N72" s="266"/>
      <c r="O72" s="349">
        <f>IF(COUNTIF(O12:O69,"A")=0,"",COUNTIF(O12:O69,"A"))</f>
        <v>1</v>
      </c>
      <c r="P72" s="347"/>
      <c r="Q72" s="348"/>
      <c r="R72" s="348"/>
      <c r="S72" s="348"/>
      <c r="T72" s="266"/>
      <c r="U72" s="349" t="str">
        <f>IF(COUNTIF(U12:U69,"A")=0,"",COUNTIF(U12:U69,"A"))</f>
        <v/>
      </c>
      <c r="V72" s="347"/>
      <c r="W72" s="348"/>
      <c r="X72" s="348"/>
      <c r="Y72" s="348"/>
      <c r="Z72" s="266"/>
      <c r="AA72" s="349">
        <f>IF(COUNTIF(AA12:AA69,"A")=0,"",COUNTIF(AA12:AA69,"A"))</f>
        <v>1</v>
      </c>
      <c r="AB72" s="347"/>
      <c r="AC72" s="348"/>
      <c r="AD72" s="348"/>
      <c r="AE72" s="348"/>
      <c r="AF72" s="266"/>
      <c r="AG72" s="349" t="str">
        <f>IF(COUNTIF(AG12:AG69,"A")=0,"",COUNTIF(AG12:AG69,"A"))</f>
        <v/>
      </c>
      <c r="AH72" s="347"/>
      <c r="AI72" s="348"/>
      <c r="AJ72" s="348"/>
      <c r="AK72" s="348"/>
      <c r="AL72" s="266"/>
      <c r="AM72" s="349">
        <f>IF(COUNTIF(AM12:AM69,"A")=0,"",COUNTIF(AM12:AM69,"A"))</f>
        <v>1</v>
      </c>
      <c r="AN72" s="350"/>
      <c r="AO72" s="348"/>
      <c r="AP72" s="348"/>
      <c r="AQ72" s="348"/>
      <c r="AR72" s="266"/>
      <c r="AS72" s="366">
        <f t="shared" ref="AS72:AS84" si="62">IF(SUM(I72:AM72)=0,"",SUM(I72:AM72))</f>
        <v>4</v>
      </c>
    </row>
    <row r="73" spans="1:47" s="483" customFormat="1" ht="15.75" customHeight="1" x14ac:dyDescent="0.2">
      <c r="A73" s="1062"/>
      <c r="B73" s="118"/>
      <c r="C73" s="602" t="s">
        <v>24</v>
      </c>
      <c r="D73" s="347"/>
      <c r="E73" s="348"/>
      <c r="F73" s="348"/>
      <c r="G73" s="348"/>
      <c r="H73" s="266"/>
      <c r="I73" s="349" t="str">
        <f>IF(COUNTIF(I12:I69,"B")=0,"",COUNTIF(I12:I69,"B"))</f>
        <v/>
      </c>
      <c r="J73" s="347"/>
      <c r="K73" s="348"/>
      <c r="L73" s="348"/>
      <c r="M73" s="348"/>
      <c r="N73" s="266"/>
      <c r="O73" s="349">
        <f>IF(COUNTIF(O12:O69,"B")=0,"",COUNTIF(O12:O69,"B"))</f>
        <v>1</v>
      </c>
      <c r="P73" s="347"/>
      <c r="Q73" s="348"/>
      <c r="R73" s="348"/>
      <c r="S73" s="348"/>
      <c r="T73" s="266"/>
      <c r="U73" s="349">
        <f>IF(COUNTIF(U12:U69,"B")=0,"",COUNTIF(U12:U69,"B"))</f>
        <v>3</v>
      </c>
      <c r="V73" s="347"/>
      <c r="W73" s="348"/>
      <c r="X73" s="348"/>
      <c r="Y73" s="348"/>
      <c r="Z73" s="266"/>
      <c r="AA73" s="349">
        <f>IF(COUNTIF(AA12:AA69,"B")=0,"",COUNTIF(AA12:AA69,"B"))</f>
        <v>2</v>
      </c>
      <c r="AB73" s="347"/>
      <c r="AC73" s="348"/>
      <c r="AD73" s="348"/>
      <c r="AE73" s="348"/>
      <c r="AF73" s="266"/>
      <c r="AG73" s="349">
        <f>IF(COUNTIF(AG12:AG69,"B")=0,"",COUNTIF(AG12:AG69,"B"))</f>
        <v>1</v>
      </c>
      <c r="AH73" s="347"/>
      <c r="AI73" s="348"/>
      <c r="AJ73" s="348"/>
      <c r="AK73" s="348"/>
      <c r="AL73" s="266"/>
      <c r="AM73" s="349">
        <f>IF(COUNTIF(AM12:AM69,"B")=0,"",COUNTIF(AM12:AM69,"B"))</f>
        <v>1</v>
      </c>
      <c r="AN73" s="350"/>
      <c r="AO73" s="348"/>
      <c r="AP73" s="348"/>
      <c r="AQ73" s="348"/>
      <c r="AR73" s="266"/>
      <c r="AS73" s="366">
        <f t="shared" si="62"/>
        <v>8</v>
      </c>
    </row>
    <row r="74" spans="1:47" s="483" customFormat="1" ht="15.75" customHeight="1" x14ac:dyDescent="0.2">
      <c r="A74" s="1062"/>
      <c r="B74" s="118"/>
      <c r="C74" s="602" t="s">
        <v>58</v>
      </c>
      <c r="D74" s="347"/>
      <c r="E74" s="348"/>
      <c r="F74" s="348"/>
      <c r="G74" s="348"/>
      <c r="H74" s="266"/>
      <c r="I74" s="349" t="str">
        <f>IF(COUNTIF(I12:I69,"ÉÉ")=0,"",COUNTIF(I12:I69,"ÉÉ"))</f>
        <v/>
      </c>
      <c r="J74" s="347"/>
      <c r="K74" s="348"/>
      <c r="L74" s="348"/>
      <c r="M74" s="348"/>
      <c r="N74" s="266"/>
      <c r="O74" s="349" t="str">
        <f>IF(COUNTIF(O12:O69,"ÉÉ")=0,"",COUNTIF(O12:O69,"ÉÉ"))</f>
        <v/>
      </c>
      <c r="P74" s="347"/>
      <c r="Q74" s="348"/>
      <c r="R74" s="348"/>
      <c r="S74" s="348"/>
      <c r="T74" s="266"/>
      <c r="U74" s="349" t="str">
        <f>IF(COUNTIF(U12:U69,"ÉÉ")=0,"",COUNTIF(U12:U69,"ÉÉ"))</f>
        <v/>
      </c>
      <c r="V74" s="347"/>
      <c r="W74" s="348"/>
      <c r="X74" s="348"/>
      <c r="Y74" s="348"/>
      <c r="Z74" s="266"/>
      <c r="AA74" s="349" t="str">
        <f>IF(COUNTIF(AA12:AA69,"ÉÉ")=0,"",COUNTIF(AA12:AA69,"ÉÉ"))</f>
        <v/>
      </c>
      <c r="AB74" s="347"/>
      <c r="AC74" s="348"/>
      <c r="AD74" s="348"/>
      <c r="AE74" s="348"/>
      <c r="AF74" s="266"/>
      <c r="AG74" s="349" t="str">
        <f>IF(COUNTIF(AG12:AG69,"ÉÉ")=0,"",COUNTIF(AG12:AG69,"ÉÉ"))</f>
        <v/>
      </c>
      <c r="AH74" s="347"/>
      <c r="AI74" s="348"/>
      <c r="AJ74" s="348"/>
      <c r="AK74" s="348"/>
      <c r="AL74" s="266"/>
      <c r="AM74" s="349" t="str">
        <f>IF(COUNTIF(AM12:AM69,"ÉÉ")=0,"",COUNTIF(AM12:AM69,"ÉÉ"))</f>
        <v/>
      </c>
      <c r="AN74" s="350"/>
      <c r="AO74" s="348"/>
      <c r="AP74" s="348"/>
      <c r="AQ74" s="348"/>
      <c r="AR74" s="266"/>
      <c r="AS74" s="366" t="str">
        <f t="shared" si="62"/>
        <v/>
      </c>
    </row>
    <row r="75" spans="1:47" s="483" customFormat="1" ht="15.75" customHeight="1" x14ac:dyDescent="0.2">
      <c r="A75" s="1062"/>
      <c r="B75" s="118"/>
      <c r="C75" s="602" t="s">
        <v>59</v>
      </c>
      <c r="D75" s="351"/>
      <c r="E75" s="352"/>
      <c r="F75" s="352"/>
      <c r="G75" s="352"/>
      <c r="H75" s="353"/>
      <c r="I75" s="349" t="str">
        <f>IF(COUNTIF(I12:I69,"ÉÉ(Z)")=0,"",COUNTIF(I12:I69,"ÉÉ(Z)"))</f>
        <v/>
      </c>
      <c r="J75" s="351"/>
      <c r="K75" s="352"/>
      <c r="L75" s="352"/>
      <c r="M75" s="352"/>
      <c r="N75" s="353"/>
      <c r="O75" s="349" t="str">
        <f>IF(COUNTIF(O12:O69,"ÉÉ(Z)")=0,"",COUNTIF(O12:O69,"ÉÉ(Z)"))</f>
        <v/>
      </c>
      <c r="P75" s="351"/>
      <c r="Q75" s="352"/>
      <c r="R75" s="352"/>
      <c r="S75" s="352"/>
      <c r="T75" s="353"/>
      <c r="U75" s="349" t="str">
        <f>IF(COUNTIF(U12:U69,"ÉÉ(Z)")=0,"",COUNTIF(U12:U69,"ÉÉ(Z)"))</f>
        <v/>
      </c>
      <c r="V75" s="351"/>
      <c r="W75" s="352"/>
      <c r="X75" s="352"/>
      <c r="Y75" s="352"/>
      <c r="Z75" s="353"/>
      <c r="AA75" s="349" t="str">
        <f>IF(COUNTIF(AA12:AA69,"ÉÉ(Z)")=0,"",COUNTIF(AA12:AA69,"ÉÉ(Z)"))</f>
        <v/>
      </c>
      <c r="AB75" s="351"/>
      <c r="AC75" s="352"/>
      <c r="AD75" s="352"/>
      <c r="AE75" s="352"/>
      <c r="AF75" s="353"/>
      <c r="AG75" s="349" t="str">
        <f>IF(COUNTIF(AG12:AG69,"ÉÉ(Z)")=0,"",COUNTIF(AG12:AG69,"ÉÉ(Z)"))</f>
        <v/>
      </c>
      <c r="AH75" s="351"/>
      <c r="AI75" s="352"/>
      <c r="AJ75" s="352"/>
      <c r="AK75" s="352"/>
      <c r="AL75" s="353"/>
      <c r="AM75" s="349" t="str">
        <f>IF(COUNTIF(AM12:AM69,"ÉÉ(Z)")=0,"",COUNTIF(AM12:AM69,"ÉÉ(Z)"))</f>
        <v/>
      </c>
      <c r="AN75" s="354"/>
      <c r="AO75" s="352"/>
      <c r="AP75" s="352"/>
      <c r="AQ75" s="352"/>
      <c r="AR75" s="353"/>
      <c r="AS75" s="366" t="str">
        <f t="shared" si="62"/>
        <v/>
      </c>
    </row>
    <row r="76" spans="1:47" s="483" customFormat="1" ht="15.75" customHeight="1" x14ac:dyDescent="0.2">
      <c r="A76" s="1062"/>
      <c r="B76" s="118"/>
      <c r="C76" s="602" t="s">
        <v>60</v>
      </c>
      <c r="D76" s="347"/>
      <c r="E76" s="348"/>
      <c r="F76" s="348"/>
      <c r="G76" s="348"/>
      <c r="H76" s="266"/>
      <c r="I76" s="349">
        <f>IF(COUNTIF(I12:I69,"GYJ")=0,"",COUNTIF(I12:I69,"GYJ"))</f>
        <v>2</v>
      </c>
      <c r="J76" s="347"/>
      <c r="K76" s="348"/>
      <c r="L76" s="348"/>
      <c r="M76" s="348"/>
      <c r="N76" s="266"/>
      <c r="O76" s="349">
        <f>IF(COUNTIF(O12:O69,"GYJ")=0,"",COUNTIF(O12:O69,"GYJ"))</f>
        <v>2</v>
      </c>
      <c r="P76" s="347"/>
      <c r="Q76" s="348"/>
      <c r="R76" s="348"/>
      <c r="S76" s="348"/>
      <c r="T76" s="266"/>
      <c r="U76" s="349">
        <f>IF(COUNTIF(U12:U69,"GYJ")=0,"",COUNTIF(U12:U69,"GYJ"))</f>
        <v>1</v>
      </c>
      <c r="V76" s="347"/>
      <c r="W76" s="348"/>
      <c r="X76" s="348"/>
      <c r="Y76" s="348"/>
      <c r="Z76" s="266"/>
      <c r="AA76" s="349">
        <f>IF(COUNTIF(AA12:AA69,"GYJ")=0,"",COUNTIF(AA12:AA69,"GYJ"))</f>
        <v>2</v>
      </c>
      <c r="AB76" s="347"/>
      <c r="AC76" s="348"/>
      <c r="AD76" s="348"/>
      <c r="AE76" s="348"/>
      <c r="AF76" s="266"/>
      <c r="AG76" s="349">
        <f>IF(COUNTIF(AG12:AG69,"GYJ")=0,"",COUNTIF(AG12:AG69,"GYJ"))</f>
        <v>2</v>
      </c>
      <c r="AH76" s="347"/>
      <c r="AI76" s="348"/>
      <c r="AJ76" s="348"/>
      <c r="AK76" s="348"/>
      <c r="AL76" s="266"/>
      <c r="AM76" s="349">
        <f>IF(COUNTIF(AM12:AM69,"GYJ")=0,"",COUNTIF(AM12:AM69,"GYJ"))</f>
        <v>3</v>
      </c>
      <c r="AN76" s="350"/>
      <c r="AO76" s="348"/>
      <c r="AP76" s="348"/>
      <c r="AQ76" s="348"/>
      <c r="AR76" s="266"/>
      <c r="AS76" s="366">
        <f t="shared" si="62"/>
        <v>12</v>
      </c>
    </row>
    <row r="77" spans="1:47" s="483" customFormat="1" ht="15.75" customHeight="1" x14ac:dyDescent="0.2">
      <c r="A77" s="1062"/>
      <c r="B77" s="492"/>
      <c r="C77" s="602" t="s">
        <v>61</v>
      </c>
      <c r="D77" s="347"/>
      <c r="E77" s="348"/>
      <c r="F77" s="348"/>
      <c r="G77" s="348"/>
      <c r="H77" s="266"/>
      <c r="I77" s="349" t="str">
        <f>IF(COUNTIF(I12:I69,"GYJ(Z)")=0,"",COUNTIF(I12:I69,"GYJ(Z)"))</f>
        <v/>
      </c>
      <c r="J77" s="347"/>
      <c r="K77" s="348"/>
      <c r="L77" s="348"/>
      <c r="M77" s="348"/>
      <c r="N77" s="266"/>
      <c r="O77" s="349" t="str">
        <f>IF(COUNTIF(O12:O69,"GYJ(Z)")=0,"",COUNTIF(O12:O69,"GYJ(Z)"))</f>
        <v/>
      </c>
      <c r="P77" s="347"/>
      <c r="Q77" s="348"/>
      <c r="R77" s="348"/>
      <c r="S77" s="348"/>
      <c r="T77" s="266"/>
      <c r="U77" s="349" t="str">
        <f>IF(COUNTIF(U12:U69,"GYJ(Z)")=0,"",COUNTIF(U12:U69,"GYJ(Z)"))</f>
        <v/>
      </c>
      <c r="V77" s="347"/>
      <c r="W77" s="348"/>
      <c r="X77" s="348"/>
      <c r="Y77" s="348"/>
      <c r="Z77" s="266"/>
      <c r="AA77" s="349" t="str">
        <f>IF(COUNTIF(AA12:AA69,"GYJ(Z)")=0,"",COUNTIF(AA12:AA69,"GYJ(Z)"))</f>
        <v/>
      </c>
      <c r="AB77" s="347"/>
      <c r="AC77" s="348"/>
      <c r="AD77" s="348"/>
      <c r="AE77" s="348"/>
      <c r="AF77" s="266"/>
      <c r="AG77" s="349" t="str">
        <f>IF(COUNTIF(AG12:AG69,"GYJ(Z)")=0,"",COUNTIF(AG12:AG69,"GYJ(Z)"))</f>
        <v/>
      </c>
      <c r="AH77" s="347"/>
      <c r="AI77" s="348"/>
      <c r="AJ77" s="348"/>
      <c r="AK77" s="348"/>
      <c r="AL77" s="266"/>
      <c r="AM77" s="349" t="str">
        <f>IF(COUNTIF(AM12:AM69,"GYJ(Z)")=0,"",COUNTIF(AM12:AM69,"GYJ(Z)"))</f>
        <v/>
      </c>
      <c r="AN77" s="350"/>
      <c r="AO77" s="348"/>
      <c r="AP77" s="348"/>
      <c r="AQ77" s="348"/>
      <c r="AR77" s="266"/>
      <c r="AS77" s="366" t="str">
        <f t="shared" si="62"/>
        <v/>
      </c>
    </row>
    <row r="78" spans="1:47" s="483" customFormat="1" ht="15.75" customHeight="1" x14ac:dyDescent="0.2">
      <c r="A78" s="1062"/>
      <c r="B78" s="118"/>
      <c r="C78" s="346" t="s">
        <v>35</v>
      </c>
      <c r="D78" s="347"/>
      <c r="E78" s="348"/>
      <c r="F78" s="348"/>
      <c r="G78" s="348"/>
      <c r="H78" s="266"/>
      <c r="I78" s="349">
        <f>IF(COUNTIF(I12:I69,"K")=0,"",COUNTIF(I12:I69,"K"))</f>
        <v>1</v>
      </c>
      <c r="J78" s="347"/>
      <c r="K78" s="348"/>
      <c r="L78" s="348"/>
      <c r="M78" s="348"/>
      <c r="N78" s="266"/>
      <c r="O78" s="349" t="str">
        <f>IF(COUNTIF(O12:O69,"K")=0,"",COUNTIF(O12:O69,"K"))</f>
        <v/>
      </c>
      <c r="P78" s="347"/>
      <c r="Q78" s="348"/>
      <c r="R78" s="348"/>
      <c r="S78" s="348"/>
      <c r="T78" s="266"/>
      <c r="U78" s="349">
        <f>IF(COUNTIF(U12:U69,"K")=0,"",COUNTIF(U12:U69,"K"))</f>
        <v>2</v>
      </c>
      <c r="V78" s="347"/>
      <c r="W78" s="348"/>
      <c r="X78" s="348"/>
      <c r="Y78" s="348"/>
      <c r="Z78" s="266"/>
      <c r="AA78" s="349">
        <f>IF(COUNTIF(AA12:AA69,"K")=0,"",COUNTIF(AA12:AA69,"K"))</f>
        <v>2</v>
      </c>
      <c r="AB78" s="347"/>
      <c r="AC78" s="348"/>
      <c r="AD78" s="348"/>
      <c r="AE78" s="348"/>
      <c r="AF78" s="266"/>
      <c r="AG78" s="349">
        <f>IF(COUNTIF(AG12:AG69,"K")=0,"",COUNTIF(AG12:AG69,"K"))</f>
        <v>2</v>
      </c>
      <c r="AH78" s="347"/>
      <c r="AI78" s="348"/>
      <c r="AJ78" s="348"/>
      <c r="AK78" s="348"/>
      <c r="AL78" s="266"/>
      <c r="AM78" s="349" t="str">
        <f>IF(COUNTIF(AM12:AM69,"K")=0,"",COUNTIF(AM12:AM69,"K"))</f>
        <v/>
      </c>
      <c r="AN78" s="350"/>
      <c r="AO78" s="348"/>
      <c r="AP78" s="348"/>
      <c r="AQ78" s="348"/>
      <c r="AR78" s="266"/>
      <c r="AS78" s="366">
        <f t="shared" si="62"/>
        <v>7</v>
      </c>
    </row>
    <row r="79" spans="1:47" s="483" customFormat="1" ht="15.75" customHeight="1" x14ac:dyDescent="0.2">
      <c r="A79" s="1062"/>
      <c r="B79" s="118"/>
      <c r="C79" s="346" t="s">
        <v>36</v>
      </c>
      <c r="D79" s="347"/>
      <c r="E79" s="348"/>
      <c r="F79" s="348"/>
      <c r="G79" s="348"/>
      <c r="H79" s="266"/>
      <c r="I79" s="349">
        <f>IF(COUNTIF(I12:I69,"K(Z)")=0,"",COUNTIF(I12:I69,"K(Z)"))</f>
        <v>1</v>
      </c>
      <c r="J79" s="347"/>
      <c r="K79" s="348"/>
      <c r="L79" s="348"/>
      <c r="M79" s="348"/>
      <c r="N79" s="266"/>
      <c r="O79" s="349">
        <f>IF(COUNTIF(O12:O69,"K(Z)")=0,"",COUNTIF(O12:O69,"K(Z)"))</f>
        <v>2</v>
      </c>
      <c r="P79" s="347"/>
      <c r="Q79" s="348"/>
      <c r="R79" s="348"/>
      <c r="S79" s="348"/>
      <c r="T79" s="266"/>
      <c r="U79" s="349">
        <f>IF(COUNTIF(U12:U69,"K(Z)")=0,"",COUNTIF(U12:U69,"K(Z)"))</f>
        <v>3</v>
      </c>
      <c r="V79" s="347"/>
      <c r="W79" s="348"/>
      <c r="X79" s="348"/>
      <c r="Y79" s="348"/>
      <c r="Z79" s="266"/>
      <c r="AA79" s="349">
        <f>IF(COUNTIF(AA12:AA69,"K(Z)")=0,"",COUNTIF(AA12:AA69,"K(Z)"))</f>
        <v>4</v>
      </c>
      <c r="AB79" s="347"/>
      <c r="AC79" s="348"/>
      <c r="AD79" s="348"/>
      <c r="AE79" s="348"/>
      <c r="AF79" s="266"/>
      <c r="AG79" s="349">
        <f>IF(COUNTIF(AG12:AG69,"K(Z)")=0,"",COUNTIF(AG12:AG69,"K(Z)"))</f>
        <v>2</v>
      </c>
      <c r="AH79" s="347"/>
      <c r="AI79" s="348"/>
      <c r="AJ79" s="348"/>
      <c r="AK79" s="348"/>
      <c r="AL79" s="266"/>
      <c r="AM79" s="349">
        <f>IF(COUNTIF(AM12:AM69,"K(Z)")=0,"",COUNTIF(AM12:AM69,"K(Z)"))</f>
        <v>3</v>
      </c>
      <c r="AN79" s="350"/>
      <c r="AO79" s="348"/>
      <c r="AP79" s="348"/>
      <c r="AQ79" s="348"/>
      <c r="AR79" s="266"/>
      <c r="AS79" s="366">
        <f t="shared" si="62"/>
        <v>15</v>
      </c>
    </row>
    <row r="80" spans="1:47" s="483" customFormat="1" ht="15.75" customHeight="1" x14ac:dyDescent="0.2">
      <c r="A80" s="1062"/>
      <c r="B80" s="118"/>
      <c r="C80" s="602" t="s">
        <v>25</v>
      </c>
      <c r="D80" s="347"/>
      <c r="E80" s="348"/>
      <c r="F80" s="348"/>
      <c r="G80" s="348"/>
      <c r="H80" s="266"/>
      <c r="I80" s="349" t="str">
        <f>IF(COUNTIF(I12:I69,"AV")=0,"",COUNTIF(I12:I69,"AV"))</f>
        <v/>
      </c>
      <c r="J80" s="347"/>
      <c r="K80" s="348"/>
      <c r="L80" s="348"/>
      <c r="M80" s="348"/>
      <c r="N80" s="266"/>
      <c r="O80" s="349" t="str">
        <f>IF(COUNTIF(O12:O69,"AV")=0,"",COUNTIF(O12:O69,"AV"))</f>
        <v/>
      </c>
      <c r="P80" s="347"/>
      <c r="Q80" s="348"/>
      <c r="R80" s="348"/>
      <c r="S80" s="348"/>
      <c r="T80" s="266"/>
      <c r="U80" s="349" t="str">
        <f>IF(COUNTIF(U12:U69,"AV")=0,"",COUNTIF(U12:U69,"AV"))</f>
        <v/>
      </c>
      <c r="V80" s="347"/>
      <c r="W80" s="348"/>
      <c r="X80" s="348"/>
      <c r="Y80" s="348"/>
      <c r="Z80" s="266"/>
      <c r="AA80" s="349" t="str">
        <f>IF(COUNTIF(AA12:AA69,"AV")=0,"",COUNTIF(AA12:AA69,"AV"))</f>
        <v/>
      </c>
      <c r="AB80" s="347"/>
      <c r="AC80" s="348"/>
      <c r="AD80" s="348"/>
      <c r="AE80" s="348"/>
      <c r="AF80" s="266"/>
      <c r="AG80" s="349" t="str">
        <f>IF(COUNTIF(AG12:AG69,"AV")=0,"",COUNTIF(AG12:AG69,"AV"))</f>
        <v/>
      </c>
      <c r="AH80" s="347"/>
      <c r="AI80" s="348"/>
      <c r="AJ80" s="348"/>
      <c r="AK80" s="348"/>
      <c r="AL80" s="266"/>
      <c r="AM80" s="349" t="str">
        <f>IF(COUNTIF(AM12:AM69,"AV")=0,"",COUNTIF(AM12:AM69,"AV"))</f>
        <v/>
      </c>
      <c r="AN80" s="350"/>
      <c r="AO80" s="348"/>
      <c r="AP80" s="348"/>
      <c r="AQ80" s="348"/>
      <c r="AR80" s="266"/>
      <c r="AS80" s="366" t="str">
        <f t="shared" si="62"/>
        <v/>
      </c>
    </row>
    <row r="81" spans="1:45" s="483" customFormat="1" ht="15.75" customHeight="1" x14ac:dyDescent="0.2">
      <c r="A81" s="1062"/>
      <c r="B81" s="118"/>
      <c r="C81" s="602" t="s">
        <v>62</v>
      </c>
      <c r="D81" s="347"/>
      <c r="E81" s="348"/>
      <c r="F81" s="348"/>
      <c r="G81" s="348"/>
      <c r="H81" s="266"/>
      <c r="I81" s="349" t="str">
        <f>IF(COUNTIF(I12:I69,"KV")=0,"",COUNTIF(I12:I69,"KV"))</f>
        <v/>
      </c>
      <c r="J81" s="347"/>
      <c r="K81" s="348"/>
      <c r="L81" s="348"/>
      <c r="M81" s="348"/>
      <c r="N81" s="266"/>
      <c r="O81" s="349" t="str">
        <f>IF(COUNTIF(O12:O69,"KV")=0,"",COUNTIF(O12:O69,"KV"))</f>
        <v/>
      </c>
      <c r="P81" s="347"/>
      <c r="Q81" s="348"/>
      <c r="R81" s="348"/>
      <c r="S81" s="348"/>
      <c r="T81" s="266"/>
      <c r="U81" s="349" t="str">
        <f>IF(COUNTIF(U12:U69,"KV")=0,"",COUNTIF(U12:U69,"KV"))</f>
        <v/>
      </c>
      <c r="V81" s="347"/>
      <c r="W81" s="348"/>
      <c r="X81" s="348"/>
      <c r="Y81" s="348"/>
      <c r="Z81" s="266"/>
      <c r="AA81" s="349" t="str">
        <f>IF(COUNTIF(AA12:AA69,"KV")=0,"",COUNTIF(AA12:AA69,"KV"))</f>
        <v/>
      </c>
      <c r="AB81" s="347"/>
      <c r="AC81" s="348"/>
      <c r="AD81" s="348"/>
      <c r="AE81" s="348"/>
      <c r="AF81" s="266"/>
      <c r="AG81" s="349" t="str">
        <f>IF(COUNTIF(AG12:AG69,"KV")=0,"",COUNTIF(AG12:AG69,"KV"))</f>
        <v/>
      </c>
      <c r="AH81" s="347"/>
      <c r="AI81" s="348"/>
      <c r="AJ81" s="348"/>
      <c r="AK81" s="348"/>
      <c r="AL81" s="266"/>
      <c r="AM81" s="349" t="str">
        <f>IF(COUNTIF(AM12:AM69,"KV")=0,"",COUNTIF(AM12:AM69,"KV"))</f>
        <v/>
      </c>
      <c r="AN81" s="350"/>
      <c r="AO81" s="348"/>
      <c r="AP81" s="348"/>
      <c r="AQ81" s="348"/>
      <c r="AR81" s="266"/>
      <c r="AS81" s="366" t="str">
        <f t="shared" si="62"/>
        <v/>
      </c>
    </row>
    <row r="82" spans="1:45" s="483" customFormat="1" ht="15.75" customHeight="1" x14ac:dyDescent="0.2">
      <c r="A82" s="1062"/>
      <c r="B82" s="118"/>
      <c r="C82" s="602" t="s">
        <v>63</v>
      </c>
      <c r="D82" s="356"/>
      <c r="E82" s="357"/>
      <c r="F82" s="357"/>
      <c r="G82" s="357"/>
      <c r="H82" s="358"/>
      <c r="I82" s="349" t="str">
        <f>IF(COUNTIF(I12:I69,"SZG")=0,"",COUNTIF(I12:I69,"SZG"))</f>
        <v/>
      </c>
      <c r="J82" s="356"/>
      <c r="K82" s="357"/>
      <c r="L82" s="357"/>
      <c r="M82" s="357"/>
      <c r="N82" s="358"/>
      <c r="O82" s="349" t="str">
        <f>IF(COUNTIF(O12:O69,"SZG")=0,"",COUNTIF(O12:O69,"SZG"))</f>
        <v/>
      </c>
      <c r="P82" s="356"/>
      <c r="Q82" s="357"/>
      <c r="R82" s="357"/>
      <c r="S82" s="357"/>
      <c r="T82" s="358"/>
      <c r="U82" s="349" t="str">
        <f>IF(COUNTIF(U12:U69,"SZG")=0,"",COUNTIF(U12:U69,"SZG"))</f>
        <v/>
      </c>
      <c r="V82" s="356"/>
      <c r="W82" s="357"/>
      <c r="X82" s="357"/>
      <c r="Y82" s="357"/>
      <c r="Z82" s="358"/>
      <c r="AA82" s="349" t="str">
        <f>IF(COUNTIF(AA12:AA69,"SZG")=0,"",COUNTIF(AA12:AA69,"SZG"))</f>
        <v/>
      </c>
      <c r="AB82" s="356"/>
      <c r="AC82" s="357"/>
      <c r="AD82" s="357"/>
      <c r="AE82" s="357"/>
      <c r="AF82" s="358"/>
      <c r="AG82" s="349" t="str">
        <f>IF(COUNTIF(AG12:AG69,"SZG")=0,"",COUNTIF(AG12:AG69,"SZG"))</f>
        <v/>
      </c>
      <c r="AH82" s="356"/>
      <c r="AI82" s="357"/>
      <c r="AJ82" s="357"/>
      <c r="AK82" s="357"/>
      <c r="AL82" s="358"/>
      <c r="AM82" s="349" t="str">
        <f>IF(COUNTIF(AM12:AM69,"SZG")=0,"",COUNTIF(AM12:AM69,"SZG"))</f>
        <v/>
      </c>
      <c r="AN82" s="350"/>
      <c r="AO82" s="348"/>
      <c r="AP82" s="348"/>
      <c r="AQ82" s="348"/>
      <c r="AR82" s="266"/>
      <c r="AS82" s="366" t="str">
        <f t="shared" si="62"/>
        <v/>
      </c>
    </row>
    <row r="83" spans="1:45" s="483" customFormat="1" ht="15.75" customHeight="1" x14ac:dyDescent="0.2">
      <c r="A83" s="1062"/>
      <c r="B83" s="118"/>
      <c r="C83" s="602" t="s">
        <v>64</v>
      </c>
      <c r="D83" s="356"/>
      <c r="E83" s="357"/>
      <c r="F83" s="357"/>
      <c r="G83" s="357"/>
      <c r="H83" s="358"/>
      <c r="I83" s="349" t="str">
        <f>IF(COUNTIF(I12:I69,"ZV")=0,"",COUNTIF(I12:I69,"ZV"))</f>
        <v/>
      </c>
      <c r="J83" s="356"/>
      <c r="K83" s="357"/>
      <c r="L83" s="357"/>
      <c r="M83" s="357"/>
      <c r="N83" s="358"/>
      <c r="O83" s="349" t="str">
        <f>IF(COUNTIF(O12:O69,"ZV")=0,"",COUNTIF(O12:O69,"ZV"))</f>
        <v/>
      </c>
      <c r="P83" s="356"/>
      <c r="Q83" s="357"/>
      <c r="R83" s="357"/>
      <c r="S83" s="357"/>
      <c r="T83" s="358"/>
      <c r="U83" s="349" t="str">
        <f>IF(COUNTIF(U12:U69,"ZV")=0,"",COUNTIF(U12:U69,"ZV"))</f>
        <v/>
      </c>
      <c r="V83" s="356"/>
      <c r="W83" s="357"/>
      <c r="X83" s="357"/>
      <c r="Y83" s="357"/>
      <c r="Z83" s="358"/>
      <c r="AA83" s="349" t="str">
        <f>IF(COUNTIF(AA12:AA69,"ZV")=0,"",COUNTIF(AA12:AA69,"ZV"))</f>
        <v/>
      </c>
      <c r="AB83" s="356"/>
      <c r="AC83" s="357"/>
      <c r="AD83" s="357"/>
      <c r="AE83" s="357"/>
      <c r="AF83" s="358"/>
      <c r="AG83" s="349" t="str">
        <f>IF(COUNTIF(AG12:AG69,"ZV")=0,"",COUNTIF(AG12:AG69,"ZV"))</f>
        <v/>
      </c>
      <c r="AH83" s="356"/>
      <c r="AI83" s="357"/>
      <c r="AJ83" s="357"/>
      <c r="AK83" s="357"/>
      <c r="AL83" s="358"/>
      <c r="AM83" s="349" t="str">
        <f>IF(COUNTIF(AM12:AM69,"ZV")=0,"",COUNTIF(AM12:AM69,"ZV"))</f>
        <v/>
      </c>
      <c r="AN83" s="350"/>
      <c r="AO83" s="348"/>
      <c r="AP83" s="348"/>
      <c r="AQ83" s="348"/>
      <c r="AR83" s="266"/>
      <c r="AS83" s="366" t="str">
        <f t="shared" si="62"/>
        <v/>
      </c>
    </row>
    <row r="84" spans="1:45" s="483" customFormat="1" ht="15.75" customHeight="1" thickBot="1" x14ac:dyDescent="0.25">
      <c r="A84" s="1063"/>
      <c r="B84" s="224"/>
      <c r="C84" s="359" t="s">
        <v>26</v>
      </c>
      <c r="D84" s="360"/>
      <c r="E84" s="361"/>
      <c r="F84" s="361"/>
      <c r="G84" s="361"/>
      <c r="H84" s="362"/>
      <c r="I84" s="363">
        <f>IF(SUM(I72:I83)=0,"",SUM(I72:I83))</f>
        <v>5</v>
      </c>
      <c r="J84" s="360"/>
      <c r="K84" s="361"/>
      <c r="L84" s="361"/>
      <c r="M84" s="361"/>
      <c r="N84" s="362"/>
      <c r="O84" s="363">
        <f>IF(SUM(O72:O83)=0,"",SUM(O72:O83))</f>
        <v>6</v>
      </c>
      <c r="P84" s="360"/>
      <c r="Q84" s="361"/>
      <c r="R84" s="361"/>
      <c r="S84" s="361"/>
      <c r="T84" s="362"/>
      <c r="U84" s="363">
        <f>IF(SUM(U72:U83)=0,"",SUM(U72:U83))</f>
        <v>9</v>
      </c>
      <c r="V84" s="360"/>
      <c r="W84" s="361"/>
      <c r="X84" s="361"/>
      <c r="Y84" s="361"/>
      <c r="Z84" s="362"/>
      <c r="AA84" s="363">
        <f>IF(SUM(AA72:AA83)=0,"",SUM(AA72:AA83))</f>
        <v>11</v>
      </c>
      <c r="AB84" s="360"/>
      <c r="AC84" s="361"/>
      <c r="AD84" s="361"/>
      <c r="AE84" s="361"/>
      <c r="AF84" s="362"/>
      <c r="AG84" s="363">
        <f>IF(SUM(AG72:AG83)=0,"",SUM(AG72:AG83))</f>
        <v>7</v>
      </c>
      <c r="AH84" s="360"/>
      <c r="AI84" s="361"/>
      <c r="AJ84" s="361"/>
      <c r="AK84" s="361"/>
      <c r="AL84" s="362"/>
      <c r="AM84" s="363">
        <f>IF(SUM(AM72:AM83)=0,"",SUM(AM72:AM83))</f>
        <v>8</v>
      </c>
      <c r="AN84" s="364"/>
      <c r="AO84" s="361"/>
      <c r="AP84" s="361"/>
      <c r="AQ84" s="361"/>
      <c r="AR84" s="362"/>
      <c r="AS84" s="366">
        <f t="shared" si="62"/>
        <v>46</v>
      </c>
    </row>
    <row r="85" spans="1:45" s="483" customFormat="1" ht="15.75" customHeight="1" thickTop="1" x14ac:dyDescent="0.2">
      <c r="A85" s="1064"/>
      <c r="B85" s="494"/>
      <c r="C85" s="496"/>
    </row>
    <row r="86" spans="1:45" s="483" customFormat="1" ht="15.75" customHeight="1" x14ac:dyDescent="0.2">
      <c r="A86" s="1064"/>
      <c r="B86" s="494"/>
      <c r="C86" s="496"/>
      <c r="E86" s="495"/>
      <c r="K86" s="495"/>
      <c r="Q86" s="495"/>
      <c r="W86" s="495"/>
      <c r="AC86" s="495"/>
    </row>
    <row r="87" spans="1:45" s="483" customFormat="1" ht="15.75" customHeight="1" x14ac:dyDescent="0.2">
      <c r="A87" s="1064"/>
      <c r="B87" s="494"/>
      <c r="C87" s="496"/>
    </row>
    <row r="88" spans="1:45" s="483" customFormat="1" ht="15.75" customHeight="1" x14ac:dyDescent="0.2">
      <c r="A88" s="1064"/>
      <c r="B88" s="494"/>
      <c r="C88" s="496"/>
    </row>
    <row r="89" spans="1:45" s="483" customFormat="1" ht="15.75" customHeight="1" x14ac:dyDescent="0.2">
      <c r="A89" s="1064"/>
      <c r="B89" s="494"/>
      <c r="C89" s="496"/>
    </row>
    <row r="90" spans="1:45" s="483" customFormat="1" ht="15.75" customHeight="1" x14ac:dyDescent="0.2">
      <c r="A90" s="1064"/>
      <c r="B90" s="494"/>
      <c r="C90" s="496"/>
    </row>
    <row r="91" spans="1:45" s="483" customFormat="1" ht="15.75" customHeight="1" x14ac:dyDescent="0.2">
      <c r="A91" s="1064"/>
      <c r="B91" s="494"/>
      <c r="C91" s="496"/>
    </row>
    <row r="92" spans="1:45" s="483" customFormat="1" ht="15.75" customHeight="1" x14ac:dyDescent="0.2">
      <c r="A92" s="1064"/>
      <c r="B92" s="494"/>
      <c r="C92" s="496"/>
    </row>
    <row r="93" spans="1:45" s="483" customFormat="1" ht="15.75" customHeight="1" x14ac:dyDescent="0.2">
      <c r="A93" s="1064"/>
      <c r="B93" s="494"/>
      <c r="C93" s="496"/>
    </row>
    <row r="94" spans="1:45" s="483" customFormat="1" ht="15.75" customHeight="1" x14ac:dyDescent="0.2">
      <c r="A94" s="1064"/>
      <c r="B94" s="494"/>
      <c r="C94" s="496"/>
    </row>
    <row r="95" spans="1:45" s="483" customFormat="1" ht="15.75" customHeight="1" x14ac:dyDescent="0.2">
      <c r="A95" s="1064"/>
      <c r="B95" s="494"/>
      <c r="C95" s="496"/>
    </row>
    <row r="96" spans="1:45" s="483" customFormat="1" ht="15.75" customHeight="1" x14ac:dyDescent="0.2">
      <c r="A96" s="1064"/>
      <c r="B96" s="494"/>
      <c r="C96" s="496"/>
    </row>
    <row r="97" spans="1:3" s="483" customFormat="1" ht="15.75" customHeight="1" x14ac:dyDescent="0.2">
      <c r="A97" s="1064"/>
      <c r="B97" s="494"/>
      <c r="C97" s="496"/>
    </row>
    <row r="98" spans="1:3" s="483" customFormat="1" ht="15.75" customHeight="1" x14ac:dyDescent="0.2">
      <c r="A98" s="1064"/>
      <c r="B98" s="494"/>
      <c r="C98" s="496"/>
    </row>
    <row r="99" spans="1:3" s="483" customFormat="1" ht="15.75" customHeight="1" x14ac:dyDescent="0.2">
      <c r="A99" s="1064"/>
      <c r="B99" s="494"/>
      <c r="C99" s="496"/>
    </row>
    <row r="100" spans="1:3" s="483" customFormat="1" ht="15.75" customHeight="1" x14ac:dyDescent="0.2">
      <c r="A100" s="1064"/>
      <c r="B100" s="494"/>
      <c r="C100" s="496"/>
    </row>
    <row r="101" spans="1:3" s="483" customFormat="1" ht="15.75" customHeight="1" x14ac:dyDescent="0.2">
      <c r="A101" s="1064"/>
      <c r="B101" s="494"/>
      <c r="C101" s="496"/>
    </row>
    <row r="102" spans="1:3" s="483" customFormat="1" ht="15.75" customHeight="1" x14ac:dyDescent="0.2">
      <c r="A102" s="1064"/>
      <c r="B102" s="494"/>
      <c r="C102" s="496"/>
    </row>
    <row r="103" spans="1:3" s="483" customFormat="1" ht="15.75" customHeight="1" x14ac:dyDescent="0.2">
      <c r="A103" s="1064"/>
      <c r="B103" s="494"/>
      <c r="C103" s="496"/>
    </row>
    <row r="104" spans="1:3" s="483" customFormat="1" ht="15.75" customHeight="1" x14ac:dyDescent="0.2">
      <c r="A104" s="1064"/>
      <c r="B104" s="494"/>
      <c r="C104" s="496"/>
    </row>
    <row r="105" spans="1:3" s="483" customFormat="1" ht="15.75" customHeight="1" x14ac:dyDescent="0.2">
      <c r="A105" s="1064"/>
      <c r="B105" s="494"/>
      <c r="C105" s="496"/>
    </row>
    <row r="106" spans="1:3" s="483" customFormat="1" ht="15.75" customHeight="1" x14ac:dyDescent="0.2">
      <c r="A106" s="1064"/>
      <c r="B106" s="494"/>
      <c r="C106" s="496"/>
    </row>
    <row r="107" spans="1:3" s="483" customFormat="1" ht="15.75" customHeight="1" x14ac:dyDescent="0.2">
      <c r="A107" s="1064"/>
      <c r="B107" s="494"/>
      <c r="C107" s="496"/>
    </row>
    <row r="108" spans="1:3" s="483" customFormat="1" ht="15.75" customHeight="1" x14ac:dyDescent="0.2">
      <c r="A108" s="1064"/>
      <c r="B108" s="494"/>
      <c r="C108" s="496"/>
    </row>
    <row r="109" spans="1:3" s="483" customFormat="1" ht="15.75" customHeight="1" x14ac:dyDescent="0.2">
      <c r="A109" s="1064"/>
      <c r="B109" s="494"/>
      <c r="C109" s="496"/>
    </row>
    <row r="110" spans="1:3" s="483" customFormat="1" ht="15.75" customHeight="1" x14ac:dyDescent="0.2">
      <c r="A110" s="1064"/>
      <c r="B110" s="494"/>
      <c r="C110" s="496"/>
    </row>
    <row r="111" spans="1:3" s="483" customFormat="1" ht="15.75" customHeight="1" x14ac:dyDescent="0.2">
      <c r="A111" s="1064"/>
      <c r="B111" s="494"/>
      <c r="C111" s="496"/>
    </row>
    <row r="112" spans="1:3" s="483" customFormat="1" ht="15.75" customHeight="1" x14ac:dyDescent="0.2">
      <c r="A112" s="1064"/>
      <c r="B112" s="494"/>
      <c r="C112" s="496"/>
    </row>
    <row r="113" spans="1:3" s="483" customFormat="1" ht="15.75" customHeight="1" x14ac:dyDescent="0.2">
      <c r="A113" s="1064"/>
      <c r="B113" s="494"/>
      <c r="C113" s="496"/>
    </row>
    <row r="114" spans="1:3" s="483" customFormat="1" ht="15.75" customHeight="1" x14ac:dyDescent="0.2">
      <c r="A114" s="1064"/>
      <c r="B114" s="494"/>
      <c r="C114" s="496"/>
    </row>
    <row r="115" spans="1:3" s="483" customFormat="1" ht="15.75" customHeight="1" x14ac:dyDescent="0.2">
      <c r="A115" s="1064"/>
      <c r="B115" s="494"/>
      <c r="C115" s="496"/>
    </row>
    <row r="116" spans="1:3" s="483" customFormat="1" ht="15.75" customHeight="1" x14ac:dyDescent="0.2">
      <c r="A116" s="1064"/>
      <c r="B116" s="494"/>
      <c r="C116" s="496"/>
    </row>
    <row r="117" spans="1:3" s="483" customFormat="1" ht="15.75" customHeight="1" x14ac:dyDescent="0.2">
      <c r="A117" s="1064"/>
      <c r="B117" s="494"/>
      <c r="C117" s="496"/>
    </row>
    <row r="118" spans="1:3" s="483" customFormat="1" ht="15.75" customHeight="1" x14ac:dyDescent="0.2">
      <c r="A118" s="1064"/>
      <c r="B118" s="494"/>
      <c r="C118" s="496"/>
    </row>
    <row r="119" spans="1:3" s="483" customFormat="1" ht="15.75" customHeight="1" x14ac:dyDescent="0.2">
      <c r="A119" s="1064"/>
      <c r="B119" s="494"/>
      <c r="C119" s="496"/>
    </row>
    <row r="120" spans="1:3" s="483" customFormat="1" ht="15.75" customHeight="1" x14ac:dyDescent="0.2">
      <c r="A120" s="1064"/>
      <c r="B120" s="494"/>
      <c r="C120" s="496"/>
    </row>
    <row r="121" spans="1:3" s="483" customFormat="1" ht="15.75" customHeight="1" x14ac:dyDescent="0.2">
      <c r="A121" s="1064"/>
      <c r="B121" s="494"/>
      <c r="C121" s="496"/>
    </row>
    <row r="122" spans="1:3" s="483" customFormat="1" ht="15.75" customHeight="1" x14ac:dyDescent="0.2">
      <c r="A122" s="1064"/>
      <c r="B122" s="494"/>
      <c r="C122" s="496"/>
    </row>
    <row r="123" spans="1:3" s="483" customFormat="1" ht="15.75" customHeight="1" x14ac:dyDescent="0.2">
      <c r="A123" s="1064"/>
      <c r="B123" s="494"/>
      <c r="C123" s="496"/>
    </row>
    <row r="124" spans="1:3" s="483" customFormat="1" ht="15.75" customHeight="1" x14ac:dyDescent="0.2">
      <c r="A124" s="1064"/>
      <c r="B124" s="494"/>
      <c r="C124" s="496"/>
    </row>
    <row r="125" spans="1:3" s="483" customFormat="1" ht="15.75" customHeight="1" x14ac:dyDescent="0.2">
      <c r="A125" s="1064"/>
      <c r="B125" s="494"/>
      <c r="C125" s="496"/>
    </row>
    <row r="126" spans="1:3" s="483" customFormat="1" ht="15.75" customHeight="1" x14ac:dyDescent="0.2">
      <c r="A126" s="1064"/>
      <c r="B126" s="494"/>
      <c r="C126" s="496"/>
    </row>
    <row r="127" spans="1:3" s="483" customFormat="1" ht="15.75" customHeight="1" x14ac:dyDescent="0.2">
      <c r="A127" s="1064"/>
      <c r="B127" s="494"/>
      <c r="C127" s="496"/>
    </row>
    <row r="128" spans="1:3" s="483" customFormat="1" ht="15.75" customHeight="1" x14ac:dyDescent="0.2">
      <c r="A128" s="1064"/>
      <c r="B128" s="494"/>
      <c r="C128" s="496"/>
    </row>
    <row r="129" spans="1:3" s="483" customFormat="1" ht="15.75" customHeight="1" x14ac:dyDescent="0.2">
      <c r="A129" s="1064"/>
      <c r="B129" s="494"/>
      <c r="C129" s="496"/>
    </row>
    <row r="130" spans="1:3" s="483" customFormat="1" ht="15.75" customHeight="1" x14ac:dyDescent="0.2">
      <c r="A130" s="1064"/>
      <c r="B130" s="494"/>
      <c r="C130" s="496"/>
    </row>
    <row r="131" spans="1:3" s="483" customFormat="1" ht="15.75" customHeight="1" x14ac:dyDescent="0.2">
      <c r="A131" s="1064"/>
      <c r="B131" s="494"/>
      <c r="C131" s="496"/>
    </row>
    <row r="132" spans="1:3" s="483" customFormat="1" ht="15.75" customHeight="1" x14ac:dyDescent="0.2">
      <c r="A132" s="1064"/>
      <c r="B132" s="494"/>
      <c r="C132" s="496"/>
    </row>
    <row r="133" spans="1:3" s="483" customFormat="1" ht="15.75" customHeight="1" x14ac:dyDescent="0.2">
      <c r="A133" s="1064"/>
      <c r="B133" s="494"/>
      <c r="C133" s="496"/>
    </row>
    <row r="134" spans="1:3" s="483" customFormat="1" ht="15.75" customHeight="1" x14ac:dyDescent="0.2">
      <c r="A134" s="1064"/>
      <c r="B134" s="494"/>
      <c r="C134" s="496"/>
    </row>
    <row r="135" spans="1:3" s="483" customFormat="1" ht="15.75" customHeight="1" x14ac:dyDescent="0.2">
      <c r="A135" s="1064"/>
      <c r="B135" s="494"/>
      <c r="C135" s="496"/>
    </row>
    <row r="136" spans="1:3" s="483" customFormat="1" ht="15.75" customHeight="1" x14ac:dyDescent="0.2">
      <c r="A136" s="1064"/>
      <c r="B136" s="494"/>
      <c r="C136" s="496"/>
    </row>
    <row r="137" spans="1:3" s="483" customFormat="1" ht="15.75" customHeight="1" x14ac:dyDescent="0.2">
      <c r="A137" s="1064"/>
      <c r="B137" s="494"/>
      <c r="C137" s="496"/>
    </row>
    <row r="138" spans="1:3" s="483" customFormat="1" ht="15.75" customHeight="1" x14ac:dyDescent="0.2">
      <c r="A138" s="1064"/>
      <c r="B138" s="494"/>
      <c r="C138" s="496"/>
    </row>
    <row r="139" spans="1:3" s="483" customFormat="1" ht="15.75" customHeight="1" x14ac:dyDescent="0.2">
      <c r="A139" s="1064"/>
      <c r="B139" s="494"/>
      <c r="C139" s="496"/>
    </row>
    <row r="140" spans="1:3" s="483" customFormat="1" ht="15.75" customHeight="1" x14ac:dyDescent="0.2">
      <c r="A140" s="1064"/>
      <c r="B140" s="494"/>
      <c r="C140" s="496"/>
    </row>
    <row r="141" spans="1:3" s="483" customFormat="1" ht="15.75" customHeight="1" x14ac:dyDescent="0.2">
      <c r="A141" s="1064"/>
      <c r="B141" s="494"/>
      <c r="C141" s="496"/>
    </row>
    <row r="142" spans="1:3" s="483" customFormat="1" ht="15.75" customHeight="1" x14ac:dyDescent="0.2">
      <c r="A142" s="1064"/>
      <c r="B142" s="494"/>
      <c r="C142" s="496"/>
    </row>
    <row r="143" spans="1:3" s="483" customFormat="1" ht="15.75" customHeight="1" x14ac:dyDescent="0.2">
      <c r="A143" s="1064"/>
      <c r="B143" s="494"/>
      <c r="C143" s="496"/>
    </row>
    <row r="144" spans="1:3" s="483" customFormat="1" ht="15.75" customHeight="1" x14ac:dyDescent="0.2">
      <c r="A144" s="1064"/>
      <c r="B144" s="494"/>
      <c r="C144" s="496"/>
    </row>
    <row r="145" spans="1:45" s="483" customFormat="1" ht="15.75" customHeight="1" x14ac:dyDescent="0.2">
      <c r="A145" s="1064"/>
      <c r="B145" s="494"/>
      <c r="C145" s="496"/>
    </row>
    <row r="146" spans="1:45" s="483" customFormat="1" ht="15.75" customHeight="1" x14ac:dyDescent="0.2">
      <c r="A146" s="1064"/>
      <c r="B146" s="496"/>
      <c r="C146" s="496"/>
    </row>
    <row r="147" spans="1:45" s="483" customFormat="1" ht="15.75" customHeight="1" x14ac:dyDescent="0.2">
      <c r="A147" s="1064"/>
      <c r="B147" s="496"/>
      <c r="C147" s="496"/>
    </row>
    <row r="148" spans="1:45" s="483" customFormat="1" ht="15.75" customHeight="1" x14ac:dyDescent="0.2">
      <c r="A148" s="1064"/>
      <c r="B148" s="496"/>
      <c r="C148" s="496"/>
    </row>
    <row r="149" spans="1:45" s="483" customFormat="1" ht="15.75" customHeight="1" x14ac:dyDescent="0.2">
      <c r="A149" s="1064"/>
      <c r="B149" s="496"/>
      <c r="C149" s="496"/>
    </row>
    <row r="150" spans="1:45" s="483" customFormat="1" ht="15.75" customHeight="1" x14ac:dyDescent="0.2">
      <c r="A150" s="1064"/>
      <c r="B150" s="496"/>
      <c r="C150" s="496"/>
    </row>
    <row r="151" spans="1:45" s="483" customFormat="1" ht="15.75" customHeight="1" x14ac:dyDescent="0.2">
      <c r="A151" s="1064"/>
      <c r="B151" s="496"/>
      <c r="C151" s="496"/>
    </row>
    <row r="152" spans="1:45" s="483" customFormat="1" ht="15.75" customHeight="1" x14ac:dyDescent="0.2">
      <c r="A152" s="1064"/>
      <c r="B152" s="496"/>
      <c r="C152" s="496"/>
    </row>
    <row r="153" spans="1:45" ht="15.75" customHeight="1" x14ac:dyDescent="0.2">
      <c r="A153" s="1064"/>
      <c r="B153" s="496"/>
      <c r="C153" s="496"/>
      <c r="D153" s="483"/>
      <c r="E153" s="483"/>
      <c r="F153" s="483"/>
      <c r="G153" s="483"/>
      <c r="H153" s="483"/>
      <c r="I153" s="483"/>
      <c r="J153" s="483"/>
      <c r="K153" s="483"/>
      <c r="L153" s="483"/>
      <c r="M153" s="483"/>
      <c r="N153" s="483"/>
      <c r="O153" s="483"/>
      <c r="P153" s="483"/>
      <c r="Q153" s="483"/>
      <c r="R153" s="483"/>
      <c r="S153" s="483"/>
      <c r="T153" s="483"/>
      <c r="U153" s="483"/>
      <c r="V153" s="483"/>
      <c r="W153" s="483"/>
      <c r="X153" s="483"/>
      <c r="Y153" s="483"/>
      <c r="Z153" s="483"/>
      <c r="AA153" s="483"/>
      <c r="AB153" s="483"/>
      <c r="AC153" s="483"/>
      <c r="AD153" s="483"/>
      <c r="AE153" s="483"/>
      <c r="AF153" s="483"/>
      <c r="AG153" s="483"/>
      <c r="AH153" s="483"/>
      <c r="AI153" s="483"/>
      <c r="AJ153" s="483"/>
      <c r="AK153" s="483"/>
      <c r="AL153" s="483"/>
      <c r="AM153" s="483"/>
      <c r="AN153" s="483"/>
      <c r="AO153" s="483"/>
      <c r="AP153" s="483"/>
      <c r="AQ153" s="483"/>
      <c r="AR153" s="483"/>
      <c r="AS153" s="483"/>
    </row>
    <row r="154" spans="1:45" ht="15.75" customHeight="1" x14ac:dyDescent="0.2">
      <c r="A154" s="1064"/>
      <c r="B154" s="496"/>
      <c r="C154" s="496"/>
      <c r="D154" s="483"/>
      <c r="E154" s="483"/>
      <c r="F154" s="483"/>
      <c r="G154" s="483"/>
      <c r="H154" s="483"/>
      <c r="I154" s="483"/>
      <c r="J154" s="483"/>
      <c r="K154" s="483"/>
      <c r="L154" s="483"/>
      <c r="M154" s="483"/>
      <c r="N154" s="483"/>
      <c r="O154" s="483"/>
      <c r="P154" s="483"/>
      <c r="Q154" s="483"/>
      <c r="R154" s="483"/>
      <c r="S154" s="483"/>
      <c r="T154" s="483"/>
      <c r="U154" s="483"/>
      <c r="V154" s="483"/>
      <c r="W154" s="483"/>
      <c r="X154" s="483"/>
      <c r="Y154" s="483"/>
      <c r="Z154" s="483"/>
      <c r="AA154" s="483"/>
      <c r="AB154" s="483"/>
      <c r="AC154" s="483"/>
      <c r="AD154" s="483"/>
      <c r="AE154" s="483"/>
      <c r="AF154" s="483"/>
      <c r="AG154" s="483"/>
      <c r="AH154" s="483"/>
      <c r="AI154" s="483"/>
      <c r="AJ154" s="483"/>
      <c r="AK154" s="483"/>
      <c r="AL154" s="483"/>
      <c r="AM154" s="483"/>
      <c r="AN154" s="483"/>
      <c r="AO154" s="483"/>
      <c r="AP154" s="483"/>
      <c r="AQ154" s="483"/>
      <c r="AR154" s="483"/>
      <c r="AS154" s="483"/>
    </row>
    <row r="155" spans="1:45" ht="15.75" customHeight="1" x14ac:dyDescent="0.2">
      <c r="A155" s="1065"/>
      <c r="B155" s="498"/>
      <c r="C155" s="498"/>
    </row>
    <row r="156" spans="1:45" ht="15.75" customHeight="1" x14ac:dyDescent="0.2">
      <c r="A156" s="1065"/>
      <c r="B156" s="498"/>
      <c r="C156" s="498"/>
    </row>
    <row r="157" spans="1:45" ht="15.75" customHeight="1" x14ac:dyDescent="0.2">
      <c r="A157" s="1065"/>
      <c r="B157" s="498"/>
      <c r="C157" s="498"/>
    </row>
    <row r="158" spans="1:45" ht="15.75" customHeight="1" x14ac:dyDescent="0.2">
      <c r="A158" s="1065"/>
      <c r="B158" s="498"/>
      <c r="C158" s="498"/>
    </row>
    <row r="159" spans="1:45" ht="15.75" customHeight="1" x14ac:dyDescent="0.2">
      <c r="A159" s="1065"/>
      <c r="B159" s="498"/>
      <c r="C159" s="498"/>
    </row>
    <row r="160" spans="1:45" ht="15.75" customHeight="1" x14ac:dyDescent="0.2">
      <c r="A160" s="1065"/>
      <c r="B160" s="498"/>
      <c r="C160" s="498"/>
    </row>
    <row r="161" spans="1:3" ht="15.75" customHeight="1" x14ac:dyDescent="0.2">
      <c r="A161" s="1065"/>
      <c r="B161" s="498"/>
      <c r="C161" s="498"/>
    </row>
    <row r="162" spans="1:3" ht="15.75" customHeight="1" x14ac:dyDescent="0.2">
      <c r="A162" s="1065"/>
      <c r="B162" s="498"/>
      <c r="C162" s="498"/>
    </row>
    <row r="163" spans="1:3" ht="15.75" customHeight="1" x14ac:dyDescent="0.2">
      <c r="A163" s="1065"/>
      <c r="B163" s="498"/>
      <c r="C163" s="498"/>
    </row>
    <row r="164" spans="1:3" ht="15.75" customHeight="1" x14ac:dyDescent="0.2">
      <c r="A164" s="1065"/>
      <c r="B164" s="498"/>
      <c r="C164" s="498"/>
    </row>
    <row r="165" spans="1:3" ht="15.75" customHeight="1" x14ac:dyDescent="0.2">
      <c r="A165" s="1065"/>
      <c r="B165" s="498"/>
      <c r="C165" s="498"/>
    </row>
    <row r="166" spans="1:3" ht="15.75" customHeight="1" x14ac:dyDescent="0.2">
      <c r="A166" s="1065"/>
      <c r="B166" s="498"/>
      <c r="C166" s="498"/>
    </row>
    <row r="167" spans="1:3" ht="15.75" customHeight="1" x14ac:dyDescent="0.2">
      <c r="A167" s="1065"/>
      <c r="B167" s="498"/>
      <c r="C167" s="498"/>
    </row>
    <row r="168" spans="1:3" ht="15.75" customHeight="1" x14ac:dyDescent="0.2">
      <c r="A168" s="1065"/>
      <c r="B168" s="498"/>
      <c r="C168" s="498"/>
    </row>
    <row r="169" spans="1:3" ht="15.75" customHeight="1" x14ac:dyDescent="0.2">
      <c r="A169" s="1065"/>
      <c r="B169" s="498"/>
      <c r="C169" s="498"/>
    </row>
    <row r="170" spans="1:3" ht="15.75" customHeight="1" x14ac:dyDescent="0.2">
      <c r="A170" s="1065"/>
      <c r="B170" s="498"/>
      <c r="C170" s="498"/>
    </row>
    <row r="171" spans="1:3" ht="15.75" customHeight="1" x14ac:dyDescent="0.2">
      <c r="A171" s="1065"/>
      <c r="B171" s="498"/>
      <c r="C171" s="498"/>
    </row>
    <row r="172" spans="1:3" ht="15.75" customHeight="1" x14ac:dyDescent="0.2">
      <c r="A172" s="1065"/>
      <c r="B172" s="498"/>
      <c r="C172" s="498"/>
    </row>
    <row r="173" spans="1:3" ht="15.75" customHeight="1" x14ac:dyDescent="0.2">
      <c r="A173" s="1065"/>
      <c r="B173" s="498"/>
      <c r="C173" s="498"/>
    </row>
    <row r="174" spans="1:3" ht="15.75" customHeight="1" x14ac:dyDescent="0.2">
      <c r="A174" s="1065"/>
      <c r="B174" s="498"/>
      <c r="C174" s="498"/>
    </row>
    <row r="175" spans="1:3" ht="15.75" customHeight="1" x14ac:dyDescent="0.2">
      <c r="A175" s="1065"/>
      <c r="B175" s="498"/>
      <c r="C175" s="498"/>
    </row>
    <row r="176" spans="1:3" ht="15.75" customHeight="1" x14ac:dyDescent="0.2">
      <c r="A176" s="1065"/>
      <c r="B176" s="498"/>
      <c r="C176" s="498"/>
    </row>
    <row r="177" spans="1:3" ht="15.75" customHeight="1" x14ac:dyDescent="0.2">
      <c r="A177" s="1065"/>
      <c r="B177" s="498"/>
      <c r="C177" s="498"/>
    </row>
    <row r="178" spans="1:3" ht="15.75" customHeight="1" x14ac:dyDescent="0.2">
      <c r="A178" s="1065"/>
      <c r="B178" s="498"/>
      <c r="C178" s="498"/>
    </row>
    <row r="179" spans="1:3" ht="15.75" customHeight="1" x14ac:dyDescent="0.2">
      <c r="A179" s="1065"/>
      <c r="B179" s="498"/>
      <c r="C179" s="498"/>
    </row>
    <row r="180" spans="1:3" ht="15.75" customHeight="1" x14ac:dyDescent="0.2">
      <c r="A180" s="1065"/>
      <c r="B180" s="498"/>
      <c r="C180" s="498"/>
    </row>
    <row r="181" spans="1:3" ht="15.75" customHeight="1" x14ac:dyDescent="0.2">
      <c r="A181" s="1065"/>
      <c r="B181" s="498"/>
      <c r="C181" s="498"/>
    </row>
    <row r="182" spans="1:3" ht="15.75" customHeight="1" x14ac:dyDescent="0.2">
      <c r="A182" s="1065"/>
      <c r="B182" s="498"/>
      <c r="C182" s="498"/>
    </row>
    <row r="183" spans="1:3" ht="15.75" customHeight="1" x14ac:dyDescent="0.2">
      <c r="A183" s="1065"/>
      <c r="B183" s="498"/>
      <c r="C183" s="498"/>
    </row>
    <row r="184" spans="1:3" ht="15.75" customHeight="1" x14ac:dyDescent="0.2">
      <c r="A184" s="1065"/>
      <c r="B184" s="498"/>
      <c r="C184" s="498"/>
    </row>
    <row r="185" spans="1:3" ht="15.75" customHeight="1" x14ac:dyDescent="0.2">
      <c r="A185" s="1065"/>
      <c r="B185" s="498"/>
      <c r="C185" s="498"/>
    </row>
    <row r="186" spans="1:3" ht="15.75" customHeight="1" x14ac:dyDescent="0.2">
      <c r="A186" s="1065"/>
      <c r="B186" s="498"/>
      <c r="C186" s="498"/>
    </row>
    <row r="187" spans="1:3" x14ac:dyDescent="0.2">
      <c r="A187" s="1065"/>
      <c r="B187" s="498"/>
      <c r="C187" s="498"/>
    </row>
    <row r="188" spans="1:3" x14ac:dyDescent="0.2">
      <c r="A188" s="1065"/>
      <c r="B188" s="498"/>
      <c r="C188" s="498"/>
    </row>
    <row r="189" spans="1:3" x14ac:dyDescent="0.2">
      <c r="A189" s="1065"/>
      <c r="B189" s="498"/>
      <c r="C189" s="498"/>
    </row>
    <row r="190" spans="1:3" x14ac:dyDescent="0.2">
      <c r="A190" s="1065"/>
      <c r="B190" s="498"/>
      <c r="C190" s="498"/>
    </row>
    <row r="191" spans="1:3" x14ac:dyDescent="0.2">
      <c r="A191" s="1065"/>
      <c r="B191" s="498"/>
      <c r="C191" s="498"/>
    </row>
    <row r="192" spans="1:3" x14ac:dyDescent="0.2">
      <c r="A192" s="1065"/>
      <c r="B192" s="498"/>
      <c r="C192" s="498"/>
    </row>
    <row r="193" spans="1:3" x14ac:dyDescent="0.2">
      <c r="A193" s="1065"/>
      <c r="B193" s="498"/>
      <c r="C193" s="498"/>
    </row>
    <row r="194" spans="1:3" x14ac:dyDescent="0.2">
      <c r="A194" s="1065"/>
      <c r="B194" s="498"/>
      <c r="C194" s="498"/>
    </row>
    <row r="195" spans="1:3" x14ac:dyDescent="0.2">
      <c r="A195" s="1065"/>
      <c r="B195" s="498"/>
      <c r="C195" s="498"/>
    </row>
    <row r="196" spans="1:3" x14ac:dyDescent="0.2">
      <c r="A196" s="1065"/>
      <c r="B196" s="498"/>
      <c r="C196" s="498"/>
    </row>
    <row r="197" spans="1:3" x14ac:dyDescent="0.2">
      <c r="A197" s="1065"/>
      <c r="B197" s="498"/>
      <c r="C197" s="498"/>
    </row>
    <row r="198" spans="1:3" x14ac:dyDescent="0.2">
      <c r="A198" s="1065"/>
      <c r="B198" s="498"/>
      <c r="C198" s="498"/>
    </row>
    <row r="199" spans="1:3" x14ac:dyDescent="0.2">
      <c r="A199" s="1065"/>
      <c r="B199" s="498"/>
      <c r="C199" s="498"/>
    </row>
    <row r="200" spans="1:3" x14ac:dyDescent="0.2">
      <c r="A200" s="1065"/>
      <c r="B200" s="498"/>
      <c r="C200" s="498"/>
    </row>
    <row r="201" spans="1:3" x14ac:dyDescent="0.2">
      <c r="A201" s="1065"/>
      <c r="B201" s="498"/>
      <c r="C201" s="498"/>
    </row>
    <row r="202" spans="1:3" x14ac:dyDescent="0.2">
      <c r="A202" s="1065"/>
      <c r="B202" s="498"/>
      <c r="C202" s="498"/>
    </row>
    <row r="203" spans="1:3" x14ac:dyDescent="0.2">
      <c r="A203" s="1065"/>
      <c r="B203" s="498"/>
      <c r="C203" s="498"/>
    </row>
    <row r="204" spans="1:3" x14ac:dyDescent="0.2">
      <c r="A204" s="1065"/>
      <c r="B204" s="498"/>
      <c r="C204" s="498"/>
    </row>
    <row r="205" spans="1:3" x14ac:dyDescent="0.2">
      <c r="A205" s="1065"/>
      <c r="B205" s="498"/>
      <c r="C205" s="498"/>
    </row>
    <row r="206" spans="1:3" x14ac:dyDescent="0.2">
      <c r="A206" s="1065"/>
      <c r="B206" s="498"/>
      <c r="C206" s="498"/>
    </row>
    <row r="207" spans="1:3" x14ac:dyDescent="0.2">
      <c r="A207" s="1065"/>
      <c r="B207" s="498"/>
      <c r="C207" s="498"/>
    </row>
    <row r="208" spans="1:3" x14ac:dyDescent="0.2">
      <c r="A208" s="1065"/>
      <c r="B208" s="498"/>
      <c r="C208" s="498"/>
    </row>
    <row r="209" spans="1:3" x14ac:dyDescent="0.2">
      <c r="A209" s="1065"/>
      <c r="B209" s="498"/>
      <c r="C209" s="498"/>
    </row>
    <row r="210" spans="1:3" x14ac:dyDescent="0.2">
      <c r="A210" s="1065"/>
      <c r="B210" s="498"/>
      <c r="C210" s="498"/>
    </row>
    <row r="211" spans="1:3" x14ac:dyDescent="0.2">
      <c r="A211" s="1065"/>
      <c r="B211" s="498"/>
      <c r="C211" s="498"/>
    </row>
    <row r="212" spans="1:3" x14ac:dyDescent="0.2">
      <c r="A212" s="1065"/>
      <c r="B212" s="498"/>
      <c r="C212" s="498"/>
    </row>
    <row r="213" spans="1:3" x14ac:dyDescent="0.2">
      <c r="A213" s="1065"/>
      <c r="B213" s="498"/>
      <c r="C213" s="498"/>
    </row>
    <row r="214" spans="1:3" x14ac:dyDescent="0.2">
      <c r="A214" s="1065"/>
      <c r="B214" s="498"/>
      <c r="C214" s="498"/>
    </row>
    <row r="215" spans="1:3" x14ac:dyDescent="0.2">
      <c r="A215" s="1065"/>
      <c r="B215" s="498"/>
      <c r="C215" s="498"/>
    </row>
    <row r="216" spans="1:3" x14ac:dyDescent="0.2">
      <c r="A216" s="1065"/>
      <c r="B216" s="498"/>
      <c r="C216" s="498"/>
    </row>
    <row r="217" spans="1:3" x14ac:dyDescent="0.2">
      <c r="A217" s="1065"/>
      <c r="B217" s="498"/>
      <c r="C217" s="498"/>
    </row>
    <row r="218" spans="1:3" x14ac:dyDescent="0.2">
      <c r="A218" s="1065"/>
      <c r="B218" s="498"/>
      <c r="C218" s="498"/>
    </row>
    <row r="219" spans="1:3" x14ac:dyDescent="0.2">
      <c r="A219" s="1065"/>
      <c r="B219" s="498"/>
      <c r="C219" s="498"/>
    </row>
    <row r="220" spans="1:3" x14ac:dyDescent="0.2">
      <c r="A220" s="1065"/>
      <c r="B220" s="498"/>
      <c r="C220" s="498"/>
    </row>
    <row r="221" spans="1:3" x14ac:dyDescent="0.2">
      <c r="A221" s="1065"/>
      <c r="B221" s="498"/>
      <c r="C221" s="498"/>
    </row>
    <row r="222" spans="1:3" x14ac:dyDescent="0.2">
      <c r="A222" s="1065"/>
      <c r="B222" s="498"/>
      <c r="C222" s="498"/>
    </row>
    <row r="223" spans="1:3" x14ac:dyDescent="0.2">
      <c r="A223" s="1065"/>
      <c r="B223" s="498"/>
      <c r="C223" s="498"/>
    </row>
    <row r="224" spans="1:3" x14ac:dyDescent="0.2">
      <c r="A224" s="1065"/>
      <c r="B224" s="498"/>
      <c r="C224" s="498"/>
    </row>
    <row r="225" spans="1:3" x14ac:dyDescent="0.2">
      <c r="A225" s="1065"/>
      <c r="B225" s="498"/>
      <c r="C225" s="498"/>
    </row>
    <row r="226" spans="1:3" x14ac:dyDescent="0.2">
      <c r="A226" s="1065"/>
      <c r="B226" s="498"/>
      <c r="C226" s="498"/>
    </row>
    <row r="227" spans="1:3" x14ac:dyDescent="0.2">
      <c r="A227" s="1065"/>
      <c r="B227" s="498"/>
      <c r="C227" s="498"/>
    </row>
    <row r="228" spans="1:3" x14ac:dyDescent="0.2">
      <c r="A228" s="1065"/>
      <c r="B228" s="498"/>
      <c r="C228" s="498"/>
    </row>
    <row r="229" spans="1:3" x14ac:dyDescent="0.2">
      <c r="A229" s="1065"/>
      <c r="B229" s="498"/>
      <c r="C229" s="498"/>
    </row>
    <row r="230" spans="1:3" x14ac:dyDescent="0.2">
      <c r="A230" s="1065"/>
      <c r="B230" s="498"/>
      <c r="C230" s="498"/>
    </row>
    <row r="231" spans="1:3" x14ac:dyDescent="0.2">
      <c r="A231" s="1065"/>
      <c r="B231" s="498"/>
      <c r="C231" s="498"/>
    </row>
    <row r="232" spans="1:3" x14ac:dyDescent="0.2">
      <c r="A232" s="1065"/>
      <c r="B232" s="498"/>
      <c r="C232" s="498"/>
    </row>
    <row r="233" spans="1:3" x14ac:dyDescent="0.2">
      <c r="A233" s="1065"/>
      <c r="B233" s="498"/>
      <c r="C233" s="498"/>
    </row>
    <row r="234" spans="1:3" x14ac:dyDescent="0.2">
      <c r="A234" s="1065"/>
      <c r="B234" s="498"/>
      <c r="C234" s="498"/>
    </row>
    <row r="235" spans="1:3" x14ac:dyDescent="0.2">
      <c r="A235" s="1065"/>
      <c r="B235" s="498"/>
      <c r="C235" s="498"/>
    </row>
    <row r="236" spans="1:3" x14ac:dyDescent="0.2">
      <c r="A236" s="1065"/>
      <c r="B236" s="498"/>
      <c r="C236" s="498"/>
    </row>
    <row r="237" spans="1:3" x14ac:dyDescent="0.2">
      <c r="A237" s="1065"/>
      <c r="B237" s="498"/>
      <c r="C237" s="498"/>
    </row>
    <row r="238" spans="1:3" x14ac:dyDescent="0.2">
      <c r="A238" s="1065"/>
      <c r="B238" s="498"/>
      <c r="C238" s="498"/>
    </row>
    <row r="239" spans="1:3" x14ac:dyDescent="0.2">
      <c r="A239" s="1065"/>
      <c r="B239" s="498"/>
      <c r="C239" s="498"/>
    </row>
    <row r="240" spans="1:3" x14ac:dyDescent="0.2">
      <c r="A240" s="1065"/>
      <c r="B240" s="498"/>
      <c r="C240" s="498"/>
    </row>
    <row r="241" spans="1:3" x14ac:dyDescent="0.2">
      <c r="A241" s="1065"/>
      <c r="B241" s="498"/>
      <c r="C241" s="498"/>
    </row>
    <row r="242" spans="1:3" x14ac:dyDescent="0.2">
      <c r="A242" s="1065"/>
      <c r="B242" s="498"/>
      <c r="C242" s="498"/>
    </row>
    <row r="243" spans="1:3" x14ac:dyDescent="0.2">
      <c r="A243" s="1065"/>
      <c r="B243" s="498"/>
      <c r="C243" s="498"/>
    </row>
    <row r="244" spans="1:3" x14ac:dyDescent="0.2">
      <c r="A244" s="1065"/>
      <c r="B244" s="498"/>
      <c r="C244" s="498"/>
    </row>
    <row r="245" spans="1:3" x14ac:dyDescent="0.2">
      <c r="A245" s="1065"/>
      <c r="B245" s="498"/>
      <c r="C245" s="498"/>
    </row>
    <row r="246" spans="1:3" x14ac:dyDescent="0.2">
      <c r="A246" s="1065"/>
      <c r="B246" s="498"/>
      <c r="C246" s="498"/>
    </row>
    <row r="247" spans="1:3" x14ac:dyDescent="0.2">
      <c r="A247" s="1065"/>
      <c r="B247" s="498"/>
      <c r="C247" s="498"/>
    </row>
    <row r="248" spans="1:3" x14ac:dyDescent="0.2">
      <c r="A248" s="1065"/>
      <c r="B248" s="498"/>
      <c r="C248" s="498"/>
    </row>
    <row r="249" spans="1:3" x14ac:dyDescent="0.2">
      <c r="A249" s="1065"/>
      <c r="B249" s="498"/>
      <c r="C249" s="498"/>
    </row>
    <row r="250" spans="1:3" x14ac:dyDescent="0.2">
      <c r="A250" s="1065"/>
      <c r="B250" s="498"/>
      <c r="C250" s="498"/>
    </row>
    <row r="251" spans="1:3" x14ac:dyDescent="0.2">
      <c r="A251" s="1065"/>
      <c r="B251" s="498"/>
      <c r="C251" s="498"/>
    </row>
  </sheetData>
  <protectedRanges>
    <protectedRange sqref="C71" name="Tartomány4"/>
    <protectedRange sqref="C83:C84" name="Tartomány4_1"/>
    <protectedRange sqref="C48" name="Tartomány1_2_1_1_2_3_1"/>
    <protectedRange sqref="C51" name="Tartomány1_2_1_1_5_2_1"/>
    <protectedRange sqref="C52" name="Tartomány1_2_1_1_6_2_1"/>
    <protectedRange sqref="C53" name="Tartomány1_2_1_1_7_2_1"/>
    <protectedRange sqref="C56:C58" name="Tartomány1_2_1_1_9_2_1"/>
    <protectedRange sqref="C12:C15" name="Tartomány1_2_1_1"/>
    <protectedRange sqref="C62" name="Tartomány1_2_1_1_1_1_2"/>
    <protectedRange sqref="C29:C30" name="Tartomány1_2_1_1_1_3_1_1"/>
    <protectedRange sqref="C49:C50" name="Tartomány1_2_1_1_4_2_1_1"/>
    <protectedRange sqref="C54:C55" name="Tartomány1_2_1_1_8_2_1_1"/>
  </protectedRanges>
  <mergeCells count="55">
    <mergeCell ref="D66:AA66"/>
    <mergeCell ref="AB66:AM66"/>
    <mergeCell ref="AN66:AS66"/>
    <mergeCell ref="A70:AA70"/>
    <mergeCell ref="A71:AA71"/>
    <mergeCell ref="AP8:AQ8"/>
    <mergeCell ref="AR8:AR9"/>
    <mergeCell ref="AS8:AS9"/>
    <mergeCell ref="D61:AA61"/>
    <mergeCell ref="AB61:AM61"/>
    <mergeCell ref="AN61:AS61"/>
    <mergeCell ref="AG8:AG9"/>
    <mergeCell ref="AH8:AI8"/>
    <mergeCell ref="AJ8:AK8"/>
    <mergeCell ref="AL8:AL9"/>
    <mergeCell ref="AM8:AM9"/>
    <mergeCell ref="AN8:AO8"/>
    <mergeCell ref="X8:Y8"/>
    <mergeCell ref="Z8:Z9"/>
    <mergeCell ref="AA8:AA9"/>
    <mergeCell ref="AB8:AC8"/>
    <mergeCell ref="AN6:AS7"/>
    <mergeCell ref="AT6:AT9"/>
    <mergeCell ref="AU6:AU9"/>
    <mergeCell ref="D7:I7"/>
    <mergeCell ref="J7:O7"/>
    <mergeCell ref="P7:U7"/>
    <mergeCell ref="V7:AA7"/>
    <mergeCell ref="AB7:AG7"/>
    <mergeCell ref="AH7:AM7"/>
    <mergeCell ref="D8:E8"/>
    <mergeCell ref="F8:G8"/>
    <mergeCell ref="H8:H9"/>
    <mergeCell ref="I8:I9"/>
    <mergeCell ref="J8:K8"/>
    <mergeCell ref="L8:M8"/>
    <mergeCell ref="AD8:AE8"/>
    <mergeCell ref="A1:AS1"/>
    <mergeCell ref="A2:AS2"/>
    <mergeCell ref="A3:AS3"/>
    <mergeCell ref="A4:AS4"/>
    <mergeCell ref="A5:AS5"/>
    <mergeCell ref="A6:A9"/>
    <mergeCell ref="B6:B9"/>
    <mergeCell ref="C6:C9"/>
    <mergeCell ref="D6:AA6"/>
    <mergeCell ref="AB6:AM6"/>
    <mergeCell ref="N8:N9"/>
    <mergeCell ref="AF8:AF9"/>
    <mergeCell ref="O8:O9"/>
    <mergeCell ref="P8:Q8"/>
    <mergeCell ref="R8:S8"/>
    <mergeCell ref="T8:T9"/>
    <mergeCell ref="U8:U9"/>
    <mergeCell ref="V8:W8"/>
  </mergeCells>
  <pageMargins left="0.7" right="0.7" top="0.75" bottom="0.75" header="0.3" footer="0.3"/>
  <pageSetup paperSize="8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V264"/>
  <sheetViews>
    <sheetView zoomScale="84" zoomScaleNormal="84" zoomScaleSheetLayoutView="40" workbookViewId="0">
      <selection activeCell="AR67" sqref="AR67"/>
    </sheetView>
  </sheetViews>
  <sheetFormatPr defaultColWidth="10.6640625" defaultRowHeight="12.75" x14ac:dyDescent="0.2"/>
  <cols>
    <col min="1" max="1" width="17.1640625" style="1066" customWidth="1"/>
    <col min="2" max="2" width="7.1640625" style="67" customWidth="1"/>
    <col min="3" max="3" width="76.33203125" style="67" customWidth="1"/>
    <col min="4" max="4" width="5.33203125" style="67" customWidth="1"/>
    <col min="5" max="5" width="6.83203125" style="67" customWidth="1"/>
    <col min="6" max="6" width="5.33203125" style="67" customWidth="1"/>
    <col min="7" max="7" width="6.83203125" style="67" customWidth="1"/>
    <col min="8" max="8" width="5.33203125" style="67" customWidth="1"/>
    <col min="9" max="9" width="5.6640625" style="67" bestFit="1" customWidth="1"/>
    <col min="10" max="10" width="5.33203125" style="67" customWidth="1"/>
    <col min="11" max="11" width="6.83203125" style="67" customWidth="1"/>
    <col min="12" max="12" width="5.33203125" style="67" customWidth="1"/>
    <col min="13" max="13" width="6.83203125" style="67" customWidth="1"/>
    <col min="14" max="14" width="5.33203125" style="67" customWidth="1"/>
    <col min="15" max="15" width="5.6640625" style="67" bestFit="1" customWidth="1"/>
    <col min="16" max="16" width="5.33203125" style="67" bestFit="1" customWidth="1"/>
    <col min="17" max="17" width="6.83203125" style="67" customWidth="1"/>
    <col min="18" max="18" width="5.33203125" style="67" bestFit="1" customWidth="1"/>
    <col min="19" max="19" width="6.83203125" style="67" customWidth="1"/>
    <col min="20" max="20" width="5.33203125" style="67" customWidth="1"/>
    <col min="21" max="21" width="8.83203125" style="67" customWidth="1"/>
    <col min="22" max="22" width="5.33203125" style="67" bestFit="1" customWidth="1"/>
    <col min="23" max="23" width="6.83203125" style="67" customWidth="1"/>
    <col min="24" max="24" width="5.33203125" style="67" bestFit="1" customWidth="1"/>
    <col min="25" max="25" width="6.83203125" style="67" customWidth="1"/>
    <col min="26" max="26" width="5.33203125" style="67" customWidth="1"/>
    <col min="27" max="27" width="5.6640625" style="67" bestFit="1" customWidth="1"/>
    <col min="28" max="28" width="5.33203125" style="67" customWidth="1"/>
    <col min="29" max="29" width="6.83203125" style="67" customWidth="1"/>
    <col min="30" max="30" width="5.33203125" style="67" customWidth="1"/>
    <col min="31" max="31" width="6.83203125" style="67" customWidth="1"/>
    <col min="32" max="32" width="5.33203125" style="67" customWidth="1"/>
    <col min="33" max="33" width="8.33203125" style="67" customWidth="1"/>
    <col min="34" max="34" width="5.33203125" style="67" customWidth="1"/>
    <col min="35" max="35" width="6.83203125" style="67" customWidth="1"/>
    <col min="36" max="36" width="5.33203125" style="67" customWidth="1"/>
    <col min="37" max="37" width="6.83203125" style="67" customWidth="1"/>
    <col min="38" max="38" width="5.33203125" style="67" customWidth="1"/>
    <col min="39" max="39" width="9.33203125" style="67" customWidth="1"/>
    <col min="40" max="40" width="6.83203125" style="67" bestFit="1" customWidth="1"/>
    <col min="41" max="41" width="8.1640625" style="67" customWidth="1"/>
    <col min="42" max="42" width="6.83203125" style="67" bestFit="1" customWidth="1"/>
    <col min="43" max="43" width="8.1640625" style="67" bestFit="1" customWidth="1"/>
    <col min="44" max="44" width="6.83203125" style="67" bestFit="1" customWidth="1"/>
    <col min="45" max="45" width="9" style="67" customWidth="1"/>
    <col min="46" max="46" width="53" style="67" customWidth="1"/>
    <col min="47" max="47" width="39" style="67" customWidth="1"/>
    <col min="48" max="16384" width="10.6640625" style="67"/>
  </cols>
  <sheetData>
    <row r="1" spans="1:47" ht="21.95" customHeight="1" x14ac:dyDescent="0.2">
      <c r="A1" s="1549" t="s">
        <v>0</v>
      </c>
      <c r="B1" s="1549"/>
      <c r="C1" s="1549"/>
      <c r="D1" s="1549"/>
      <c r="E1" s="1549"/>
      <c r="F1" s="1549"/>
      <c r="G1" s="1549"/>
      <c r="H1" s="1549"/>
      <c r="I1" s="1549"/>
      <c r="J1" s="1549"/>
      <c r="K1" s="1549"/>
      <c r="L1" s="1549"/>
      <c r="M1" s="1549"/>
      <c r="N1" s="1549"/>
      <c r="O1" s="1549"/>
      <c r="P1" s="1549"/>
      <c r="Q1" s="1549"/>
      <c r="R1" s="1549"/>
      <c r="S1" s="1549"/>
      <c r="T1" s="1549"/>
      <c r="U1" s="1549"/>
      <c r="V1" s="1549"/>
      <c r="W1" s="1549"/>
      <c r="X1" s="1549"/>
      <c r="Y1" s="1549"/>
      <c r="Z1" s="1549"/>
      <c r="AA1" s="1549"/>
      <c r="AB1" s="1549"/>
      <c r="AC1" s="1549"/>
      <c r="AD1" s="1549"/>
      <c r="AE1" s="1549"/>
      <c r="AF1" s="1549"/>
      <c r="AG1" s="1549"/>
      <c r="AH1" s="1549"/>
      <c r="AI1" s="1549"/>
      <c r="AJ1" s="1549"/>
      <c r="AK1" s="1549"/>
      <c r="AL1" s="1549"/>
      <c r="AM1" s="1549"/>
      <c r="AN1" s="1549"/>
      <c r="AO1" s="1549"/>
      <c r="AP1" s="1549"/>
      <c r="AQ1" s="1549"/>
      <c r="AR1" s="1549"/>
      <c r="AS1" s="1549"/>
    </row>
    <row r="2" spans="1:47" ht="21.95" customHeight="1" x14ac:dyDescent="0.2">
      <c r="A2" s="1550" t="s">
        <v>564</v>
      </c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  <c r="M2" s="1550"/>
      <c r="N2" s="1550"/>
      <c r="O2" s="1550"/>
      <c r="P2" s="1550"/>
      <c r="Q2" s="1550"/>
      <c r="R2" s="1550"/>
      <c r="S2" s="1550"/>
      <c r="T2" s="1550"/>
      <c r="U2" s="1550"/>
      <c r="V2" s="1550"/>
      <c r="W2" s="1550"/>
      <c r="X2" s="1550"/>
      <c r="Y2" s="1550"/>
      <c r="Z2" s="1550"/>
      <c r="AA2" s="1550"/>
      <c r="AB2" s="1550"/>
      <c r="AC2" s="1550"/>
      <c r="AD2" s="1550"/>
      <c r="AE2" s="1550"/>
      <c r="AF2" s="1550"/>
      <c r="AG2" s="1550"/>
      <c r="AH2" s="1550"/>
      <c r="AI2" s="1550"/>
      <c r="AJ2" s="1550"/>
      <c r="AK2" s="1550"/>
      <c r="AL2" s="1550"/>
      <c r="AM2" s="1550"/>
      <c r="AN2" s="1550"/>
      <c r="AO2" s="1550"/>
      <c r="AP2" s="1550"/>
      <c r="AQ2" s="1550"/>
      <c r="AR2" s="1550"/>
      <c r="AS2" s="1550"/>
    </row>
    <row r="3" spans="1:47" ht="23.25" x14ac:dyDescent="0.2">
      <c r="A3" s="1550" t="s">
        <v>570</v>
      </c>
      <c r="B3" s="1550"/>
      <c r="C3" s="1550"/>
      <c r="D3" s="1550"/>
      <c r="E3" s="1550"/>
      <c r="F3" s="1550"/>
      <c r="G3" s="1550"/>
      <c r="H3" s="1550"/>
      <c r="I3" s="1550"/>
      <c r="J3" s="1550"/>
      <c r="K3" s="1550"/>
      <c r="L3" s="1550"/>
      <c r="M3" s="1550"/>
      <c r="N3" s="1550"/>
      <c r="O3" s="1550"/>
      <c r="P3" s="1550"/>
      <c r="Q3" s="1550"/>
      <c r="R3" s="1550"/>
      <c r="S3" s="1550"/>
      <c r="T3" s="1550"/>
      <c r="U3" s="1550"/>
      <c r="V3" s="1550"/>
      <c r="W3" s="1550"/>
      <c r="X3" s="1550"/>
      <c r="Y3" s="1550"/>
      <c r="Z3" s="1550"/>
      <c r="AA3" s="1550"/>
      <c r="AB3" s="1550"/>
      <c r="AC3" s="1550"/>
      <c r="AD3" s="1550"/>
      <c r="AE3" s="1550"/>
      <c r="AF3" s="1550"/>
      <c r="AG3" s="1550"/>
      <c r="AH3" s="1550"/>
      <c r="AI3" s="1550"/>
      <c r="AJ3" s="1550"/>
      <c r="AK3" s="1550"/>
      <c r="AL3" s="1550"/>
      <c r="AM3" s="1550"/>
      <c r="AN3" s="1550"/>
      <c r="AO3" s="1550"/>
      <c r="AP3" s="1550"/>
      <c r="AQ3" s="1550"/>
      <c r="AR3" s="1550"/>
      <c r="AS3" s="1550"/>
    </row>
    <row r="4" spans="1:47" s="390" customFormat="1" ht="23.25" x14ac:dyDescent="0.2">
      <c r="A4" s="1550" t="s">
        <v>990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0"/>
      <c r="AJ4" s="1550"/>
      <c r="AK4" s="1550"/>
      <c r="AL4" s="1550"/>
      <c r="AM4" s="1550"/>
      <c r="AN4" s="1550"/>
      <c r="AO4" s="1550"/>
      <c r="AP4" s="1550"/>
      <c r="AQ4" s="1550"/>
      <c r="AR4" s="1550"/>
      <c r="AS4" s="1550"/>
    </row>
    <row r="5" spans="1:47" ht="24" customHeight="1" thickBot="1" x14ac:dyDescent="0.25">
      <c r="A5" s="1551" t="s">
        <v>565</v>
      </c>
      <c r="B5" s="1551"/>
      <c r="C5" s="1551"/>
      <c r="D5" s="1549"/>
      <c r="E5" s="1549"/>
      <c r="F5" s="1549"/>
      <c r="G5" s="1549"/>
      <c r="H5" s="1549"/>
      <c r="I5" s="1549"/>
      <c r="J5" s="1549"/>
      <c r="K5" s="1549"/>
      <c r="L5" s="1549"/>
      <c r="M5" s="1549"/>
      <c r="N5" s="1549"/>
      <c r="O5" s="1549"/>
      <c r="P5" s="1549"/>
      <c r="Q5" s="1549"/>
      <c r="R5" s="1549"/>
      <c r="S5" s="1549"/>
      <c r="T5" s="1549"/>
      <c r="U5" s="1549"/>
      <c r="V5" s="1549"/>
      <c r="W5" s="1549"/>
      <c r="X5" s="1549"/>
      <c r="Y5" s="1549"/>
      <c r="Z5" s="1549"/>
      <c r="AA5" s="1549"/>
      <c r="AB5" s="1549"/>
      <c r="AC5" s="1549"/>
      <c r="AD5" s="1549"/>
      <c r="AE5" s="1549"/>
      <c r="AF5" s="1549"/>
      <c r="AG5" s="1549"/>
      <c r="AH5" s="1549"/>
      <c r="AI5" s="1549"/>
      <c r="AJ5" s="1549"/>
      <c r="AK5" s="1549"/>
      <c r="AL5" s="1549"/>
      <c r="AM5" s="1549"/>
      <c r="AN5" s="1551"/>
      <c r="AO5" s="1551"/>
      <c r="AP5" s="1551"/>
      <c r="AQ5" s="1551"/>
      <c r="AR5" s="1551"/>
      <c r="AS5" s="1551"/>
    </row>
    <row r="6" spans="1:47" ht="15.75" customHeight="1" thickTop="1" thickBot="1" x14ac:dyDescent="0.25">
      <c r="A6" s="1572" t="s">
        <v>1</v>
      </c>
      <c r="B6" s="1575" t="s">
        <v>2</v>
      </c>
      <c r="C6" s="1578" t="s">
        <v>3</v>
      </c>
      <c r="D6" s="1581" t="s">
        <v>4</v>
      </c>
      <c r="E6" s="1622"/>
      <c r="F6" s="1622"/>
      <c r="G6" s="1622"/>
      <c r="H6" s="1622"/>
      <c r="I6" s="1622"/>
      <c r="J6" s="1622"/>
      <c r="K6" s="1622"/>
      <c r="L6" s="1622"/>
      <c r="M6" s="1622"/>
      <c r="N6" s="1622"/>
      <c r="O6" s="1622"/>
      <c r="P6" s="1622"/>
      <c r="Q6" s="1622"/>
      <c r="R6" s="1622"/>
      <c r="S6" s="1622"/>
      <c r="T6" s="1622"/>
      <c r="U6" s="1622"/>
      <c r="V6" s="1622"/>
      <c r="W6" s="1622"/>
      <c r="X6" s="1622"/>
      <c r="Y6" s="1622"/>
      <c r="Z6" s="1622"/>
      <c r="AA6" s="1622"/>
      <c r="AB6" s="1581" t="s">
        <v>4</v>
      </c>
      <c r="AC6" s="1622"/>
      <c r="AD6" s="1622"/>
      <c r="AE6" s="1622"/>
      <c r="AF6" s="1622"/>
      <c r="AG6" s="1622"/>
      <c r="AH6" s="1622"/>
      <c r="AI6" s="1622"/>
      <c r="AJ6" s="1622"/>
      <c r="AK6" s="1622"/>
      <c r="AL6" s="1622"/>
      <c r="AM6" s="1622"/>
      <c r="AN6" s="1593" t="s">
        <v>5</v>
      </c>
      <c r="AO6" s="1633"/>
      <c r="AP6" s="1633"/>
      <c r="AQ6" s="1633"/>
      <c r="AR6" s="1633"/>
      <c r="AS6" s="1634"/>
      <c r="AT6" s="1638" t="s">
        <v>48</v>
      </c>
      <c r="AU6" s="1638" t="s">
        <v>49</v>
      </c>
    </row>
    <row r="7" spans="1:47" ht="15.75" customHeight="1" x14ac:dyDescent="0.2">
      <c r="A7" s="1573"/>
      <c r="B7" s="1576"/>
      <c r="C7" s="1579"/>
      <c r="D7" s="1600" t="s">
        <v>6</v>
      </c>
      <c r="E7" s="1601"/>
      <c r="F7" s="1601"/>
      <c r="G7" s="1601"/>
      <c r="H7" s="1601"/>
      <c r="I7" s="1602"/>
      <c r="J7" s="1603" t="s">
        <v>7</v>
      </c>
      <c r="K7" s="1601"/>
      <c r="L7" s="1601"/>
      <c r="M7" s="1601"/>
      <c r="N7" s="1601"/>
      <c r="O7" s="1604"/>
      <c r="P7" s="1600" t="s">
        <v>8</v>
      </c>
      <c r="Q7" s="1601"/>
      <c r="R7" s="1601"/>
      <c r="S7" s="1601"/>
      <c r="T7" s="1601"/>
      <c r="U7" s="1602"/>
      <c r="V7" s="1603" t="s">
        <v>9</v>
      </c>
      <c r="W7" s="1601"/>
      <c r="X7" s="1601"/>
      <c r="Y7" s="1601"/>
      <c r="Z7" s="1601"/>
      <c r="AA7" s="1602"/>
      <c r="AB7" s="1600" t="s">
        <v>10</v>
      </c>
      <c r="AC7" s="1601"/>
      <c r="AD7" s="1601"/>
      <c r="AE7" s="1601"/>
      <c r="AF7" s="1601"/>
      <c r="AG7" s="1602"/>
      <c r="AH7" s="1600" t="s">
        <v>11</v>
      </c>
      <c r="AI7" s="1601"/>
      <c r="AJ7" s="1601"/>
      <c r="AK7" s="1601"/>
      <c r="AL7" s="1601"/>
      <c r="AM7" s="1602"/>
      <c r="AN7" s="1635"/>
      <c r="AO7" s="1636"/>
      <c r="AP7" s="1636"/>
      <c r="AQ7" s="1636"/>
      <c r="AR7" s="1636"/>
      <c r="AS7" s="1637"/>
      <c r="AT7" s="1639"/>
      <c r="AU7" s="1640"/>
    </row>
    <row r="8" spans="1:47" ht="15.75" customHeight="1" x14ac:dyDescent="0.2">
      <c r="A8" s="1573"/>
      <c r="B8" s="1576"/>
      <c r="C8" s="1579"/>
      <c r="D8" s="1627" t="s">
        <v>12</v>
      </c>
      <c r="E8" s="1628"/>
      <c r="F8" s="1629" t="s">
        <v>13</v>
      </c>
      <c r="G8" s="1628"/>
      <c r="H8" s="1623" t="s">
        <v>14</v>
      </c>
      <c r="I8" s="1630" t="s">
        <v>37</v>
      </c>
      <c r="J8" s="1632" t="s">
        <v>12</v>
      </c>
      <c r="K8" s="1628"/>
      <c r="L8" s="1629" t="s">
        <v>13</v>
      </c>
      <c r="M8" s="1628"/>
      <c r="N8" s="1623" t="s">
        <v>14</v>
      </c>
      <c r="O8" s="1625" t="s">
        <v>37</v>
      </c>
      <c r="P8" s="1627" t="s">
        <v>12</v>
      </c>
      <c r="Q8" s="1628"/>
      <c r="R8" s="1629" t="s">
        <v>13</v>
      </c>
      <c r="S8" s="1628"/>
      <c r="T8" s="1623" t="s">
        <v>14</v>
      </c>
      <c r="U8" s="1630" t="s">
        <v>37</v>
      </c>
      <c r="V8" s="1632" t="s">
        <v>12</v>
      </c>
      <c r="W8" s="1628"/>
      <c r="X8" s="1629" t="s">
        <v>13</v>
      </c>
      <c r="Y8" s="1628"/>
      <c r="Z8" s="1623" t="s">
        <v>14</v>
      </c>
      <c r="AA8" s="1630" t="s">
        <v>37</v>
      </c>
      <c r="AB8" s="1632" t="s">
        <v>12</v>
      </c>
      <c r="AC8" s="1628"/>
      <c r="AD8" s="1629" t="s">
        <v>13</v>
      </c>
      <c r="AE8" s="1628"/>
      <c r="AF8" s="1623" t="s">
        <v>14</v>
      </c>
      <c r="AG8" s="1630" t="s">
        <v>37</v>
      </c>
      <c r="AH8" s="1632" t="s">
        <v>12</v>
      </c>
      <c r="AI8" s="1628"/>
      <c r="AJ8" s="1629" t="s">
        <v>13</v>
      </c>
      <c r="AK8" s="1628"/>
      <c r="AL8" s="1623" t="s">
        <v>14</v>
      </c>
      <c r="AM8" s="1644" t="s">
        <v>37</v>
      </c>
      <c r="AN8" s="1632" t="s">
        <v>12</v>
      </c>
      <c r="AO8" s="1628"/>
      <c r="AP8" s="1629" t="s">
        <v>13</v>
      </c>
      <c r="AQ8" s="1628"/>
      <c r="AR8" s="1623" t="s">
        <v>14</v>
      </c>
      <c r="AS8" s="1641" t="s">
        <v>44</v>
      </c>
      <c r="AT8" s="1639"/>
      <c r="AU8" s="1640"/>
    </row>
    <row r="9" spans="1:47" ht="80.099999999999994" customHeight="1" thickBot="1" x14ac:dyDescent="0.25">
      <c r="A9" s="1574"/>
      <c r="B9" s="1577"/>
      <c r="C9" s="1621"/>
      <c r="D9" s="391" t="s">
        <v>38</v>
      </c>
      <c r="E9" s="392" t="s">
        <v>39</v>
      </c>
      <c r="F9" s="393" t="s">
        <v>38</v>
      </c>
      <c r="G9" s="392" t="s">
        <v>39</v>
      </c>
      <c r="H9" s="1624"/>
      <c r="I9" s="1631"/>
      <c r="J9" s="394" t="s">
        <v>38</v>
      </c>
      <c r="K9" s="392" t="s">
        <v>39</v>
      </c>
      <c r="L9" s="393" t="s">
        <v>38</v>
      </c>
      <c r="M9" s="392" t="s">
        <v>39</v>
      </c>
      <c r="N9" s="1624"/>
      <c r="O9" s="1626"/>
      <c r="P9" s="391" t="s">
        <v>38</v>
      </c>
      <c r="Q9" s="392" t="s">
        <v>39</v>
      </c>
      <c r="R9" s="393" t="s">
        <v>38</v>
      </c>
      <c r="S9" s="392" t="s">
        <v>39</v>
      </c>
      <c r="T9" s="1624"/>
      <c r="U9" s="1631"/>
      <c r="V9" s="394" t="s">
        <v>38</v>
      </c>
      <c r="W9" s="392" t="s">
        <v>39</v>
      </c>
      <c r="X9" s="393" t="s">
        <v>38</v>
      </c>
      <c r="Y9" s="392" t="s">
        <v>39</v>
      </c>
      <c r="Z9" s="1624"/>
      <c r="AA9" s="1631"/>
      <c r="AB9" s="394" t="s">
        <v>38</v>
      </c>
      <c r="AC9" s="392" t="s">
        <v>39</v>
      </c>
      <c r="AD9" s="393" t="s">
        <v>38</v>
      </c>
      <c r="AE9" s="392" t="s">
        <v>39</v>
      </c>
      <c r="AF9" s="1624"/>
      <c r="AG9" s="1631"/>
      <c r="AH9" s="394" t="s">
        <v>38</v>
      </c>
      <c r="AI9" s="392" t="s">
        <v>39</v>
      </c>
      <c r="AJ9" s="393" t="s">
        <v>38</v>
      </c>
      <c r="AK9" s="392" t="s">
        <v>39</v>
      </c>
      <c r="AL9" s="1624"/>
      <c r="AM9" s="1645"/>
      <c r="AN9" s="394" t="s">
        <v>38</v>
      </c>
      <c r="AO9" s="392" t="s">
        <v>40</v>
      </c>
      <c r="AP9" s="393" t="s">
        <v>38</v>
      </c>
      <c r="AQ9" s="392" t="s">
        <v>40</v>
      </c>
      <c r="AR9" s="1624"/>
      <c r="AS9" s="1606"/>
      <c r="AT9" s="1639"/>
      <c r="AU9" s="1640"/>
    </row>
    <row r="10" spans="1:47" s="403" customFormat="1" ht="15.75" customHeight="1" thickBot="1" x14ac:dyDescent="0.3">
      <c r="A10" s="1055"/>
      <c r="B10" s="396"/>
      <c r="C10" s="1044" t="s">
        <v>55</v>
      </c>
      <c r="D10" s="398">
        <f>SUM([1]SZAK!D52)</f>
        <v>4</v>
      </c>
      <c r="E10" s="398">
        <f>SUM([1]SZAK!E52)</f>
        <v>40</v>
      </c>
      <c r="F10" s="398">
        <f>SUM([1]SZAK!F52)</f>
        <v>12</v>
      </c>
      <c r="G10" s="398">
        <f>SUM([1]SZAK!G52)</f>
        <v>120</v>
      </c>
      <c r="H10" s="398">
        <v>8</v>
      </c>
      <c r="I10" s="399" t="s">
        <v>17</v>
      </c>
      <c r="J10" s="400">
        <f>SUM([1]SZAK!J52)</f>
        <v>7</v>
      </c>
      <c r="K10" s="398">
        <f>SUM([1]SZAK!K52)</f>
        <v>106</v>
      </c>
      <c r="L10" s="398">
        <f>SUM([1]SZAK!L52)</f>
        <v>5</v>
      </c>
      <c r="M10" s="398">
        <f>SUM([1]SZAK!M52)</f>
        <v>74</v>
      </c>
      <c r="N10" s="398">
        <f>SZAK!N46</f>
        <v>8</v>
      </c>
      <c r="O10" s="399" t="s">
        <v>17</v>
      </c>
      <c r="P10" s="400">
        <f>SUM([1]SZAK!P52)</f>
        <v>4</v>
      </c>
      <c r="Q10" s="398">
        <f>SUM([1]SZAK!Q52)</f>
        <v>56</v>
      </c>
      <c r="R10" s="398">
        <f>SUM([1]SZAK!R52)</f>
        <v>4</v>
      </c>
      <c r="S10" s="398">
        <f>SUM([1]SZAK!S52)</f>
        <v>56</v>
      </c>
      <c r="T10" s="398">
        <f>SUM(SZAK!T46)</f>
        <v>9</v>
      </c>
      <c r="U10" s="399" t="s">
        <v>17</v>
      </c>
      <c r="V10" s="400">
        <f>SUM([1]SZAK!V52)</f>
        <v>6</v>
      </c>
      <c r="W10" s="398">
        <f>SUM([1]SZAK!W52)</f>
        <v>84</v>
      </c>
      <c r="X10" s="398">
        <f>SUM([1]SZAK!X52)</f>
        <v>6</v>
      </c>
      <c r="Y10" s="398">
        <f>SUM([1]SZAK!Y52)</f>
        <v>90</v>
      </c>
      <c r="Z10" s="398">
        <f>SUM(SZAK!Z46)</f>
        <v>9</v>
      </c>
      <c r="AA10" s="399" t="s">
        <v>17</v>
      </c>
      <c r="AB10" s="400">
        <f>SUM([1]SZAK!AB52)</f>
        <v>6</v>
      </c>
      <c r="AC10" s="398">
        <f>SUM([1]SZAK!AC52)</f>
        <v>84</v>
      </c>
      <c r="AD10" s="398">
        <f>SUM([1]SZAK!AD52)</f>
        <v>4</v>
      </c>
      <c r="AE10" s="398">
        <f>SUM([1]SZAK!AE52)</f>
        <v>56</v>
      </c>
      <c r="AF10" s="398">
        <f>SUM(SZAK!AF46)</f>
        <v>15</v>
      </c>
      <c r="AG10" s="399" t="s">
        <v>17</v>
      </c>
      <c r="AH10" s="400">
        <f>SUM([1]SZAK!AH52)</f>
        <v>5</v>
      </c>
      <c r="AI10" s="398">
        <f>SUM([1]SZAK!AI52)</f>
        <v>50</v>
      </c>
      <c r="AJ10" s="398">
        <f>SUM([1]SZAK!AJ52)</f>
        <v>11</v>
      </c>
      <c r="AK10" s="398">
        <f>SUM([1]SZAK!AK52)</f>
        <v>108</v>
      </c>
      <c r="AL10" s="398">
        <f>SUM(SZAK!AL46)</f>
        <v>16</v>
      </c>
      <c r="AM10" s="401" t="s">
        <v>17</v>
      </c>
      <c r="AN10" s="400">
        <f>SUM([1]SZAK!AN52)</f>
        <v>32</v>
      </c>
      <c r="AO10" s="398">
        <f>SUM([1]SZAK!AO52)</f>
        <v>436</v>
      </c>
      <c r="AP10" s="398">
        <f>SUM([1]SZAK!AP52)</f>
        <v>36</v>
      </c>
      <c r="AQ10" s="398">
        <f>SUM([1]SZAK!AQ52)</f>
        <v>424</v>
      </c>
      <c r="AR10" s="398">
        <f>SUM(H10,N10,T10,Z10,AF10,AL10)</f>
        <v>65</v>
      </c>
      <c r="AS10" s="398">
        <f>SUM([1]SZAK!AS52)</f>
        <v>67</v>
      </c>
      <c r="AT10" s="823"/>
      <c r="AU10" s="823"/>
    </row>
    <row r="11" spans="1:47" s="403" customFormat="1" ht="15.75" customHeight="1" x14ac:dyDescent="0.25">
      <c r="A11" s="1056" t="s">
        <v>7</v>
      </c>
      <c r="B11" s="405"/>
      <c r="C11" s="1045" t="s">
        <v>51</v>
      </c>
      <c r="D11" s="407"/>
      <c r="E11" s="408"/>
      <c r="F11" s="409"/>
      <c r="G11" s="408"/>
      <c r="H11" s="409"/>
      <c r="I11" s="603"/>
      <c r="J11" s="409"/>
      <c r="K11" s="408"/>
      <c r="L11" s="409"/>
      <c r="M11" s="408"/>
      <c r="N11" s="409"/>
      <c r="O11" s="411"/>
      <c r="P11" s="409"/>
      <c r="Q11" s="408"/>
      <c r="R11" s="409"/>
      <c r="S11" s="408"/>
      <c r="T11" s="409"/>
      <c r="U11" s="411"/>
      <c r="V11" s="409"/>
      <c r="W11" s="408"/>
      <c r="X11" s="409"/>
      <c r="Y11" s="408"/>
      <c r="Z11" s="409"/>
      <c r="AA11" s="604"/>
      <c r="AB11" s="409"/>
      <c r="AC11" s="408"/>
      <c r="AD11" s="409"/>
      <c r="AE11" s="408"/>
      <c r="AF11" s="409"/>
      <c r="AG11" s="411"/>
      <c r="AH11" s="409"/>
      <c r="AI11" s="408"/>
      <c r="AJ11" s="409"/>
      <c r="AK11" s="408"/>
      <c r="AL11" s="409"/>
      <c r="AM11" s="605"/>
      <c r="AN11" s="414"/>
      <c r="AO11" s="414"/>
      <c r="AP11" s="414"/>
      <c r="AQ11" s="414"/>
      <c r="AR11" s="414"/>
      <c r="AS11" s="415"/>
      <c r="AT11" s="824"/>
      <c r="AU11" s="824"/>
    </row>
    <row r="12" spans="1:47" s="1" customFormat="1" ht="15.75" customHeight="1" x14ac:dyDescent="0.2">
      <c r="A12" s="1387" t="s">
        <v>887</v>
      </c>
      <c r="B12" s="256" t="s">
        <v>34</v>
      </c>
      <c r="C12" s="268" t="s">
        <v>886</v>
      </c>
      <c r="D12" s="269"/>
      <c r="E12" s="259"/>
      <c r="F12" s="258">
        <v>6</v>
      </c>
      <c r="G12" s="259">
        <v>60</v>
      </c>
      <c r="H12" s="258">
        <v>4</v>
      </c>
      <c r="I12" s="260" t="s">
        <v>67</v>
      </c>
      <c r="J12" s="261"/>
      <c r="K12" s="259" t="s">
        <v>68</v>
      </c>
      <c r="L12" s="262"/>
      <c r="M12" s="259" t="s">
        <v>68</v>
      </c>
      <c r="N12" s="262"/>
      <c r="O12" s="263"/>
      <c r="P12" s="262"/>
      <c r="Q12" s="259"/>
      <c r="R12" s="262"/>
      <c r="S12" s="259"/>
      <c r="T12" s="262"/>
      <c r="U12" s="264"/>
      <c r="V12" s="261"/>
      <c r="W12" s="259" t="s">
        <v>68</v>
      </c>
      <c r="X12" s="262"/>
      <c r="Y12" s="259" t="s">
        <v>68</v>
      </c>
      <c r="Z12" s="262"/>
      <c r="AA12" s="263"/>
      <c r="AB12" s="261"/>
      <c r="AC12" s="259" t="s">
        <v>68</v>
      </c>
      <c r="AD12" s="262"/>
      <c r="AE12" s="259" t="s">
        <v>68</v>
      </c>
      <c r="AF12" s="262"/>
      <c r="AG12" s="263"/>
      <c r="AH12" s="261"/>
      <c r="AI12" s="259" t="s">
        <v>68</v>
      </c>
      <c r="AJ12" s="262"/>
      <c r="AK12" s="259" t="s">
        <v>68</v>
      </c>
      <c r="AL12" s="262"/>
      <c r="AM12" s="263"/>
      <c r="AN12" s="265" t="str">
        <f t="shared" ref="AN12" si="0">IF(D12+J12+P12+V12+AB12+AH12=0,"",D12+J12+P12+V12+AB12+AH12)</f>
        <v/>
      </c>
      <c r="AO12" s="259"/>
      <c r="AP12" s="266">
        <f t="shared" ref="AP12" si="1">IF(F12+L12+R12+X12+AD12+AJ12=0,"",F12+L12+R12+X12+AD12+AJ12)</f>
        <v>6</v>
      </c>
      <c r="AQ12" s="259">
        <v>60</v>
      </c>
      <c r="AR12" s="266">
        <f t="shared" ref="AR12" si="2">IF(N12+H12+T12+Z12+AF12+AL12=0,"",N12+H12+T12+Z12+AF12+AL12)</f>
        <v>4</v>
      </c>
      <c r="AS12" s="267">
        <f t="shared" ref="AS12" si="3">IF(D12+F12+L12+J12+P12+R12+V12+X12+AB12+AD12+AH12+AJ12=0,"",D12+F12+L12+J12+P12+R12+V12+X12+AB12+AD12+AH12+AJ12)</f>
        <v>6</v>
      </c>
      <c r="AT12" s="188" t="s">
        <v>662</v>
      </c>
      <c r="AU12" s="189" t="s">
        <v>661</v>
      </c>
    </row>
    <row r="13" spans="1:47" ht="15.75" customHeight="1" x14ac:dyDescent="0.2">
      <c r="A13" s="825" t="s">
        <v>65</v>
      </c>
      <c r="B13" s="826" t="s">
        <v>34</v>
      </c>
      <c r="C13" s="827" t="s">
        <v>66</v>
      </c>
      <c r="D13" s="808">
        <v>2</v>
      </c>
      <c r="E13" s="809">
        <v>36</v>
      </c>
      <c r="F13" s="808">
        <v>2</v>
      </c>
      <c r="G13" s="809">
        <v>24</v>
      </c>
      <c r="H13" s="808">
        <v>2</v>
      </c>
      <c r="I13" s="810" t="s">
        <v>67</v>
      </c>
      <c r="J13" s="811"/>
      <c r="K13" s="809" t="s">
        <v>68</v>
      </c>
      <c r="L13" s="808"/>
      <c r="M13" s="809" t="s">
        <v>68</v>
      </c>
      <c r="N13" s="808"/>
      <c r="O13" s="812"/>
      <c r="P13" s="808"/>
      <c r="Q13" s="809" t="s">
        <v>68</v>
      </c>
      <c r="R13" s="808"/>
      <c r="S13" s="809" t="s">
        <v>68</v>
      </c>
      <c r="T13" s="808"/>
      <c r="U13" s="810"/>
      <c r="V13" s="813"/>
      <c r="W13" s="814" t="s">
        <v>68</v>
      </c>
      <c r="X13" s="815"/>
      <c r="Y13" s="814" t="s">
        <v>68</v>
      </c>
      <c r="Z13" s="815"/>
      <c r="AA13" s="516"/>
      <c r="AB13" s="808"/>
      <c r="AC13" s="809" t="s">
        <v>68</v>
      </c>
      <c r="AD13" s="816"/>
      <c r="AE13" s="809" t="s">
        <v>68</v>
      </c>
      <c r="AF13" s="816"/>
      <c r="AG13" s="298"/>
      <c r="AH13" s="808"/>
      <c r="AI13" s="809" t="s">
        <v>68</v>
      </c>
      <c r="AJ13" s="808"/>
      <c r="AK13" s="809" t="s">
        <v>68</v>
      </c>
      <c r="AL13" s="808"/>
      <c r="AM13" s="808"/>
      <c r="AN13" s="817">
        <f t="shared" ref="AN13:AN65" si="4">IF(D13+J13+P13+V13+AB13+AH13=0,"",D13+J13+P13+V13+AB13+AH13)</f>
        <v>2</v>
      </c>
      <c r="AO13" s="809">
        <f t="shared" ref="AO13:AO65" si="5">IF((D13+J13+P13+V13+AB13+AH13)*14=0,"",(D13+J13+P13+V13+AB13+AH13)*14)</f>
        <v>28</v>
      </c>
      <c r="AP13" s="818">
        <f t="shared" ref="AP13:AP65" si="6">IF(F13+L13+R13+X13+AD13+AJ13=0,"",F13+L13+R13+X13+AD13+AJ13)</f>
        <v>2</v>
      </c>
      <c r="AQ13" s="809">
        <f t="shared" ref="AQ13:AQ65" si="7">IF((L13+F13+R13+X13+AD13+AJ13)*14=0,"",(L13+F13+R13+X13+AD13+AJ13)*14)</f>
        <v>28</v>
      </c>
      <c r="AR13" s="818">
        <f t="shared" ref="AR13:AR65" si="8">IF(N13+H13+T13+Z13+AF13+AL13=0,"",N13+H13+T13+Z13+AF13+AL13)</f>
        <v>2</v>
      </c>
      <c r="AS13" s="819">
        <f t="shared" ref="AS13:AS65" si="9">IF(D13+F13+L13+J13+P13+R13+V13+X13+AB13+AD13+AH13+AJ13=0,"",D13+F13+L13+J13+P13+R13+V13+X13+AB13+AD13+AH13+AJ13)</f>
        <v>4</v>
      </c>
      <c r="AT13" s="828" t="s">
        <v>749</v>
      </c>
      <c r="AU13" s="829" t="s">
        <v>750</v>
      </c>
    </row>
    <row r="14" spans="1:47" ht="15.75" customHeight="1" x14ac:dyDescent="0.2">
      <c r="A14" s="825" t="s">
        <v>147</v>
      </c>
      <c r="B14" s="830" t="s">
        <v>34</v>
      </c>
      <c r="C14" s="827" t="s">
        <v>148</v>
      </c>
      <c r="D14" s="808">
        <v>2</v>
      </c>
      <c r="E14" s="809">
        <v>24</v>
      </c>
      <c r="F14" s="808"/>
      <c r="G14" s="809">
        <v>6</v>
      </c>
      <c r="H14" s="808">
        <v>2</v>
      </c>
      <c r="I14" s="810" t="s">
        <v>67</v>
      </c>
      <c r="J14" s="811"/>
      <c r="K14" s="809" t="s">
        <v>68</v>
      </c>
      <c r="L14" s="808"/>
      <c r="M14" s="809" t="s">
        <v>68</v>
      </c>
      <c r="N14" s="808"/>
      <c r="O14" s="812"/>
      <c r="P14" s="808"/>
      <c r="Q14" s="809" t="s">
        <v>68</v>
      </c>
      <c r="R14" s="808"/>
      <c r="S14" s="809" t="s">
        <v>68</v>
      </c>
      <c r="T14" s="808"/>
      <c r="U14" s="810"/>
      <c r="V14" s="813"/>
      <c r="W14" s="814" t="s">
        <v>68</v>
      </c>
      <c r="X14" s="815"/>
      <c r="Y14" s="814" t="s">
        <v>68</v>
      </c>
      <c r="Z14" s="815"/>
      <c r="AA14" s="516"/>
      <c r="AB14" s="808"/>
      <c r="AC14" s="809" t="s">
        <v>68</v>
      </c>
      <c r="AD14" s="816"/>
      <c r="AE14" s="809" t="s">
        <v>68</v>
      </c>
      <c r="AF14" s="816"/>
      <c r="AG14" s="557"/>
      <c r="AH14" s="808"/>
      <c r="AI14" s="809" t="s">
        <v>68</v>
      </c>
      <c r="AJ14" s="808"/>
      <c r="AK14" s="809" t="s">
        <v>68</v>
      </c>
      <c r="AL14" s="808"/>
      <c r="AM14" s="808"/>
      <c r="AN14" s="817">
        <f t="shared" si="4"/>
        <v>2</v>
      </c>
      <c r="AO14" s="809">
        <f t="shared" si="5"/>
        <v>28</v>
      </c>
      <c r="AP14" s="818" t="str">
        <f t="shared" si="6"/>
        <v/>
      </c>
      <c r="AQ14" s="809" t="str">
        <f t="shared" si="7"/>
        <v/>
      </c>
      <c r="AR14" s="818">
        <f t="shared" si="8"/>
        <v>2</v>
      </c>
      <c r="AS14" s="819">
        <f t="shared" si="9"/>
        <v>2</v>
      </c>
      <c r="AT14" s="829" t="s">
        <v>692</v>
      </c>
      <c r="AU14" s="829" t="s">
        <v>752</v>
      </c>
    </row>
    <row r="15" spans="1:47" ht="15.75" customHeight="1" x14ac:dyDescent="0.2">
      <c r="A15" s="825" t="s">
        <v>69</v>
      </c>
      <c r="B15" s="830" t="s">
        <v>34</v>
      </c>
      <c r="C15" s="827" t="s">
        <v>70</v>
      </c>
      <c r="D15" s="808">
        <v>1</v>
      </c>
      <c r="E15" s="809">
        <v>16</v>
      </c>
      <c r="F15" s="808">
        <v>1</v>
      </c>
      <c r="G15" s="809">
        <v>36</v>
      </c>
      <c r="H15" s="808">
        <v>2</v>
      </c>
      <c r="I15" s="810" t="s">
        <v>71</v>
      </c>
      <c r="J15" s="811"/>
      <c r="K15" s="809" t="s">
        <v>68</v>
      </c>
      <c r="L15" s="808"/>
      <c r="M15" s="809" t="s">
        <v>68</v>
      </c>
      <c r="N15" s="808"/>
      <c r="O15" s="812"/>
      <c r="P15" s="808"/>
      <c r="Q15" s="809" t="s">
        <v>68</v>
      </c>
      <c r="R15" s="808"/>
      <c r="S15" s="809" t="s">
        <v>68</v>
      </c>
      <c r="T15" s="808"/>
      <c r="U15" s="810"/>
      <c r="V15" s="813"/>
      <c r="W15" s="814" t="s">
        <v>68</v>
      </c>
      <c r="X15" s="815"/>
      <c r="Y15" s="814" t="s">
        <v>68</v>
      </c>
      <c r="Z15" s="815"/>
      <c r="AA15" s="820"/>
      <c r="AB15" s="811"/>
      <c r="AC15" s="809" t="s">
        <v>68</v>
      </c>
      <c r="AD15" s="816"/>
      <c r="AE15" s="809" t="s">
        <v>68</v>
      </c>
      <c r="AF15" s="816"/>
      <c r="AG15" s="557"/>
      <c r="AH15" s="808"/>
      <c r="AI15" s="809" t="s">
        <v>68</v>
      </c>
      <c r="AJ15" s="808"/>
      <c r="AK15" s="809" t="s">
        <v>68</v>
      </c>
      <c r="AL15" s="808"/>
      <c r="AM15" s="808"/>
      <c r="AN15" s="817">
        <f t="shared" si="4"/>
        <v>1</v>
      </c>
      <c r="AO15" s="809">
        <f t="shared" si="5"/>
        <v>14</v>
      </c>
      <c r="AP15" s="818">
        <f t="shared" si="6"/>
        <v>1</v>
      </c>
      <c r="AQ15" s="809">
        <f t="shared" si="7"/>
        <v>14</v>
      </c>
      <c r="AR15" s="818">
        <f t="shared" si="8"/>
        <v>2</v>
      </c>
      <c r="AS15" s="819">
        <f t="shared" si="9"/>
        <v>2</v>
      </c>
      <c r="AT15" s="831" t="s">
        <v>749</v>
      </c>
      <c r="AU15" s="832" t="s">
        <v>654</v>
      </c>
    </row>
    <row r="16" spans="1:47" ht="15.75" customHeight="1" x14ac:dyDescent="0.2">
      <c r="A16" s="825" t="s">
        <v>72</v>
      </c>
      <c r="B16" s="826" t="s">
        <v>34</v>
      </c>
      <c r="C16" s="827" t="s">
        <v>73</v>
      </c>
      <c r="D16" s="808"/>
      <c r="E16" s="809" t="s">
        <v>68</v>
      </c>
      <c r="F16" s="808">
        <v>4</v>
      </c>
      <c r="G16" s="809">
        <v>54</v>
      </c>
      <c r="H16" s="808">
        <v>2</v>
      </c>
      <c r="I16" s="810" t="s">
        <v>71</v>
      </c>
      <c r="J16" s="811"/>
      <c r="K16" s="809" t="s">
        <v>68</v>
      </c>
      <c r="L16" s="808"/>
      <c r="M16" s="809" t="s">
        <v>68</v>
      </c>
      <c r="N16" s="808"/>
      <c r="O16" s="812"/>
      <c r="P16" s="808"/>
      <c r="Q16" s="809" t="s">
        <v>68</v>
      </c>
      <c r="R16" s="808"/>
      <c r="S16" s="809" t="s">
        <v>68</v>
      </c>
      <c r="T16" s="808"/>
      <c r="U16" s="810"/>
      <c r="V16" s="813"/>
      <c r="W16" s="814" t="s">
        <v>68</v>
      </c>
      <c r="X16" s="815"/>
      <c r="Y16" s="814" t="s">
        <v>68</v>
      </c>
      <c r="Z16" s="815"/>
      <c r="AA16" s="820"/>
      <c r="AB16" s="811"/>
      <c r="AC16" s="809" t="s">
        <v>68</v>
      </c>
      <c r="AD16" s="816"/>
      <c r="AE16" s="809" t="s">
        <v>68</v>
      </c>
      <c r="AF16" s="816"/>
      <c r="AG16" s="557"/>
      <c r="AH16" s="808"/>
      <c r="AI16" s="809" t="s">
        <v>68</v>
      </c>
      <c r="AJ16" s="808"/>
      <c r="AK16" s="809" t="s">
        <v>68</v>
      </c>
      <c r="AL16" s="808"/>
      <c r="AM16" s="808"/>
      <c r="AN16" s="817" t="str">
        <f t="shared" si="4"/>
        <v/>
      </c>
      <c r="AO16" s="809" t="str">
        <f t="shared" si="5"/>
        <v/>
      </c>
      <c r="AP16" s="818">
        <f t="shared" si="6"/>
        <v>4</v>
      </c>
      <c r="AQ16" s="809">
        <f t="shared" si="7"/>
        <v>56</v>
      </c>
      <c r="AR16" s="818">
        <f t="shared" si="8"/>
        <v>2</v>
      </c>
      <c r="AS16" s="819">
        <f t="shared" si="9"/>
        <v>4</v>
      </c>
      <c r="AT16" s="828" t="s">
        <v>671</v>
      </c>
      <c r="AU16" s="829" t="s">
        <v>751</v>
      </c>
    </row>
    <row r="17" spans="1:47" s="1136" customFormat="1" ht="15.75" customHeight="1" x14ac:dyDescent="0.2">
      <c r="A17" s="825" t="s">
        <v>1031</v>
      </c>
      <c r="B17" s="826" t="s">
        <v>34</v>
      </c>
      <c r="C17" s="827" t="s">
        <v>1219</v>
      </c>
      <c r="D17" s="861"/>
      <c r="E17" s="835"/>
      <c r="F17" s="834"/>
      <c r="G17" s="835"/>
      <c r="H17" s="834"/>
      <c r="I17" s="836"/>
      <c r="J17" s="837"/>
      <c r="K17" s="835"/>
      <c r="L17" s="834"/>
      <c r="M17" s="835"/>
      <c r="N17" s="834"/>
      <c r="O17" s="838"/>
      <c r="P17" s="834"/>
      <c r="Q17" s="835"/>
      <c r="R17" s="834"/>
      <c r="S17" s="835"/>
      <c r="T17" s="834"/>
      <c r="U17" s="836"/>
      <c r="V17" s="261"/>
      <c r="W17" s="259"/>
      <c r="X17" s="262">
        <v>1</v>
      </c>
      <c r="Y17" s="1038">
        <v>14</v>
      </c>
      <c r="Z17" s="262">
        <v>1</v>
      </c>
      <c r="AA17" s="263" t="s">
        <v>71</v>
      </c>
      <c r="AB17" s="837"/>
      <c r="AC17" s="835"/>
      <c r="AD17" s="843"/>
      <c r="AE17" s="835"/>
      <c r="AF17" s="843"/>
      <c r="AG17" s="844"/>
      <c r="AH17" s="834"/>
      <c r="AI17" s="835"/>
      <c r="AJ17" s="834"/>
      <c r="AK17" s="835"/>
      <c r="AL17" s="834"/>
      <c r="AM17" s="834"/>
      <c r="AN17" s="1135"/>
      <c r="AO17" s="1090"/>
      <c r="AP17" s="846">
        <v>1</v>
      </c>
      <c r="AQ17" s="835">
        <v>14</v>
      </c>
      <c r="AR17" s="846">
        <v>1</v>
      </c>
      <c r="AS17" s="847">
        <v>1</v>
      </c>
      <c r="AT17" s="545" t="s">
        <v>662</v>
      </c>
      <c r="AU17" s="832" t="s">
        <v>796</v>
      </c>
    </row>
    <row r="18" spans="1:47" ht="15.75" customHeight="1" x14ac:dyDescent="0.2">
      <c r="A18" s="825" t="s">
        <v>1039</v>
      </c>
      <c r="B18" s="826" t="s">
        <v>34</v>
      </c>
      <c r="C18" s="827" t="s">
        <v>1025</v>
      </c>
      <c r="D18" s="834"/>
      <c r="E18" s="835"/>
      <c r="F18" s="834"/>
      <c r="G18" s="835"/>
      <c r="H18" s="834"/>
      <c r="I18" s="836"/>
      <c r="J18" s="837"/>
      <c r="K18" s="835"/>
      <c r="L18" s="834"/>
      <c r="M18" s="835"/>
      <c r="N18" s="834"/>
      <c r="O18" s="838"/>
      <c r="P18" s="834"/>
      <c r="Q18" s="835"/>
      <c r="R18" s="834"/>
      <c r="S18" s="835"/>
      <c r="T18" s="834"/>
      <c r="U18" s="836"/>
      <c r="V18" s="839"/>
      <c r="W18" s="840"/>
      <c r="X18" s="841"/>
      <c r="Y18" s="840"/>
      <c r="Z18" s="841"/>
      <c r="AA18" s="842"/>
      <c r="AB18" s="837"/>
      <c r="AC18" s="835"/>
      <c r="AD18" s="843"/>
      <c r="AE18" s="835"/>
      <c r="AF18" s="843"/>
      <c r="AG18" s="844"/>
      <c r="AH18" s="834"/>
      <c r="AI18" s="835"/>
      <c r="AJ18" s="321">
        <v>1</v>
      </c>
      <c r="AK18" s="1390">
        <v>8</v>
      </c>
      <c r="AL18" s="321">
        <v>1</v>
      </c>
      <c r="AM18" s="262" t="s">
        <v>71</v>
      </c>
      <c r="AN18" s="845"/>
      <c r="AO18" s="835"/>
      <c r="AP18" s="846">
        <v>1</v>
      </c>
      <c r="AQ18" s="835">
        <v>10</v>
      </c>
      <c r="AR18" s="846">
        <v>1</v>
      </c>
      <c r="AS18" s="847">
        <v>1</v>
      </c>
      <c r="AT18" s="545" t="s">
        <v>662</v>
      </c>
      <c r="AU18" s="832" t="s">
        <v>661</v>
      </c>
    </row>
    <row r="19" spans="1:47" ht="15.75" customHeight="1" x14ac:dyDescent="0.2">
      <c r="A19" s="825" t="s">
        <v>1037</v>
      </c>
      <c r="B19" s="826" t="s">
        <v>34</v>
      </c>
      <c r="C19" s="827" t="s">
        <v>1038</v>
      </c>
      <c r="D19" s="834"/>
      <c r="E19" s="835"/>
      <c r="F19" s="834"/>
      <c r="G19" s="835"/>
      <c r="H19" s="834"/>
      <c r="I19" s="836"/>
      <c r="J19" s="837"/>
      <c r="K19" s="835"/>
      <c r="L19" s="834"/>
      <c r="M19" s="835"/>
      <c r="N19" s="834"/>
      <c r="O19" s="838"/>
      <c r="P19" s="834"/>
      <c r="Q19" s="835"/>
      <c r="R19" s="834"/>
      <c r="S19" s="835"/>
      <c r="T19" s="834"/>
      <c r="U19" s="836"/>
      <c r="V19" s="839"/>
      <c r="W19" s="840"/>
      <c r="X19" s="841"/>
      <c r="Y19" s="840"/>
      <c r="Z19" s="841"/>
      <c r="AA19" s="842"/>
      <c r="AB19" s="837"/>
      <c r="AC19" s="835"/>
      <c r="AD19" s="843"/>
      <c r="AE19" s="835"/>
      <c r="AF19" s="843"/>
      <c r="AG19" s="844"/>
      <c r="AH19" s="834"/>
      <c r="AI19" s="835"/>
      <c r="AJ19" s="316">
        <v>1</v>
      </c>
      <c r="AK19" s="315">
        <v>8</v>
      </c>
      <c r="AL19" s="316">
        <v>1</v>
      </c>
      <c r="AM19" s="262" t="s">
        <v>71</v>
      </c>
      <c r="AN19" s="845"/>
      <c r="AO19" s="835"/>
      <c r="AP19" s="846">
        <v>1</v>
      </c>
      <c r="AQ19" s="835">
        <v>10</v>
      </c>
      <c r="AR19" s="846">
        <v>1</v>
      </c>
      <c r="AS19" s="847">
        <v>1</v>
      </c>
      <c r="AT19" s="545" t="s">
        <v>662</v>
      </c>
      <c r="AU19" s="832" t="s">
        <v>800</v>
      </c>
    </row>
    <row r="20" spans="1:47" s="20" customFormat="1" ht="15.75" customHeight="1" x14ac:dyDescent="0.2">
      <c r="A20" s="825" t="s">
        <v>1193</v>
      </c>
      <c r="B20" s="826" t="s">
        <v>15</v>
      </c>
      <c r="C20" s="827" t="s">
        <v>366</v>
      </c>
      <c r="D20" s="808"/>
      <c r="E20" s="809" t="s">
        <v>68</v>
      </c>
      <c r="F20" s="808"/>
      <c r="G20" s="809" t="s">
        <v>68</v>
      </c>
      <c r="H20" s="808"/>
      <c r="I20" s="810"/>
      <c r="J20" s="811"/>
      <c r="K20" s="809" t="s">
        <v>68</v>
      </c>
      <c r="L20" s="808"/>
      <c r="M20" s="809" t="s">
        <v>68</v>
      </c>
      <c r="N20" s="808"/>
      <c r="O20" s="812"/>
      <c r="P20" s="808">
        <v>2</v>
      </c>
      <c r="Q20" s="809">
        <v>28</v>
      </c>
      <c r="R20" s="808">
        <v>1</v>
      </c>
      <c r="S20" s="809">
        <v>14</v>
      </c>
      <c r="T20" s="808">
        <v>3</v>
      </c>
      <c r="U20" s="810" t="s">
        <v>15</v>
      </c>
      <c r="V20" s="813"/>
      <c r="W20" s="814" t="s">
        <v>68</v>
      </c>
      <c r="X20" s="815"/>
      <c r="Y20" s="814" t="s">
        <v>68</v>
      </c>
      <c r="Z20" s="815"/>
      <c r="AA20" s="820"/>
      <c r="AB20" s="811"/>
      <c r="AC20" s="809" t="s">
        <v>68</v>
      </c>
      <c r="AD20" s="816"/>
      <c r="AE20" s="809" t="s">
        <v>68</v>
      </c>
      <c r="AF20" s="816"/>
      <c r="AG20" s="557"/>
      <c r="AH20" s="808"/>
      <c r="AI20" s="809" t="s">
        <v>68</v>
      </c>
      <c r="AJ20" s="808"/>
      <c r="AK20" s="809" t="s">
        <v>68</v>
      </c>
      <c r="AL20" s="808"/>
      <c r="AM20" s="808"/>
      <c r="AN20" s="817">
        <f t="shared" si="4"/>
        <v>2</v>
      </c>
      <c r="AO20" s="809">
        <f t="shared" si="5"/>
        <v>28</v>
      </c>
      <c r="AP20" s="818">
        <f t="shared" si="6"/>
        <v>1</v>
      </c>
      <c r="AQ20" s="809">
        <f t="shared" si="7"/>
        <v>14</v>
      </c>
      <c r="AR20" s="818">
        <f t="shared" si="8"/>
        <v>3</v>
      </c>
      <c r="AS20" s="819">
        <f t="shared" si="9"/>
        <v>3</v>
      </c>
      <c r="AT20" s="1394" t="s">
        <v>669</v>
      </c>
      <c r="AU20" s="1395" t="s">
        <v>1043</v>
      </c>
    </row>
    <row r="21" spans="1:47" ht="15.75" customHeight="1" x14ac:dyDescent="0.2">
      <c r="A21" s="825" t="s">
        <v>1194</v>
      </c>
      <c r="B21" s="635" t="s">
        <v>15</v>
      </c>
      <c r="C21" s="632" t="s">
        <v>367</v>
      </c>
      <c r="D21" s="808"/>
      <c r="E21" s="809" t="s">
        <v>68</v>
      </c>
      <c r="F21" s="808"/>
      <c r="G21" s="809" t="s">
        <v>68</v>
      </c>
      <c r="H21" s="808"/>
      <c r="I21" s="810"/>
      <c r="J21" s="811"/>
      <c r="K21" s="809" t="s">
        <v>68</v>
      </c>
      <c r="L21" s="808"/>
      <c r="M21" s="809" t="s">
        <v>68</v>
      </c>
      <c r="N21" s="808"/>
      <c r="O21" s="812"/>
      <c r="P21" s="808"/>
      <c r="Q21" s="809" t="s">
        <v>68</v>
      </c>
      <c r="R21" s="808"/>
      <c r="S21" s="809" t="s">
        <v>68</v>
      </c>
      <c r="T21" s="808"/>
      <c r="U21" s="810"/>
      <c r="V21" s="813">
        <v>2</v>
      </c>
      <c r="W21" s="814">
        <v>28</v>
      </c>
      <c r="X21" s="815">
        <v>1</v>
      </c>
      <c r="Y21" s="814">
        <v>14</v>
      </c>
      <c r="Z21" s="815">
        <v>3</v>
      </c>
      <c r="AA21" s="820" t="s">
        <v>15</v>
      </c>
      <c r="AB21" s="811"/>
      <c r="AC21" s="809" t="s">
        <v>68</v>
      </c>
      <c r="AD21" s="816"/>
      <c r="AE21" s="809" t="s">
        <v>68</v>
      </c>
      <c r="AF21" s="816"/>
      <c r="AG21" s="557"/>
      <c r="AH21" s="808"/>
      <c r="AI21" s="809" t="s">
        <v>68</v>
      </c>
      <c r="AJ21" s="808"/>
      <c r="AK21" s="809" t="s">
        <v>68</v>
      </c>
      <c r="AL21" s="808"/>
      <c r="AM21" s="808"/>
      <c r="AN21" s="817">
        <f t="shared" si="4"/>
        <v>2</v>
      </c>
      <c r="AO21" s="809">
        <f t="shared" si="5"/>
        <v>28</v>
      </c>
      <c r="AP21" s="818">
        <f t="shared" si="6"/>
        <v>1</v>
      </c>
      <c r="AQ21" s="809">
        <f t="shared" si="7"/>
        <v>14</v>
      </c>
      <c r="AR21" s="818">
        <f t="shared" si="8"/>
        <v>3</v>
      </c>
      <c r="AS21" s="819">
        <f t="shared" si="9"/>
        <v>3</v>
      </c>
      <c r="AT21" s="1395" t="s">
        <v>669</v>
      </c>
      <c r="AU21" s="1395" t="s">
        <v>1043</v>
      </c>
    </row>
    <row r="22" spans="1:47" s="20" customFormat="1" ht="15.75" customHeight="1" x14ac:dyDescent="0.2">
      <c r="A22" s="630" t="s">
        <v>368</v>
      </c>
      <c r="B22" s="635" t="s">
        <v>15</v>
      </c>
      <c r="C22" s="632" t="s">
        <v>369</v>
      </c>
      <c r="D22" s="808"/>
      <c r="E22" s="809" t="s">
        <v>68</v>
      </c>
      <c r="F22" s="808"/>
      <c r="G22" s="809" t="s">
        <v>68</v>
      </c>
      <c r="H22" s="808"/>
      <c r="I22" s="810"/>
      <c r="J22" s="811"/>
      <c r="K22" s="809" t="s">
        <v>68</v>
      </c>
      <c r="L22" s="808"/>
      <c r="M22" s="809" t="s">
        <v>68</v>
      </c>
      <c r="N22" s="808"/>
      <c r="O22" s="812"/>
      <c r="P22" s="808">
        <v>1</v>
      </c>
      <c r="Q22" s="809">
        <v>14</v>
      </c>
      <c r="R22" s="808">
        <v>2</v>
      </c>
      <c r="S22" s="809">
        <v>28</v>
      </c>
      <c r="T22" s="808">
        <v>3</v>
      </c>
      <c r="U22" s="810" t="s">
        <v>15</v>
      </c>
      <c r="V22" s="813"/>
      <c r="W22" s="814" t="s">
        <v>68</v>
      </c>
      <c r="X22" s="815"/>
      <c r="Y22" s="814" t="s">
        <v>68</v>
      </c>
      <c r="Z22" s="815"/>
      <c r="AA22" s="820"/>
      <c r="AB22" s="811"/>
      <c r="AC22" s="809" t="s">
        <v>68</v>
      </c>
      <c r="AD22" s="816"/>
      <c r="AE22" s="809" t="s">
        <v>68</v>
      </c>
      <c r="AF22" s="816"/>
      <c r="AG22" s="557"/>
      <c r="AH22" s="808"/>
      <c r="AI22" s="809" t="s">
        <v>68</v>
      </c>
      <c r="AJ22" s="808"/>
      <c r="AK22" s="809" t="s">
        <v>68</v>
      </c>
      <c r="AL22" s="808"/>
      <c r="AM22" s="808"/>
      <c r="AN22" s="817">
        <f t="shared" si="4"/>
        <v>1</v>
      </c>
      <c r="AO22" s="809">
        <f t="shared" si="5"/>
        <v>14</v>
      </c>
      <c r="AP22" s="818">
        <f t="shared" si="6"/>
        <v>2</v>
      </c>
      <c r="AQ22" s="809">
        <f t="shared" si="7"/>
        <v>28</v>
      </c>
      <c r="AR22" s="818">
        <f t="shared" si="8"/>
        <v>3</v>
      </c>
      <c r="AS22" s="819">
        <f t="shared" si="9"/>
        <v>3</v>
      </c>
      <c r="AT22" s="1394" t="s">
        <v>733</v>
      </c>
      <c r="AU22" s="1395" t="s">
        <v>686</v>
      </c>
    </row>
    <row r="23" spans="1:47" s="1" customFormat="1" ht="15.75" customHeight="1" x14ac:dyDescent="0.2">
      <c r="A23" s="630" t="s">
        <v>851</v>
      </c>
      <c r="B23" s="635" t="s">
        <v>15</v>
      </c>
      <c r="C23" s="632" t="s">
        <v>370</v>
      </c>
      <c r="D23" s="808"/>
      <c r="E23" s="809" t="s">
        <v>68</v>
      </c>
      <c r="F23" s="808"/>
      <c r="G23" s="809" t="s">
        <v>68</v>
      </c>
      <c r="H23" s="808"/>
      <c r="I23" s="810"/>
      <c r="J23" s="811"/>
      <c r="K23" s="809" t="s">
        <v>68</v>
      </c>
      <c r="L23" s="808"/>
      <c r="M23" s="809" t="s">
        <v>68</v>
      </c>
      <c r="N23" s="808"/>
      <c r="O23" s="812"/>
      <c r="P23" s="808"/>
      <c r="Q23" s="809" t="s">
        <v>68</v>
      </c>
      <c r="R23" s="808"/>
      <c r="S23" s="809" t="s">
        <v>68</v>
      </c>
      <c r="T23" s="808"/>
      <c r="U23" s="810"/>
      <c r="V23" s="813">
        <v>1</v>
      </c>
      <c r="W23" s="814">
        <v>14</v>
      </c>
      <c r="X23" s="815">
        <v>1</v>
      </c>
      <c r="Y23" s="814">
        <v>14</v>
      </c>
      <c r="Z23" s="815">
        <v>2</v>
      </c>
      <c r="AA23" s="820" t="s">
        <v>15</v>
      </c>
      <c r="AB23" s="811"/>
      <c r="AC23" s="809" t="s">
        <v>68</v>
      </c>
      <c r="AD23" s="816"/>
      <c r="AE23" s="809" t="s">
        <v>68</v>
      </c>
      <c r="AF23" s="816"/>
      <c r="AG23" s="557"/>
      <c r="AH23" s="808"/>
      <c r="AI23" s="809" t="s">
        <v>68</v>
      </c>
      <c r="AJ23" s="808"/>
      <c r="AK23" s="809" t="s">
        <v>68</v>
      </c>
      <c r="AL23" s="808"/>
      <c r="AM23" s="808"/>
      <c r="AN23" s="817">
        <f t="shared" si="4"/>
        <v>1</v>
      </c>
      <c r="AO23" s="809">
        <f t="shared" si="5"/>
        <v>14</v>
      </c>
      <c r="AP23" s="818">
        <f t="shared" si="6"/>
        <v>1</v>
      </c>
      <c r="AQ23" s="809">
        <f t="shared" si="7"/>
        <v>14</v>
      </c>
      <c r="AR23" s="818">
        <f t="shared" si="8"/>
        <v>2</v>
      </c>
      <c r="AS23" s="819">
        <f t="shared" si="9"/>
        <v>2</v>
      </c>
      <c r="AT23" s="1394" t="s">
        <v>733</v>
      </c>
      <c r="AU23" s="1395" t="s">
        <v>686</v>
      </c>
    </row>
    <row r="24" spans="1:47" s="1" customFormat="1" ht="15.75" customHeight="1" x14ac:dyDescent="0.2">
      <c r="A24" s="630" t="s">
        <v>123</v>
      </c>
      <c r="B24" s="631" t="s">
        <v>15</v>
      </c>
      <c r="C24" s="637" t="s">
        <v>124</v>
      </c>
      <c r="D24" s="808"/>
      <c r="E24" s="809" t="s">
        <v>68</v>
      </c>
      <c r="F24" s="808"/>
      <c r="G24" s="809" t="s">
        <v>68</v>
      </c>
      <c r="H24" s="808"/>
      <c r="I24" s="810"/>
      <c r="J24" s="811"/>
      <c r="K24" s="809" t="s">
        <v>68</v>
      </c>
      <c r="L24" s="808"/>
      <c r="M24" s="809" t="s">
        <v>68</v>
      </c>
      <c r="N24" s="808"/>
      <c r="O24" s="812"/>
      <c r="P24" s="808"/>
      <c r="Q24" s="809" t="s">
        <v>68</v>
      </c>
      <c r="R24" s="808"/>
      <c r="S24" s="809" t="s">
        <v>68</v>
      </c>
      <c r="T24" s="808"/>
      <c r="U24" s="810"/>
      <c r="V24" s="813">
        <v>1</v>
      </c>
      <c r="W24" s="814">
        <v>14</v>
      </c>
      <c r="X24" s="815">
        <v>1</v>
      </c>
      <c r="Y24" s="814">
        <v>14</v>
      </c>
      <c r="Z24" s="815">
        <v>2</v>
      </c>
      <c r="AA24" s="820" t="s">
        <v>15</v>
      </c>
      <c r="AB24" s="811"/>
      <c r="AC24" s="809" t="s">
        <v>68</v>
      </c>
      <c r="AD24" s="816"/>
      <c r="AE24" s="809" t="s">
        <v>68</v>
      </c>
      <c r="AF24" s="816"/>
      <c r="AG24" s="557"/>
      <c r="AH24" s="808"/>
      <c r="AI24" s="809" t="s">
        <v>68</v>
      </c>
      <c r="AJ24" s="808"/>
      <c r="AK24" s="809" t="s">
        <v>68</v>
      </c>
      <c r="AL24" s="808"/>
      <c r="AM24" s="808"/>
      <c r="AN24" s="817">
        <f t="shared" si="4"/>
        <v>1</v>
      </c>
      <c r="AO24" s="809">
        <f t="shared" si="5"/>
        <v>14</v>
      </c>
      <c r="AP24" s="818">
        <f t="shared" si="6"/>
        <v>1</v>
      </c>
      <c r="AQ24" s="809">
        <f t="shared" si="7"/>
        <v>14</v>
      </c>
      <c r="AR24" s="818">
        <f t="shared" si="8"/>
        <v>2</v>
      </c>
      <c r="AS24" s="819">
        <f t="shared" si="9"/>
        <v>2</v>
      </c>
      <c r="AT24" s="831" t="s">
        <v>984</v>
      </c>
      <c r="AU24" s="832" t="s">
        <v>978</v>
      </c>
    </row>
    <row r="25" spans="1:47" s="1" customFormat="1" ht="15.75" customHeight="1" x14ac:dyDescent="0.2">
      <c r="A25" s="825" t="s">
        <v>125</v>
      </c>
      <c r="B25" s="830" t="s">
        <v>15</v>
      </c>
      <c r="C25" s="833" t="s">
        <v>126</v>
      </c>
      <c r="D25" s="834"/>
      <c r="E25" s="835" t="s">
        <v>68</v>
      </c>
      <c r="F25" s="834"/>
      <c r="G25" s="835" t="s">
        <v>68</v>
      </c>
      <c r="H25" s="834"/>
      <c r="I25" s="836"/>
      <c r="J25" s="837"/>
      <c r="K25" s="835" t="s">
        <v>68</v>
      </c>
      <c r="L25" s="834"/>
      <c r="M25" s="835" t="s">
        <v>68</v>
      </c>
      <c r="N25" s="834"/>
      <c r="O25" s="838"/>
      <c r="P25" s="834"/>
      <c r="Q25" s="835" t="s">
        <v>68</v>
      </c>
      <c r="R25" s="834"/>
      <c r="S25" s="835" t="s">
        <v>68</v>
      </c>
      <c r="T25" s="834"/>
      <c r="U25" s="836"/>
      <c r="V25" s="839"/>
      <c r="W25" s="840" t="s">
        <v>68</v>
      </c>
      <c r="X25" s="841"/>
      <c r="Y25" s="840" t="s">
        <v>68</v>
      </c>
      <c r="Z25" s="841"/>
      <c r="AA25" s="842"/>
      <c r="AB25" s="837">
        <v>1</v>
      </c>
      <c r="AC25" s="835">
        <v>14</v>
      </c>
      <c r="AD25" s="843">
        <v>1</v>
      </c>
      <c r="AE25" s="835">
        <v>14</v>
      </c>
      <c r="AF25" s="843">
        <v>2</v>
      </c>
      <c r="AG25" s="844" t="s">
        <v>15</v>
      </c>
      <c r="AH25" s="834"/>
      <c r="AI25" s="835" t="s">
        <v>68</v>
      </c>
      <c r="AJ25" s="834"/>
      <c r="AK25" s="835" t="s">
        <v>68</v>
      </c>
      <c r="AL25" s="834"/>
      <c r="AM25" s="834"/>
      <c r="AN25" s="845">
        <f t="shared" si="4"/>
        <v>1</v>
      </c>
      <c r="AO25" s="835">
        <f t="shared" si="5"/>
        <v>14</v>
      </c>
      <c r="AP25" s="846">
        <f t="shared" si="6"/>
        <v>1</v>
      </c>
      <c r="AQ25" s="835">
        <f t="shared" si="7"/>
        <v>14</v>
      </c>
      <c r="AR25" s="846">
        <f t="shared" si="8"/>
        <v>2</v>
      </c>
      <c r="AS25" s="847">
        <f t="shared" si="9"/>
        <v>2</v>
      </c>
      <c r="AT25" s="947" t="s">
        <v>984</v>
      </c>
      <c r="AU25" s="832" t="s">
        <v>978</v>
      </c>
    </row>
    <row r="26" spans="1:47" s="1" customFormat="1" ht="15.75" customHeight="1" x14ac:dyDescent="0.2">
      <c r="A26" s="1459" t="s">
        <v>302</v>
      </c>
      <c r="B26" s="826" t="s">
        <v>15</v>
      </c>
      <c r="C26" s="1458" t="s">
        <v>303</v>
      </c>
      <c r="D26" s="834"/>
      <c r="E26" s="835" t="s">
        <v>68</v>
      </c>
      <c r="F26" s="834"/>
      <c r="G26" s="835" t="s">
        <v>68</v>
      </c>
      <c r="H26" s="834"/>
      <c r="I26" s="836"/>
      <c r="J26" s="837"/>
      <c r="K26" s="835" t="s">
        <v>68</v>
      </c>
      <c r="L26" s="834"/>
      <c r="M26" s="835" t="s">
        <v>68</v>
      </c>
      <c r="N26" s="834"/>
      <c r="O26" s="838"/>
      <c r="P26" s="834"/>
      <c r="Q26" s="835" t="s">
        <v>68</v>
      </c>
      <c r="R26" s="834"/>
      <c r="S26" s="835" t="s">
        <v>68</v>
      </c>
      <c r="T26" s="834"/>
      <c r="U26" s="836"/>
      <c r="V26" s="839">
        <v>1</v>
      </c>
      <c r="W26" s="840">
        <v>14</v>
      </c>
      <c r="X26" s="841">
        <v>1</v>
      </c>
      <c r="Y26" s="840">
        <v>14</v>
      </c>
      <c r="Z26" s="841">
        <v>3</v>
      </c>
      <c r="AA26" s="842" t="s">
        <v>83</v>
      </c>
      <c r="AB26" s="837"/>
      <c r="AC26" s="835" t="s">
        <v>68</v>
      </c>
      <c r="AD26" s="843"/>
      <c r="AE26" s="835" t="s">
        <v>68</v>
      </c>
      <c r="AF26" s="843"/>
      <c r="AG26" s="844"/>
      <c r="AH26" s="834"/>
      <c r="AI26" s="835" t="s">
        <v>68</v>
      </c>
      <c r="AJ26" s="834"/>
      <c r="AK26" s="835" t="s">
        <v>68</v>
      </c>
      <c r="AL26" s="834"/>
      <c r="AM26" s="834"/>
      <c r="AN26" s="845">
        <f t="shared" si="4"/>
        <v>1</v>
      </c>
      <c r="AO26" s="835">
        <f t="shared" si="5"/>
        <v>14</v>
      </c>
      <c r="AP26" s="846">
        <f t="shared" si="6"/>
        <v>1</v>
      </c>
      <c r="AQ26" s="835">
        <f t="shared" si="7"/>
        <v>14</v>
      </c>
      <c r="AR26" s="846">
        <f t="shared" si="8"/>
        <v>3</v>
      </c>
      <c r="AS26" s="847">
        <f t="shared" si="9"/>
        <v>2</v>
      </c>
      <c r="AT26" s="1460" t="s">
        <v>1204</v>
      </c>
      <c r="AU26" s="1461" t="s">
        <v>1237</v>
      </c>
    </row>
    <row r="27" spans="1:47" s="20" customFormat="1" ht="15.75" customHeight="1" x14ac:dyDescent="0.2">
      <c r="A27" s="825" t="s">
        <v>96</v>
      </c>
      <c r="B27" s="826" t="s">
        <v>15</v>
      </c>
      <c r="C27" s="827" t="s">
        <v>97</v>
      </c>
      <c r="D27" s="834"/>
      <c r="E27" s="835" t="s">
        <v>68</v>
      </c>
      <c r="F27" s="834"/>
      <c r="G27" s="835" t="s">
        <v>68</v>
      </c>
      <c r="H27" s="834"/>
      <c r="I27" s="836"/>
      <c r="J27" s="837"/>
      <c r="K27" s="835" t="s">
        <v>68</v>
      </c>
      <c r="L27" s="834"/>
      <c r="M27" s="835" t="s">
        <v>68</v>
      </c>
      <c r="N27" s="834"/>
      <c r="O27" s="838"/>
      <c r="P27" s="837"/>
      <c r="Q27" s="835"/>
      <c r="R27" s="843"/>
      <c r="S27" s="835" t="s">
        <v>68</v>
      </c>
      <c r="T27" s="843"/>
      <c r="U27" s="838"/>
      <c r="V27" s="249"/>
      <c r="W27" s="840"/>
      <c r="X27" s="249"/>
      <c r="Y27" s="840"/>
      <c r="Z27" s="249"/>
      <c r="AA27" s="1389"/>
      <c r="AB27" s="849">
        <v>2</v>
      </c>
      <c r="AC27" s="835">
        <v>28</v>
      </c>
      <c r="AD27" s="1"/>
      <c r="AE27" s="835"/>
      <c r="AF27" s="834">
        <v>2</v>
      </c>
      <c r="AG27" s="844" t="s">
        <v>15</v>
      </c>
      <c r="AH27" s="849"/>
      <c r="AI27" s="835"/>
      <c r="AJ27" s="1"/>
      <c r="AK27" s="835"/>
      <c r="AL27" s="834"/>
      <c r="AM27" s="844"/>
      <c r="AN27" s="845">
        <f t="shared" si="4"/>
        <v>2</v>
      </c>
      <c r="AO27" s="835">
        <f t="shared" si="5"/>
        <v>28</v>
      </c>
      <c r="AP27" s="846" t="str">
        <f t="shared" si="6"/>
        <v/>
      </c>
      <c r="AQ27" s="835" t="str">
        <f t="shared" si="7"/>
        <v/>
      </c>
      <c r="AR27" s="846">
        <f t="shared" si="8"/>
        <v>2</v>
      </c>
      <c r="AS27" s="847">
        <f t="shared" si="9"/>
        <v>2</v>
      </c>
      <c r="AT27" s="831" t="s">
        <v>711</v>
      </c>
      <c r="AU27" s="864" t="s">
        <v>732</v>
      </c>
    </row>
    <row r="28" spans="1:47" s="1" customFormat="1" ht="15.75" customHeight="1" x14ac:dyDescent="0.2">
      <c r="A28" s="851" t="s">
        <v>371</v>
      </c>
      <c r="B28" s="852" t="s">
        <v>15</v>
      </c>
      <c r="C28" s="833" t="s">
        <v>372</v>
      </c>
      <c r="D28" s="834"/>
      <c r="E28" s="835"/>
      <c r="F28" s="834"/>
      <c r="G28" s="835"/>
      <c r="H28" s="834"/>
      <c r="I28" s="836"/>
      <c r="J28" s="837"/>
      <c r="K28" s="835"/>
      <c r="L28" s="834">
        <v>2</v>
      </c>
      <c r="M28" s="835">
        <v>28</v>
      </c>
      <c r="N28" s="834">
        <v>2</v>
      </c>
      <c r="O28" s="838" t="s">
        <v>71</v>
      </c>
      <c r="P28" s="834"/>
      <c r="Q28" s="835"/>
      <c r="R28" s="834"/>
      <c r="S28" s="835"/>
      <c r="T28" s="834"/>
      <c r="U28" s="836"/>
      <c r="V28" s="839"/>
      <c r="W28" s="840"/>
      <c r="X28" s="841"/>
      <c r="Y28" s="840"/>
      <c r="Z28" s="841"/>
      <c r="AA28" s="842"/>
      <c r="AB28" s="837"/>
      <c r="AC28" s="835"/>
      <c r="AD28" s="843"/>
      <c r="AE28" s="835"/>
      <c r="AF28" s="843"/>
      <c r="AG28" s="844"/>
      <c r="AH28" s="834"/>
      <c r="AI28" s="835"/>
      <c r="AJ28" s="834"/>
      <c r="AK28" s="835"/>
      <c r="AL28" s="834"/>
      <c r="AM28" s="834"/>
      <c r="AN28" s="845" t="str">
        <f t="shared" si="4"/>
        <v/>
      </c>
      <c r="AO28" s="835" t="str">
        <f t="shared" si="5"/>
        <v/>
      </c>
      <c r="AP28" s="846">
        <f t="shared" si="6"/>
        <v>2</v>
      </c>
      <c r="AQ28" s="835">
        <f t="shared" si="7"/>
        <v>28</v>
      </c>
      <c r="AR28" s="846">
        <f t="shared" si="8"/>
        <v>2</v>
      </c>
      <c r="AS28" s="847">
        <f t="shared" si="9"/>
        <v>2</v>
      </c>
      <c r="AT28" s="831" t="s">
        <v>671</v>
      </c>
      <c r="AU28" s="864" t="s">
        <v>816</v>
      </c>
    </row>
    <row r="29" spans="1:47" s="1" customFormat="1" ht="15.75" customHeight="1" x14ac:dyDescent="0.2">
      <c r="A29" s="851" t="s">
        <v>373</v>
      </c>
      <c r="B29" s="852" t="s">
        <v>15</v>
      </c>
      <c r="C29" s="833" t="s">
        <v>374</v>
      </c>
      <c r="D29" s="834"/>
      <c r="E29" s="835"/>
      <c r="F29" s="834"/>
      <c r="G29" s="835"/>
      <c r="H29" s="834"/>
      <c r="I29" s="836"/>
      <c r="J29" s="837"/>
      <c r="K29" s="835"/>
      <c r="L29" s="834"/>
      <c r="M29" s="835"/>
      <c r="N29" s="834"/>
      <c r="O29" s="838"/>
      <c r="P29" s="834"/>
      <c r="Q29" s="835"/>
      <c r="R29" s="834">
        <v>2</v>
      </c>
      <c r="S29" s="835">
        <v>28</v>
      </c>
      <c r="T29" s="834">
        <v>2</v>
      </c>
      <c r="U29" s="836" t="s">
        <v>71</v>
      </c>
      <c r="V29" s="839"/>
      <c r="W29" s="840"/>
      <c r="X29" s="841"/>
      <c r="Y29" s="840"/>
      <c r="Z29" s="841"/>
      <c r="AA29" s="842"/>
      <c r="AB29" s="837"/>
      <c r="AC29" s="835"/>
      <c r="AD29" s="843"/>
      <c r="AE29" s="835"/>
      <c r="AF29" s="843"/>
      <c r="AG29" s="844"/>
      <c r="AH29" s="834"/>
      <c r="AI29" s="835"/>
      <c r="AJ29" s="834"/>
      <c r="AK29" s="835"/>
      <c r="AL29" s="834"/>
      <c r="AM29" s="834"/>
      <c r="AN29" s="845" t="str">
        <f t="shared" si="4"/>
        <v/>
      </c>
      <c r="AO29" s="835" t="str">
        <f t="shared" si="5"/>
        <v/>
      </c>
      <c r="AP29" s="846">
        <f t="shared" si="6"/>
        <v>2</v>
      </c>
      <c r="AQ29" s="835">
        <f t="shared" si="7"/>
        <v>28</v>
      </c>
      <c r="AR29" s="846">
        <f t="shared" si="8"/>
        <v>2</v>
      </c>
      <c r="AS29" s="847">
        <f t="shared" si="9"/>
        <v>2</v>
      </c>
      <c r="AT29" s="831" t="s">
        <v>671</v>
      </c>
      <c r="AU29" s="864" t="s">
        <v>816</v>
      </c>
    </row>
    <row r="30" spans="1:47" s="1" customFormat="1" ht="15.75" customHeight="1" x14ac:dyDescent="0.2">
      <c r="A30" s="851" t="s">
        <v>375</v>
      </c>
      <c r="B30" s="853" t="s">
        <v>15</v>
      </c>
      <c r="C30" s="833" t="s">
        <v>376</v>
      </c>
      <c r="D30" s="834"/>
      <c r="E30" s="835"/>
      <c r="F30" s="834"/>
      <c r="G30" s="835"/>
      <c r="H30" s="834"/>
      <c r="I30" s="836"/>
      <c r="J30" s="837"/>
      <c r="K30" s="835"/>
      <c r="L30" s="834"/>
      <c r="M30" s="835"/>
      <c r="N30" s="834"/>
      <c r="O30" s="838"/>
      <c r="P30" s="834"/>
      <c r="Q30" s="835"/>
      <c r="R30" s="834"/>
      <c r="S30" s="835"/>
      <c r="T30" s="834"/>
      <c r="U30" s="836"/>
      <c r="V30" s="839"/>
      <c r="W30" s="840"/>
      <c r="X30" s="841">
        <v>2</v>
      </c>
      <c r="Y30" s="840">
        <v>28</v>
      </c>
      <c r="Z30" s="841">
        <v>2</v>
      </c>
      <c r="AA30" s="842" t="s">
        <v>71</v>
      </c>
      <c r="AB30" s="837"/>
      <c r="AC30" s="835"/>
      <c r="AD30" s="843"/>
      <c r="AE30" s="835"/>
      <c r="AF30" s="843"/>
      <c r="AG30" s="844"/>
      <c r="AH30" s="834"/>
      <c r="AI30" s="835"/>
      <c r="AJ30" s="834"/>
      <c r="AK30" s="835"/>
      <c r="AL30" s="834"/>
      <c r="AM30" s="834"/>
      <c r="AN30" s="845" t="str">
        <f t="shared" si="4"/>
        <v/>
      </c>
      <c r="AO30" s="835" t="str">
        <f t="shared" si="5"/>
        <v/>
      </c>
      <c r="AP30" s="846">
        <f t="shared" si="6"/>
        <v>2</v>
      </c>
      <c r="AQ30" s="835">
        <f t="shared" si="7"/>
        <v>28</v>
      </c>
      <c r="AR30" s="846">
        <f t="shared" si="8"/>
        <v>2</v>
      </c>
      <c r="AS30" s="847">
        <f t="shared" si="9"/>
        <v>2</v>
      </c>
      <c r="AT30" s="831" t="s">
        <v>671</v>
      </c>
      <c r="AU30" s="864" t="s">
        <v>813</v>
      </c>
    </row>
    <row r="31" spans="1:47" s="1" customFormat="1" ht="15.75" customHeight="1" x14ac:dyDescent="0.2">
      <c r="A31" s="851" t="s">
        <v>377</v>
      </c>
      <c r="B31" s="852" t="s">
        <v>15</v>
      </c>
      <c r="C31" s="833" t="s">
        <v>378</v>
      </c>
      <c r="D31" s="834"/>
      <c r="E31" s="835"/>
      <c r="F31" s="834"/>
      <c r="G31" s="835"/>
      <c r="H31" s="834"/>
      <c r="I31" s="836"/>
      <c r="J31" s="837"/>
      <c r="K31" s="840"/>
      <c r="L31" s="834"/>
      <c r="M31" s="835"/>
      <c r="N31" s="834"/>
      <c r="O31" s="838"/>
      <c r="P31" s="834"/>
      <c r="Q31" s="835"/>
      <c r="R31" s="834"/>
      <c r="S31" s="835"/>
      <c r="T31" s="834"/>
      <c r="U31" s="836"/>
      <c r="V31" s="839"/>
      <c r="W31" s="840"/>
      <c r="X31" s="841"/>
      <c r="Y31" s="840"/>
      <c r="Z31" s="841"/>
      <c r="AA31" s="842"/>
      <c r="AB31" s="837"/>
      <c r="AC31" s="835"/>
      <c r="AD31" s="843">
        <v>2</v>
      </c>
      <c r="AE31" s="835">
        <v>28</v>
      </c>
      <c r="AF31" s="843">
        <v>2</v>
      </c>
      <c r="AG31" s="844" t="s">
        <v>71</v>
      </c>
      <c r="AH31" s="834"/>
      <c r="AI31" s="835"/>
      <c r="AJ31" s="834"/>
      <c r="AK31" s="835"/>
      <c r="AL31" s="834"/>
      <c r="AM31" s="834"/>
      <c r="AN31" s="845" t="str">
        <f t="shared" si="4"/>
        <v/>
      </c>
      <c r="AO31" s="835" t="str">
        <f t="shared" si="5"/>
        <v/>
      </c>
      <c r="AP31" s="846">
        <f t="shared" si="6"/>
        <v>2</v>
      </c>
      <c r="AQ31" s="835">
        <f t="shared" si="7"/>
        <v>28</v>
      </c>
      <c r="AR31" s="846">
        <f t="shared" si="8"/>
        <v>2</v>
      </c>
      <c r="AS31" s="847">
        <f t="shared" si="9"/>
        <v>2</v>
      </c>
      <c r="AT31" s="831" t="s">
        <v>671</v>
      </c>
      <c r="AU31" s="864" t="s">
        <v>813</v>
      </c>
    </row>
    <row r="32" spans="1:47" s="1" customFormat="1" ht="15.75" customHeight="1" x14ac:dyDescent="0.2">
      <c r="A32" s="851" t="s">
        <v>379</v>
      </c>
      <c r="B32" s="852" t="s">
        <v>15</v>
      </c>
      <c r="C32" s="833" t="s">
        <v>380</v>
      </c>
      <c r="D32" s="834"/>
      <c r="E32" s="835"/>
      <c r="F32" s="834"/>
      <c r="G32" s="840"/>
      <c r="H32" s="834"/>
      <c r="I32" s="836"/>
      <c r="J32" s="837"/>
      <c r="K32" s="840"/>
      <c r="L32" s="834"/>
      <c r="M32" s="840"/>
      <c r="N32" s="834"/>
      <c r="O32" s="838"/>
      <c r="P32" s="834"/>
      <c r="Q32" s="840"/>
      <c r="R32" s="834"/>
      <c r="S32" s="835"/>
      <c r="T32" s="834"/>
      <c r="U32" s="836"/>
      <c r="V32" s="839"/>
      <c r="W32" s="840"/>
      <c r="X32" s="841"/>
      <c r="Y32" s="840"/>
      <c r="Z32" s="841"/>
      <c r="AA32" s="842"/>
      <c r="AB32" s="837"/>
      <c r="AC32" s="835"/>
      <c r="AD32" s="843"/>
      <c r="AE32" s="835"/>
      <c r="AF32" s="843"/>
      <c r="AG32" s="844"/>
      <c r="AH32" s="834"/>
      <c r="AI32" s="835"/>
      <c r="AJ32" s="834">
        <v>2</v>
      </c>
      <c r="AK32" s="835">
        <v>20</v>
      </c>
      <c r="AL32" s="834">
        <v>2</v>
      </c>
      <c r="AM32" s="834" t="s">
        <v>71</v>
      </c>
      <c r="AN32" s="845" t="str">
        <f t="shared" si="4"/>
        <v/>
      </c>
      <c r="AO32" s="835" t="str">
        <f t="shared" si="5"/>
        <v/>
      </c>
      <c r="AP32" s="846">
        <f t="shared" si="6"/>
        <v>2</v>
      </c>
      <c r="AQ32" s="835">
        <v>30</v>
      </c>
      <c r="AR32" s="846">
        <f t="shared" si="8"/>
        <v>2</v>
      </c>
      <c r="AS32" s="847">
        <f t="shared" si="9"/>
        <v>2</v>
      </c>
      <c r="AT32" s="831" t="s">
        <v>671</v>
      </c>
      <c r="AU32" s="864" t="s">
        <v>813</v>
      </c>
    </row>
    <row r="33" spans="1:47" s="1071" customFormat="1" ht="15.75" customHeight="1" x14ac:dyDescent="0.2">
      <c r="A33" s="854" t="s">
        <v>1003</v>
      </c>
      <c r="B33" s="1079" t="s">
        <v>34</v>
      </c>
      <c r="C33" s="855" t="s">
        <v>1010</v>
      </c>
      <c r="D33" s="1069"/>
      <c r="E33" s="1081"/>
      <c r="F33" s="841"/>
      <c r="G33" s="1081"/>
      <c r="H33" s="841"/>
      <c r="I33" s="860"/>
      <c r="J33" s="839">
        <v>1</v>
      </c>
      <c r="K33" s="1081">
        <v>14</v>
      </c>
      <c r="L33" s="841">
        <v>1</v>
      </c>
      <c r="M33" s="1081">
        <v>14</v>
      </c>
      <c r="N33" s="841">
        <v>2</v>
      </c>
      <c r="O33" s="842" t="s">
        <v>83</v>
      </c>
      <c r="P33" s="839"/>
      <c r="Q33" s="1081"/>
      <c r="R33" s="841"/>
      <c r="S33" s="1081"/>
      <c r="T33" s="841"/>
      <c r="U33" s="842"/>
      <c r="V33" s="839"/>
      <c r="W33" s="1081"/>
      <c r="X33" s="841"/>
      <c r="Y33" s="1081"/>
      <c r="Z33" s="841"/>
      <c r="AA33" s="842"/>
      <c r="AB33" s="839"/>
      <c r="AC33" s="1081"/>
      <c r="AD33" s="841"/>
      <c r="AE33" s="1081"/>
      <c r="AF33" s="841"/>
      <c r="AG33" s="842"/>
      <c r="AH33" s="841"/>
      <c r="AI33" s="1081"/>
      <c r="AJ33" s="841"/>
      <c r="AK33" s="1081"/>
      <c r="AL33" s="841"/>
      <c r="AM33" s="841"/>
      <c r="AN33" s="1082">
        <f t="shared" si="4"/>
        <v>1</v>
      </c>
      <c r="AO33" s="1083">
        <f t="shared" si="5"/>
        <v>14</v>
      </c>
      <c r="AP33" s="1084">
        <f t="shared" si="6"/>
        <v>1</v>
      </c>
      <c r="AQ33" s="1083">
        <f t="shared" si="7"/>
        <v>14</v>
      </c>
      <c r="AR33" s="1084">
        <f t="shared" si="8"/>
        <v>2</v>
      </c>
      <c r="AS33" s="1085">
        <f t="shared" si="9"/>
        <v>2</v>
      </c>
      <c r="AT33" s="831" t="s">
        <v>722</v>
      </c>
      <c r="AU33" s="864" t="s">
        <v>1196</v>
      </c>
    </row>
    <row r="34" spans="1:47" s="1073" customFormat="1" ht="15.75" customHeight="1" x14ac:dyDescent="0.2">
      <c r="A34" s="854" t="s">
        <v>1004</v>
      </c>
      <c r="B34" s="1079" t="s">
        <v>34</v>
      </c>
      <c r="C34" s="855" t="s">
        <v>1011</v>
      </c>
      <c r="D34" s="1072"/>
      <c r="E34" s="1081"/>
      <c r="F34" s="841"/>
      <c r="G34" s="1081"/>
      <c r="H34" s="841"/>
      <c r="I34" s="860"/>
      <c r="J34" s="839"/>
      <c r="K34" s="1081"/>
      <c r="L34" s="841"/>
      <c r="M34" s="1081"/>
      <c r="N34" s="841"/>
      <c r="O34" s="842"/>
      <c r="P34" s="839">
        <v>1</v>
      </c>
      <c r="Q34" s="1081">
        <v>14</v>
      </c>
      <c r="R34" s="841">
        <v>1</v>
      </c>
      <c r="S34" s="1081">
        <v>14</v>
      </c>
      <c r="T34" s="841">
        <v>2</v>
      </c>
      <c r="U34" s="842" t="s">
        <v>83</v>
      </c>
      <c r="V34" s="839"/>
      <c r="W34" s="1081"/>
      <c r="X34" s="841"/>
      <c r="Y34" s="1081"/>
      <c r="Z34" s="841"/>
      <c r="AA34" s="842"/>
      <c r="AB34" s="839"/>
      <c r="AC34" s="1081"/>
      <c r="AD34" s="841"/>
      <c r="AE34" s="1081"/>
      <c r="AF34" s="841"/>
      <c r="AG34" s="842"/>
      <c r="AH34" s="841"/>
      <c r="AI34" s="1081"/>
      <c r="AJ34" s="841"/>
      <c r="AK34" s="1081"/>
      <c r="AL34" s="841"/>
      <c r="AM34" s="841"/>
      <c r="AN34" s="1082">
        <f t="shared" si="4"/>
        <v>1</v>
      </c>
      <c r="AO34" s="1083">
        <f t="shared" si="5"/>
        <v>14</v>
      </c>
      <c r="AP34" s="1084">
        <f t="shared" si="6"/>
        <v>1</v>
      </c>
      <c r="AQ34" s="1083">
        <f t="shared" si="7"/>
        <v>14</v>
      </c>
      <c r="AR34" s="1084">
        <f t="shared" si="8"/>
        <v>2</v>
      </c>
      <c r="AS34" s="1085">
        <f t="shared" si="9"/>
        <v>2</v>
      </c>
      <c r="AT34" s="831" t="s">
        <v>722</v>
      </c>
      <c r="AU34" s="864" t="s">
        <v>1196</v>
      </c>
    </row>
    <row r="35" spans="1:47" s="607" customFormat="1" ht="15.75" customHeight="1" x14ac:dyDescent="0.2">
      <c r="A35" s="854" t="s">
        <v>1005</v>
      </c>
      <c r="B35" s="1079" t="s">
        <v>34</v>
      </c>
      <c r="C35" s="1386" t="s">
        <v>1006</v>
      </c>
      <c r="D35" s="1072"/>
      <c r="E35" s="1081"/>
      <c r="F35" s="841"/>
      <c r="G35" s="1081"/>
      <c r="H35" s="841"/>
      <c r="I35" s="860"/>
      <c r="J35" s="839"/>
      <c r="K35" s="1081"/>
      <c r="L35" s="841"/>
      <c r="M35" s="1081"/>
      <c r="N35" s="841"/>
      <c r="O35" s="842"/>
      <c r="P35" s="839"/>
      <c r="Q35" s="1081"/>
      <c r="R35" s="841"/>
      <c r="S35" s="1081"/>
      <c r="T35" s="841"/>
      <c r="U35" s="842"/>
      <c r="V35" s="839"/>
      <c r="W35" s="1081"/>
      <c r="X35" s="841"/>
      <c r="Y35" s="1081"/>
      <c r="Z35" s="841"/>
      <c r="AA35" s="842"/>
      <c r="AB35" s="839">
        <v>2</v>
      </c>
      <c r="AC35" s="1081">
        <v>28</v>
      </c>
      <c r="AD35" s="841"/>
      <c r="AE35" s="1081"/>
      <c r="AF35" s="841">
        <v>2</v>
      </c>
      <c r="AG35" s="842" t="s">
        <v>83</v>
      </c>
      <c r="AH35" s="841"/>
      <c r="AI35" s="1081"/>
      <c r="AJ35" s="841"/>
      <c r="AK35" s="1081"/>
      <c r="AL35" s="841"/>
      <c r="AM35" s="841"/>
      <c r="AN35" s="1082">
        <f t="shared" si="4"/>
        <v>2</v>
      </c>
      <c r="AO35" s="1083">
        <f t="shared" si="5"/>
        <v>28</v>
      </c>
      <c r="AP35" s="1084" t="str">
        <f t="shared" si="6"/>
        <v/>
      </c>
      <c r="AQ35" s="1083" t="str">
        <f t="shared" si="7"/>
        <v/>
      </c>
      <c r="AR35" s="1084">
        <f t="shared" si="8"/>
        <v>2</v>
      </c>
      <c r="AS35" s="1085">
        <f t="shared" si="9"/>
        <v>2</v>
      </c>
      <c r="AT35" s="831" t="s">
        <v>722</v>
      </c>
      <c r="AU35" s="864" t="s">
        <v>804</v>
      </c>
    </row>
    <row r="36" spans="1:47" s="498" customFormat="1" ht="15.75" customHeight="1" x14ac:dyDescent="0.2">
      <c r="A36" s="854" t="s">
        <v>1007</v>
      </c>
      <c r="B36" s="1079" t="s">
        <v>34</v>
      </c>
      <c r="C36" s="1386" t="s">
        <v>1008</v>
      </c>
      <c r="D36" s="1074"/>
      <c r="E36" s="1081"/>
      <c r="F36" s="1075"/>
      <c r="G36" s="1081"/>
      <c r="H36" s="1075"/>
      <c r="I36" s="1076"/>
      <c r="J36" s="1077"/>
      <c r="K36" s="1081"/>
      <c r="L36" s="1075"/>
      <c r="M36" s="1081"/>
      <c r="N36" s="1075"/>
      <c r="O36" s="1078"/>
      <c r="P36" s="1077"/>
      <c r="Q36" s="1081"/>
      <c r="R36" s="1075"/>
      <c r="S36" s="1081"/>
      <c r="T36" s="1075"/>
      <c r="U36" s="1078"/>
      <c r="V36" s="1077"/>
      <c r="W36" s="1081"/>
      <c r="X36" s="1075"/>
      <c r="Y36" s="1081"/>
      <c r="Z36" s="1075"/>
      <c r="AA36" s="1078"/>
      <c r="AB36" s="1077"/>
      <c r="AC36" s="1081"/>
      <c r="AD36" s="1075"/>
      <c r="AE36" s="1081"/>
      <c r="AF36" s="1075"/>
      <c r="AG36" s="1078"/>
      <c r="AH36" s="1075">
        <v>2</v>
      </c>
      <c r="AI36" s="1081">
        <v>20</v>
      </c>
      <c r="AJ36" s="1075"/>
      <c r="AK36" s="1081"/>
      <c r="AL36" s="1075">
        <v>1</v>
      </c>
      <c r="AM36" s="1075" t="s">
        <v>15</v>
      </c>
      <c r="AN36" s="1082">
        <f>IF(D36+J36+P36+V36+AB36+AH36=0,"",D36+J36+P36+V36+AB36+AH36)</f>
        <v>2</v>
      </c>
      <c r="AO36" s="1083">
        <v>20</v>
      </c>
      <c r="AP36" s="1084" t="str">
        <f>IF(F36+L36+R36+X36+AD36+AJ36=0,"",F36+L36+R36+X36+AD36+AJ36)</f>
        <v/>
      </c>
      <c r="AQ36" s="1083" t="str">
        <f>IF((L36+F36+R36+X36+AD36+AJ36)*14=0,"",(L36+F36+R36+X36+AD36+AJ36)*14)</f>
        <v/>
      </c>
      <c r="AR36" s="1084">
        <f>IF(N36+H36+T36+Z36+AF36+AL36=0,"",N36+H36+T36+Z36+AF36+AL36)</f>
        <v>1</v>
      </c>
      <c r="AS36" s="1085">
        <f>IF(D36+F36+L36+J36+P36+R36+V36+X36+AB36+AD36+AH36+AJ36=0,"",D36+F36+L36+J36+P36+R36+V36+X36+AB36+AD36+AH36+AJ36)</f>
        <v>2</v>
      </c>
      <c r="AT36" s="831" t="s">
        <v>722</v>
      </c>
      <c r="AU36" s="864" t="s">
        <v>804</v>
      </c>
    </row>
    <row r="37" spans="1:47" ht="15.75" customHeight="1" x14ac:dyDescent="0.2">
      <c r="A37" s="854" t="s">
        <v>383</v>
      </c>
      <c r="B37" s="852" t="s">
        <v>34</v>
      </c>
      <c r="C37" s="855" t="s">
        <v>384</v>
      </c>
      <c r="D37" s="834"/>
      <c r="E37" s="835"/>
      <c r="F37" s="834"/>
      <c r="G37" s="835"/>
      <c r="H37" s="834"/>
      <c r="I37" s="836"/>
      <c r="J37" s="837">
        <v>2</v>
      </c>
      <c r="K37" s="835">
        <v>28</v>
      </c>
      <c r="L37" s="834"/>
      <c r="M37" s="835"/>
      <c r="N37" s="834">
        <v>3</v>
      </c>
      <c r="O37" s="838" t="s">
        <v>122</v>
      </c>
      <c r="P37" s="837"/>
      <c r="Q37" s="835"/>
      <c r="R37" s="834"/>
      <c r="S37" s="835"/>
      <c r="T37" s="834"/>
      <c r="U37" s="838"/>
      <c r="V37" s="839"/>
      <c r="W37" s="840"/>
      <c r="X37" s="841"/>
      <c r="Y37" s="840"/>
      <c r="Z37" s="841"/>
      <c r="AA37" s="842"/>
      <c r="AB37" s="837"/>
      <c r="AC37" s="835"/>
      <c r="AD37" s="834"/>
      <c r="AE37" s="840"/>
      <c r="AF37" s="834"/>
      <c r="AG37" s="838"/>
      <c r="AH37" s="834"/>
      <c r="AI37" s="835"/>
      <c r="AJ37" s="834"/>
      <c r="AK37" s="835"/>
      <c r="AL37" s="834"/>
      <c r="AM37" s="834"/>
      <c r="AN37" s="845">
        <f t="shared" si="4"/>
        <v>2</v>
      </c>
      <c r="AO37" s="835">
        <f t="shared" si="5"/>
        <v>28</v>
      </c>
      <c r="AP37" s="846" t="str">
        <f t="shared" si="6"/>
        <v/>
      </c>
      <c r="AQ37" s="835" t="str">
        <f t="shared" si="7"/>
        <v/>
      </c>
      <c r="AR37" s="846">
        <f t="shared" si="8"/>
        <v>3</v>
      </c>
      <c r="AS37" s="847">
        <f t="shared" si="9"/>
        <v>2</v>
      </c>
      <c r="AT37" s="828" t="s">
        <v>722</v>
      </c>
      <c r="AU37" s="850" t="s">
        <v>754</v>
      </c>
    </row>
    <row r="38" spans="1:47" ht="15.75" customHeight="1" x14ac:dyDescent="0.2">
      <c r="A38" s="854" t="s">
        <v>385</v>
      </c>
      <c r="B38" s="852" t="s">
        <v>34</v>
      </c>
      <c r="C38" s="855" t="s">
        <v>386</v>
      </c>
      <c r="D38" s="834"/>
      <c r="E38" s="835"/>
      <c r="F38" s="834"/>
      <c r="G38" s="835"/>
      <c r="H38" s="834"/>
      <c r="I38" s="836"/>
      <c r="J38" s="837"/>
      <c r="K38" s="835"/>
      <c r="L38" s="834"/>
      <c r="M38" s="835"/>
      <c r="N38" s="834"/>
      <c r="O38" s="838"/>
      <c r="P38" s="837">
        <v>1</v>
      </c>
      <c r="Q38" s="835">
        <v>14</v>
      </c>
      <c r="R38" s="834">
        <v>1</v>
      </c>
      <c r="S38" s="835">
        <v>14</v>
      </c>
      <c r="T38" s="834">
        <v>3</v>
      </c>
      <c r="U38" s="838" t="s">
        <v>122</v>
      </c>
      <c r="V38" s="839"/>
      <c r="W38" s="840"/>
      <c r="X38" s="841"/>
      <c r="Y38" s="840"/>
      <c r="Z38" s="841"/>
      <c r="AA38" s="842"/>
      <c r="AB38" s="837"/>
      <c r="AC38" s="835"/>
      <c r="AD38" s="834"/>
      <c r="AE38" s="840"/>
      <c r="AF38" s="834"/>
      <c r="AG38" s="838"/>
      <c r="AH38" s="834"/>
      <c r="AI38" s="835"/>
      <c r="AJ38" s="834"/>
      <c r="AK38" s="835"/>
      <c r="AL38" s="834"/>
      <c r="AM38" s="834"/>
      <c r="AN38" s="845">
        <f t="shared" si="4"/>
        <v>1</v>
      </c>
      <c r="AO38" s="835">
        <f t="shared" si="5"/>
        <v>14</v>
      </c>
      <c r="AP38" s="846">
        <f t="shared" si="6"/>
        <v>1</v>
      </c>
      <c r="AQ38" s="835">
        <f t="shared" si="7"/>
        <v>14</v>
      </c>
      <c r="AR38" s="846">
        <f t="shared" si="8"/>
        <v>3</v>
      </c>
      <c r="AS38" s="847">
        <f t="shared" si="9"/>
        <v>2</v>
      </c>
      <c r="AT38" s="828" t="s">
        <v>722</v>
      </c>
      <c r="AU38" s="850" t="s">
        <v>754</v>
      </c>
    </row>
    <row r="39" spans="1:47" ht="15.75" customHeight="1" x14ac:dyDescent="0.2">
      <c r="A39" s="854" t="s">
        <v>387</v>
      </c>
      <c r="B39" s="852" t="s">
        <v>34</v>
      </c>
      <c r="C39" s="855" t="s">
        <v>388</v>
      </c>
      <c r="D39" s="834"/>
      <c r="E39" s="835"/>
      <c r="F39" s="834"/>
      <c r="G39" s="835"/>
      <c r="H39" s="834"/>
      <c r="I39" s="836"/>
      <c r="J39" s="837"/>
      <c r="K39" s="835"/>
      <c r="L39" s="834"/>
      <c r="M39" s="835"/>
      <c r="N39" s="834"/>
      <c r="O39" s="838"/>
      <c r="P39" s="837"/>
      <c r="Q39" s="835"/>
      <c r="R39" s="834"/>
      <c r="S39" s="835"/>
      <c r="T39" s="834"/>
      <c r="U39" s="838"/>
      <c r="V39" s="839">
        <v>1</v>
      </c>
      <c r="W39" s="840">
        <v>14</v>
      </c>
      <c r="X39" s="841">
        <v>1</v>
      </c>
      <c r="Y39" s="840">
        <v>14</v>
      </c>
      <c r="Z39" s="841">
        <v>2</v>
      </c>
      <c r="AA39" s="842" t="s">
        <v>122</v>
      </c>
      <c r="AB39" s="837"/>
      <c r="AC39" s="835"/>
      <c r="AD39" s="834"/>
      <c r="AE39" s="840"/>
      <c r="AF39" s="834"/>
      <c r="AG39" s="838"/>
      <c r="AH39" s="834"/>
      <c r="AI39" s="835"/>
      <c r="AJ39" s="834"/>
      <c r="AK39" s="835"/>
      <c r="AL39" s="834"/>
      <c r="AM39" s="834"/>
      <c r="AN39" s="845">
        <f t="shared" si="4"/>
        <v>1</v>
      </c>
      <c r="AO39" s="835">
        <f t="shared" si="5"/>
        <v>14</v>
      </c>
      <c r="AP39" s="846">
        <f t="shared" si="6"/>
        <v>1</v>
      </c>
      <c r="AQ39" s="835">
        <f t="shared" si="7"/>
        <v>14</v>
      </c>
      <c r="AR39" s="846">
        <f t="shared" si="8"/>
        <v>2</v>
      </c>
      <c r="AS39" s="847">
        <f t="shared" si="9"/>
        <v>2</v>
      </c>
      <c r="AT39" s="828" t="s">
        <v>722</v>
      </c>
      <c r="AU39" s="850" t="s">
        <v>754</v>
      </c>
    </row>
    <row r="40" spans="1:47" x14ac:dyDescent="0.2">
      <c r="A40" s="854" t="s">
        <v>657</v>
      </c>
      <c r="B40" s="852" t="s">
        <v>34</v>
      </c>
      <c r="C40" s="855" t="s">
        <v>389</v>
      </c>
      <c r="D40" s="834"/>
      <c r="E40" s="835"/>
      <c r="F40" s="834"/>
      <c r="G40" s="835"/>
      <c r="H40" s="834"/>
      <c r="I40" s="836"/>
      <c r="J40" s="837"/>
      <c r="K40" s="835"/>
      <c r="L40" s="834"/>
      <c r="M40" s="835"/>
      <c r="N40" s="834"/>
      <c r="O40" s="838"/>
      <c r="P40" s="837"/>
      <c r="Q40" s="835"/>
      <c r="R40" s="834"/>
      <c r="S40" s="835"/>
      <c r="T40" s="834"/>
      <c r="U40" s="838"/>
      <c r="V40" s="839"/>
      <c r="W40" s="840"/>
      <c r="X40" s="841"/>
      <c r="Y40" s="840"/>
      <c r="Z40" s="841"/>
      <c r="AA40" s="842"/>
      <c r="AB40" s="839">
        <v>1</v>
      </c>
      <c r="AC40" s="840">
        <v>14</v>
      </c>
      <c r="AD40" s="841">
        <v>1</v>
      </c>
      <c r="AE40" s="840">
        <v>14</v>
      </c>
      <c r="AF40" s="841">
        <v>2</v>
      </c>
      <c r="AG40" s="842" t="s">
        <v>122</v>
      </c>
      <c r="AH40" s="834"/>
      <c r="AI40" s="835"/>
      <c r="AJ40" s="834"/>
      <c r="AK40" s="835"/>
      <c r="AL40" s="834"/>
      <c r="AM40" s="834"/>
      <c r="AN40" s="845">
        <f t="shared" si="4"/>
        <v>1</v>
      </c>
      <c r="AO40" s="835">
        <f t="shared" si="5"/>
        <v>14</v>
      </c>
      <c r="AP40" s="846">
        <f t="shared" si="6"/>
        <v>1</v>
      </c>
      <c r="AQ40" s="835">
        <f t="shared" si="7"/>
        <v>14</v>
      </c>
      <c r="AR40" s="846">
        <f t="shared" si="8"/>
        <v>2</v>
      </c>
      <c r="AS40" s="847">
        <f t="shared" si="9"/>
        <v>2</v>
      </c>
      <c r="AT40" s="828" t="s">
        <v>722</v>
      </c>
      <c r="AU40" s="850" t="s">
        <v>754</v>
      </c>
    </row>
    <row r="41" spans="1:47" x14ac:dyDescent="0.2">
      <c r="A41" s="854" t="s">
        <v>390</v>
      </c>
      <c r="B41" s="852" t="s">
        <v>34</v>
      </c>
      <c r="C41" s="855" t="s">
        <v>391</v>
      </c>
      <c r="D41" s="834"/>
      <c r="E41" s="835"/>
      <c r="F41" s="834"/>
      <c r="G41" s="835"/>
      <c r="H41" s="834"/>
      <c r="I41" s="836"/>
      <c r="J41" s="837"/>
      <c r="K41" s="835"/>
      <c r="L41" s="834"/>
      <c r="M41" s="835"/>
      <c r="N41" s="834"/>
      <c r="O41" s="838"/>
      <c r="P41" s="837"/>
      <c r="Q41" s="835"/>
      <c r="R41" s="834"/>
      <c r="S41" s="835"/>
      <c r="T41" s="834"/>
      <c r="U41" s="838"/>
      <c r="V41" s="839"/>
      <c r="W41" s="840"/>
      <c r="X41" s="841"/>
      <c r="Y41" s="840"/>
      <c r="Z41" s="841"/>
      <c r="AA41" s="842"/>
      <c r="AB41" s="837"/>
      <c r="AC41" s="835"/>
      <c r="AD41" s="834"/>
      <c r="AE41" s="840"/>
      <c r="AF41" s="834"/>
      <c r="AG41" s="838"/>
      <c r="AH41" s="856">
        <v>2</v>
      </c>
      <c r="AI41" s="840">
        <v>20</v>
      </c>
      <c r="AJ41" s="856"/>
      <c r="AK41" s="857"/>
      <c r="AL41" s="856">
        <v>3</v>
      </c>
      <c r="AM41" s="856" t="s">
        <v>122</v>
      </c>
      <c r="AN41" s="845">
        <f t="shared" si="4"/>
        <v>2</v>
      </c>
      <c r="AO41" s="835">
        <v>20</v>
      </c>
      <c r="AP41" s="846" t="str">
        <f t="shared" si="6"/>
        <v/>
      </c>
      <c r="AQ41" s="835" t="str">
        <f t="shared" si="7"/>
        <v/>
      </c>
      <c r="AR41" s="846">
        <f t="shared" si="8"/>
        <v>3</v>
      </c>
      <c r="AS41" s="847">
        <f t="shared" si="9"/>
        <v>2</v>
      </c>
      <c r="AT41" s="828" t="s">
        <v>722</v>
      </c>
      <c r="AU41" s="850" t="s">
        <v>754</v>
      </c>
    </row>
    <row r="42" spans="1:47" s="1" customFormat="1" ht="15.75" customHeight="1" x14ac:dyDescent="0.2">
      <c r="A42" s="1067" t="s">
        <v>392</v>
      </c>
      <c r="B42" s="852" t="s">
        <v>34</v>
      </c>
      <c r="C42" s="1068" t="s">
        <v>393</v>
      </c>
      <c r="D42" s="834">
        <v>3</v>
      </c>
      <c r="E42" s="835">
        <v>42</v>
      </c>
      <c r="F42" s="834">
        <v>1</v>
      </c>
      <c r="G42" s="835">
        <v>14</v>
      </c>
      <c r="H42" s="861">
        <v>4</v>
      </c>
      <c r="I42" s="836" t="s">
        <v>175</v>
      </c>
      <c r="J42" s="837"/>
      <c r="K42" s="835"/>
      <c r="L42" s="834"/>
      <c r="M42" s="835"/>
      <c r="N42" s="834"/>
      <c r="O42" s="838"/>
      <c r="P42" s="837"/>
      <c r="Q42" s="835"/>
      <c r="R42" s="834"/>
      <c r="S42" s="835"/>
      <c r="T42" s="834"/>
      <c r="U42" s="838"/>
      <c r="V42" s="839"/>
      <c r="W42" s="840"/>
      <c r="X42" s="841"/>
      <c r="Y42" s="840"/>
      <c r="Z42" s="841"/>
      <c r="AA42" s="842"/>
      <c r="AB42" s="837"/>
      <c r="AC42" s="835"/>
      <c r="AD42" s="834"/>
      <c r="AE42" s="835"/>
      <c r="AF42" s="834"/>
      <c r="AG42" s="838"/>
      <c r="AH42" s="834"/>
      <c r="AI42" s="835"/>
      <c r="AJ42" s="834"/>
      <c r="AK42" s="835"/>
      <c r="AL42" s="834"/>
      <c r="AM42" s="834"/>
      <c r="AN42" s="845">
        <f t="shared" si="4"/>
        <v>3</v>
      </c>
      <c r="AO42" s="835">
        <f t="shared" si="5"/>
        <v>42</v>
      </c>
      <c r="AP42" s="846">
        <f t="shared" si="6"/>
        <v>1</v>
      </c>
      <c r="AQ42" s="835">
        <f t="shared" si="7"/>
        <v>14</v>
      </c>
      <c r="AR42" s="846">
        <f t="shared" si="8"/>
        <v>4</v>
      </c>
      <c r="AS42" s="847">
        <f t="shared" si="9"/>
        <v>4</v>
      </c>
      <c r="AT42" s="828" t="s">
        <v>722</v>
      </c>
      <c r="AU42" s="850" t="s">
        <v>755</v>
      </c>
    </row>
    <row r="43" spans="1:47" s="1" customFormat="1" ht="15.75" customHeight="1" x14ac:dyDescent="0.2">
      <c r="A43" s="854" t="s">
        <v>394</v>
      </c>
      <c r="B43" s="852" t="s">
        <v>34</v>
      </c>
      <c r="C43" s="855" t="s">
        <v>395</v>
      </c>
      <c r="D43" s="834"/>
      <c r="E43" s="835"/>
      <c r="F43" s="834"/>
      <c r="G43" s="835"/>
      <c r="H43" s="834"/>
      <c r="I43" s="836"/>
      <c r="J43" s="837">
        <v>2</v>
      </c>
      <c r="K43" s="835">
        <v>28</v>
      </c>
      <c r="L43" s="834">
        <v>1</v>
      </c>
      <c r="M43" s="835">
        <v>14</v>
      </c>
      <c r="N43" s="834">
        <v>3</v>
      </c>
      <c r="O43" s="838" t="s">
        <v>175</v>
      </c>
      <c r="P43" s="837"/>
      <c r="Q43" s="835"/>
      <c r="R43" s="834"/>
      <c r="S43" s="835"/>
      <c r="T43" s="834"/>
      <c r="U43" s="838"/>
      <c r="V43" s="839"/>
      <c r="W43" s="840"/>
      <c r="X43" s="841"/>
      <c r="Y43" s="840"/>
      <c r="Z43" s="841"/>
      <c r="AA43" s="842"/>
      <c r="AB43" s="837"/>
      <c r="AC43" s="835"/>
      <c r="AD43" s="834"/>
      <c r="AE43" s="835"/>
      <c r="AF43" s="834"/>
      <c r="AG43" s="838"/>
      <c r="AH43" s="834"/>
      <c r="AI43" s="835"/>
      <c r="AJ43" s="834"/>
      <c r="AK43" s="835"/>
      <c r="AL43" s="834"/>
      <c r="AM43" s="834"/>
      <c r="AN43" s="845">
        <f t="shared" si="4"/>
        <v>2</v>
      </c>
      <c r="AO43" s="835">
        <f t="shared" si="5"/>
        <v>28</v>
      </c>
      <c r="AP43" s="846">
        <f t="shared" si="6"/>
        <v>1</v>
      </c>
      <c r="AQ43" s="835">
        <f t="shared" si="7"/>
        <v>14</v>
      </c>
      <c r="AR43" s="846">
        <f t="shared" si="8"/>
        <v>3</v>
      </c>
      <c r="AS43" s="847">
        <f t="shared" si="9"/>
        <v>3</v>
      </c>
      <c r="AT43" s="828" t="s">
        <v>722</v>
      </c>
      <c r="AU43" s="850" t="s">
        <v>755</v>
      </c>
    </row>
    <row r="44" spans="1:47" s="1" customFormat="1" ht="15.75" customHeight="1" x14ac:dyDescent="0.2">
      <c r="A44" s="854" t="s">
        <v>396</v>
      </c>
      <c r="B44" s="852" t="s">
        <v>34</v>
      </c>
      <c r="C44" s="855" t="s">
        <v>397</v>
      </c>
      <c r="D44" s="834"/>
      <c r="E44" s="835"/>
      <c r="F44" s="834"/>
      <c r="G44" s="835"/>
      <c r="H44" s="834"/>
      <c r="I44" s="836"/>
      <c r="J44" s="837"/>
      <c r="K44" s="835"/>
      <c r="L44" s="834"/>
      <c r="M44" s="835"/>
      <c r="N44" s="834"/>
      <c r="O44" s="838"/>
      <c r="P44" s="839">
        <v>2</v>
      </c>
      <c r="Q44" s="840">
        <v>28</v>
      </c>
      <c r="R44" s="841">
        <v>1</v>
      </c>
      <c r="S44" s="840">
        <v>14</v>
      </c>
      <c r="T44" s="841">
        <v>3</v>
      </c>
      <c r="U44" s="842" t="s">
        <v>175</v>
      </c>
      <c r="V44" s="839"/>
      <c r="W44" s="840"/>
      <c r="X44" s="841"/>
      <c r="Y44" s="840"/>
      <c r="Z44" s="841"/>
      <c r="AA44" s="842"/>
      <c r="AB44" s="837"/>
      <c r="AC44" s="835"/>
      <c r="AD44" s="834"/>
      <c r="AE44" s="835"/>
      <c r="AF44" s="834"/>
      <c r="AG44" s="838"/>
      <c r="AH44" s="834"/>
      <c r="AI44" s="835"/>
      <c r="AJ44" s="834"/>
      <c r="AK44" s="835"/>
      <c r="AL44" s="834"/>
      <c r="AM44" s="834"/>
      <c r="AN44" s="845">
        <f t="shared" si="4"/>
        <v>2</v>
      </c>
      <c r="AO44" s="835">
        <f t="shared" si="5"/>
        <v>28</v>
      </c>
      <c r="AP44" s="846">
        <f t="shared" si="6"/>
        <v>1</v>
      </c>
      <c r="AQ44" s="835">
        <f t="shared" si="7"/>
        <v>14</v>
      </c>
      <c r="AR44" s="846">
        <f t="shared" si="8"/>
        <v>3</v>
      </c>
      <c r="AS44" s="847">
        <f t="shared" si="9"/>
        <v>3</v>
      </c>
      <c r="AT44" s="828" t="s">
        <v>722</v>
      </c>
      <c r="AU44" s="850" t="s">
        <v>755</v>
      </c>
    </row>
    <row r="45" spans="1:47" s="1" customFormat="1" ht="15.75" customHeight="1" x14ac:dyDescent="0.2">
      <c r="A45" s="854" t="s">
        <v>398</v>
      </c>
      <c r="B45" s="852" t="s">
        <v>34</v>
      </c>
      <c r="C45" s="855" t="s">
        <v>399</v>
      </c>
      <c r="D45" s="834"/>
      <c r="E45" s="835"/>
      <c r="F45" s="834"/>
      <c r="G45" s="835"/>
      <c r="H45" s="834"/>
      <c r="I45" s="836"/>
      <c r="J45" s="837"/>
      <c r="K45" s="835"/>
      <c r="L45" s="834"/>
      <c r="M45" s="835"/>
      <c r="N45" s="834"/>
      <c r="O45" s="838"/>
      <c r="P45" s="837"/>
      <c r="Q45" s="835"/>
      <c r="R45" s="834"/>
      <c r="S45" s="835"/>
      <c r="T45" s="834"/>
      <c r="U45" s="838"/>
      <c r="V45" s="839">
        <v>1</v>
      </c>
      <c r="W45" s="840">
        <v>14</v>
      </c>
      <c r="X45" s="841">
        <v>1</v>
      </c>
      <c r="Y45" s="840">
        <v>14</v>
      </c>
      <c r="Z45" s="841">
        <v>2</v>
      </c>
      <c r="AA45" s="842" t="s">
        <v>175</v>
      </c>
      <c r="AB45" s="837"/>
      <c r="AC45" s="835"/>
      <c r="AD45" s="834"/>
      <c r="AE45" s="835"/>
      <c r="AF45" s="834"/>
      <c r="AG45" s="838"/>
      <c r="AH45" s="834"/>
      <c r="AI45" s="835"/>
      <c r="AJ45" s="834"/>
      <c r="AK45" s="835"/>
      <c r="AL45" s="834"/>
      <c r="AM45" s="834"/>
      <c r="AN45" s="845">
        <f t="shared" si="4"/>
        <v>1</v>
      </c>
      <c r="AO45" s="835">
        <f t="shared" si="5"/>
        <v>14</v>
      </c>
      <c r="AP45" s="846">
        <f t="shared" si="6"/>
        <v>1</v>
      </c>
      <c r="AQ45" s="835">
        <f t="shared" si="7"/>
        <v>14</v>
      </c>
      <c r="AR45" s="846">
        <f t="shared" si="8"/>
        <v>2</v>
      </c>
      <c r="AS45" s="847">
        <f t="shared" si="9"/>
        <v>2</v>
      </c>
      <c r="AT45" s="828" t="s">
        <v>722</v>
      </c>
      <c r="AU45" s="850" t="s">
        <v>755</v>
      </c>
    </row>
    <row r="46" spans="1:47" s="1" customFormat="1" ht="15.75" customHeight="1" x14ac:dyDescent="0.2">
      <c r="A46" s="854" t="s">
        <v>400</v>
      </c>
      <c r="B46" s="852" t="s">
        <v>34</v>
      </c>
      <c r="C46" s="855" t="s">
        <v>401</v>
      </c>
      <c r="D46" s="834"/>
      <c r="E46" s="835"/>
      <c r="F46" s="834"/>
      <c r="G46" s="835"/>
      <c r="H46" s="834"/>
      <c r="I46" s="836"/>
      <c r="J46" s="837"/>
      <c r="K46" s="835"/>
      <c r="L46" s="834"/>
      <c r="M46" s="835"/>
      <c r="N46" s="834"/>
      <c r="O46" s="838"/>
      <c r="P46" s="837"/>
      <c r="Q46" s="835"/>
      <c r="R46" s="834"/>
      <c r="S46" s="840"/>
      <c r="T46" s="834"/>
      <c r="U46" s="838"/>
      <c r="V46" s="839"/>
      <c r="W46" s="840"/>
      <c r="X46" s="841"/>
      <c r="Y46" s="840"/>
      <c r="Z46" s="841"/>
      <c r="AA46" s="842"/>
      <c r="AB46" s="837">
        <v>2</v>
      </c>
      <c r="AC46" s="835">
        <v>28</v>
      </c>
      <c r="AD46" s="834">
        <v>1</v>
      </c>
      <c r="AE46" s="840">
        <v>14</v>
      </c>
      <c r="AF46" s="841">
        <v>3</v>
      </c>
      <c r="AG46" s="838" t="s">
        <v>175</v>
      </c>
      <c r="AH46" s="834"/>
      <c r="AI46" s="835"/>
      <c r="AJ46" s="834"/>
      <c r="AK46" s="835"/>
      <c r="AL46" s="834"/>
      <c r="AM46" s="834"/>
      <c r="AN46" s="845">
        <f t="shared" si="4"/>
        <v>2</v>
      </c>
      <c r="AO46" s="835">
        <f t="shared" si="5"/>
        <v>28</v>
      </c>
      <c r="AP46" s="846">
        <f t="shared" si="6"/>
        <v>1</v>
      </c>
      <c r="AQ46" s="835">
        <f t="shared" si="7"/>
        <v>14</v>
      </c>
      <c r="AR46" s="846">
        <f t="shared" si="8"/>
        <v>3</v>
      </c>
      <c r="AS46" s="847">
        <f t="shared" si="9"/>
        <v>3</v>
      </c>
      <c r="AT46" s="828" t="s">
        <v>722</v>
      </c>
      <c r="AU46" s="850" t="s">
        <v>755</v>
      </c>
    </row>
    <row r="47" spans="1:47" s="1" customFormat="1" ht="15.75" customHeight="1" x14ac:dyDescent="0.2">
      <c r="A47" s="854" t="s">
        <v>658</v>
      </c>
      <c r="B47" s="852" t="s">
        <v>34</v>
      </c>
      <c r="C47" s="855" t="s">
        <v>402</v>
      </c>
      <c r="D47" s="834"/>
      <c r="E47" s="840"/>
      <c r="F47" s="834"/>
      <c r="G47" s="840"/>
      <c r="H47" s="834"/>
      <c r="I47" s="836"/>
      <c r="J47" s="837"/>
      <c r="K47" s="835"/>
      <c r="L47" s="834"/>
      <c r="M47" s="840"/>
      <c r="N47" s="834"/>
      <c r="O47" s="838"/>
      <c r="P47" s="837"/>
      <c r="Q47" s="840"/>
      <c r="R47" s="834"/>
      <c r="S47" s="840"/>
      <c r="T47" s="834"/>
      <c r="U47" s="838"/>
      <c r="V47" s="839"/>
      <c r="W47" s="840"/>
      <c r="X47" s="841"/>
      <c r="Y47" s="840"/>
      <c r="Z47" s="841"/>
      <c r="AA47" s="842"/>
      <c r="AB47" s="837"/>
      <c r="AC47" s="840"/>
      <c r="AD47" s="834"/>
      <c r="AE47" s="840"/>
      <c r="AF47" s="834"/>
      <c r="AG47" s="838"/>
      <c r="AH47" s="841"/>
      <c r="AI47" s="840"/>
      <c r="AJ47" s="841">
        <v>2</v>
      </c>
      <c r="AK47" s="840">
        <v>20</v>
      </c>
      <c r="AL47" s="841">
        <v>1</v>
      </c>
      <c r="AM47" s="841" t="s">
        <v>512</v>
      </c>
      <c r="AN47" s="845" t="str">
        <f t="shared" si="4"/>
        <v/>
      </c>
      <c r="AO47" s="835" t="str">
        <f t="shared" si="5"/>
        <v/>
      </c>
      <c r="AP47" s="846">
        <f t="shared" si="6"/>
        <v>2</v>
      </c>
      <c r="AQ47" s="835">
        <v>20</v>
      </c>
      <c r="AR47" s="846">
        <f t="shared" si="8"/>
        <v>1</v>
      </c>
      <c r="AS47" s="847">
        <f t="shared" si="9"/>
        <v>2</v>
      </c>
      <c r="AT47" s="828" t="s">
        <v>722</v>
      </c>
      <c r="AU47" s="850" t="s">
        <v>755</v>
      </c>
    </row>
    <row r="48" spans="1:47" s="1086" customFormat="1" x14ac:dyDescent="0.2">
      <c r="A48" s="854" t="s">
        <v>1012</v>
      </c>
      <c r="B48" s="853" t="s">
        <v>34</v>
      </c>
      <c r="C48" s="855" t="s">
        <v>1013</v>
      </c>
      <c r="D48" s="841">
        <v>2</v>
      </c>
      <c r="E48" s="1081">
        <v>28</v>
      </c>
      <c r="F48" s="841"/>
      <c r="G48" s="1081"/>
      <c r="H48" s="841">
        <v>2</v>
      </c>
      <c r="I48" s="860" t="s">
        <v>311</v>
      </c>
      <c r="J48" s="839"/>
      <c r="K48" s="1081"/>
      <c r="L48" s="841"/>
      <c r="M48" s="1081"/>
      <c r="N48" s="841"/>
      <c r="O48" s="842"/>
      <c r="P48" s="839"/>
      <c r="Q48" s="1081"/>
      <c r="R48" s="841"/>
      <c r="S48" s="1081"/>
      <c r="T48" s="841"/>
      <c r="U48" s="842"/>
      <c r="V48" s="839"/>
      <c r="W48" s="1081"/>
      <c r="X48" s="841"/>
      <c r="Y48" s="1081"/>
      <c r="Z48" s="841"/>
      <c r="AA48" s="842"/>
      <c r="AB48" s="839"/>
      <c r="AC48" s="1081"/>
      <c r="AD48" s="841"/>
      <c r="AE48" s="1081"/>
      <c r="AF48" s="841"/>
      <c r="AG48" s="842"/>
      <c r="AH48" s="841"/>
      <c r="AI48" s="1081"/>
      <c r="AJ48" s="841"/>
      <c r="AK48" s="1081"/>
      <c r="AL48" s="841"/>
      <c r="AM48" s="841"/>
      <c r="AN48" s="1391">
        <f>IF(D48+J48+P48+V48+AB48+AH48=0,"",D48+J48+P48+V48+AB48+AH48)</f>
        <v>2</v>
      </c>
      <c r="AO48" s="1081">
        <f>IF((D48+J48+P48+V48+AB48+AH48)*14=0,"",(D48+J48+P48+V48+AB48+AH48)*14)</f>
        <v>28</v>
      </c>
      <c r="AP48" s="1392" t="str">
        <f>IF(F48+L48+R48+X48+AD48+AJ48=0,"",F48+L48+R48+X48+AD48+AJ48)</f>
        <v/>
      </c>
      <c r="AQ48" s="1081" t="str">
        <f>IF((L48+F48+R48+X48+AD48+AJ48)*14=0,"",(L48+F48+R48+X48+AD48+AJ48)*14)</f>
        <v/>
      </c>
      <c r="AR48" s="1392">
        <f>IF(N48+H48+T48+Z48+AF48+AL48=0,"",N48+H48+T48+Z48+AF48+AL48)</f>
        <v>2</v>
      </c>
      <c r="AS48" s="1393">
        <f>IF(D48+F48+L48+J48+P48+R48+V48+X48+AB48+AD48+AH48+AJ48=0,"",D48+F48+L48+J48+P48+R48+V48+X48+AB48+AD48+AH48+AJ48)</f>
        <v>2</v>
      </c>
      <c r="AT48" s="831" t="s">
        <v>722</v>
      </c>
      <c r="AU48" s="864" t="s">
        <v>1197</v>
      </c>
    </row>
    <row r="49" spans="1:47" s="1086" customFormat="1" x14ac:dyDescent="0.2">
      <c r="A49" s="854" t="s">
        <v>1014</v>
      </c>
      <c r="B49" s="853" t="s">
        <v>34</v>
      </c>
      <c r="C49" s="855" t="s">
        <v>514</v>
      </c>
      <c r="D49" s="858"/>
      <c r="E49" s="1081"/>
      <c r="F49" s="841"/>
      <c r="G49" s="1081"/>
      <c r="H49" s="841"/>
      <c r="I49" s="860"/>
      <c r="J49" s="839">
        <v>2</v>
      </c>
      <c r="K49" s="1081">
        <v>28</v>
      </c>
      <c r="L49" s="841"/>
      <c r="M49" s="1081"/>
      <c r="N49" s="841">
        <v>3</v>
      </c>
      <c r="O49" s="842" t="s">
        <v>122</v>
      </c>
      <c r="P49" s="839"/>
      <c r="Q49" s="1081"/>
      <c r="R49" s="841"/>
      <c r="S49" s="1081"/>
      <c r="T49" s="841"/>
      <c r="U49" s="842"/>
      <c r="V49" s="839"/>
      <c r="W49" s="1081"/>
      <c r="X49" s="841"/>
      <c r="Y49" s="1081"/>
      <c r="Z49" s="841"/>
      <c r="AA49" s="842"/>
      <c r="AB49" s="839"/>
      <c r="AC49" s="1081"/>
      <c r="AD49" s="841"/>
      <c r="AE49" s="1081"/>
      <c r="AF49" s="841"/>
      <c r="AG49" s="842"/>
      <c r="AH49" s="841"/>
      <c r="AI49" s="1081"/>
      <c r="AJ49" s="841"/>
      <c r="AK49" s="1081"/>
      <c r="AL49" s="841"/>
      <c r="AM49" s="841"/>
      <c r="AN49" s="1391">
        <f>IF(D49+J49+P49+V49+AB49+AH49=0,"",D49+J49+P49+V49+AB49+AH49)</f>
        <v>2</v>
      </c>
      <c r="AO49" s="1081">
        <f>IF((D49+J49+P49+V49+AB49+AH49)*14=0,"",(D49+J49+P49+V49+AB49+AH49)*14)</f>
        <v>28</v>
      </c>
      <c r="AP49" s="1392" t="str">
        <f>IF(F49+L49+R49+X49+AD49+AJ49=0,"",F49+L49+R49+X49+AD49+AJ49)</f>
        <v/>
      </c>
      <c r="AQ49" s="1081" t="str">
        <f>IF((L49+F49+R49+X49+AD49+AJ49)*14=0,"",(L49+F49+R49+X49+AD49+AJ49)*14)</f>
        <v/>
      </c>
      <c r="AR49" s="1392">
        <f>IF(N49+H49+T49+Z49+AF49+AL49=0,"",N49+H49+T49+Z49+AF49+AL49)</f>
        <v>3</v>
      </c>
      <c r="AS49" s="1393">
        <f>IF(D49+F49+L49+J49+P49+R49+V49+X49+AB49+AD49+AH49+AJ49=0,"",D49+F49+L49+J49+P49+R49+V49+X49+AB49+AD49+AH49+AJ49)</f>
        <v>2</v>
      </c>
      <c r="AT49" s="831" t="s">
        <v>722</v>
      </c>
      <c r="AU49" s="864" t="s">
        <v>1197</v>
      </c>
    </row>
    <row r="50" spans="1:47" s="1087" customFormat="1" ht="15.75" customHeight="1" x14ac:dyDescent="0.2">
      <c r="A50" s="854" t="s">
        <v>1015</v>
      </c>
      <c r="B50" s="853" t="s">
        <v>34</v>
      </c>
      <c r="C50" s="855" t="s">
        <v>515</v>
      </c>
      <c r="D50" s="858"/>
      <c r="E50" s="1081"/>
      <c r="F50" s="841"/>
      <c r="G50" s="1081"/>
      <c r="H50" s="841"/>
      <c r="I50" s="860"/>
      <c r="J50" s="839"/>
      <c r="K50" s="1081"/>
      <c r="L50" s="841"/>
      <c r="M50" s="1081"/>
      <c r="N50" s="841"/>
      <c r="O50" s="842"/>
      <c r="P50" s="839">
        <v>1</v>
      </c>
      <c r="Q50" s="1081">
        <v>14</v>
      </c>
      <c r="R50" s="841">
        <v>1</v>
      </c>
      <c r="S50" s="1081">
        <v>14</v>
      </c>
      <c r="T50" s="841">
        <v>2</v>
      </c>
      <c r="U50" s="842" t="s">
        <v>175</v>
      </c>
      <c r="V50" s="839"/>
      <c r="W50" s="1081"/>
      <c r="X50" s="841"/>
      <c r="Y50" s="1081"/>
      <c r="Z50" s="841"/>
      <c r="AA50" s="842"/>
      <c r="AB50" s="839"/>
      <c r="AC50" s="1081"/>
      <c r="AD50" s="841"/>
      <c r="AE50" s="1081"/>
      <c r="AF50" s="841"/>
      <c r="AG50" s="842"/>
      <c r="AH50" s="841"/>
      <c r="AI50" s="1081"/>
      <c r="AJ50" s="841"/>
      <c r="AK50" s="1081"/>
      <c r="AL50" s="841"/>
      <c r="AM50" s="841"/>
      <c r="AN50" s="1391">
        <f t="shared" si="4"/>
        <v>1</v>
      </c>
      <c r="AO50" s="1081">
        <f t="shared" si="5"/>
        <v>14</v>
      </c>
      <c r="AP50" s="1392">
        <f t="shared" si="6"/>
        <v>1</v>
      </c>
      <c r="AQ50" s="1081">
        <f t="shared" si="7"/>
        <v>14</v>
      </c>
      <c r="AR50" s="1392">
        <f t="shared" si="8"/>
        <v>2</v>
      </c>
      <c r="AS50" s="1393">
        <f t="shared" si="9"/>
        <v>2</v>
      </c>
      <c r="AT50" s="831" t="s">
        <v>722</v>
      </c>
      <c r="AU50" s="864" t="s">
        <v>1197</v>
      </c>
    </row>
    <row r="51" spans="1:47" s="1087" customFormat="1" ht="15.75" customHeight="1" x14ac:dyDescent="0.2">
      <c r="A51" s="1067" t="s">
        <v>1016</v>
      </c>
      <c r="B51" s="853" t="s">
        <v>34</v>
      </c>
      <c r="C51" s="1068" t="s">
        <v>516</v>
      </c>
      <c r="D51" s="858"/>
      <c r="E51" s="1081"/>
      <c r="F51" s="841"/>
      <c r="G51" s="1081"/>
      <c r="H51" s="841"/>
      <c r="I51" s="860"/>
      <c r="J51" s="839"/>
      <c r="K51" s="1081"/>
      <c r="L51" s="841"/>
      <c r="M51" s="1081"/>
      <c r="N51" s="841"/>
      <c r="O51" s="842"/>
      <c r="P51" s="839"/>
      <c r="Q51" s="1081"/>
      <c r="R51" s="841"/>
      <c r="S51" s="1081"/>
      <c r="T51" s="841"/>
      <c r="U51" s="842"/>
      <c r="V51" s="839">
        <v>1</v>
      </c>
      <c r="W51" s="1081">
        <v>14</v>
      </c>
      <c r="X51" s="841">
        <v>1</v>
      </c>
      <c r="Y51" s="1081">
        <v>14</v>
      </c>
      <c r="Z51" s="858">
        <v>3</v>
      </c>
      <c r="AA51" s="842" t="s">
        <v>122</v>
      </c>
      <c r="AB51" s="839"/>
      <c r="AC51" s="1081"/>
      <c r="AD51" s="841"/>
      <c r="AE51" s="1081"/>
      <c r="AF51" s="841"/>
      <c r="AG51" s="842"/>
      <c r="AH51" s="841"/>
      <c r="AI51" s="1081"/>
      <c r="AJ51" s="841"/>
      <c r="AK51" s="1081"/>
      <c r="AL51" s="841"/>
      <c r="AM51" s="841"/>
      <c r="AN51" s="1391">
        <f t="shared" si="4"/>
        <v>1</v>
      </c>
      <c r="AO51" s="1081">
        <f t="shared" si="5"/>
        <v>14</v>
      </c>
      <c r="AP51" s="1392">
        <f t="shared" si="6"/>
        <v>1</v>
      </c>
      <c r="AQ51" s="1081">
        <f t="shared" si="7"/>
        <v>14</v>
      </c>
      <c r="AR51" s="1392">
        <f t="shared" si="8"/>
        <v>3</v>
      </c>
      <c r="AS51" s="1393">
        <f t="shared" si="9"/>
        <v>2</v>
      </c>
      <c r="AT51" s="831" t="s">
        <v>722</v>
      </c>
      <c r="AU51" s="864" t="s">
        <v>1197</v>
      </c>
    </row>
    <row r="52" spans="1:47" s="249" customFormat="1" ht="15.75" customHeight="1" x14ac:dyDescent="0.2">
      <c r="A52" s="854" t="s">
        <v>1017</v>
      </c>
      <c r="B52" s="853" t="s">
        <v>34</v>
      </c>
      <c r="C52" s="855" t="s">
        <v>1018</v>
      </c>
      <c r="D52" s="841"/>
      <c r="E52" s="1081"/>
      <c r="F52" s="841"/>
      <c r="G52" s="1081"/>
      <c r="H52" s="841"/>
      <c r="I52" s="860"/>
      <c r="J52" s="839"/>
      <c r="K52" s="1081"/>
      <c r="L52" s="841"/>
      <c r="M52" s="1081"/>
      <c r="N52" s="841"/>
      <c r="O52" s="842"/>
      <c r="P52" s="839"/>
      <c r="Q52" s="1081"/>
      <c r="R52" s="841"/>
      <c r="S52" s="1081"/>
      <c r="T52" s="841"/>
      <c r="U52" s="842"/>
      <c r="V52" s="839"/>
      <c r="W52" s="1081"/>
      <c r="X52" s="841"/>
      <c r="Y52" s="1081"/>
      <c r="Z52" s="841"/>
      <c r="AA52" s="842"/>
      <c r="AB52" s="839">
        <v>1</v>
      </c>
      <c r="AC52" s="1081">
        <v>14</v>
      </c>
      <c r="AD52" s="841">
        <v>1</v>
      </c>
      <c r="AE52" s="1081">
        <v>14</v>
      </c>
      <c r="AF52" s="841">
        <v>2</v>
      </c>
      <c r="AG52" s="842" t="s">
        <v>122</v>
      </c>
      <c r="AH52" s="841"/>
      <c r="AI52" s="1081"/>
      <c r="AJ52" s="841"/>
      <c r="AK52" s="1081"/>
      <c r="AL52" s="841"/>
      <c r="AM52" s="841"/>
      <c r="AN52" s="1391">
        <f t="shared" si="4"/>
        <v>1</v>
      </c>
      <c r="AO52" s="1081">
        <f t="shared" si="5"/>
        <v>14</v>
      </c>
      <c r="AP52" s="1392">
        <f t="shared" si="6"/>
        <v>1</v>
      </c>
      <c r="AQ52" s="1081">
        <f t="shared" si="7"/>
        <v>14</v>
      </c>
      <c r="AR52" s="1392">
        <f t="shared" si="8"/>
        <v>2</v>
      </c>
      <c r="AS52" s="1393">
        <f t="shared" si="9"/>
        <v>2</v>
      </c>
      <c r="AT52" s="831" t="s">
        <v>722</v>
      </c>
      <c r="AU52" s="864" t="s">
        <v>1197</v>
      </c>
    </row>
    <row r="53" spans="1:47" s="1087" customFormat="1" ht="15.75" customHeight="1" x14ac:dyDescent="0.2">
      <c r="A53" s="854" t="s">
        <v>1019</v>
      </c>
      <c r="B53" s="853" t="s">
        <v>34</v>
      </c>
      <c r="C53" s="855" t="s">
        <v>1020</v>
      </c>
      <c r="D53" s="858"/>
      <c r="E53" s="1081"/>
      <c r="F53" s="841"/>
      <c r="G53" s="1081"/>
      <c r="H53" s="841"/>
      <c r="I53" s="860"/>
      <c r="J53" s="839"/>
      <c r="K53" s="1081"/>
      <c r="L53" s="841"/>
      <c r="M53" s="1081"/>
      <c r="N53" s="841"/>
      <c r="O53" s="842"/>
      <c r="P53" s="839"/>
      <c r="Q53" s="1081"/>
      <c r="R53" s="841"/>
      <c r="S53" s="1081"/>
      <c r="T53" s="841"/>
      <c r="U53" s="842"/>
      <c r="V53" s="839"/>
      <c r="W53" s="1081"/>
      <c r="X53" s="841"/>
      <c r="Y53" s="1081"/>
      <c r="Z53" s="841"/>
      <c r="AA53" s="842"/>
      <c r="AB53" s="839"/>
      <c r="AC53" s="1081"/>
      <c r="AD53" s="841"/>
      <c r="AE53" s="1081"/>
      <c r="AF53" s="841"/>
      <c r="AG53" s="842"/>
      <c r="AH53" s="841">
        <v>2</v>
      </c>
      <c r="AI53" s="1081">
        <v>20</v>
      </c>
      <c r="AJ53" s="841"/>
      <c r="AK53" s="1081"/>
      <c r="AL53" s="841">
        <v>2</v>
      </c>
      <c r="AM53" s="841" t="s">
        <v>175</v>
      </c>
      <c r="AN53" s="1391">
        <f t="shared" si="4"/>
        <v>2</v>
      </c>
      <c r="AO53" s="1081">
        <v>10</v>
      </c>
      <c r="AP53" s="1392" t="str">
        <f t="shared" si="6"/>
        <v/>
      </c>
      <c r="AQ53" s="1081" t="str">
        <f t="shared" si="7"/>
        <v/>
      </c>
      <c r="AR53" s="1392">
        <f t="shared" si="8"/>
        <v>2</v>
      </c>
      <c r="AS53" s="1393">
        <f t="shared" si="9"/>
        <v>2</v>
      </c>
      <c r="AT53" s="831" t="s">
        <v>722</v>
      </c>
      <c r="AU53" s="864" t="s">
        <v>1197</v>
      </c>
    </row>
    <row r="54" spans="1:47" s="1" customFormat="1" ht="15.75" customHeight="1" x14ac:dyDescent="0.2">
      <c r="A54" s="854" t="s">
        <v>517</v>
      </c>
      <c r="B54" s="852" t="s">
        <v>34</v>
      </c>
      <c r="C54" s="855" t="s">
        <v>518</v>
      </c>
      <c r="D54" s="834"/>
      <c r="E54" s="835"/>
      <c r="F54" s="834"/>
      <c r="G54" s="835"/>
      <c r="H54" s="834"/>
      <c r="I54" s="836"/>
      <c r="J54" s="837"/>
      <c r="K54" s="835"/>
      <c r="L54" s="834"/>
      <c r="M54" s="840"/>
      <c r="N54" s="834"/>
      <c r="O54" s="838"/>
      <c r="P54" s="837"/>
      <c r="Q54" s="835"/>
      <c r="R54" s="834"/>
      <c r="S54" s="835"/>
      <c r="T54" s="834"/>
      <c r="U54" s="838"/>
      <c r="V54" s="839"/>
      <c r="W54" s="840"/>
      <c r="X54" s="841"/>
      <c r="Y54" s="840"/>
      <c r="Z54" s="841"/>
      <c r="AA54" s="842"/>
      <c r="AB54" s="837"/>
      <c r="AC54" s="835"/>
      <c r="AD54" s="834">
        <v>1</v>
      </c>
      <c r="AE54" s="835">
        <v>14</v>
      </c>
      <c r="AF54" s="841">
        <v>1</v>
      </c>
      <c r="AG54" s="859" t="s">
        <v>71</v>
      </c>
      <c r="AH54" s="834"/>
      <c r="AI54" s="835"/>
      <c r="AJ54" s="834"/>
      <c r="AK54" s="835"/>
      <c r="AL54" s="834"/>
      <c r="AM54" s="841"/>
      <c r="AN54" s="845" t="str">
        <f t="shared" si="4"/>
        <v/>
      </c>
      <c r="AO54" s="835" t="str">
        <f t="shared" si="5"/>
        <v/>
      </c>
      <c r="AP54" s="846">
        <f t="shared" si="6"/>
        <v>1</v>
      </c>
      <c r="AQ54" s="835">
        <f t="shared" si="7"/>
        <v>14</v>
      </c>
      <c r="AR54" s="846">
        <f t="shared" si="8"/>
        <v>1</v>
      </c>
      <c r="AS54" s="847">
        <f t="shared" si="9"/>
        <v>1</v>
      </c>
      <c r="AT54" s="828" t="s">
        <v>722</v>
      </c>
      <c r="AU54" s="850" t="s">
        <v>1197</v>
      </c>
    </row>
    <row r="55" spans="1:47" x14ac:dyDescent="0.2">
      <c r="A55" s="854" t="s">
        <v>519</v>
      </c>
      <c r="B55" s="852" t="s">
        <v>34</v>
      </c>
      <c r="C55" s="855" t="s">
        <v>520</v>
      </c>
      <c r="D55" s="834"/>
      <c r="E55" s="835"/>
      <c r="F55" s="834"/>
      <c r="G55" s="835"/>
      <c r="H55" s="834"/>
      <c r="I55" s="836"/>
      <c r="J55" s="837"/>
      <c r="K55" s="835"/>
      <c r="L55" s="834"/>
      <c r="M55" s="835"/>
      <c r="N55" s="834"/>
      <c r="O55" s="838"/>
      <c r="P55" s="837"/>
      <c r="Q55" s="835"/>
      <c r="R55" s="834"/>
      <c r="S55" s="835"/>
      <c r="T55" s="834"/>
      <c r="U55" s="838"/>
      <c r="V55" s="839"/>
      <c r="W55" s="840"/>
      <c r="X55" s="841"/>
      <c r="Y55" s="840"/>
      <c r="Z55" s="841"/>
      <c r="AA55" s="842"/>
      <c r="AB55" s="837"/>
      <c r="AC55" s="835"/>
      <c r="AD55" s="834"/>
      <c r="AE55" s="835"/>
      <c r="AF55" s="834"/>
      <c r="AG55" s="838"/>
      <c r="AH55" s="834"/>
      <c r="AI55" s="835"/>
      <c r="AJ55" s="834">
        <v>1</v>
      </c>
      <c r="AK55" s="835">
        <v>10</v>
      </c>
      <c r="AL55" s="834">
        <v>1</v>
      </c>
      <c r="AM55" s="841" t="s">
        <v>71</v>
      </c>
      <c r="AN55" s="845" t="str">
        <f t="shared" si="4"/>
        <v/>
      </c>
      <c r="AO55" s="835" t="str">
        <f t="shared" si="5"/>
        <v/>
      </c>
      <c r="AP55" s="846">
        <f t="shared" si="6"/>
        <v>1</v>
      </c>
      <c r="AQ55" s="835">
        <v>10</v>
      </c>
      <c r="AR55" s="846">
        <f t="shared" si="8"/>
        <v>1</v>
      </c>
      <c r="AS55" s="847">
        <f t="shared" si="9"/>
        <v>1</v>
      </c>
      <c r="AT55" s="828" t="s">
        <v>722</v>
      </c>
      <c r="AU55" s="850" t="s">
        <v>1197</v>
      </c>
    </row>
    <row r="56" spans="1:47" x14ac:dyDescent="0.2">
      <c r="A56" s="854" t="s">
        <v>659</v>
      </c>
      <c r="B56" s="852" t="s">
        <v>34</v>
      </c>
      <c r="C56" s="855" t="s">
        <v>403</v>
      </c>
      <c r="D56" s="841">
        <v>1</v>
      </c>
      <c r="E56" s="840">
        <v>14</v>
      </c>
      <c r="F56" s="841">
        <v>1</v>
      </c>
      <c r="G56" s="840">
        <v>14</v>
      </c>
      <c r="H56" s="841">
        <v>2</v>
      </c>
      <c r="I56" s="860" t="s">
        <v>175</v>
      </c>
      <c r="J56" s="839"/>
      <c r="K56" s="835"/>
      <c r="L56" s="834"/>
      <c r="M56" s="835"/>
      <c r="N56" s="834"/>
      <c r="O56" s="838"/>
      <c r="P56" s="837"/>
      <c r="Q56" s="835"/>
      <c r="R56" s="834"/>
      <c r="S56" s="835"/>
      <c r="T56" s="834"/>
      <c r="U56" s="838"/>
      <c r="V56" s="839"/>
      <c r="W56" s="840"/>
      <c r="X56" s="841"/>
      <c r="Y56" s="840"/>
      <c r="Z56" s="841"/>
      <c r="AA56" s="842"/>
      <c r="AB56" s="837"/>
      <c r="AC56" s="835"/>
      <c r="AD56" s="834"/>
      <c r="AE56" s="835"/>
      <c r="AF56" s="834"/>
      <c r="AG56" s="838"/>
      <c r="AH56" s="834"/>
      <c r="AI56" s="835"/>
      <c r="AJ56" s="834"/>
      <c r="AK56" s="835"/>
      <c r="AL56" s="834"/>
      <c r="AM56" s="834"/>
      <c r="AN56" s="845">
        <f t="shared" si="4"/>
        <v>1</v>
      </c>
      <c r="AO56" s="835">
        <f t="shared" si="5"/>
        <v>14</v>
      </c>
      <c r="AP56" s="846">
        <f t="shared" si="6"/>
        <v>1</v>
      </c>
      <c r="AQ56" s="835">
        <f t="shared" si="7"/>
        <v>14</v>
      </c>
      <c r="AR56" s="846">
        <f t="shared" si="8"/>
        <v>2</v>
      </c>
      <c r="AS56" s="847">
        <f t="shared" si="9"/>
        <v>2</v>
      </c>
      <c r="AT56" s="828" t="s">
        <v>722</v>
      </c>
      <c r="AU56" s="850" t="s">
        <v>1198</v>
      </c>
    </row>
    <row r="57" spans="1:47" x14ac:dyDescent="0.2">
      <c r="A57" s="854" t="s">
        <v>779</v>
      </c>
      <c r="B57" s="852" t="s">
        <v>34</v>
      </c>
      <c r="C57" s="855" t="s">
        <v>404</v>
      </c>
      <c r="D57" s="834"/>
      <c r="E57" s="835"/>
      <c r="F57" s="834"/>
      <c r="G57" s="835"/>
      <c r="H57" s="841"/>
      <c r="I57" s="860"/>
      <c r="J57" s="839">
        <v>1</v>
      </c>
      <c r="K57" s="835">
        <v>14</v>
      </c>
      <c r="L57" s="834">
        <v>1</v>
      </c>
      <c r="M57" s="835">
        <v>14</v>
      </c>
      <c r="N57" s="834">
        <v>3</v>
      </c>
      <c r="O57" s="838" t="s">
        <v>122</v>
      </c>
      <c r="P57" s="837"/>
      <c r="Q57" s="835"/>
      <c r="R57" s="834"/>
      <c r="S57" s="835"/>
      <c r="T57" s="834"/>
      <c r="U57" s="838"/>
      <c r="V57" s="839"/>
      <c r="W57" s="840"/>
      <c r="X57" s="841"/>
      <c r="Y57" s="840"/>
      <c r="Z57" s="841"/>
      <c r="AA57" s="842"/>
      <c r="AB57" s="837"/>
      <c r="AC57" s="835"/>
      <c r="AD57" s="834"/>
      <c r="AE57" s="835"/>
      <c r="AF57" s="834"/>
      <c r="AG57" s="838"/>
      <c r="AH57" s="834"/>
      <c r="AI57" s="835"/>
      <c r="AJ57" s="834"/>
      <c r="AK57" s="835"/>
      <c r="AL57" s="834"/>
      <c r="AM57" s="834"/>
      <c r="AN57" s="845">
        <f t="shared" si="4"/>
        <v>1</v>
      </c>
      <c r="AO57" s="835">
        <f t="shared" si="5"/>
        <v>14</v>
      </c>
      <c r="AP57" s="846">
        <f t="shared" si="6"/>
        <v>1</v>
      </c>
      <c r="AQ57" s="835">
        <f t="shared" si="7"/>
        <v>14</v>
      </c>
      <c r="AR57" s="846">
        <f t="shared" si="8"/>
        <v>3</v>
      </c>
      <c r="AS57" s="847">
        <f t="shared" si="9"/>
        <v>2</v>
      </c>
      <c r="AT57" s="828" t="s">
        <v>722</v>
      </c>
      <c r="AU57" s="850" t="s">
        <v>1198</v>
      </c>
    </row>
    <row r="58" spans="1:47" x14ac:dyDescent="0.2">
      <c r="A58" s="854" t="s">
        <v>405</v>
      </c>
      <c r="B58" s="852" t="s">
        <v>34</v>
      </c>
      <c r="C58" s="855" t="s">
        <v>406</v>
      </c>
      <c r="D58" s="834"/>
      <c r="E58" s="835"/>
      <c r="F58" s="834"/>
      <c r="G58" s="835"/>
      <c r="H58" s="834"/>
      <c r="I58" s="836"/>
      <c r="J58" s="837"/>
      <c r="K58" s="835"/>
      <c r="L58" s="834"/>
      <c r="M58" s="835"/>
      <c r="N58" s="834"/>
      <c r="O58" s="838"/>
      <c r="P58" s="837">
        <v>1</v>
      </c>
      <c r="Q58" s="835">
        <v>14</v>
      </c>
      <c r="R58" s="834"/>
      <c r="S58" s="835"/>
      <c r="T58" s="834">
        <v>2</v>
      </c>
      <c r="U58" s="838" t="s">
        <v>175</v>
      </c>
      <c r="V58" s="839"/>
      <c r="W58" s="840"/>
      <c r="X58" s="841"/>
      <c r="Y58" s="840"/>
      <c r="Z58" s="841"/>
      <c r="AA58" s="842"/>
      <c r="AB58" s="837"/>
      <c r="AC58" s="835"/>
      <c r="AD58" s="834"/>
      <c r="AE58" s="835"/>
      <c r="AF58" s="834"/>
      <c r="AG58" s="838"/>
      <c r="AH58" s="834"/>
      <c r="AI58" s="835"/>
      <c r="AJ58" s="834"/>
      <c r="AK58" s="835"/>
      <c r="AL58" s="834"/>
      <c r="AM58" s="834"/>
      <c r="AN58" s="845">
        <f t="shared" si="4"/>
        <v>1</v>
      </c>
      <c r="AO58" s="835">
        <f t="shared" si="5"/>
        <v>14</v>
      </c>
      <c r="AP58" s="846" t="str">
        <f t="shared" si="6"/>
        <v/>
      </c>
      <c r="AQ58" s="835" t="str">
        <f t="shared" si="7"/>
        <v/>
      </c>
      <c r="AR58" s="846">
        <f t="shared" si="8"/>
        <v>2</v>
      </c>
      <c r="AS58" s="847">
        <f t="shared" si="9"/>
        <v>1</v>
      </c>
      <c r="AT58" s="828" t="s">
        <v>722</v>
      </c>
      <c r="AU58" s="850" t="s">
        <v>1198</v>
      </c>
    </row>
    <row r="59" spans="1:47" x14ac:dyDescent="0.2">
      <c r="A59" s="854" t="s">
        <v>407</v>
      </c>
      <c r="B59" s="852" t="s">
        <v>34</v>
      </c>
      <c r="C59" s="855" t="s">
        <v>408</v>
      </c>
      <c r="D59" s="834"/>
      <c r="E59" s="835"/>
      <c r="F59" s="834"/>
      <c r="G59" s="835"/>
      <c r="H59" s="834"/>
      <c r="I59" s="836"/>
      <c r="J59" s="837"/>
      <c r="K59" s="835"/>
      <c r="L59" s="834"/>
      <c r="M59" s="835"/>
      <c r="N59" s="834"/>
      <c r="O59" s="838"/>
      <c r="P59" s="837"/>
      <c r="Q59" s="835"/>
      <c r="R59" s="834"/>
      <c r="S59" s="835"/>
      <c r="T59" s="834"/>
      <c r="U59" s="838"/>
      <c r="V59" s="839">
        <v>1</v>
      </c>
      <c r="W59" s="840">
        <v>14</v>
      </c>
      <c r="X59" s="841"/>
      <c r="Y59" s="840"/>
      <c r="Z59" s="841">
        <v>1</v>
      </c>
      <c r="AA59" s="842" t="s">
        <v>122</v>
      </c>
      <c r="AB59" s="837"/>
      <c r="AC59" s="835"/>
      <c r="AD59" s="834"/>
      <c r="AE59" s="835"/>
      <c r="AF59" s="834"/>
      <c r="AG59" s="838"/>
      <c r="AH59" s="834"/>
      <c r="AI59" s="835"/>
      <c r="AJ59" s="834"/>
      <c r="AK59" s="835"/>
      <c r="AL59" s="834"/>
      <c r="AM59" s="834"/>
      <c r="AN59" s="845">
        <f t="shared" si="4"/>
        <v>1</v>
      </c>
      <c r="AO59" s="835">
        <f t="shared" si="5"/>
        <v>14</v>
      </c>
      <c r="AP59" s="846" t="str">
        <f t="shared" si="6"/>
        <v/>
      </c>
      <c r="AQ59" s="835" t="str">
        <f t="shared" si="7"/>
        <v/>
      </c>
      <c r="AR59" s="846">
        <f t="shared" si="8"/>
        <v>1</v>
      </c>
      <c r="AS59" s="847">
        <f t="shared" si="9"/>
        <v>1</v>
      </c>
      <c r="AT59" s="828" t="s">
        <v>722</v>
      </c>
      <c r="AU59" s="850" t="s">
        <v>1198</v>
      </c>
    </row>
    <row r="60" spans="1:47" x14ac:dyDescent="0.2">
      <c r="A60" s="854" t="s">
        <v>409</v>
      </c>
      <c r="B60" s="852" t="s">
        <v>34</v>
      </c>
      <c r="C60" s="855" t="s">
        <v>410</v>
      </c>
      <c r="D60" s="834"/>
      <c r="E60" s="835"/>
      <c r="F60" s="834"/>
      <c r="G60" s="835"/>
      <c r="H60" s="834"/>
      <c r="I60" s="836"/>
      <c r="J60" s="837"/>
      <c r="K60" s="835"/>
      <c r="L60" s="834"/>
      <c r="M60" s="835"/>
      <c r="N60" s="834"/>
      <c r="O60" s="838"/>
      <c r="P60" s="837"/>
      <c r="Q60" s="835"/>
      <c r="R60" s="834"/>
      <c r="S60" s="835"/>
      <c r="T60" s="834"/>
      <c r="U60" s="838"/>
      <c r="V60" s="839"/>
      <c r="W60" s="840"/>
      <c r="X60" s="841"/>
      <c r="Y60" s="840"/>
      <c r="Z60" s="841"/>
      <c r="AA60" s="842"/>
      <c r="AB60" s="837">
        <v>1</v>
      </c>
      <c r="AC60" s="835">
        <v>14</v>
      </c>
      <c r="AD60" s="834"/>
      <c r="AE60" s="835"/>
      <c r="AF60" s="834">
        <v>2</v>
      </c>
      <c r="AG60" s="838" t="s">
        <v>175</v>
      </c>
      <c r="AH60" s="834"/>
      <c r="AI60" s="835"/>
      <c r="AJ60" s="834"/>
      <c r="AK60" s="835"/>
      <c r="AL60" s="834"/>
      <c r="AM60" s="834"/>
      <c r="AN60" s="845">
        <f t="shared" si="4"/>
        <v>1</v>
      </c>
      <c r="AO60" s="835">
        <f t="shared" si="5"/>
        <v>14</v>
      </c>
      <c r="AP60" s="846" t="str">
        <f t="shared" si="6"/>
        <v/>
      </c>
      <c r="AQ60" s="835" t="str">
        <f t="shared" si="7"/>
        <v/>
      </c>
      <c r="AR60" s="846">
        <f t="shared" si="8"/>
        <v>2</v>
      </c>
      <c r="AS60" s="847">
        <f t="shared" si="9"/>
        <v>1</v>
      </c>
      <c r="AT60" s="828" t="s">
        <v>722</v>
      </c>
      <c r="AU60" s="850" t="s">
        <v>1198</v>
      </c>
    </row>
    <row r="61" spans="1:47" ht="15.75" customHeight="1" x14ac:dyDescent="0.2">
      <c r="A61" s="854" t="s">
        <v>411</v>
      </c>
      <c r="B61" s="852" t="s">
        <v>34</v>
      </c>
      <c r="C61" s="855" t="s">
        <v>412</v>
      </c>
      <c r="D61" s="834"/>
      <c r="E61" s="835"/>
      <c r="F61" s="834"/>
      <c r="G61" s="835"/>
      <c r="H61" s="834"/>
      <c r="I61" s="836"/>
      <c r="J61" s="837"/>
      <c r="K61" s="835"/>
      <c r="L61" s="834"/>
      <c r="M61" s="835"/>
      <c r="N61" s="834"/>
      <c r="O61" s="838"/>
      <c r="P61" s="837"/>
      <c r="Q61" s="835"/>
      <c r="R61" s="834"/>
      <c r="S61" s="835"/>
      <c r="T61" s="834"/>
      <c r="U61" s="838"/>
      <c r="V61" s="839"/>
      <c r="W61" s="840"/>
      <c r="X61" s="841"/>
      <c r="Y61" s="840"/>
      <c r="Z61" s="841"/>
      <c r="AA61" s="842"/>
      <c r="AB61" s="837"/>
      <c r="AC61" s="835"/>
      <c r="AD61" s="834"/>
      <c r="AE61" s="835"/>
      <c r="AF61" s="834"/>
      <c r="AG61" s="838"/>
      <c r="AH61" s="834">
        <v>1</v>
      </c>
      <c r="AI61" s="835">
        <v>10</v>
      </c>
      <c r="AJ61" s="834"/>
      <c r="AK61" s="835"/>
      <c r="AL61" s="834">
        <v>1</v>
      </c>
      <c r="AM61" s="834" t="s">
        <v>512</v>
      </c>
      <c r="AN61" s="845">
        <f t="shared" si="4"/>
        <v>1</v>
      </c>
      <c r="AO61" s="835">
        <v>10</v>
      </c>
      <c r="AP61" s="846" t="str">
        <f t="shared" si="6"/>
        <v/>
      </c>
      <c r="AQ61" s="835" t="str">
        <f t="shared" si="7"/>
        <v/>
      </c>
      <c r="AR61" s="846">
        <f t="shared" si="8"/>
        <v>1</v>
      </c>
      <c r="AS61" s="847">
        <f t="shared" si="9"/>
        <v>1</v>
      </c>
      <c r="AT61" s="828" t="s">
        <v>722</v>
      </c>
      <c r="AU61" s="850" t="s">
        <v>1198</v>
      </c>
    </row>
    <row r="62" spans="1:47" ht="15.75" customHeight="1" x14ac:dyDescent="0.2">
      <c r="A62" s="854" t="s">
        <v>413</v>
      </c>
      <c r="B62" s="852" t="s">
        <v>34</v>
      </c>
      <c r="C62" s="855" t="s">
        <v>414</v>
      </c>
      <c r="D62" s="834"/>
      <c r="E62" s="835"/>
      <c r="F62" s="834"/>
      <c r="G62" s="835"/>
      <c r="H62" s="834"/>
      <c r="I62" s="862"/>
      <c r="J62" s="834">
        <v>1</v>
      </c>
      <c r="K62" s="835">
        <v>14</v>
      </c>
      <c r="L62" s="834">
        <v>1</v>
      </c>
      <c r="M62" s="835">
        <v>14</v>
      </c>
      <c r="N62" s="834">
        <v>2</v>
      </c>
      <c r="O62" s="836" t="s">
        <v>71</v>
      </c>
      <c r="P62" s="837"/>
      <c r="Q62" s="835"/>
      <c r="R62" s="834"/>
      <c r="S62" s="835"/>
      <c r="T62" s="834"/>
      <c r="U62" s="838"/>
      <c r="V62" s="839"/>
      <c r="W62" s="840"/>
      <c r="X62" s="841"/>
      <c r="Y62" s="840"/>
      <c r="Z62" s="841"/>
      <c r="AA62" s="842"/>
      <c r="AB62" s="837"/>
      <c r="AC62" s="835"/>
      <c r="AD62" s="834"/>
      <c r="AE62" s="835"/>
      <c r="AF62" s="834"/>
      <c r="AG62" s="838"/>
      <c r="AH62" s="834"/>
      <c r="AI62" s="835"/>
      <c r="AJ62" s="834"/>
      <c r="AK62" s="835"/>
      <c r="AL62" s="834"/>
      <c r="AM62" s="834"/>
      <c r="AN62" s="845">
        <f t="shared" si="4"/>
        <v>1</v>
      </c>
      <c r="AO62" s="835">
        <f t="shared" si="5"/>
        <v>14</v>
      </c>
      <c r="AP62" s="846">
        <f t="shared" si="6"/>
        <v>1</v>
      </c>
      <c r="AQ62" s="835">
        <f t="shared" si="7"/>
        <v>14</v>
      </c>
      <c r="AR62" s="846">
        <f t="shared" si="8"/>
        <v>2</v>
      </c>
      <c r="AS62" s="847">
        <f t="shared" si="9"/>
        <v>2</v>
      </c>
      <c r="AT62" s="828" t="s">
        <v>722</v>
      </c>
      <c r="AU62" s="850" t="s">
        <v>804</v>
      </c>
    </row>
    <row r="63" spans="1:47" ht="15" customHeight="1" x14ac:dyDescent="0.2">
      <c r="A63" s="854" t="s">
        <v>660</v>
      </c>
      <c r="B63" s="852" t="s">
        <v>34</v>
      </c>
      <c r="C63" s="855" t="s">
        <v>415</v>
      </c>
      <c r="D63" s="834"/>
      <c r="E63" s="835"/>
      <c r="F63" s="834"/>
      <c r="G63" s="835"/>
      <c r="H63" s="834"/>
      <c r="I63" s="836"/>
      <c r="J63" s="837"/>
      <c r="K63" s="835"/>
      <c r="L63" s="834"/>
      <c r="M63" s="835"/>
      <c r="N63" s="834"/>
      <c r="O63" s="838"/>
      <c r="P63" s="839"/>
      <c r="Q63" s="840"/>
      <c r="R63" s="841">
        <v>2</v>
      </c>
      <c r="S63" s="840">
        <v>28</v>
      </c>
      <c r="T63" s="841">
        <v>2</v>
      </c>
      <c r="U63" s="842" t="s">
        <v>71</v>
      </c>
      <c r="V63" s="839"/>
      <c r="W63" s="840"/>
      <c r="X63" s="841"/>
      <c r="Y63" s="840"/>
      <c r="Z63" s="841"/>
      <c r="AA63" s="842"/>
      <c r="AB63" s="837"/>
      <c r="AC63" s="835"/>
      <c r="AD63" s="834"/>
      <c r="AE63" s="835"/>
      <c r="AF63" s="834"/>
      <c r="AG63" s="838"/>
      <c r="AH63" s="834"/>
      <c r="AI63" s="835"/>
      <c r="AJ63" s="834"/>
      <c r="AK63" s="835"/>
      <c r="AL63" s="834"/>
      <c r="AM63" s="834"/>
      <c r="AN63" s="845" t="str">
        <f t="shared" si="4"/>
        <v/>
      </c>
      <c r="AO63" s="835" t="str">
        <f t="shared" si="5"/>
        <v/>
      </c>
      <c r="AP63" s="846">
        <f t="shared" si="6"/>
        <v>2</v>
      </c>
      <c r="AQ63" s="835">
        <f t="shared" si="7"/>
        <v>28</v>
      </c>
      <c r="AR63" s="846">
        <f t="shared" si="8"/>
        <v>2</v>
      </c>
      <c r="AS63" s="847">
        <f t="shared" si="9"/>
        <v>2</v>
      </c>
      <c r="AT63" s="828" t="s">
        <v>722</v>
      </c>
      <c r="AU63" s="850" t="s">
        <v>804</v>
      </c>
    </row>
    <row r="64" spans="1:47" ht="15.75" customHeight="1" x14ac:dyDescent="0.2">
      <c r="A64" s="1067" t="s">
        <v>416</v>
      </c>
      <c r="B64" s="852" t="s">
        <v>34</v>
      </c>
      <c r="C64" s="1068" t="s">
        <v>417</v>
      </c>
      <c r="D64" s="834"/>
      <c r="E64" s="835"/>
      <c r="F64" s="834"/>
      <c r="G64" s="835"/>
      <c r="H64" s="834"/>
      <c r="I64" s="836"/>
      <c r="J64" s="837"/>
      <c r="K64" s="835"/>
      <c r="L64" s="834"/>
      <c r="M64" s="835"/>
      <c r="N64" s="834"/>
      <c r="O64" s="838"/>
      <c r="P64" s="837"/>
      <c r="Q64" s="835"/>
      <c r="R64" s="834"/>
      <c r="S64" s="835"/>
      <c r="T64" s="834"/>
      <c r="U64" s="838"/>
      <c r="V64" s="861"/>
      <c r="W64" s="1090"/>
      <c r="X64" s="861">
        <v>2</v>
      </c>
      <c r="Y64" s="1090">
        <v>28</v>
      </c>
      <c r="Z64" s="861">
        <v>2</v>
      </c>
      <c r="AA64" s="1398" t="s">
        <v>71</v>
      </c>
      <c r="AB64" s="834"/>
      <c r="AC64" s="835"/>
      <c r="AD64" s="834"/>
      <c r="AE64" s="835"/>
      <c r="AF64" s="834"/>
      <c r="AG64" s="862"/>
      <c r="AH64" s="834"/>
      <c r="AI64" s="835"/>
      <c r="AJ64" s="834"/>
      <c r="AK64" s="835"/>
      <c r="AL64" s="834"/>
      <c r="AM64" s="834"/>
      <c r="AN64" s="845" t="str">
        <f t="shared" si="4"/>
        <v/>
      </c>
      <c r="AO64" s="835" t="str">
        <f t="shared" si="5"/>
        <v/>
      </c>
      <c r="AP64" s="846">
        <f t="shared" si="6"/>
        <v>2</v>
      </c>
      <c r="AQ64" s="835">
        <v>10</v>
      </c>
      <c r="AR64" s="846">
        <f t="shared" si="8"/>
        <v>2</v>
      </c>
      <c r="AS64" s="847">
        <f t="shared" si="9"/>
        <v>2</v>
      </c>
      <c r="AT64" s="828" t="s">
        <v>722</v>
      </c>
      <c r="AU64" s="850" t="s">
        <v>804</v>
      </c>
    </row>
    <row r="65" spans="1:48" ht="15.75" customHeight="1" x14ac:dyDescent="0.2">
      <c r="A65" s="854" t="s">
        <v>521</v>
      </c>
      <c r="B65" s="853" t="s">
        <v>34</v>
      </c>
      <c r="C65" s="1388" t="s">
        <v>522</v>
      </c>
      <c r="D65" s="834"/>
      <c r="E65" s="835"/>
      <c r="F65" s="834"/>
      <c r="G65" s="835"/>
      <c r="H65" s="834"/>
      <c r="I65" s="836"/>
      <c r="J65" s="837">
        <v>1</v>
      </c>
      <c r="K65" s="835">
        <v>14</v>
      </c>
      <c r="L65" s="834">
        <v>1</v>
      </c>
      <c r="M65" s="835">
        <v>14</v>
      </c>
      <c r="N65" s="834">
        <v>1</v>
      </c>
      <c r="O65" s="838" t="s">
        <v>71</v>
      </c>
      <c r="P65" s="837"/>
      <c r="Q65" s="835"/>
      <c r="R65" s="834"/>
      <c r="S65" s="835"/>
      <c r="T65" s="834"/>
      <c r="U65" s="838"/>
      <c r="V65" s="839"/>
      <c r="W65" s="840"/>
      <c r="X65" s="841"/>
      <c r="Y65" s="840"/>
      <c r="Z65" s="841"/>
      <c r="AA65" s="842"/>
      <c r="AB65" s="837"/>
      <c r="AC65" s="835"/>
      <c r="AD65" s="834"/>
      <c r="AE65" s="835"/>
      <c r="AF65" s="834"/>
      <c r="AG65" s="863"/>
      <c r="AH65" s="834"/>
      <c r="AI65" s="835"/>
      <c r="AJ65" s="834"/>
      <c r="AK65" s="835"/>
      <c r="AL65" s="834"/>
      <c r="AM65" s="836"/>
      <c r="AN65" s="845">
        <f t="shared" si="4"/>
        <v>1</v>
      </c>
      <c r="AO65" s="835">
        <f t="shared" si="5"/>
        <v>14</v>
      </c>
      <c r="AP65" s="846">
        <f t="shared" si="6"/>
        <v>1</v>
      </c>
      <c r="AQ65" s="835">
        <f t="shared" si="7"/>
        <v>14</v>
      </c>
      <c r="AR65" s="846">
        <f t="shared" si="8"/>
        <v>1</v>
      </c>
      <c r="AS65" s="847">
        <f t="shared" si="9"/>
        <v>2</v>
      </c>
      <c r="AT65" s="636" t="s">
        <v>722</v>
      </c>
      <c r="AU65" s="850" t="s">
        <v>1198</v>
      </c>
    </row>
    <row r="66" spans="1:48" s="403" customFormat="1" ht="15.75" customHeight="1" thickBot="1" x14ac:dyDescent="0.3">
      <c r="A66" s="1057"/>
      <c r="B66" s="865"/>
      <c r="C66" s="1097" t="s">
        <v>52</v>
      </c>
      <c r="D66" s="426">
        <f>SUM(D13:D65)</f>
        <v>11</v>
      </c>
      <c r="E66" s="426">
        <f>SUM(E13:E65)</f>
        <v>160</v>
      </c>
      <c r="F66" s="426">
        <f>SUM(F13:F65)</f>
        <v>9</v>
      </c>
      <c r="G66" s="426">
        <f>SUM(G13:G65)</f>
        <v>148</v>
      </c>
      <c r="H66" s="426">
        <f>SUM(H12:H65)</f>
        <v>20</v>
      </c>
      <c r="I66" s="430" t="s">
        <v>17</v>
      </c>
      <c r="J66" s="426">
        <f>SUM(J13:J65)</f>
        <v>10</v>
      </c>
      <c r="K66" s="426">
        <f>SUM(K13:K65)</f>
        <v>140</v>
      </c>
      <c r="L66" s="426">
        <f>SUM(L13:L65)</f>
        <v>7</v>
      </c>
      <c r="M66" s="426">
        <f>SUM(M13:M65)</f>
        <v>98</v>
      </c>
      <c r="N66" s="426">
        <f>SUM(N13:N65)</f>
        <v>19</v>
      </c>
      <c r="O66" s="430" t="s">
        <v>17</v>
      </c>
      <c r="P66" s="426">
        <f>SUM(P13:P65)</f>
        <v>9</v>
      </c>
      <c r="Q66" s="426">
        <f>SUM(Q13:Q65)</f>
        <v>126</v>
      </c>
      <c r="R66" s="426">
        <f>SUM(R13:R65)</f>
        <v>11</v>
      </c>
      <c r="S66" s="426">
        <f>SUM(S13:S65)</f>
        <v>154</v>
      </c>
      <c r="T66" s="426">
        <f>SUM(T13:T65)</f>
        <v>22</v>
      </c>
      <c r="U66" s="430" t="s">
        <v>17</v>
      </c>
      <c r="V66" s="426">
        <f>SUM(V13:V65)</f>
        <v>9</v>
      </c>
      <c r="W66" s="427">
        <f>SUM(W13:W65)</f>
        <v>126</v>
      </c>
      <c r="X66" s="426">
        <f>SUM(X13:X65)</f>
        <v>12</v>
      </c>
      <c r="Y66" s="427">
        <f>SUM(Y13:Y65)</f>
        <v>168</v>
      </c>
      <c r="Z66" s="426">
        <f>SUM(Z13:Z65)</f>
        <v>23</v>
      </c>
      <c r="AA66" s="430" t="s">
        <v>17</v>
      </c>
      <c r="AB66" s="426">
        <f>SUM(AB13:AB65)</f>
        <v>10</v>
      </c>
      <c r="AC66" s="426">
        <f>SUM(AC13:AC65)</f>
        <v>140</v>
      </c>
      <c r="AD66" s="426">
        <f>SUM(AD13:AD65)</f>
        <v>7</v>
      </c>
      <c r="AE66" s="426">
        <f>SUM(AE13:AE65)</f>
        <v>98</v>
      </c>
      <c r="AF66" s="426">
        <f>SUM(AF13:AF65)</f>
        <v>18</v>
      </c>
      <c r="AG66" s="430" t="s">
        <v>17</v>
      </c>
      <c r="AH66" s="426">
        <f>SUM(AH13:AH65)</f>
        <v>7</v>
      </c>
      <c r="AI66" s="426">
        <f>SUM(AI13:AI65)</f>
        <v>70</v>
      </c>
      <c r="AJ66" s="426">
        <f>SUM(AJ13:AJ65)</f>
        <v>7</v>
      </c>
      <c r="AK66" s="426">
        <f>SUM(AK13:AK65)</f>
        <v>66</v>
      </c>
      <c r="AL66" s="426">
        <f>SUM(AL13:AL65)</f>
        <v>13</v>
      </c>
      <c r="AM66" s="430" t="s">
        <v>17</v>
      </c>
      <c r="AN66" s="426">
        <f t="shared" ref="AN66:AS66" si="10">SUM(AN13:AN65)</f>
        <v>56</v>
      </c>
      <c r="AO66" s="426">
        <f t="shared" si="10"/>
        <v>746</v>
      </c>
      <c r="AP66" s="426">
        <f t="shared" si="10"/>
        <v>53</v>
      </c>
      <c r="AQ66" s="426">
        <f t="shared" si="10"/>
        <v>706</v>
      </c>
      <c r="AR66" s="866">
        <f>SUM(AR12:AR65)</f>
        <v>115</v>
      </c>
      <c r="AS66" s="426">
        <f t="shared" si="10"/>
        <v>109</v>
      </c>
      <c r="AT66" s="433"/>
      <c r="AU66" s="433"/>
    </row>
    <row r="67" spans="1:48" s="403" customFormat="1" ht="15.75" customHeight="1" thickBot="1" x14ac:dyDescent="0.3">
      <c r="A67" s="1058"/>
      <c r="B67" s="435"/>
      <c r="C67" s="1044" t="s">
        <v>42</v>
      </c>
      <c r="D67" s="398">
        <f>D10+D66</f>
        <v>15</v>
      </c>
      <c r="E67" s="398">
        <f>E10+E66</f>
        <v>200</v>
      </c>
      <c r="F67" s="398">
        <f>F10+F66</f>
        <v>21</v>
      </c>
      <c r="G67" s="398">
        <f>G10+G66</f>
        <v>268</v>
      </c>
      <c r="H67" s="398">
        <f>H10+H66</f>
        <v>28</v>
      </c>
      <c r="I67" s="436" t="s">
        <v>17</v>
      </c>
      <c r="J67" s="398">
        <f>J10+J66</f>
        <v>17</v>
      </c>
      <c r="K67" s="398">
        <f>K10+K66</f>
        <v>246</v>
      </c>
      <c r="L67" s="398">
        <f>L10+L66</f>
        <v>12</v>
      </c>
      <c r="M67" s="398">
        <f>M10+M66</f>
        <v>172</v>
      </c>
      <c r="N67" s="398">
        <f>N10+N66</f>
        <v>27</v>
      </c>
      <c r="O67" s="436" t="s">
        <v>17</v>
      </c>
      <c r="P67" s="398">
        <f>P10+P66</f>
        <v>13</v>
      </c>
      <c r="Q67" s="398">
        <f>Q10+Q66</f>
        <v>182</v>
      </c>
      <c r="R67" s="398">
        <f>R10+R66</f>
        <v>15</v>
      </c>
      <c r="S67" s="398">
        <f>S10+S66</f>
        <v>210</v>
      </c>
      <c r="T67" s="398">
        <f>T10+T66</f>
        <v>31</v>
      </c>
      <c r="U67" s="436" t="s">
        <v>17</v>
      </c>
      <c r="V67" s="398">
        <f>V10+V66</f>
        <v>15</v>
      </c>
      <c r="W67" s="398">
        <f>W10+W66</f>
        <v>210</v>
      </c>
      <c r="X67" s="398">
        <f>X10+X66</f>
        <v>18</v>
      </c>
      <c r="Y67" s="398">
        <f>Y10+Y66</f>
        <v>258</v>
      </c>
      <c r="Z67" s="398">
        <f>Z10+Z66</f>
        <v>32</v>
      </c>
      <c r="AA67" s="436" t="s">
        <v>17</v>
      </c>
      <c r="AB67" s="398">
        <f>AB10+AB66</f>
        <v>16</v>
      </c>
      <c r="AC67" s="398">
        <f>AC10+AC66</f>
        <v>224</v>
      </c>
      <c r="AD67" s="398">
        <f>AD10+AD66</f>
        <v>11</v>
      </c>
      <c r="AE67" s="398">
        <f>AE10+AE66</f>
        <v>154</v>
      </c>
      <c r="AF67" s="398">
        <f>AF10+AF66</f>
        <v>33</v>
      </c>
      <c r="AG67" s="436" t="s">
        <v>17</v>
      </c>
      <c r="AH67" s="398">
        <f>AH10+AH66</f>
        <v>12</v>
      </c>
      <c r="AI67" s="398">
        <f>AI10+AI66</f>
        <v>120</v>
      </c>
      <c r="AJ67" s="398">
        <f>AJ10+AJ66</f>
        <v>18</v>
      </c>
      <c r="AK67" s="398">
        <f>AK10+AK66</f>
        <v>174</v>
      </c>
      <c r="AL67" s="398">
        <f>AL10+AL66</f>
        <v>29</v>
      </c>
      <c r="AM67" s="436" t="s">
        <v>17</v>
      </c>
      <c r="AN67" s="437">
        <f t="shared" ref="AN67:AS67" si="11">AN10+AN66</f>
        <v>88</v>
      </c>
      <c r="AO67" s="437">
        <f t="shared" si="11"/>
        <v>1182</v>
      </c>
      <c r="AP67" s="437">
        <f t="shared" si="11"/>
        <v>89</v>
      </c>
      <c r="AQ67" s="438">
        <f t="shared" si="11"/>
        <v>1130</v>
      </c>
      <c r="AR67" s="399">
        <f t="shared" si="11"/>
        <v>180</v>
      </c>
      <c r="AS67" s="400">
        <f t="shared" si="11"/>
        <v>176</v>
      </c>
      <c r="AT67" s="433"/>
      <c r="AU67" s="433"/>
    </row>
    <row r="68" spans="1:48" ht="18.75" customHeight="1" x14ac:dyDescent="0.2">
      <c r="A68" s="1056"/>
      <c r="B68" s="440"/>
      <c r="C68" s="1048" t="s">
        <v>16</v>
      </c>
      <c r="D68" s="1642"/>
      <c r="E68" s="1642"/>
      <c r="F68" s="1642"/>
      <c r="G68" s="1642"/>
      <c r="H68" s="1642"/>
      <c r="I68" s="1642"/>
      <c r="J68" s="1642"/>
      <c r="K68" s="1642"/>
      <c r="L68" s="1642"/>
      <c r="M68" s="1642"/>
      <c r="N68" s="1642"/>
      <c r="O68" s="1642"/>
      <c r="P68" s="1642"/>
      <c r="Q68" s="1642"/>
      <c r="R68" s="1642"/>
      <c r="S68" s="1642"/>
      <c r="T68" s="1642"/>
      <c r="U68" s="1642"/>
      <c r="V68" s="1642"/>
      <c r="W68" s="1642"/>
      <c r="X68" s="1642"/>
      <c r="Y68" s="1642"/>
      <c r="Z68" s="1642"/>
      <c r="AA68" s="1642"/>
      <c r="AB68" s="1642"/>
      <c r="AC68" s="1642"/>
      <c r="AD68" s="1642"/>
      <c r="AE68" s="1642"/>
      <c r="AF68" s="1642"/>
      <c r="AG68" s="1642"/>
      <c r="AH68" s="1642"/>
      <c r="AI68" s="1642"/>
      <c r="AJ68" s="1642"/>
      <c r="AK68" s="1642"/>
      <c r="AL68" s="1642"/>
      <c r="AM68" s="1642"/>
      <c r="AN68" s="1642"/>
      <c r="AO68" s="1642"/>
      <c r="AP68" s="1642"/>
      <c r="AQ68" s="1642"/>
      <c r="AR68" s="1615"/>
      <c r="AS68" s="1643"/>
      <c r="AT68" s="608"/>
      <c r="AU68" s="608"/>
    </row>
    <row r="69" spans="1:48" ht="15.75" customHeight="1" x14ac:dyDescent="0.2">
      <c r="A69" s="867" t="s">
        <v>283</v>
      </c>
      <c r="B69" s="868" t="s">
        <v>45</v>
      </c>
      <c r="C69" s="869" t="s">
        <v>284</v>
      </c>
      <c r="D69" s="870"/>
      <c r="E69" s="870"/>
      <c r="F69" s="871">
        <v>4</v>
      </c>
      <c r="G69" s="872">
        <v>40</v>
      </c>
      <c r="H69" s="870" t="s">
        <v>17</v>
      </c>
      <c r="I69" s="870" t="s">
        <v>184</v>
      </c>
      <c r="J69" s="871" t="s">
        <v>17</v>
      </c>
      <c r="K69" s="872"/>
      <c r="L69" s="870"/>
      <c r="M69" s="870"/>
      <c r="N69" s="871" t="s">
        <v>17</v>
      </c>
      <c r="O69" s="872"/>
      <c r="P69" s="870"/>
      <c r="Q69" s="870"/>
      <c r="R69" s="871" t="s">
        <v>17</v>
      </c>
      <c r="S69" s="872"/>
      <c r="T69" s="870"/>
      <c r="U69" s="870"/>
      <c r="V69" s="871" t="s">
        <v>17</v>
      </c>
      <c r="W69" s="872"/>
      <c r="X69" s="870"/>
      <c r="Y69" s="870"/>
      <c r="Z69" s="871" t="s">
        <v>17</v>
      </c>
      <c r="AA69" s="873"/>
      <c r="AB69" s="870"/>
      <c r="AC69" s="870"/>
      <c r="AD69" s="871"/>
      <c r="AE69" s="874"/>
      <c r="AF69" s="821" t="s">
        <v>17</v>
      </c>
      <c r="AG69" s="821"/>
      <c r="AH69" s="821"/>
      <c r="AI69" s="821"/>
      <c r="AJ69" s="821"/>
      <c r="AK69" s="821"/>
      <c r="AL69" s="821" t="s">
        <v>17</v>
      </c>
      <c r="AM69" s="821"/>
      <c r="AN69" s="845">
        <v>4</v>
      </c>
      <c r="AO69" s="835">
        <v>40</v>
      </c>
      <c r="AP69" s="846"/>
      <c r="AQ69" s="835"/>
      <c r="AR69" s="875" t="s">
        <v>17</v>
      </c>
      <c r="AS69" s="876"/>
      <c r="AT69" s="877" t="s">
        <v>846</v>
      </c>
      <c r="AU69" s="877" t="s">
        <v>847</v>
      </c>
    </row>
    <row r="70" spans="1:48" s="483" customFormat="1" ht="15.75" customHeight="1" x14ac:dyDescent="0.2">
      <c r="A70" s="878" t="s">
        <v>418</v>
      </c>
      <c r="B70" s="879" t="s">
        <v>419</v>
      </c>
      <c r="C70" s="827" t="s">
        <v>420</v>
      </c>
      <c r="D70" s="880"/>
      <c r="E70" s="835" t="s">
        <v>68</v>
      </c>
      <c r="F70" s="881"/>
      <c r="G70" s="835" t="s">
        <v>68</v>
      </c>
      <c r="H70" s="875" t="s">
        <v>17</v>
      </c>
      <c r="I70" s="882"/>
      <c r="J70" s="880"/>
      <c r="K70" s="835" t="s">
        <v>68</v>
      </c>
      <c r="L70" s="881"/>
      <c r="M70" s="835" t="s">
        <v>68</v>
      </c>
      <c r="N70" s="875" t="s">
        <v>17</v>
      </c>
      <c r="O70" s="882"/>
      <c r="P70" s="880"/>
      <c r="Q70" s="835" t="s">
        <v>68</v>
      </c>
      <c r="R70" s="881"/>
      <c r="S70" s="835" t="s">
        <v>68</v>
      </c>
      <c r="T70" s="883" t="s">
        <v>17</v>
      </c>
      <c r="U70" s="884"/>
      <c r="V70" s="880"/>
      <c r="W70" s="835" t="s">
        <v>68</v>
      </c>
      <c r="X70" s="881"/>
      <c r="Y70" s="835" t="s">
        <v>68</v>
      </c>
      <c r="Z70" s="875" t="s">
        <v>17</v>
      </c>
      <c r="AA70" s="882"/>
      <c r="AB70" s="880"/>
      <c r="AC70" s="835" t="s">
        <v>68</v>
      </c>
      <c r="AD70" s="881"/>
      <c r="AE70" s="835" t="s">
        <v>68</v>
      </c>
      <c r="AF70" s="875" t="s">
        <v>17</v>
      </c>
      <c r="AG70" s="882"/>
      <c r="AH70" s="880"/>
      <c r="AI70" s="835" t="s">
        <v>68</v>
      </c>
      <c r="AJ70" s="881"/>
      <c r="AK70" s="835" t="s">
        <v>68</v>
      </c>
      <c r="AL70" s="875" t="s">
        <v>17</v>
      </c>
      <c r="AM70" s="885" t="s">
        <v>304</v>
      </c>
      <c r="AN70" s="845" t="s">
        <v>68</v>
      </c>
      <c r="AO70" s="835" t="s">
        <v>68</v>
      </c>
      <c r="AP70" s="846" t="s">
        <v>68</v>
      </c>
      <c r="AQ70" s="835" t="str">
        <f>IF((L70+F70+R70+X70+AD70+AJ70)*14=0,"",(L70+F70+R70+X70+AD70+AJ70)*14)</f>
        <v/>
      </c>
      <c r="AR70" s="875" t="s">
        <v>17</v>
      </c>
      <c r="AS70" s="886" t="s">
        <v>68</v>
      </c>
      <c r="AT70" s="496"/>
      <c r="AU70" s="496"/>
    </row>
    <row r="71" spans="1:48" s="483" customFormat="1" ht="15.75" customHeight="1" x14ac:dyDescent="0.2">
      <c r="A71" s="878" t="s">
        <v>421</v>
      </c>
      <c r="B71" s="826" t="s">
        <v>15</v>
      </c>
      <c r="C71" s="827" t="s">
        <v>1238</v>
      </c>
      <c r="D71" s="887"/>
      <c r="E71" s="888"/>
      <c r="F71" s="887"/>
      <c r="G71" s="888"/>
      <c r="H71" s="889"/>
      <c r="I71" s="887"/>
      <c r="J71" s="887"/>
      <c r="K71" s="888"/>
      <c r="L71" s="887"/>
      <c r="M71" s="888"/>
      <c r="N71" s="889"/>
      <c r="O71" s="887"/>
      <c r="P71" s="841"/>
      <c r="Q71" s="840"/>
      <c r="R71" s="841"/>
      <c r="S71" s="840"/>
      <c r="T71" s="890" t="s">
        <v>17</v>
      </c>
      <c r="U71" s="891"/>
      <c r="V71" s="887"/>
      <c r="W71" s="888"/>
      <c r="X71" s="887"/>
      <c r="Y71" s="888"/>
      <c r="Z71" s="889"/>
      <c r="AA71" s="887"/>
      <c r="AB71" s="887"/>
      <c r="AC71" s="888"/>
      <c r="AD71" s="887"/>
      <c r="AE71" s="888"/>
      <c r="AF71" s="889"/>
      <c r="AG71" s="887"/>
      <c r="AH71" s="887"/>
      <c r="AI71" s="888"/>
      <c r="AJ71" s="887"/>
      <c r="AK71" s="888"/>
      <c r="AL71" s="889"/>
      <c r="AM71" s="887"/>
      <c r="AN71" s="888"/>
      <c r="AO71" s="888"/>
      <c r="AP71" s="888"/>
      <c r="AQ71" s="888"/>
      <c r="AR71" s="889" t="s">
        <v>17</v>
      </c>
      <c r="AS71" s="892"/>
      <c r="AT71" s="496"/>
      <c r="AU71" s="496"/>
    </row>
    <row r="72" spans="1:48" s="1094" customFormat="1" ht="15.75" customHeight="1" thickBot="1" x14ac:dyDescent="0.25">
      <c r="A72" s="878" t="s">
        <v>1009</v>
      </c>
      <c r="B72" s="830" t="s">
        <v>15</v>
      </c>
      <c r="C72" s="827" t="s">
        <v>1021</v>
      </c>
      <c r="D72" s="1091"/>
      <c r="E72" s="1070" t="s">
        <v>68</v>
      </c>
      <c r="F72" s="1092"/>
      <c r="G72" s="1070" t="s">
        <v>68</v>
      </c>
      <c r="H72" s="1396" t="s">
        <v>17</v>
      </c>
      <c r="I72" s="882"/>
      <c r="J72" s="880"/>
      <c r="K72" s="1397" t="s">
        <v>68</v>
      </c>
      <c r="L72" s="881"/>
      <c r="M72" s="1397" t="s">
        <v>68</v>
      </c>
      <c r="N72" s="1396" t="s">
        <v>17</v>
      </c>
      <c r="O72" s="882"/>
      <c r="P72" s="880"/>
      <c r="Q72" s="1397" t="s">
        <v>68</v>
      </c>
      <c r="R72" s="881"/>
      <c r="S72" s="1397" t="s">
        <v>68</v>
      </c>
      <c r="T72" s="1396" t="s">
        <v>17</v>
      </c>
      <c r="U72" s="1093"/>
      <c r="V72" s="1091"/>
      <c r="W72" s="1070" t="s">
        <v>68</v>
      </c>
      <c r="X72" s="1092"/>
      <c r="Y72" s="1070" t="s">
        <v>68</v>
      </c>
      <c r="Z72" s="1396" t="s">
        <v>17</v>
      </c>
      <c r="AA72" s="882"/>
      <c r="AB72" s="880"/>
      <c r="AC72" s="1397" t="s">
        <v>68</v>
      </c>
      <c r="AD72" s="881"/>
      <c r="AE72" s="1397" t="s">
        <v>68</v>
      </c>
      <c r="AF72" s="1396" t="s">
        <v>17</v>
      </c>
      <c r="AG72" s="882"/>
      <c r="AH72" s="880"/>
      <c r="AI72" s="1397" t="s">
        <v>68</v>
      </c>
      <c r="AJ72" s="881"/>
      <c r="AK72" s="1397" t="s">
        <v>68</v>
      </c>
      <c r="AL72" s="1396" t="s">
        <v>17</v>
      </c>
      <c r="AM72" s="885" t="s">
        <v>304</v>
      </c>
      <c r="AN72" s="1088" t="s">
        <v>68</v>
      </c>
      <c r="AO72" s="1080" t="s">
        <v>68</v>
      </c>
      <c r="AP72" s="1089" t="s">
        <v>68</v>
      </c>
      <c r="AQ72" s="1080" t="str">
        <f>IF((L72+F72+R72+X72+AD72+AJ72)*14=0,"",(L72+F72+R72+X72+AD72+AJ72)*14)</f>
        <v/>
      </c>
      <c r="AR72" s="1095" t="s">
        <v>17</v>
      </c>
      <c r="AS72" s="1096" t="s">
        <v>68</v>
      </c>
    </row>
    <row r="73" spans="1:48" s="483" customFormat="1" ht="15.75" customHeight="1" thickBot="1" x14ac:dyDescent="0.3">
      <c r="A73" s="1059"/>
      <c r="B73" s="456"/>
      <c r="C73" s="1049" t="s">
        <v>18</v>
      </c>
      <c r="D73" s="458">
        <f t="shared" ref="D73:AM73" si="12">SUM(D69:D72)</f>
        <v>0</v>
      </c>
      <c r="E73" s="613">
        <f t="shared" si="12"/>
        <v>0</v>
      </c>
      <c r="F73" s="613">
        <f t="shared" si="12"/>
        <v>4</v>
      </c>
      <c r="G73" s="613">
        <f t="shared" si="12"/>
        <v>40</v>
      </c>
      <c r="H73" s="614">
        <f t="shared" si="12"/>
        <v>0</v>
      </c>
      <c r="I73" s="615">
        <f t="shared" si="12"/>
        <v>0</v>
      </c>
      <c r="J73" s="616">
        <f t="shared" si="12"/>
        <v>0</v>
      </c>
      <c r="K73" s="613">
        <f t="shared" si="12"/>
        <v>0</v>
      </c>
      <c r="L73" s="617">
        <f t="shared" si="12"/>
        <v>0</v>
      </c>
      <c r="M73" s="613">
        <f t="shared" si="12"/>
        <v>0</v>
      </c>
      <c r="N73" s="614">
        <f t="shared" si="12"/>
        <v>0</v>
      </c>
      <c r="O73" s="615">
        <f t="shared" si="12"/>
        <v>0</v>
      </c>
      <c r="P73" s="458">
        <f t="shared" si="12"/>
        <v>0</v>
      </c>
      <c r="Q73" s="613">
        <f t="shared" si="12"/>
        <v>0</v>
      </c>
      <c r="R73" s="617">
        <f t="shared" si="12"/>
        <v>0</v>
      </c>
      <c r="S73" s="613">
        <f t="shared" si="12"/>
        <v>0</v>
      </c>
      <c r="T73" s="618">
        <f t="shared" si="12"/>
        <v>0</v>
      </c>
      <c r="U73" s="615">
        <f t="shared" si="12"/>
        <v>0</v>
      </c>
      <c r="V73" s="616">
        <f t="shared" si="12"/>
        <v>0</v>
      </c>
      <c r="W73" s="613">
        <f t="shared" si="12"/>
        <v>0</v>
      </c>
      <c r="X73" s="617">
        <f t="shared" si="12"/>
        <v>0</v>
      </c>
      <c r="Y73" s="613">
        <f t="shared" si="12"/>
        <v>0</v>
      </c>
      <c r="Z73" s="614">
        <f t="shared" si="12"/>
        <v>0</v>
      </c>
      <c r="AA73" s="615">
        <f t="shared" si="12"/>
        <v>0</v>
      </c>
      <c r="AB73" s="458">
        <f t="shared" si="12"/>
        <v>0</v>
      </c>
      <c r="AC73" s="613">
        <f t="shared" si="12"/>
        <v>0</v>
      </c>
      <c r="AD73" s="617">
        <f t="shared" si="12"/>
        <v>0</v>
      </c>
      <c r="AE73" s="613">
        <f t="shared" si="12"/>
        <v>0</v>
      </c>
      <c r="AF73" s="614">
        <f t="shared" si="12"/>
        <v>0</v>
      </c>
      <c r="AG73" s="615">
        <f t="shared" si="12"/>
        <v>0</v>
      </c>
      <c r="AH73" s="616">
        <f t="shared" si="12"/>
        <v>0</v>
      </c>
      <c r="AI73" s="613">
        <f t="shared" si="12"/>
        <v>0</v>
      </c>
      <c r="AJ73" s="617">
        <f t="shared" si="12"/>
        <v>0</v>
      </c>
      <c r="AK73" s="613">
        <f t="shared" si="12"/>
        <v>0</v>
      </c>
      <c r="AL73" s="614">
        <f t="shared" si="12"/>
        <v>0</v>
      </c>
      <c r="AM73" s="615">
        <f t="shared" si="12"/>
        <v>0</v>
      </c>
      <c r="AN73" s="619" t="str">
        <f>IF(D73+J73+P73+V73=0,"",D73+J73+P73+V73)</f>
        <v/>
      </c>
      <c r="AO73" s="620" t="str">
        <f>IF((P73+V73+AB73+AH73)*14=0,"",(P73+V73+AB73+AH73)*14)</f>
        <v/>
      </c>
      <c r="AP73" s="621">
        <v>1</v>
      </c>
      <c r="AQ73" s="620">
        <v>14</v>
      </c>
      <c r="AR73" s="614" t="s">
        <v>17</v>
      </c>
      <c r="AS73" s="622" t="s">
        <v>41</v>
      </c>
      <c r="AT73" s="488"/>
      <c r="AU73" s="488"/>
    </row>
    <row r="74" spans="1:48" s="483" customFormat="1" ht="15.75" customHeight="1" thickBot="1" x14ac:dyDescent="0.3">
      <c r="A74" s="1060"/>
      <c r="B74" s="465"/>
      <c r="C74" s="1050" t="s">
        <v>43</v>
      </c>
      <c r="D74" s="467">
        <f>D67+D73</f>
        <v>15</v>
      </c>
      <c r="E74" s="468">
        <f>E67+E73</f>
        <v>200</v>
      </c>
      <c r="F74" s="469">
        <f>F67+F73</f>
        <v>25</v>
      </c>
      <c r="G74" s="468">
        <f>G67+G73</f>
        <v>308</v>
      </c>
      <c r="H74" s="470" t="s">
        <v>17</v>
      </c>
      <c r="I74" s="471" t="s">
        <v>17</v>
      </c>
      <c r="J74" s="472">
        <f>J67+J73</f>
        <v>17</v>
      </c>
      <c r="K74" s="468">
        <f>K67+K73</f>
        <v>246</v>
      </c>
      <c r="L74" s="469">
        <f>L67+L73</f>
        <v>12</v>
      </c>
      <c r="M74" s="468">
        <f>M67+M73</f>
        <v>172</v>
      </c>
      <c r="N74" s="470" t="s">
        <v>17</v>
      </c>
      <c r="O74" s="471" t="s">
        <v>17</v>
      </c>
      <c r="P74" s="467">
        <f>P67+P73</f>
        <v>13</v>
      </c>
      <c r="Q74" s="468">
        <f>Q67+Q73</f>
        <v>182</v>
      </c>
      <c r="R74" s="469">
        <f>R67+R73</f>
        <v>15</v>
      </c>
      <c r="S74" s="468">
        <f>S67+S73</f>
        <v>210</v>
      </c>
      <c r="T74" s="473" t="s">
        <v>17</v>
      </c>
      <c r="U74" s="471" t="s">
        <v>17</v>
      </c>
      <c r="V74" s="472">
        <f>V67+V73</f>
        <v>15</v>
      </c>
      <c r="W74" s="468">
        <f>W67+W73</f>
        <v>210</v>
      </c>
      <c r="X74" s="469">
        <f>X67+X73</f>
        <v>18</v>
      </c>
      <c r="Y74" s="468">
        <f>Y67+Y73</f>
        <v>258</v>
      </c>
      <c r="Z74" s="470" t="s">
        <v>17</v>
      </c>
      <c r="AA74" s="471" t="s">
        <v>17</v>
      </c>
      <c r="AB74" s="467">
        <f>AB67+AB73</f>
        <v>16</v>
      </c>
      <c r="AC74" s="468">
        <f>AC67+AC73</f>
        <v>224</v>
      </c>
      <c r="AD74" s="469">
        <f>AD67+AD73</f>
        <v>11</v>
      </c>
      <c r="AE74" s="468">
        <f>AE67+AE73</f>
        <v>154</v>
      </c>
      <c r="AF74" s="470" t="s">
        <v>17</v>
      </c>
      <c r="AG74" s="471" t="s">
        <v>17</v>
      </c>
      <c r="AH74" s="472">
        <f>AH67+AH73</f>
        <v>12</v>
      </c>
      <c r="AI74" s="468">
        <f>AI67+AI73</f>
        <v>120</v>
      </c>
      <c r="AJ74" s="469">
        <f>AJ67+AJ73</f>
        <v>18</v>
      </c>
      <c r="AK74" s="468">
        <f>AK67+AK73</f>
        <v>174</v>
      </c>
      <c r="AL74" s="470" t="s">
        <v>17</v>
      </c>
      <c r="AM74" s="471" t="s">
        <v>17</v>
      </c>
      <c r="AN74" s="623">
        <v>101</v>
      </c>
      <c r="AO74" s="623">
        <v>1344</v>
      </c>
      <c r="AP74" s="623">
        <f>IF(F74+L74+R74+X74+AD74+AJ74=0,"",F74+L74+R74+X74+AD74+AJ74)</f>
        <v>99</v>
      </c>
      <c r="AQ74" s="623">
        <v>1054</v>
      </c>
      <c r="AR74" s="470" t="s">
        <v>17</v>
      </c>
      <c r="AS74" s="624" t="s">
        <v>41</v>
      </c>
      <c r="AT74" s="625"/>
      <c r="AU74" s="626"/>
      <c r="AV74" s="627"/>
    </row>
    <row r="75" spans="1:48" s="483" customFormat="1" ht="15.75" customHeight="1" thickTop="1" x14ac:dyDescent="0.2">
      <c r="A75" s="1061"/>
      <c r="B75" s="478"/>
      <c r="C75" s="1051"/>
      <c r="D75" s="1614"/>
      <c r="E75" s="1614"/>
      <c r="F75" s="1614"/>
      <c r="G75" s="1614"/>
      <c r="H75" s="1614"/>
      <c r="I75" s="1614"/>
      <c r="J75" s="1614"/>
      <c r="K75" s="1614"/>
      <c r="L75" s="1614"/>
      <c r="M75" s="1614"/>
      <c r="N75" s="1614"/>
      <c r="O75" s="1614"/>
      <c r="P75" s="1614"/>
      <c r="Q75" s="1614"/>
      <c r="R75" s="1614"/>
      <c r="S75" s="1614"/>
      <c r="T75" s="1614"/>
      <c r="U75" s="1614"/>
      <c r="V75" s="1614"/>
      <c r="W75" s="1614"/>
      <c r="X75" s="1614"/>
      <c r="Y75" s="1614"/>
      <c r="Z75" s="1614"/>
      <c r="AA75" s="1614"/>
      <c r="AB75" s="1614"/>
      <c r="AC75" s="1614"/>
      <c r="AD75" s="1614"/>
      <c r="AE75" s="1614"/>
      <c r="AF75" s="1614"/>
      <c r="AG75" s="1614"/>
      <c r="AH75" s="1614"/>
      <c r="AI75" s="1614"/>
      <c r="AJ75" s="1614"/>
      <c r="AK75" s="1614"/>
      <c r="AL75" s="1614"/>
      <c r="AM75" s="1614"/>
      <c r="AN75" s="1615"/>
      <c r="AO75" s="1615"/>
      <c r="AP75" s="1615"/>
      <c r="AQ75" s="1615"/>
      <c r="AR75" s="1615"/>
      <c r="AS75" s="1646"/>
      <c r="AT75" s="625"/>
      <c r="AU75" s="246"/>
      <c r="AV75" s="627"/>
    </row>
    <row r="76" spans="1:48" s="483" customFormat="1" ht="15.75" customHeight="1" x14ac:dyDescent="0.2">
      <c r="A76" s="893" t="s">
        <v>964</v>
      </c>
      <c r="B76" s="641" t="s">
        <v>15</v>
      </c>
      <c r="C76" s="1382" t="s">
        <v>20</v>
      </c>
      <c r="D76" s="894"/>
      <c r="E76" s="895"/>
      <c r="F76" s="895"/>
      <c r="G76" s="895"/>
      <c r="H76" s="896"/>
      <c r="I76" s="897"/>
      <c r="J76" s="898"/>
      <c r="K76" s="895"/>
      <c r="L76" s="895"/>
      <c r="M76" s="895">
        <v>160</v>
      </c>
      <c r="N76" s="896" t="s">
        <v>17</v>
      </c>
      <c r="O76" s="897" t="s">
        <v>184</v>
      </c>
      <c r="P76" s="899"/>
      <c r="Q76" s="895"/>
      <c r="R76" s="895"/>
      <c r="S76" s="895"/>
      <c r="T76" s="896"/>
      <c r="U76" s="896"/>
      <c r="V76" s="899"/>
      <c r="W76" s="895"/>
      <c r="X76" s="895"/>
      <c r="Y76" s="895"/>
      <c r="Z76" s="896"/>
      <c r="AA76" s="897"/>
      <c r="AB76" s="898"/>
      <c r="AC76" s="895"/>
      <c r="AD76" s="895"/>
      <c r="AE76" s="895"/>
      <c r="AF76" s="896"/>
      <c r="AG76" s="896"/>
      <c r="AH76" s="896"/>
      <c r="AI76" s="895"/>
      <c r="AJ76" s="895"/>
      <c r="AK76" s="591"/>
      <c r="AL76" s="592"/>
      <c r="AM76" s="900"/>
      <c r="AN76" s="480"/>
      <c r="AO76" s="481"/>
      <c r="AP76" s="481"/>
      <c r="AQ76" s="481"/>
      <c r="AR76" s="481"/>
      <c r="AS76" s="481"/>
      <c r="AT76" s="1199" t="s">
        <v>722</v>
      </c>
      <c r="AU76" s="877" t="s">
        <v>1040</v>
      </c>
    </row>
    <row r="77" spans="1:48" s="483" customFormat="1" ht="15.75" customHeight="1" x14ac:dyDescent="0.2">
      <c r="A77" s="901" t="s">
        <v>965</v>
      </c>
      <c r="B77" s="902" t="s">
        <v>15</v>
      </c>
      <c r="C77" s="1425" t="s">
        <v>21</v>
      </c>
      <c r="D77" s="903"/>
      <c r="E77" s="895"/>
      <c r="F77" s="895"/>
      <c r="G77" s="895"/>
      <c r="H77" s="896"/>
      <c r="I77" s="904"/>
      <c r="J77" s="898"/>
      <c r="K77" s="895"/>
      <c r="L77" s="895"/>
      <c r="M77" s="895"/>
      <c r="N77" s="896"/>
      <c r="O77" s="904"/>
      <c r="P77" s="899"/>
      <c r="Q77" s="895"/>
      <c r="R77" s="895"/>
      <c r="S77" s="895"/>
      <c r="T77" s="896"/>
      <c r="U77" s="896"/>
      <c r="V77" s="899"/>
      <c r="W77" s="895"/>
      <c r="X77" s="895"/>
      <c r="Y77" s="895">
        <v>160</v>
      </c>
      <c r="Z77" s="896" t="s">
        <v>17</v>
      </c>
      <c r="AA77" s="904" t="s">
        <v>184</v>
      </c>
      <c r="AB77" s="898"/>
      <c r="AC77" s="895"/>
      <c r="AD77" s="895"/>
      <c r="AE77" s="895"/>
      <c r="AF77" s="896"/>
      <c r="AG77" s="896"/>
      <c r="AH77" s="896"/>
      <c r="AI77" s="895"/>
      <c r="AJ77" s="895"/>
      <c r="AK77" s="591"/>
      <c r="AL77" s="592"/>
      <c r="AM77" s="596"/>
      <c r="AN77" s="480"/>
      <c r="AO77" s="481"/>
      <c r="AP77" s="481"/>
      <c r="AQ77" s="481"/>
      <c r="AR77" s="481"/>
      <c r="AS77" s="481"/>
      <c r="AT77" s="1199" t="s">
        <v>722</v>
      </c>
      <c r="AU77" s="877" t="s">
        <v>1040</v>
      </c>
    </row>
    <row r="78" spans="1:48" s="483" customFormat="1" ht="15.75" customHeight="1" x14ac:dyDescent="0.2">
      <c r="A78" s="600" t="s">
        <v>966</v>
      </c>
      <c r="B78" s="905" t="s">
        <v>15</v>
      </c>
      <c r="C78" s="1425" t="s">
        <v>33</v>
      </c>
      <c r="D78" s="903"/>
      <c r="E78" s="895"/>
      <c r="F78" s="895"/>
      <c r="G78" s="895"/>
      <c r="H78" s="896"/>
      <c r="I78" s="904"/>
      <c r="J78" s="898"/>
      <c r="K78" s="895"/>
      <c r="L78" s="895"/>
      <c r="M78" s="895"/>
      <c r="N78" s="896"/>
      <c r="O78" s="904"/>
      <c r="P78" s="899"/>
      <c r="Q78" s="895"/>
      <c r="R78" s="895"/>
      <c r="S78" s="895"/>
      <c r="T78" s="896"/>
      <c r="U78" s="896"/>
      <c r="V78" s="899"/>
      <c r="W78" s="895"/>
      <c r="X78" s="895"/>
      <c r="Y78" s="895"/>
      <c r="Z78" s="896"/>
      <c r="AA78" s="904"/>
      <c r="AB78" s="898"/>
      <c r="AC78" s="895"/>
      <c r="AD78" s="895"/>
      <c r="AE78" s="895"/>
      <c r="AF78" s="896"/>
      <c r="AG78" s="896"/>
      <c r="AH78" s="896"/>
      <c r="AI78" s="895"/>
      <c r="AJ78" s="895"/>
      <c r="AK78" s="591">
        <v>80</v>
      </c>
      <c r="AL78" s="592" t="s">
        <v>17</v>
      </c>
      <c r="AM78" s="596" t="s">
        <v>184</v>
      </c>
      <c r="AN78" s="480"/>
      <c r="AO78" s="481"/>
      <c r="AP78" s="481"/>
      <c r="AQ78" s="481"/>
      <c r="AR78" s="481"/>
      <c r="AS78" s="481"/>
      <c r="AT78" s="1199" t="s">
        <v>722</v>
      </c>
      <c r="AU78" s="877" t="s">
        <v>1040</v>
      </c>
    </row>
    <row r="79" spans="1:48" s="483" customFormat="1" ht="15.75" customHeight="1" x14ac:dyDescent="0.2">
      <c r="A79" s="1617"/>
      <c r="B79" s="1647"/>
      <c r="C79" s="1647"/>
      <c r="D79" s="1647"/>
      <c r="E79" s="1647"/>
      <c r="F79" s="1647"/>
      <c r="G79" s="1647"/>
      <c r="H79" s="1647"/>
      <c r="I79" s="1647"/>
      <c r="J79" s="1647"/>
      <c r="K79" s="1647"/>
      <c r="L79" s="1647"/>
      <c r="M79" s="1647"/>
      <c r="N79" s="1647"/>
      <c r="O79" s="1647"/>
      <c r="P79" s="1647"/>
      <c r="Q79" s="1647"/>
      <c r="R79" s="1647"/>
      <c r="S79" s="1647"/>
      <c r="T79" s="1647"/>
      <c r="U79" s="1647"/>
      <c r="V79" s="1647"/>
      <c r="W79" s="1647"/>
      <c r="X79" s="1647"/>
      <c r="Y79" s="1647"/>
      <c r="Z79" s="1647"/>
      <c r="AA79" s="1647"/>
      <c r="AB79" s="906"/>
      <c r="AC79" s="906"/>
      <c r="AD79" s="906"/>
      <c r="AE79" s="906"/>
      <c r="AF79" s="906"/>
      <c r="AG79" s="906"/>
      <c r="AH79" s="906"/>
      <c r="AI79" s="906"/>
      <c r="AJ79" s="906"/>
      <c r="AK79" s="906"/>
      <c r="AL79" s="906"/>
      <c r="AM79" s="906"/>
      <c r="AN79" s="907"/>
      <c r="AO79" s="908"/>
      <c r="AP79" s="908"/>
      <c r="AQ79" s="908"/>
      <c r="AR79" s="908"/>
      <c r="AS79" s="822"/>
    </row>
    <row r="80" spans="1:48" s="483" customFormat="1" ht="15.75" customHeight="1" x14ac:dyDescent="0.2">
      <c r="A80" s="1648" t="s">
        <v>22</v>
      </c>
      <c r="B80" s="1649"/>
      <c r="C80" s="1649"/>
      <c r="D80" s="1649"/>
      <c r="E80" s="1649"/>
      <c r="F80" s="1649"/>
      <c r="G80" s="1649"/>
      <c r="H80" s="1649"/>
      <c r="I80" s="1649"/>
      <c r="J80" s="1649"/>
      <c r="K80" s="1649"/>
      <c r="L80" s="1649"/>
      <c r="M80" s="1649"/>
      <c r="N80" s="1649"/>
      <c r="O80" s="1649"/>
      <c r="P80" s="1649"/>
      <c r="Q80" s="1649"/>
      <c r="R80" s="1649"/>
      <c r="S80" s="1649"/>
      <c r="T80" s="1649"/>
      <c r="U80" s="1649"/>
      <c r="V80" s="1649"/>
      <c r="W80" s="1649"/>
      <c r="X80" s="1649"/>
      <c r="Y80" s="1649"/>
      <c r="Z80" s="1649"/>
      <c r="AA80" s="1649"/>
      <c r="AB80" s="909"/>
      <c r="AC80" s="909"/>
      <c r="AD80" s="909"/>
      <c r="AE80" s="909"/>
      <c r="AF80" s="909"/>
      <c r="AG80" s="909"/>
      <c r="AH80" s="909"/>
      <c r="AI80" s="909"/>
      <c r="AJ80" s="909"/>
      <c r="AK80" s="909"/>
      <c r="AL80" s="909"/>
      <c r="AM80" s="909"/>
      <c r="AN80" s="907"/>
      <c r="AO80" s="908"/>
      <c r="AP80" s="908"/>
      <c r="AQ80" s="908"/>
      <c r="AR80" s="908"/>
      <c r="AS80" s="822"/>
    </row>
    <row r="81" spans="1:45" s="483" customFormat="1" ht="15.75" customHeight="1" x14ac:dyDescent="0.2">
      <c r="A81" s="1062"/>
      <c r="B81" s="910"/>
      <c r="C81" s="911" t="s">
        <v>23</v>
      </c>
      <c r="D81" s="912"/>
      <c r="E81" s="913"/>
      <c r="F81" s="913"/>
      <c r="G81" s="913"/>
      <c r="H81" s="846"/>
      <c r="I81" s="914">
        <f>IF(COUNTIF(I13:I78,"A")=0,"",COUNTIF(I13:I78,"A"))</f>
        <v>1</v>
      </c>
      <c r="J81" s="912"/>
      <c r="K81" s="913"/>
      <c r="L81" s="913"/>
      <c r="M81" s="913"/>
      <c r="N81" s="846"/>
      <c r="O81" s="914">
        <f>IF(COUNTIF(O13:O78,"A")=0,"",COUNTIF(O13:O78,"A"))</f>
        <v>1</v>
      </c>
      <c r="P81" s="912"/>
      <c r="Q81" s="913"/>
      <c r="R81" s="913"/>
      <c r="S81" s="913"/>
      <c r="T81" s="846"/>
      <c r="U81" s="914" t="str">
        <f>IF(COUNTIF(U13:U78,"A")=0,"",COUNTIF(U13:U78,"A"))</f>
        <v/>
      </c>
      <c r="V81" s="912"/>
      <c r="W81" s="913"/>
      <c r="X81" s="913"/>
      <c r="Y81" s="913"/>
      <c r="Z81" s="846"/>
      <c r="AA81" s="914">
        <f>IF(COUNTIF(AA13:AA78,"A")=0,"",COUNTIF(AA13:AA78,"A"))</f>
        <v>1</v>
      </c>
      <c r="AB81" s="912"/>
      <c r="AC81" s="913"/>
      <c r="AD81" s="913"/>
      <c r="AE81" s="913"/>
      <c r="AF81" s="846"/>
      <c r="AG81" s="914" t="str">
        <f>IF(COUNTIF(AG13:AG78,"A")=0,"",COUNTIF(AG13:AG78,"A"))</f>
        <v/>
      </c>
      <c r="AH81" s="912"/>
      <c r="AI81" s="913"/>
      <c r="AJ81" s="913"/>
      <c r="AK81" s="913"/>
      <c r="AL81" s="846"/>
      <c r="AM81" s="914">
        <f>IF(COUNTIF(AM13:AM78,"A")=0,"",COUNTIF(AM13:AM78,"A"))</f>
        <v>1</v>
      </c>
      <c r="AN81" s="915"/>
      <c r="AO81" s="913"/>
      <c r="AP81" s="913"/>
      <c r="AQ81" s="913"/>
      <c r="AR81" s="846"/>
      <c r="AS81" s="916">
        <f t="shared" ref="AS81:AS93" si="13">IF(SUM(I81:AM81)=0,"",SUM(I81:AM81))</f>
        <v>4</v>
      </c>
    </row>
    <row r="82" spans="1:45" s="483" customFormat="1" ht="15.75" customHeight="1" x14ac:dyDescent="0.2">
      <c r="A82" s="1062"/>
      <c r="B82" s="910"/>
      <c r="C82" s="911" t="s">
        <v>24</v>
      </c>
      <c r="D82" s="912"/>
      <c r="E82" s="913"/>
      <c r="F82" s="913"/>
      <c r="G82" s="913"/>
      <c r="H82" s="846"/>
      <c r="I82" s="914">
        <v>3</v>
      </c>
      <c r="J82" s="912"/>
      <c r="K82" s="913"/>
      <c r="L82" s="913"/>
      <c r="M82" s="913"/>
      <c r="N82" s="846"/>
      <c r="O82" s="914">
        <v>2</v>
      </c>
      <c r="P82" s="912"/>
      <c r="Q82" s="913"/>
      <c r="R82" s="913"/>
      <c r="S82" s="913"/>
      <c r="T82" s="846"/>
      <c r="U82" s="914">
        <v>4</v>
      </c>
      <c r="V82" s="912"/>
      <c r="W82" s="913"/>
      <c r="X82" s="913"/>
      <c r="Y82" s="913"/>
      <c r="Z82" s="846"/>
      <c r="AA82" s="914">
        <v>3</v>
      </c>
      <c r="AB82" s="912"/>
      <c r="AC82" s="913"/>
      <c r="AD82" s="913"/>
      <c r="AE82" s="913"/>
      <c r="AF82" s="846"/>
      <c r="AG82" s="914">
        <v>2</v>
      </c>
      <c r="AH82" s="912"/>
      <c r="AI82" s="913"/>
      <c r="AJ82" s="913"/>
      <c r="AK82" s="913"/>
      <c r="AL82" s="846"/>
      <c r="AM82" s="914">
        <v>2</v>
      </c>
      <c r="AN82" s="915"/>
      <c r="AO82" s="913"/>
      <c r="AP82" s="913"/>
      <c r="AQ82" s="913"/>
      <c r="AR82" s="846"/>
      <c r="AS82" s="916">
        <f t="shared" si="13"/>
        <v>16</v>
      </c>
    </row>
    <row r="83" spans="1:45" s="483" customFormat="1" ht="15.75" customHeight="1" x14ac:dyDescent="0.2">
      <c r="A83" s="1062"/>
      <c r="B83" s="910"/>
      <c r="C83" s="911" t="s">
        <v>58</v>
      </c>
      <c r="D83" s="912"/>
      <c r="E83" s="913"/>
      <c r="F83" s="913"/>
      <c r="G83" s="913"/>
      <c r="H83" s="846"/>
      <c r="I83" s="914">
        <f>IF(COUNTIF(I13:I78,"ÉÉ")=0,"",COUNTIF(I13:I78,"ÉÉ"))</f>
        <v>2</v>
      </c>
      <c r="J83" s="912"/>
      <c r="K83" s="913"/>
      <c r="L83" s="913"/>
      <c r="M83" s="913"/>
      <c r="N83" s="846"/>
      <c r="O83" s="914" t="str">
        <f>IF(COUNTIF(O13:O78,"ÉÉ")=0,"",COUNTIF(O13:O78,"ÉÉ"))</f>
        <v/>
      </c>
      <c r="P83" s="912"/>
      <c r="Q83" s="913"/>
      <c r="R83" s="913"/>
      <c r="S83" s="913"/>
      <c r="T83" s="846"/>
      <c r="U83" s="914" t="str">
        <f>IF(COUNTIF(U13:U78,"ÉÉ")=0,"",COUNTIF(U13:U78,"ÉÉ"))</f>
        <v/>
      </c>
      <c r="V83" s="912"/>
      <c r="W83" s="913"/>
      <c r="X83" s="913"/>
      <c r="Y83" s="913"/>
      <c r="Z83" s="846"/>
      <c r="AA83" s="914" t="str">
        <f>IF(COUNTIF(AA13:AA78,"ÉÉ")=0,"",COUNTIF(AA13:AA78,"ÉÉ"))</f>
        <v/>
      </c>
      <c r="AB83" s="912"/>
      <c r="AC83" s="913"/>
      <c r="AD83" s="913"/>
      <c r="AE83" s="913"/>
      <c r="AF83" s="846"/>
      <c r="AG83" s="914" t="str">
        <f>IF(COUNTIF(AG13:AG78,"ÉÉ")=0,"",COUNTIF(AG13:AG78,"ÉÉ"))</f>
        <v/>
      </c>
      <c r="AH83" s="912"/>
      <c r="AI83" s="913"/>
      <c r="AJ83" s="913"/>
      <c r="AK83" s="913"/>
      <c r="AL83" s="846"/>
      <c r="AM83" s="914" t="str">
        <f>IF(COUNTIF(AM13:AM78,"ÉÉ")=0,"",COUNTIF(AM13:AM78,"ÉÉ"))</f>
        <v/>
      </c>
      <c r="AN83" s="915"/>
      <c r="AO83" s="913"/>
      <c r="AP83" s="913"/>
      <c r="AQ83" s="913"/>
      <c r="AR83" s="846"/>
      <c r="AS83" s="916">
        <f t="shared" si="13"/>
        <v>2</v>
      </c>
    </row>
    <row r="84" spans="1:45" s="483" customFormat="1" ht="15.75" customHeight="1" x14ac:dyDescent="0.2">
      <c r="A84" s="1062"/>
      <c r="B84" s="910"/>
      <c r="C84" s="911" t="s">
        <v>59</v>
      </c>
      <c r="D84" s="917"/>
      <c r="E84" s="918"/>
      <c r="F84" s="918"/>
      <c r="G84" s="918"/>
      <c r="H84" s="919"/>
      <c r="I84" s="914" t="str">
        <f>IF(COUNTIF(I13:I78,"ÉÉ(Z)")=0,"",COUNTIF(I13:I78,"ÉÉ(Z)"))</f>
        <v/>
      </c>
      <c r="J84" s="917"/>
      <c r="K84" s="918"/>
      <c r="L84" s="918"/>
      <c r="M84" s="918"/>
      <c r="N84" s="919"/>
      <c r="O84" s="914" t="str">
        <f>IF(COUNTIF(O13:O78,"ÉÉ(Z)")=0,"",COUNTIF(O13:O78,"ÉÉ(Z)"))</f>
        <v/>
      </c>
      <c r="P84" s="917"/>
      <c r="Q84" s="918"/>
      <c r="R84" s="918"/>
      <c r="S84" s="918"/>
      <c r="T84" s="919"/>
      <c r="U84" s="914" t="str">
        <f>IF(COUNTIF(U13:U78,"ÉÉ(Z)")=0,"",COUNTIF(U13:U78,"ÉÉ(Z)"))</f>
        <v/>
      </c>
      <c r="V84" s="917"/>
      <c r="W84" s="918"/>
      <c r="X84" s="918"/>
      <c r="Y84" s="918"/>
      <c r="Z84" s="919"/>
      <c r="AA84" s="914" t="str">
        <f>IF(COUNTIF(AA13:AA78,"ÉÉ(Z)")=0,"",COUNTIF(AA13:AA78,"ÉÉ(Z)"))</f>
        <v/>
      </c>
      <c r="AB84" s="917"/>
      <c r="AC84" s="918"/>
      <c r="AD84" s="918"/>
      <c r="AE84" s="918"/>
      <c r="AF84" s="919"/>
      <c r="AG84" s="914" t="str">
        <f>IF(COUNTIF(AG13:AG78,"ÉÉ(Z)")=0,"",COUNTIF(AG13:AG78,"ÉÉ(Z)"))</f>
        <v/>
      </c>
      <c r="AH84" s="917"/>
      <c r="AI84" s="918"/>
      <c r="AJ84" s="918"/>
      <c r="AK84" s="918"/>
      <c r="AL84" s="919"/>
      <c r="AM84" s="914" t="str">
        <f>IF(COUNTIF(AM13:AM78,"ÉÉ(Z)")=0,"",COUNTIF(AM13:AM78,"ÉÉ(Z)"))</f>
        <v/>
      </c>
      <c r="AN84" s="920"/>
      <c r="AO84" s="918"/>
      <c r="AP84" s="918"/>
      <c r="AQ84" s="918"/>
      <c r="AR84" s="919"/>
      <c r="AS84" s="916" t="str">
        <f t="shared" si="13"/>
        <v/>
      </c>
    </row>
    <row r="85" spans="1:45" s="483" customFormat="1" ht="15.75" customHeight="1" x14ac:dyDescent="0.2">
      <c r="A85" s="1062"/>
      <c r="B85" s="910"/>
      <c r="C85" s="911" t="s">
        <v>60</v>
      </c>
      <c r="D85" s="912"/>
      <c r="E85" s="913"/>
      <c r="F85" s="913"/>
      <c r="G85" s="913"/>
      <c r="H85" s="846"/>
      <c r="I85" s="914">
        <f>IF(COUNTIF(I13:I78,"GYJ")=0,"",COUNTIF(I13:I78,"GYJ"))</f>
        <v>2</v>
      </c>
      <c r="J85" s="912"/>
      <c r="K85" s="913"/>
      <c r="L85" s="913"/>
      <c r="M85" s="913"/>
      <c r="N85" s="846"/>
      <c r="O85" s="914">
        <f>IF(COUNTIF(O13:O78,"GYJ")=0,"",COUNTIF(O13:O78,"GYJ"))</f>
        <v>3</v>
      </c>
      <c r="P85" s="912"/>
      <c r="Q85" s="913"/>
      <c r="R85" s="913"/>
      <c r="S85" s="913"/>
      <c r="T85" s="846"/>
      <c r="U85" s="914">
        <f>IF(COUNTIF(U13:U78,"GYJ")=0,"",COUNTIF(U13:U78,"GYJ"))</f>
        <v>2</v>
      </c>
      <c r="V85" s="912"/>
      <c r="W85" s="913"/>
      <c r="X85" s="913"/>
      <c r="Y85" s="913"/>
      <c r="Z85" s="846"/>
      <c r="AA85" s="914">
        <f>IF(COUNTIF(AA13:AA78,"GYJ")=0,"",COUNTIF(AA13:AA78,"GYJ"))</f>
        <v>3</v>
      </c>
      <c r="AB85" s="912"/>
      <c r="AC85" s="913"/>
      <c r="AD85" s="913"/>
      <c r="AE85" s="913"/>
      <c r="AF85" s="846"/>
      <c r="AG85" s="914">
        <f>IF(COUNTIF(AG13:AG78,"GYJ")=0,"",COUNTIF(AG13:AG78,"GYJ"))</f>
        <v>2</v>
      </c>
      <c r="AH85" s="912"/>
      <c r="AI85" s="913"/>
      <c r="AJ85" s="913"/>
      <c r="AK85" s="913"/>
      <c r="AL85" s="846"/>
      <c r="AM85" s="914">
        <f>IF(COUNTIF(AM13:AM78,"GYJ")=0,"",COUNTIF(AM13:AM78,"GYJ"))</f>
        <v>4</v>
      </c>
      <c r="AN85" s="915"/>
      <c r="AO85" s="913"/>
      <c r="AP85" s="913"/>
      <c r="AQ85" s="913"/>
      <c r="AR85" s="846"/>
      <c r="AS85" s="916">
        <f t="shared" si="13"/>
        <v>16</v>
      </c>
    </row>
    <row r="86" spans="1:45" s="483" customFormat="1" ht="15.75" customHeight="1" x14ac:dyDescent="0.2">
      <c r="A86" s="1062"/>
      <c r="B86" s="921"/>
      <c r="C86" s="911" t="s">
        <v>61</v>
      </c>
      <c r="D86" s="912"/>
      <c r="E86" s="913"/>
      <c r="F86" s="913"/>
      <c r="G86" s="913"/>
      <c r="H86" s="846"/>
      <c r="I86" s="914" t="str">
        <f>IF(COUNTIF(I13:I78,"GYJ(Z)")=0,"",COUNTIF(I13:I78,"GYJ(Z)"))</f>
        <v/>
      </c>
      <c r="J86" s="912"/>
      <c r="K86" s="913"/>
      <c r="L86" s="913"/>
      <c r="M86" s="913"/>
      <c r="N86" s="846"/>
      <c r="O86" s="914" t="str">
        <f>IF(COUNTIF(O13:O78,"GYJ(Z)")=0,"",COUNTIF(O13:O78,"GYJ(Z)"))</f>
        <v/>
      </c>
      <c r="P86" s="912"/>
      <c r="Q86" s="913"/>
      <c r="R86" s="913"/>
      <c r="S86" s="913"/>
      <c r="T86" s="846"/>
      <c r="U86" s="914" t="str">
        <f>IF(COUNTIF(U13:U78,"GYJ(Z)")=0,"",COUNTIF(U13:U78,"GYJ(Z)"))</f>
        <v/>
      </c>
      <c r="V86" s="912"/>
      <c r="W86" s="913"/>
      <c r="X86" s="913"/>
      <c r="Y86" s="913"/>
      <c r="Z86" s="846"/>
      <c r="AA86" s="914" t="str">
        <f>IF(COUNTIF(AA13:AA78,"GYJ(Z)")=0,"",COUNTIF(AA13:AA78,"GYJ(Z)"))</f>
        <v/>
      </c>
      <c r="AB86" s="912"/>
      <c r="AC86" s="913"/>
      <c r="AD86" s="913"/>
      <c r="AE86" s="913"/>
      <c r="AF86" s="846"/>
      <c r="AG86" s="914" t="str">
        <f>IF(COUNTIF(AG13:AG78,"GYJ(Z)")=0,"",COUNTIF(AG13:AG78,"GYJ(Z)"))</f>
        <v/>
      </c>
      <c r="AH86" s="912"/>
      <c r="AI86" s="913"/>
      <c r="AJ86" s="913"/>
      <c r="AK86" s="913"/>
      <c r="AL86" s="846"/>
      <c r="AM86" s="914">
        <f>IF(COUNTIF(AM13:AM78,"GYJ(Z)")=0,"",COUNTIF(AM13:AM78,"GYJ(Z)"))</f>
        <v>2</v>
      </c>
      <c r="AN86" s="915"/>
      <c r="AO86" s="913"/>
      <c r="AP86" s="913"/>
      <c r="AQ86" s="913"/>
      <c r="AR86" s="846"/>
      <c r="AS86" s="916">
        <f t="shared" si="13"/>
        <v>2</v>
      </c>
    </row>
    <row r="87" spans="1:45" s="483" customFormat="1" ht="15.75" customHeight="1" x14ac:dyDescent="0.2">
      <c r="A87" s="1062"/>
      <c r="B87" s="910"/>
      <c r="C87" s="922" t="s">
        <v>35</v>
      </c>
      <c r="D87" s="912"/>
      <c r="E87" s="913"/>
      <c r="F87" s="913"/>
      <c r="G87" s="913"/>
      <c r="H87" s="846"/>
      <c r="I87" s="914" t="str">
        <f>IF(COUNTIF(I13:I78,"K")=0,"",COUNTIF(I13:I78,"K"))</f>
        <v/>
      </c>
      <c r="J87" s="912"/>
      <c r="K87" s="913"/>
      <c r="L87" s="913"/>
      <c r="M87" s="913"/>
      <c r="N87" s="846"/>
      <c r="O87" s="914" t="str">
        <f>IF(COUNTIF(O13:O78,"K")=0,"",COUNTIF(O13:O78,"K"))</f>
        <v/>
      </c>
      <c r="P87" s="912"/>
      <c r="Q87" s="913"/>
      <c r="R87" s="913"/>
      <c r="S87" s="913"/>
      <c r="T87" s="846"/>
      <c r="U87" s="914">
        <f>IF(COUNTIF(U13:U78,"K")=0,"",COUNTIF(U13:U78,"K"))</f>
        <v>2</v>
      </c>
      <c r="V87" s="912"/>
      <c r="W87" s="913"/>
      <c r="X87" s="913"/>
      <c r="Y87" s="913"/>
      <c r="Z87" s="846"/>
      <c r="AA87" s="914">
        <f>IF(COUNTIF(AA13:AA78,"K")=0,"",COUNTIF(AA13:AA78,"K"))</f>
        <v>3</v>
      </c>
      <c r="AB87" s="912"/>
      <c r="AC87" s="913"/>
      <c r="AD87" s="913"/>
      <c r="AE87" s="913"/>
      <c r="AF87" s="846"/>
      <c r="AG87" s="914">
        <f>IF(COUNTIF(AG13:AG78,"K")=0,"",COUNTIF(AG13:AG78,"K"))</f>
        <v>2</v>
      </c>
      <c r="AH87" s="912"/>
      <c r="AI87" s="913"/>
      <c r="AJ87" s="913"/>
      <c r="AK87" s="913"/>
      <c r="AL87" s="846"/>
      <c r="AM87" s="914">
        <f>IF(COUNTIF(AM13:AM78,"K")=0,"",COUNTIF(AM13:AM78,"K"))</f>
        <v>1</v>
      </c>
      <c r="AN87" s="915"/>
      <c r="AO87" s="913"/>
      <c r="AP87" s="913"/>
      <c r="AQ87" s="913"/>
      <c r="AR87" s="846"/>
      <c r="AS87" s="916">
        <f t="shared" si="13"/>
        <v>8</v>
      </c>
    </row>
    <row r="88" spans="1:45" s="483" customFormat="1" ht="15.75" customHeight="1" x14ac:dyDescent="0.2">
      <c r="A88" s="1062"/>
      <c r="B88" s="910"/>
      <c r="C88" s="922" t="s">
        <v>36</v>
      </c>
      <c r="D88" s="912"/>
      <c r="E88" s="913"/>
      <c r="F88" s="913"/>
      <c r="G88" s="913"/>
      <c r="H88" s="846"/>
      <c r="I88" s="914" t="str">
        <f>IF(COUNTIF(I13:I78,"K(Z)")=0,"",COUNTIF(I13:I78,"K(Z)"))</f>
        <v/>
      </c>
      <c r="J88" s="912"/>
      <c r="K88" s="913"/>
      <c r="L88" s="913"/>
      <c r="M88" s="913"/>
      <c r="N88" s="846"/>
      <c r="O88" s="914">
        <f>IF(COUNTIF(O13:O78,"K(Z)")=0,"",COUNTIF(O13:O78,"K(Z)"))</f>
        <v>3</v>
      </c>
      <c r="P88" s="912"/>
      <c r="Q88" s="913"/>
      <c r="R88" s="913"/>
      <c r="S88" s="913"/>
      <c r="T88" s="846"/>
      <c r="U88" s="914">
        <f>IF(COUNTIF(U13:U78,"K(Z)")=0,"",COUNTIF(U13:U78,"K(Z)"))</f>
        <v>1</v>
      </c>
      <c r="V88" s="912"/>
      <c r="W88" s="913"/>
      <c r="X88" s="913"/>
      <c r="Y88" s="913"/>
      <c r="Z88" s="846"/>
      <c r="AA88" s="914">
        <f>IF(COUNTIF(AA13:AA78,"K(Z)")=0,"",COUNTIF(AA13:AA78,"K(Z)"))</f>
        <v>3</v>
      </c>
      <c r="AB88" s="912"/>
      <c r="AC88" s="913"/>
      <c r="AD88" s="913"/>
      <c r="AE88" s="913"/>
      <c r="AF88" s="846"/>
      <c r="AG88" s="914">
        <f>IF(COUNTIF(AG13:AG78,"K(Z)")=0,"",COUNTIF(AG13:AG78,"K(Z)"))</f>
        <v>2</v>
      </c>
      <c r="AH88" s="912"/>
      <c r="AI88" s="913"/>
      <c r="AJ88" s="913"/>
      <c r="AK88" s="913"/>
      <c r="AL88" s="846"/>
      <c r="AM88" s="914">
        <f>IF(COUNTIF(AM13:AM78,"K(Z)")=0,"",COUNTIF(AM13:AM78,"K(Z)"))</f>
        <v>1</v>
      </c>
      <c r="AN88" s="915"/>
      <c r="AO88" s="913"/>
      <c r="AP88" s="913"/>
      <c r="AQ88" s="913"/>
      <c r="AR88" s="846"/>
      <c r="AS88" s="916">
        <f t="shared" si="13"/>
        <v>10</v>
      </c>
    </row>
    <row r="89" spans="1:45" s="483" customFormat="1" ht="15.75" customHeight="1" x14ac:dyDescent="0.2">
      <c r="A89" s="1062"/>
      <c r="B89" s="910"/>
      <c r="C89" s="911" t="s">
        <v>25</v>
      </c>
      <c r="D89" s="912"/>
      <c r="E89" s="913"/>
      <c r="F89" s="913"/>
      <c r="G89" s="913"/>
      <c r="H89" s="846"/>
      <c r="I89" s="914" t="str">
        <f>IF(COUNTIF(I13:I78,"AV")=0,"",COUNTIF(I13:I78,"AV"))</f>
        <v/>
      </c>
      <c r="J89" s="912"/>
      <c r="K89" s="913"/>
      <c r="L89" s="913"/>
      <c r="M89" s="913"/>
      <c r="N89" s="846"/>
      <c r="O89" s="914" t="str">
        <f>IF(COUNTIF(O13:O78,"AV")=0,"",COUNTIF(O13:O78,"AV"))</f>
        <v/>
      </c>
      <c r="P89" s="912"/>
      <c r="Q89" s="913"/>
      <c r="R89" s="913"/>
      <c r="S89" s="913"/>
      <c r="T89" s="846"/>
      <c r="U89" s="914" t="str">
        <f>IF(COUNTIF(U13:U78,"AV")=0,"",COUNTIF(U13:U78,"AV"))</f>
        <v/>
      </c>
      <c r="V89" s="912"/>
      <c r="W89" s="913"/>
      <c r="X89" s="913"/>
      <c r="Y89" s="913"/>
      <c r="Z89" s="846"/>
      <c r="AA89" s="914" t="str">
        <f>IF(COUNTIF(AA13:AA78,"AV")=0,"",COUNTIF(AA13:AA78,"AV"))</f>
        <v/>
      </c>
      <c r="AB89" s="912"/>
      <c r="AC89" s="913"/>
      <c r="AD89" s="913"/>
      <c r="AE89" s="913"/>
      <c r="AF89" s="846"/>
      <c r="AG89" s="914" t="str">
        <f>IF(COUNTIF(AG13:AG78,"AV")=0,"",COUNTIF(AG13:AG78,"AV"))</f>
        <v/>
      </c>
      <c r="AH89" s="912"/>
      <c r="AI89" s="913"/>
      <c r="AJ89" s="913"/>
      <c r="AK89" s="913"/>
      <c r="AL89" s="846"/>
      <c r="AM89" s="914" t="str">
        <f>IF(COUNTIF(AM13:AM78,"AV")=0,"",COUNTIF(AM13:AM78,"AV"))</f>
        <v/>
      </c>
      <c r="AN89" s="915"/>
      <c r="AO89" s="913"/>
      <c r="AP89" s="913"/>
      <c r="AQ89" s="913"/>
      <c r="AR89" s="846"/>
      <c r="AS89" s="916" t="str">
        <f t="shared" si="13"/>
        <v/>
      </c>
    </row>
    <row r="90" spans="1:45" s="483" customFormat="1" ht="15.75" customHeight="1" x14ac:dyDescent="0.2">
      <c r="A90" s="1062"/>
      <c r="B90" s="910"/>
      <c r="C90" s="911" t="s">
        <v>62</v>
      </c>
      <c r="D90" s="912"/>
      <c r="E90" s="913"/>
      <c r="F90" s="913"/>
      <c r="G90" s="913"/>
      <c r="H90" s="846"/>
      <c r="I90" s="914" t="str">
        <f>IF(COUNTIF(I13:I78,"KV")=0,"",COUNTIF(I13:I78,"KV"))</f>
        <v/>
      </c>
      <c r="J90" s="912"/>
      <c r="K90" s="913"/>
      <c r="L90" s="913"/>
      <c r="M90" s="913"/>
      <c r="N90" s="846"/>
      <c r="O90" s="914" t="str">
        <f>IF(COUNTIF(O13:O78,"KV")=0,"",COUNTIF(O13:O78,"KV"))</f>
        <v/>
      </c>
      <c r="P90" s="912"/>
      <c r="Q90" s="913"/>
      <c r="R90" s="913"/>
      <c r="S90" s="913"/>
      <c r="T90" s="846"/>
      <c r="U90" s="914" t="str">
        <f>IF(COUNTIF(U13:U78,"KV")=0,"",COUNTIF(U13:U78,"KV"))</f>
        <v/>
      </c>
      <c r="V90" s="912"/>
      <c r="W90" s="913"/>
      <c r="X90" s="913"/>
      <c r="Y90" s="913"/>
      <c r="Z90" s="846"/>
      <c r="AA90" s="914" t="str">
        <f>IF(COUNTIF(AA13:AA78,"KV")=0,"",COUNTIF(AA13:AA78,"KV"))</f>
        <v/>
      </c>
      <c r="AB90" s="912"/>
      <c r="AC90" s="913"/>
      <c r="AD90" s="913"/>
      <c r="AE90" s="913"/>
      <c r="AF90" s="846"/>
      <c r="AG90" s="914" t="str">
        <f>IF(COUNTIF(AG13:AG78,"KV")=0,"",COUNTIF(AG13:AG78,"KV"))</f>
        <v/>
      </c>
      <c r="AH90" s="912"/>
      <c r="AI90" s="913"/>
      <c r="AJ90" s="913"/>
      <c r="AK90" s="913"/>
      <c r="AL90" s="846"/>
      <c r="AM90" s="914" t="str">
        <f>IF(COUNTIF(AM13:AM78,"KV")=0,"",COUNTIF(AM13:AM78,"KV"))</f>
        <v/>
      </c>
      <c r="AN90" s="915"/>
      <c r="AO90" s="913"/>
      <c r="AP90" s="913"/>
      <c r="AQ90" s="913"/>
      <c r="AR90" s="846"/>
      <c r="AS90" s="916" t="str">
        <f t="shared" si="13"/>
        <v/>
      </c>
    </row>
    <row r="91" spans="1:45" s="483" customFormat="1" ht="15.75" customHeight="1" x14ac:dyDescent="0.2">
      <c r="A91" s="1062"/>
      <c r="B91" s="910"/>
      <c r="C91" s="911" t="s">
        <v>63</v>
      </c>
      <c r="D91" s="923"/>
      <c r="E91" s="924"/>
      <c r="F91" s="924"/>
      <c r="G91" s="924"/>
      <c r="H91" s="925"/>
      <c r="I91" s="914" t="str">
        <f>IF(COUNTIF(I13:I78,"SZG")=0,"",COUNTIF(I13:I78,"SZG"))</f>
        <v/>
      </c>
      <c r="J91" s="923"/>
      <c r="K91" s="924"/>
      <c r="L91" s="924"/>
      <c r="M91" s="924"/>
      <c r="N91" s="925"/>
      <c r="O91" s="914" t="str">
        <f>IF(COUNTIF(O13:O78,"SZG")=0,"",COUNTIF(O13:O78,"SZG"))</f>
        <v/>
      </c>
      <c r="P91" s="923"/>
      <c r="Q91" s="924"/>
      <c r="R91" s="924"/>
      <c r="S91" s="924"/>
      <c r="T91" s="925"/>
      <c r="U91" s="914" t="str">
        <f>IF(COUNTIF(U13:U78,"SZG")=0,"",COUNTIF(U13:U78,"SZG"))</f>
        <v/>
      </c>
      <c r="V91" s="923"/>
      <c r="W91" s="924"/>
      <c r="X91" s="924"/>
      <c r="Y91" s="924"/>
      <c r="Z91" s="925"/>
      <c r="AA91" s="914" t="str">
        <f>IF(COUNTIF(AA13:AA78,"SZG")=0,"",COUNTIF(AA13:AA78,"SZG"))</f>
        <v/>
      </c>
      <c r="AB91" s="923"/>
      <c r="AC91" s="924"/>
      <c r="AD91" s="924"/>
      <c r="AE91" s="924"/>
      <c r="AF91" s="925"/>
      <c r="AG91" s="914" t="str">
        <f>IF(COUNTIF(AG13:AG78,"SZG")=0,"",COUNTIF(AG13:AG78,"SZG"))</f>
        <v/>
      </c>
      <c r="AH91" s="923"/>
      <c r="AI91" s="924"/>
      <c r="AJ91" s="924"/>
      <c r="AK91" s="924"/>
      <c r="AL91" s="925"/>
      <c r="AM91" s="914" t="str">
        <f>IF(COUNTIF(AM13:AM78,"SZG")=0,"",COUNTIF(AM13:AM78,"SZG"))</f>
        <v/>
      </c>
      <c r="AN91" s="915"/>
      <c r="AO91" s="913"/>
      <c r="AP91" s="913"/>
      <c r="AQ91" s="913"/>
      <c r="AR91" s="846"/>
      <c r="AS91" s="916" t="str">
        <f t="shared" si="13"/>
        <v/>
      </c>
    </row>
    <row r="92" spans="1:45" s="483" customFormat="1" ht="15.75" customHeight="1" x14ac:dyDescent="0.2">
      <c r="A92" s="1062"/>
      <c r="B92" s="910"/>
      <c r="C92" s="911" t="s">
        <v>64</v>
      </c>
      <c r="D92" s="923"/>
      <c r="E92" s="924"/>
      <c r="F92" s="924"/>
      <c r="G92" s="924"/>
      <c r="H92" s="925"/>
      <c r="I92" s="914" t="str">
        <f>IF(COUNTIF(I13:I78,"ZV")=0,"",COUNTIF(I13:I78,"ZV"))</f>
        <v/>
      </c>
      <c r="J92" s="923"/>
      <c r="K92" s="924"/>
      <c r="L92" s="924"/>
      <c r="M92" s="924"/>
      <c r="N92" s="925"/>
      <c r="O92" s="914" t="str">
        <f>IF(COUNTIF(O13:O78,"ZV")=0,"",COUNTIF(O13:O78,"ZV"))</f>
        <v/>
      </c>
      <c r="P92" s="923"/>
      <c r="Q92" s="924"/>
      <c r="R92" s="924"/>
      <c r="S92" s="924"/>
      <c r="T92" s="925"/>
      <c r="U92" s="914" t="str">
        <f>IF(COUNTIF(U13:U78,"ZV")=0,"",COUNTIF(U13:U78,"ZV"))</f>
        <v/>
      </c>
      <c r="V92" s="923"/>
      <c r="W92" s="924"/>
      <c r="X92" s="924"/>
      <c r="Y92" s="924"/>
      <c r="Z92" s="925"/>
      <c r="AA92" s="914" t="str">
        <f>IF(COUNTIF(AA13:AA78,"ZV")=0,"",COUNTIF(AA13:AA78,"ZV"))</f>
        <v/>
      </c>
      <c r="AB92" s="923"/>
      <c r="AC92" s="924"/>
      <c r="AD92" s="924"/>
      <c r="AE92" s="924"/>
      <c r="AF92" s="925"/>
      <c r="AG92" s="914" t="str">
        <f>IF(COUNTIF(AG13:AG78,"ZV")=0,"",COUNTIF(AG13:AG78,"ZV"))</f>
        <v/>
      </c>
      <c r="AH92" s="923"/>
      <c r="AI92" s="924"/>
      <c r="AJ92" s="924"/>
      <c r="AK92" s="924"/>
      <c r="AL92" s="925"/>
      <c r="AM92" s="914" t="str">
        <f>IF(COUNTIF(AM13:AM78,"ZV")=0,"",COUNTIF(AM13:AM78,"ZV"))</f>
        <v/>
      </c>
      <c r="AN92" s="915"/>
      <c r="AO92" s="913"/>
      <c r="AP92" s="913"/>
      <c r="AQ92" s="913"/>
      <c r="AR92" s="846"/>
      <c r="AS92" s="916" t="str">
        <f t="shared" si="13"/>
        <v/>
      </c>
    </row>
    <row r="93" spans="1:45" s="483" customFormat="1" ht="15.75" customHeight="1" thickBot="1" x14ac:dyDescent="0.25">
      <c r="A93" s="1098"/>
      <c r="B93" s="927"/>
      <c r="C93" s="928" t="s">
        <v>26</v>
      </c>
      <c r="D93" s="929"/>
      <c r="E93" s="930"/>
      <c r="F93" s="930"/>
      <c r="G93" s="930"/>
      <c r="H93" s="931"/>
      <c r="I93" s="932">
        <f>IF(SUM(I81:I92)=0,"",SUM(I81:I92))</f>
        <v>8</v>
      </c>
      <c r="J93" s="929"/>
      <c r="K93" s="930"/>
      <c r="L93" s="930"/>
      <c r="M93" s="930"/>
      <c r="N93" s="931"/>
      <c r="O93" s="932">
        <f>IF(SUM(O81:O92)=0,"",SUM(O81:O92))</f>
        <v>9</v>
      </c>
      <c r="P93" s="929"/>
      <c r="Q93" s="930"/>
      <c r="R93" s="930"/>
      <c r="S93" s="930"/>
      <c r="T93" s="931"/>
      <c r="U93" s="932">
        <f>IF(SUM(U81:U92)=0,"",SUM(U81:U92))</f>
        <v>9</v>
      </c>
      <c r="V93" s="929"/>
      <c r="W93" s="930"/>
      <c r="X93" s="930"/>
      <c r="Y93" s="930"/>
      <c r="Z93" s="931"/>
      <c r="AA93" s="932">
        <f>IF(SUM(AA81:AA92)=0,"",SUM(AA81:AA92))</f>
        <v>13</v>
      </c>
      <c r="AB93" s="929"/>
      <c r="AC93" s="930"/>
      <c r="AD93" s="930"/>
      <c r="AE93" s="930"/>
      <c r="AF93" s="931"/>
      <c r="AG93" s="932">
        <f>IF(SUM(AG81:AG92)=0,"",SUM(AG81:AG92))</f>
        <v>8</v>
      </c>
      <c r="AH93" s="929"/>
      <c r="AI93" s="930"/>
      <c r="AJ93" s="930"/>
      <c r="AK93" s="930"/>
      <c r="AL93" s="931"/>
      <c r="AM93" s="932">
        <f>IF(SUM(AM81:AM92)=0,"",SUM(AM81:AM92))</f>
        <v>11</v>
      </c>
      <c r="AN93" s="933"/>
      <c r="AO93" s="930"/>
      <c r="AP93" s="930"/>
      <c r="AQ93" s="930"/>
      <c r="AR93" s="931"/>
      <c r="AS93" s="934">
        <f t="shared" si="13"/>
        <v>58</v>
      </c>
    </row>
    <row r="94" spans="1:45" s="483" customFormat="1" ht="15.75" customHeight="1" thickTop="1" x14ac:dyDescent="0.2">
      <c r="A94" s="1064"/>
      <c r="B94" s="494"/>
      <c r="C94" s="496"/>
    </row>
    <row r="95" spans="1:45" s="483" customFormat="1" ht="15.75" customHeight="1" x14ac:dyDescent="0.2">
      <c r="A95" s="1064"/>
      <c r="B95" s="494"/>
      <c r="C95" s="496"/>
      <c r="E95" s="495"/>
    </row>
    <row r="96" spans="1:45" s="483" customFormat="1" ht="15.75" customHeight="1" x14ac:dyDescent="0.2">
      <c r="A96" s="1064"/>
      <c r="B96" s="494"/>
      <c r="C96" s="496"/>
      <c r="E96" s="495"/>
      <c r="K96" s="495"/>
      <c r="Q96" s="495"/>
      <c r="W96" s="495"/>
      <c r="AC96" s="495"/>
      <c r="AI96" s="495"/>
    </row>
    <row r="97" spans="1:32" s="483" customFormat="1" ht="15.75" customHeight="1" x14ac:dyDescent="0.2">
      <c r="A97" s="1064"/>
      <c r="B97" s="494"/>
      <c r="C97" s="496"/>
    </row>
    <row r="98" spans="1:32" s="483" customFormat="1" ht="15.75" customHeight="1" x14ac:dyDescent="0.2">
      <c r="A98" s="1064"/>
      <c r="B98" s="494"/>
      <c r="C98" s="496"/>
    </row>
    <row r="99" spans="1:32" s="483" customFormat="1" ht="15.75" customHeight="1" x14ac:dyDescent="0.2">
      <c r="A99" s="1064"/>
      <c r="B99" s="494"/>
      <c r="C99" s="496"/>
    </row>
    <row r="100" spans="1:32" s="483" customFormat="1" ht="15.75" customHeight="1" x14ac:dyDescent="0.2">
      <c r="A100" s="1064"/>
      <c r="B100" s="494"/>
      <c r="C100" s="496"/>
    </row>
    <row r="101" spans="1:32" s="483" customFormat="1" ht="15.75" customHeight="1" x14ac:dyDescent="0.2">
      <c r="A101" s="1064"/>
      <c r="B101" s="494"/>
      <c r="C101" s="496"/>
    </row>
    <row r="102" spans="1:32" s="483" customFormat="1" ht="15.75" customHeight="1" x14ac:dyDescent="0.2">
      <c r="A102" s="1064"/>
      <c r="B102" s="494"/>
      <c r="C102" s="496"/>
    </row>
    <row r="103" spans="1:32" s="483" customFormat="1" ht="15.75" customHeight="1" thickBot="1" x14ac:dyDescent="0.25">
      <c r="A103" s="1064"/>
      <c r="B103" s="494"/>
      <c r="C103" s="496"/>
      <c r="AF103" s="628"/>
    </row>
    <row r="104" spans="1:32" s="483" customFormat="1" ht="15.75" customHeight="1" thickTop="1" x14ac:dyDescent="0.2">
      <c r="A104" s="1064"/>
      <c r="B104" s="494"/>
      <c r="C104" s="496"/>
    </row>
    <row r="105" spans="1:32" s="483" customFormat="1" ht="15.75" customHeight="1" x14ac:dyDescent="0.2">
      <c r="A105" s="1064"/>
      <c r="B105" s="494"/>
      <c r="C105" s="496"/>
    </row>
    <row r="106" spans="1:32" s="483" customFormat="1" ht="15.75" customHeight="1" x14ac:dyDescent="0.2">
      <c r="A106" s="1064"/>
      <c r="B106" s="494"/>
      <c r="C106" s="496"/>
    </row>
    <row r="107" spans="1:32" s="483" customFormat="1" ht="15.75" customHeight="1" x14ac:dyDescent="0.2">
      <c r="A107" s="1064"/>
      <c r="B107" s="494"/>
      <c r="C107" s="496"/>
    </row>
    <row r="108" spans="1:32" s="483" customFormat="1" ht="15.75" customHeight="1" x14ac:dyDescent="0.2">
      <c r="A108" s="1064"/>
      <c r="B108" s="494"/>
      <c r="C108" s="496"/>
    </row>
    <row r="109" spans="1:32" s="483" customFormat="1" ht="15.75" customHeight="1" x14ac:dyDescent="0.2">
      <c r="A109" s="1064"/>
      <c r="B109" s="494"/>
      <c r="C109" s="496"/>
    </row>
    <row r="110" spans="1:32" s="483" customFormat="1" ht="15.75" customHeight="1" x14ac:dyDescent="0.2">
      <c r="A110" s="1064"/>
      <c r="B110" s="494"/>
      <c r="C110" s="496"/>
    </row>
    <row r="111" spans="1:32" s="483" customFormat="1" ht="15.75" customHeight="1" x14ac:dyDescent="0.2">
      <c r="A111" s="1064"/>
      <c r="B111" s="494"/>
      <c r="C111" s="496"/>
    </row>
    <row r="112" spans="1:32" s="483" customFormat="1" ht="15.75" customHeight="1" x14ac:dyDescent="0.2">
      <c r="A112" s="1064"/>
      <c r="B112" s="494"/>
      <c r="C112" s="496"/>
    </row>
    <row r="113" spans="1:3" s="483" customFormat="1" ht="15.75" customHeight="1" x14ac:dyDescent="0.2">
      <c r="A113" s="1064"/>
      <c r="B113" s="494"/>
      <c r="C113" s="496"/>
    </row>
    <row r="114" spans="1:3" s="483" customFormat="1" ht="15.75" customHeight="1" x14ac:dyDescent="0.2">
      <c r="A114" s="1064"/>
      <c r="B114" s="494"/>
      <c r="C114" s="496"/>
    </row>
    <row r="115" spans="1:3" s="483" customFormat="1" ht="15.75" customHeight="1" x14ac:dyDescent="0.2">
      <c r="A115" s="1064"/>
      <c r="B115" s="494"/>
      <c r="C115" s="496"/>
    </row>
    <row r="116" spans="1:3" s="483" customFormat="1" ht="15.75" customHeight="1" x14ac:dyDescent="0.2">
      <c r="A116" s="1064"/>
      <c r="B116" s="494"/>
      <c r="C116" s="496"/>
    </row>
    <row r="117" spans="1:3" s="483" customFormat="1" ht="15.75" customHeight="1" x14ac:dyDescent="0.2">
      <c r="A117" s="1064"/>
      <c r="B117" s="494"/>
      <c r="C117" s="496"/>
    </row>
    <row r="118" spans="1:3" s="483" customFormat="1" ht="15.75" customHeight="1" x14ac:dyDescent="0.2">
      <c r="A118" s="1064"/>
      <c r="B118" s="494"/>
      <c r="C118" s="496"/>
    </row>
    <row r="119" spans="1:3" s="483" customFormat="1" ht="15.75" customHeight="1" x14ac:dyDescent="0.2">
      <c r="A119" s="1064"/>
      <c r="B119" s="494"/>
      <c r="C119" s="496"/>
    </row>
    <row r="120" spans="1:3" s="483" customFormat="1" ht="15.75" customHeight="1" x14ac:dyDescent="0.2">
      <c r="A120" s="1064"/>
      <c r="B120" s="494"/>
      <c r="C120" s="496"/>
    </row>
    <row r="121" spans="1:3" s="483" customFormat="1" ht="15.75" customHeight="1" x14ac:dyDescent="0.2">
      <c r="A121" s="1064"/>
      <c r="B121" s="494"/>
      <c r="C121" s="496"/>
    </row>
    <row r="122" spans="1:3" s="483" customFormat="1" ht="15.75" customHeight="1" x14ac:dyDescent="0.2">
      <c r="A122" s="1064"/>
      <c r="B122" s="494"/>
      <c r="C122" s="496"/>
    </row>
    <row r="123" spans="1:3" s="483" customFormat="1" ht="15.75" customHeight="1" x14ac:dyDescent="0.2">
      <c r="A123" s="1064"/>
      <c r="B123" s="494"/>
      <c r="C123" s="496"/>
    </row>
    <row r="124" spans="1:3" s="483" customFormat="1" ht="15.75" customHeight="1" x14ac:dyDescent="0.2">
      <c r="A124" s="1064"/>
      <c r="B124" s="494"/>
      <c r="C124" s="496"/>
    </row>
    <row r="125" spans="1:3" s="483" customFormat="1" ht="15.75" customHeight="1" x14ac:dyDescent="0.2">
      <c r="A125" s="1064"/>
      <c r="B125" s="494"/>
      <c r="C125" s="496"/>
    </row>
    <row r="126" spans="1:3" s="483" customFormat="1" ht="15.75" customHeight="1" x14ac:dyDescent="0.2">
      <c r="A126" s="1064"/>
      <c r="B126" s="494"/>
      <c r="C126" s="496"/>
    </row>
    <row r="127" spans="1:3" s="483" customFormat="1" ht="15.75" customHeight="1" x14ac:dyDescent="0.2">
      <c r="A127" s="1064"/>
      <c r="B127" s="494"/>
      <c r="C127" s="496"/>
    </row>
    <row r="128" spans="1:3" s="483" customFormat="1" ht="15.75" customHeight="1" x14ac:dyDescent="0.2">
      <c r="A128" s="1064"/>
      <c r="B128" s="494"/>
      <c r="C128" s="496"/>
    </row>
    <row r="129" spans="1:3" s="483" customFormat="1" ht="15.75" customHeight="1" x14ac:dyDescent="0.2">
      <c r="A129" s="1064"/>
      <c r="B129" s="494"/>
      <c r="C129" s="496"/>
    </row>
    <row r="130" spans="1:3" s="483" customFormat="1" ht="15.75" customHeight="1" x14ac:dyDescent="0.2">
      <c r="A130" s="1064"/>
      <c r="B130" s="494"/>
      <c r="C130" s="496"/>
    </row>
    <row r="131" spans="1:3" s="483" customFormat="1" ht="15.75" customHeight="1" x14ac:dyDescent="0.2">
      <c r="A131" s="1064"/>
      <c r="B131" s="494"/>
      <c r="C131" s="496"/>
    </row>
    <row r="132" spans="1:3" s="483" customFormat="1" ht="15.75" customHeight="1" x14ac:dyDescent="0.2">
      <c r="A132" s="1064"/>
      <c r="B132" s="494"/>
      <c r="C132" s="496"/>
    </row>
    <row r="133" spans="1:3" s="483" customFormat="1" ht="15.75" customHeight="1" x14ac:dyDescent="0.2">
      <c r="A133" s="1064"/>
      <c r="B133" s="494"/>
      <c r="C133" s="496"/>
    </row>
    <row r="134" spans="1:3" s="483" customFormat="1" ht="15.75" customHeight="1" x14ac:dyDescent="0.2">
      <c r="A134" s="1064"/>
      <c r="B134" s="494"/>
      <c r="C134" s="496"/>
    </row>
    <row r="135" spans="1:3" s="483" customFormat="1" ht="15.75" customHeight="1" x14ac:dyDescent="0.2">
      <c r="A135" s="1064"/>
      <c r="B135" s="494"/>
      <c r="C135" s="496"/>
    </row>
    <row r="136" spans="1:3" s="483" customFormat="1" ht="15.75" customHeight="1" x14ac:dyDescent="0.2">
      <c r="A136" s="1064"/>
      <c r="B136" s="494"/>
      <c r="C136" s="496"/>
    </row>
    <row r="137" spans="1:3" s="483" customFormat="1" ht="15.75" customHeight="1" x14ac:dyDescent="0.2">
      <c r="A137" s="1064"/>
      <c r="B137" s="494"/>
      <c r="C137" s="496"/>
    </row>
    <row r="138" spans="1:3" s="483" customFormat="1" ht="15.75" customHeight="1" x14ac:dyDescent="0.2">
      <c r="A138" s="1064"/>
      <c r="B138" s="494"/>
      <c r="C138" s="496"/>
    </row>
    <row r="139" spans="1:3" s="483" customFormat="1" ht="15.75" customHeight="1" x14ac:dyDescent="0.2">
      <c r="A139" s="1064"/>
      <c r="B139" s="494"/>
      <c r="C139" s="496"/>
    </row>
    <row r="140" spans="1:3" s="483" customFormat="1" ht="15.75" customHeight="1" x14ac:dyDescent="0.2">
      <c r="A140" s="1064"/>
      <c r="B140" s="494"/>
      <c r="C140" s="496"/>
    </row>
    <row r="141" spans="1:3" s="483" customFormat="1" ht="15.75" customHeight="1" x14ac:dyDescent="0.2">
      <c r="A141" s="1064"/>
      <c r="B141" s="494"/>
      <c r="C141" s="496"/>
    </row>
    <row r="142" spans="1:3" s="483" customFormat="1" ht="15.75" customHeight="1" x14ac:dyDescent="0.2">
      <c r="A142" s="1064"/>
      <c r="B142" s="494"/>
      <c r="C142" s="496"/>
    </row>
    <row r="143" spans="1:3" s="483" customFormat="1" ht="15.75" customHeight="1" x14ac:dyDescent="0.2">
      <c r="A143" s="1064"/>
      <c r="B143" s="494"/>
      <c r="C143" s="496"/>
    </row>
    <row r="144" spans="1:3" s="483" customFormat="1" ht="15.75" customHeight="1" x14ac:dyDescent="0.2">
      <c r="A144" s="1064"/>
      <c r="B144" s="494"/>
      <c r="C144" s="496"/>
    </row>
    <row r="145" spans="1:45" s="483" customFormat="1" ht="15.75" customHeight="1" x14ac:dyDescent="0.2">
      <c r="A145" s="1064"/>
      <c r="B145" s="494"/>
      <c r="C145" s="496"/>
    </row>
    <row r="146" spans="1:45" s="483" customFormat="1" ht="15.75" customHeight="1" x14ac:dyDescent="0.2">
      <c r="A146" s="1064"/>
      <c r="B146" s="494"/>
      <c r="C146" s="496"/>
    </row>
    <row r="147" spans="1:45" s="483" customFormat="1" ht="15.75" customHeight="1" x14ac:dyDescent="0.2">
      <c r="A147" s="1064"/>
      <c r="B147" s="494"/>
      <c r="C147" s="496"/>
    </row>
    <row r="148" spans="1:45" s="483" customFormat="1" ht="15.75" customHeight="1" x14ac:dyDescent="0.2">
      <c r="A148" s="1064"/>
      <c r="B148" s="494"/>
      <c r="C148" s="496"/>
    </row>
    <row r="149" spans="1:45" s="483" customFormat="1" ht="15.75" customHeight="1" x14ac:dyDescent="0.2">
      <c r="A149" s="1064"/>
      <c r="B149" s="494"/>
      <c r="C149" s="496"/>
    </row>
    <row r="150" spans="1:45" s="483" customFormat="1" ht="15.75" customHeight="1" x14ac:dyDescent="0.2">
      <c r="A150" s="1064"/>
      <c r="B150" s="494"/>
      <c r="C150" s="496"/>
    </row>
    <row r="151" spans="1:45" s="483" customFormat="1" ht="15.75" customHeight="1" x14ac:dyDescent="0.2">
      <c r="A151" s="1064"/>
      <c r="B151" s="494"/>
      <c r="C151" s="496"/>
    </row>
    <row r="152" spans="1:45" s="483" customFormat="1" ht="15.75" customHeight="1" x14ac:dyDescent="0.2">
      <c r="A152" s="1064"/>
      <c r="B152" s="494"/>
      <c r="C152" s="496"/>
    </row>
    <row r="153" spans="1:45" s="483" customFormat="1" ht="15.75" customHeight="1" x14ac:dyDescent="0.2">
      <c r="A153" s="1064"/>
      <c r="B153" s="494"/>
      <c r="C153" s="496"/>
    </row>
    <row r="154" spans="1:45" s="483" customFormat="1" ht="15.75" customHeight="1" x14ac:dyDescent="0.2">
      <c r="A154" s="1064"/>
      <c r="B154" s="494"/>
      <c r="C154" s="496"/>
    </row>
    <row r="155" spans="1:45" s="483" customFormat="1" ht="15.75" customHeight="1" x14ac:dyDescent="0.2">
      <c r="A155" s="1064"/>
      <c r="B155" s="494"/>
      <c r="C155" s="496"/>
    </row>
    <row r="156" spans="1:45" s="483" customFormat="1" ht="15.75" customHeight="1" x14ac:dyDescent="0.2">
      <c r="A156" s="1064"/>
      <c r="B156" s="494"/>
      <c r="C156" s="496"/>
    </row>
    <row r="157" spans="1:45" s="483" customFormat="1" ht="15.75" customHeight="1" x14ac:dyDescent="0.2">
      <c r="A157" s="1064"/>
      <c r="B157" s="494"/>
      <c r="C157" s="496"/>
    </row>
    <row r="158" spans="1:45" s="483" customFormat="1" ht="15.75" customHeight="1" x14ac:dyDescent="0.2">
      <c r="A158" s="1064"/>
      <c r="B158" s="494"/>
      <c r="C158" s="496"/>
    </row>
    <row r="159" spans="1:45" ht="15.75" customHeight="1" x14ac:dyDescent="0.2">
      <c r="A159" s="1064"/>
      <c r="B159" s="496"/>
      <c r="C159" s="496"/>
      <c r="D159" s="483"/>
      <c r="E159" s="483"/>
      <c r="F159" s="483"/>
      <c r="G159" s="483"/>
      <c r="H159" s="483"/>
      <c r="I159" s="483"/>
      <c r="J159" s="483"/>
      <c r="K159" s="483"/>
      <c r="L159" s="483"/>
      <c r="M159" s="483"/>
      <c r="N159" s="483"/>
      <c r="O159" s="483"/>
      <c r="P159" s="483"/>
      <c r="Q159" s="483"/>
      <c r="R159" s="483"/>
      <c r="S159" s="483"/>
      <c r="T159" s="483"/>
      <c r="U159" s="483"/>
      <c r="V159" s="483"/>
      <c r="W159" s="483"/>
      <c r="X159" s="483"/>
      <c r="Y159" s="483"/>
      <c r="Z159" s="483"/>
      <c r="AA159" s="483"/>
      <c r="AB159" s="483"/>
      <c r="AC159" s="483"/>
      <c r="AD159" s="483"/>
      <c r="AE159" s="483"/>
      <c r="AF159" s="483"/>
      <c r="AG159" s="483"/>
      <c r="AH159" s="483"/>
      <c r="AI159" s="483"/>
      <c r="AJ159" s="483"/>
      <c r="AK159" s="483"/>
      <c r="AL159" s="483"/>
      <c r="AM159" s="483"/>
      <c r="AN159" s="483"/>
      <c r="AO159" s="483"/>
      <c r="AP159" s="483"/>
      <c r="AQ159" s="483"/>
      <c r="AR159" s="483"/>
      <c r="AS159" s="483"/>
    </row>
    <row r="160" spans="1:45" ht="15.75" customHeight="1" x14ac:dyDescent="0.2">
      <c r="A160" s="1064"/>
      <c r="B160" s="496"/>
      <c r="C160" s="496"/>
      <c r="D160" s="483"/>
      <c r="E160" s="483"/>
      <c r="F160" s="483"/>
      <c r="G160" s="483"/>
      <c r="H160" s="483"/>
      <c r="I160" s="483"/>
      <c r="J160" s="483"/>
      <c r="K160" s="483"/>
      <c r="L160" s="483"/>
      <c r="M160" s="483"/>
      <c r="N160" s="483"/>
      <c r="O160" s="483"/>
      <c r="P160" s="483"/>
      <c r="Q160" s="483"/>
      <c r="R160" s="483"/>
      <c r="S160" s="483"/>
      <c r="T160" s="483"/>
      <c r="U160" s="483"/>
      <c r="V160" s="483"/>
      <c r="W160" s="483"/>
      <c r="X160" s="483"/>
      <c r="Y160" s="483"/>
      <c r="Z160" s="483"/>
      <c r="AA160" s="483"/>
      <c r="AB160" s="483"/>
      <c r="AC160" s="483"/>
      <c r="AD160" s="483"/>
      <c r="AE160" s="483"/>
      <c r="AF160" s="483"/>
      <c r="AG160" s="483"/>
      <c r="AH160" s="483"/>
      <c r="AI160" s="483"/>
      <c r="AJ160" s="483"/>
      <c r="AK160" s="483"/>
      <c r="AL160" s="483"/>
      <c r="AM160" s="483"/>
      <c r="AN160" s="483"/>
      <c r="AO160" s="483"/>
      <c r="AP160" s="483"/>
      <c r="AQ160" s="483"/>
      <c r="AR160" s="483"/>
      <c r="AS160" s="483"/>
    </row>
    <row r="161" spans="1:45" ht="15.75" customHeight="1" x14ac:dyDescent="0.2">
      <c r="A161" s="1064"/>
      <c r="B161" s="496"/>
      <c r="C161" s="496"/>
      <c r="D161" s="483"/>
      <c r="E161" s="483"/>
      <c r="F161" s="483"/>
      <c r="G161" s="483"/>
      <c r="H161" s="483"/>
      <c r="I161" s="483"/>
      <c r="J161" s="483"/>
      <c r="K161" s="483"/>
      <c r="L161" s="483"/>
      <c r="M161" s="483"/>
      <c r="N161" s="483"/>
      <c r="O161" s="483"/>
      <c r="P161" s="483"/>
      <c r="Q161" s="483"/>
      <c r="R161" s="483"/>
      <c r="S161" s="483"/>
      <c r="T161" s="483"/>
      <c r="U161" s="483"/>
      <c r="V161" s="483"/>
      <c r="W161" s="483"/>
      <c r="X161" s="483"/>
      <c r="Y161" s="483"/>
      <c r="Z161" s="483"/>
      <c r="AA161" s="483"/>
      <c r="AB161" s="483"/>
      <c r="AC161" s="483"/>
      <c r="AD161" s="483"/>
      <c r="AE161" s="483"/>
      <c r="AF161" s="483"/>
      <c r="AG161" s="483"/>
      <c r="AH161" s="483"/>
      <c r="AI161" s="483"/>
      <c r="AJ161" s="483"/>
      <c r="AK161" s="483"/>
      <c r="AL161" s="483"/>
      <c r="AM161" s="483"/>
      <c r="AN161" s="483"/>
      <c r="AO161" s="483"/>
      <c r="AP161" s="483"/>
      <c r="AQ161" s="483"/>
      <c r="AR161" s="483"/>
      <c r="AS161" s="483"/>
    </row>
    <row r="162" spans="1:45" ht="15.75" customHeight="1" x14ac:dyDescent="0.2">
      <c r="A162" s="1064"/>
      <c r="B162" s="496"/>
      <c r="C162" s="496"/>
      <c r="D162" s="483"/>
      <c r="E162" s="483"/>
      <c r="F162" s="483"/>
      <c r="G162" s="483"/>
      <c r="H162" s="483"/>
      <c r="I162" s="483"/>
      <c r="J162" s="483"/>
      <c r="K162" s="483"/>
      <c r="L162" s="483"/>
      <c r="M162" s="483"/>
      <c r="N162" s="483"/>
      <c r="O162" s="483"/>
      <c r="P162" s="483"/>
      <c r="Q162" s="483"/>
      <c r="R162" s="483"/>
      <c r="S162" s="483"/>
      <c r="T162" s="483"/>
      <c r="U162" s="483"/>
      <c r="V162" s="483"/>
      <c r="W162" s="483"/>
      <c r="X162" s="483"/>
      <c r="Y162" s="483"/>
      <c r="Z162" s="483"/>
      <c r="AA162" s="483"/>
      <c r="AB162" s="483"/>
      <c r="AC162" s="483"/>
      <c r="AD162" s="483"/>
      <c r="AE162" s="483"/>
      <c r="AF162" s="483"/>
      <c r="AG162" s="483"/>
      <c r="AH162" s="483"/>
      <c r="AI162" s="483"/>
      <c r="AJ162" s="483"/>
      <c r="AK162" s="483"/>
      <c r="AL162" s="483"/>
      <c r="AM162" s="483"/>
      <c r="AN162" s="483"/>
      <c r="AO162" s="483"/>
      <c r="AP162" s="483"/>
      <c r="AQ162" s="483"/>
      <c r="AR162" s="483"/>
      <c r="AS162" s="483"/>
    </row>
    <row r="163" spans="1:45" ht="15.75" customHeight="1" x14ac:dyDescent="0.2">
      <c r="A163" s="1064"/>
      <c r="B163" s="496"/>
      <c r="C163" s="496"/>
      <c r="D163" s="483"/>
      <c r="E163" s="483"/>
      <c r="F163" s="483"/>
      <c r="G163" s="483"/>
      <c r="H163" s="483"/>
      <c r="I163" s="483"/>
      <c r="J163" s="483"/>
      <c r="K163" s="483"/>
      <c r="L163" s="483"/>
      <c r="M163" s="483"/>
      <c r="N163" s="483"/>
      <c r="O163" s="483"/>
      <c r="P163" s="483"/>
      <c r="Q163" s="483"/>
      <c r="R163" s="483"/>
      <c r="S163" s="483"/>
      <c r="T163" s="483"/>
      <c r="U163" s="483"/>
      <c r="V163" s="483"/>
      <c r="W163" s="483"/>
      <c r="X163" s="483"/>
      <c r="Y163" s="483"/>
      <c r="Z163" s="483"/>
      <c r="AA163" s="483"/>
      <c r="AB163" s="483"/>
      <c r="AC163" s="483"/>
      <c r="AD163" s="483"/>
      <c r="AE163" s="483"/>
      <c r="AF163" s="483"/>
      <c r="AG163" s="483"/>
      <c r="AH163" s="483"/>
      <c r="AI163" s="483"/>
      <c r="AJ163" s="483"/>
      <c r="AK163" s="483"/>
      <c r="AL163" s="483"/>
      <c r="AM163" s="483"/>
      <c r="AN163" s="483"/>
      <c r="AO163" s="483"/>
      <c r="AP163" s="483"/>
      <c r="AQ163" s="483"/>
      <c r="AR163" s="483"/>
      <c r="AS163" s="483"/>
    </row>
    <row r="164" spans="1:45" ht="15.75" customHeight="1" x14ac:dyDescent="0.2">
      <c r="A164" s="1064"/>
      <c r="B164" s="496"/>
      <c r="C164" s="496"/>
      <c r="D164" s="483"/>
      <c r="E164" s="483"/>
      <c r="F164" s="483"/>
      <c r="G164" s="483"/>
      <c r="H164" s="483"/>
      <c r="I164" s="483"/>
      <c r="J164" s="483"/>
      <c r="K164" s="483"/>
      <c r="L164" s="483"/>
      <c r="M164" s="483"/>
      <c r="N164" s="483"/>
      <c r="O164" s="483"/>
      <c r="P164" s="483"/>
      <c r="Q164" s="483"/>
      <c r="R164" s="483"/>
      <c r="S164" s="483"/>
      <c r="T164" s="483"/>
      <c r="U164" s="483"/>
      <c r="V164" s="483"/>
      <c r="W164" s="483"/>
      <c r="X164" s="483"/>
      <c r="Y164" s="483"/>
      <c r="Z164" s="483"/>
      <c r="AA164" s="483"/>
      <c r="AB164" s="483"/>
      <c r="AC164" s="483"/>
      <c r="AD164" s="483"/>
      <c r="AE164" s="483"/>
      <c r="AF164" s="483"/>
      <c r="AG164" s="483"/>
      <c r="AH164" s="483"/>
      <c r="AI164" s="483"/>
      <c r="AJ164" s="483"/>
      <c r="AK164" s="483"/>
      <c r="AL164" s="483"/>
      <c r="AM164" s="483"/>
      <c r="AN164" s="483"/>
      <c r="AO164" s="483"/>
      <c r="AP164" s="483"/>
      <c r="AQ164" s="483"/>
      <c r="AR164" s="483"/>
      <c r="AS164" s="483"/>
    </row>
    <row r="165" spans="1:45" ht="15.75" customHeight="1" x14ac:dyDescent="0.2">
      <c r="A165" s="1064"/>
      <c r="B165" s="496"/>
      <c r="C165" s="496"/>
      <c r="D165" s="483"/>
      <c r="E165" s="483"/>
      <c r="F165" s="483"/>
      <c r="G165" s="483"/>
      <c r="H165" s="483"/>
      <c r="I165" s="483"/>
      <c r="J165" s="483"/>
      <c r="K165" s="483"/>
      <c r="L165" s="483"/>
      <c r="M165" s="483"/>
      <c r="N165" s="483"/>
      <c r="O165" s="483"/>
      <c r="P165" s="483"/>
      <c r="Q165" s="483"/>
      <c r="R165" s="483"/>
      <c r="S165" s="483"/>
      <c r="T165" s="483"/>
      <c r="U165" s="483"/>
      <c r="V165" s="483"/>
      <c r="W165" s="483"/>
      <c r="X165" s="483"/>
      <c r="Y165" s="483"/>
      <c r="Z165" s="483"/>
      <c r="AA165" s="483"/>
      <c r="AB165" s="483"/>
      <c r="AC165" s="483"/>
      <c r="AD165" s="483"/>
      <c r="AE165" s="483"/>
      <c r="AF165" s="483"/>
      <c r="AG165" s="483"/>
      <c r="AH165" s="483"/>
      <c r="AI165" s="483"/>
      <c r="AJ165" s="483"/>
      <c r="AK165" s="483"/>
      <c r="AL165" s="483"/>
      <c r="AM165" s="483"/>
      <c r="AN165" s="483"/>
      <c r="AO165" s="483"/>
      <c r="AP165" s="483"/>
      <c r="AQ165" s="483"/>
      <c r="AR165" s="483"/>
      <c r="AS165" s="483"/>
    </row>
    <row r="166" spans="1:45" ht="15.75" customHeight="1" x14ac:dyDescent="0.2">
      <c r="A166" s="1064"/>
      <c r="B166" s="496"/>
      <c r="C166" s="496"/>
      <c r="D166" s="483"/>
      <c r="E166" s="483"/>
      <c r="F166" s="483"/>
      <c r="G166" s="483"/>
      <c r="H166" s="483"/>
      <c r="I166" s="483"/>
      <c r="J166" s="483"/>
      <c r="K166" s="483"/>
      <c r="L166" s="483"/>
      <c r="M166" s="483"/>
      <c r="N166" s="483"/>
      <c r="O166" s="483"/>
      <c r="P166" s="483"/>
      <c r="Q166" s="483"/>
      <c r="R166" s="483"/>
      <c r="S166" s="483"/>
      <c r="T166" s="483"/>
      <c r="U166" s="483"/>
      <c r="V166" s="483"/>
      <c r="W166" s="483"/>
      <c r="X166" s="483"/>
      <c r="Y166" s="483"/>
      <c r="Z166" s="483"/>
      <c r="AA166" s="483"/>
      <c r="AB166" s="483"/>
      <c r="AC166" s="483"/>
      <c r="AD166" s="483"/>
      <c r="AE166" s="483"/>
      <c r="AF166" s="483"/>
      <c r="AG166" s="483"/>
      <c r="AH166" s="483"/>
      <c r="AI166" s="483"/>
      <c r="AJ166" s="483"/>
      <c r="AK166" s="483"/>
      <c r="AL166" s="483"/>
      <c r="AM166" s="483"/>
      <c r="AN166" s="483"/>
      <c r="AO166" s="483"/>
      <c r="AP166" s="483"/>
      <c r="AQ166" s="483"/>
      <c r="AR166" s="483"/>
      <c r="AS166" s="483"/>
    </row>
    <row r="167" spans="1:45" ht="15.75" customHeight="1" x14ac:dyDescent="0.2">
      <c r="A167" s="1064"/>
      <c r="B167" s="496"/>
      <c r="C167" s="496"/>
      <c r="D167" s="483"/>
      <c r="E167" s="483"/>
      <c r="F167" s="483"/>
      <c r="G167" s="483"/>
      <c r="H167" s="483"/>
      <c r="I167" s="483"/>
      <c r="J167" s="483"/>
      <c r="K167" s="483"/>
      <c r="L167" s="483"/>
      <c r="M167" s="483"/>
      <c r="N167" s="483"/>
      <c r="O167" s="483"/>
      <c r="P167" s="483"/>
      <c r="Q167" s="483"/>
      <c r="R167" s="483"/>
      <c r="S167" s="483"/>
      <c r="T167" s="483"/>
      <c r="U167" s="483"/>
      <c r="V167" s="483"/>
      <c r="W167" s="483"/>
      <c r="X167" s="483"/>
      <c r="Y167" s="483"/>
      <c r="Z167" s="483"/>
      <c r="AA167" s="483"/>
      <c r="AB167" s="483"/>
      <c r="AC167" s="483"/>
      <c r="AD167" s="483"/>
      <c r="AE167" s="483"/>
      <c r="AF167" s="483"/>
      <c r="AG167" s="483"/>
      <c r="AH167" s="483"/>
      <c r="AI167" s="483"/>
      <c r="AJ167" s="483"/>
      <c r="AK167" s="483"/>
      <c r="AL167" s="483"/>
      <c r="AM167" s="483"/>
      <c r="AN167" s="483"/>
      <c r="AO167" s="483"/>
      <c r="AP167" s="483"/>
      <c r="AQ167" s="483"/>
      <c r="AR167" s="483"/>
      <c r="AS167" s="483"/>
    </row>
    <row r="168" spans="1:45" ht="15.75" customHeight="1" x14ac:dyDescent="0.2">
      <c r="A168" s="1065"/>
      <c r="B168" s="498"/>
      <c r="C168" s="498"/>
    </row>
    <row r="169" spans="1:45" ht="15.75" customHeight="1" x14ac:dyDescent="0.2">
      <c r="A169" s="1065"/>
      <c r="B169" s="498"/>
      <c r="C169" s="498"/>
    </row>
    <row r="170" spans="1:45" ht="15.75" customHeight="1" x14ac:dyDescent="0.2">
      <c r="A170" s="1065"/>
      <c r="B170" s="498"/>
      <c r="C170" s="498"/>
    </row>
    <row r="171" spans="1:45" ht="15.75" customHeight="1" x14ac:dyDescent="0.2">
      <c r="A171" s="1065"/>
      <c r="B171" s="498"/>
      <c r="C171" s="498"/>
    </row>
    <row r="172" spans="1:45" ht="15.75" customHeight="1" x14ac:dyDescent="0.2">
      <c r="A172" s="1065"/>
      <c r="B172" s="498"/>
      <c r="C172" s="498"/>
    </row>
    <row r="173" spans="1:45" ht="15.75" customHeight="1" x14ac:dyDescent="0.2">
      <c r="A173" s="1065"/>
      <c r="B173" s="498"/>
      <c r="C173" s="498"/>
    </row>
    <row r="174" spans="1:45" ht="15.75" customHeight="1" x14ac:dyDescent="0.2">
      <c r="A174" s="1065"/>
      <c r="B174" s="498"/>
      <c r="C174" s="498"/>
    </row>
    <row r="175" spans="1:45" ht="15.75" customHeight="1" x14ac:dyDescent="0.2">
      <c r="A175" s="1065"/>
      <c r="B175" s="498"/>
      <c r="C175" s="498"/>
    </row>
    <row r="176" spans="1:45" ht="15.75" customHeight="1" x14ac:dyDescent="0.2">
      <c r="A176" s="1065"/>
      <c r="B176" s="498"/>
      <c r="C176" s="498"/>
    </row>
    <row r="177" spans="1:3" ht="15.75" customHeight="1" x14ac:dyDescent="0.2">
      <c r="A177" s="1065"/>
      <c r="B177" s="498"/>
      <c r="C177" s="498"/>
    </row>
    <row r="178" spans="1:3" ht="15.75" customHeight="1" x14ac:dyDescent="0.2">
      <c r="A178" s="1065"/>
      <c r="B178" s="498"/>
      <c r="C178" s="498"/>
    </row>
    <row r="179" spans="1:3" ht="15.75" customHeight="1" x14ac:dyDescent="0.2">
      <c r="A179" s="1065"/>
      <c r="B179" s="498"/>
      <c r="C179" s="498"/>
    </row>
    <row r="180" spans="1:3" ht="15.75" customHeight="1" x14ac:dyDescent="0.2">
      <c r="A180" s="1065"/>
      <c r="B180" s="498"/>
      <c r="C180" s="498"/>
    </row>
    <row r="181" spans="1:3" ht="15.75" customHeight="1" x14ac:dyDescent="0.2">
      <c r="A181" s="1065"/>
      <c r="B181" s="498"/>
      <c r="C181" s="498"/>
    </row>
    <row r="182" spans="1:3" ht="15.75" customHeight="1" x14ac:dyDescent="0.2">
      <c r="A182" s="1065"/>
      <c r="B182" s="498"/>
      <c r="C182" s="498"/>
    </row>
    <row r="183" spans="1:3" ht="15.75" customHeight="1" x14ac:dyDescent="0.2">
      <c r="A183" s="1065"/>
      <c r="B183" s="498"/>
      <c r="C183" s="498"/>
    </row>
    <row r="184" spans="1:3" ht="15.75" customHeight="1" x14ac:dyDescent="0.2">
      <c r="A184" s="1065"/>
      <c r="B184" s="498"/>
      <c r="C184" s="498"/>
    </row>
    <row r="185" spans="1:3" ht="15.75" customHeight="1" x14ac:dyDescent="0.2">
      <c r="A185" s="1065"/>
      <c r="B185" s="498"/>
      <c r="C185" s="498"/>
    </row>
    <row r="186" spans="1:3" ht="15.75" customHeight="1" x14ac:dyDescent="0.2">
      <c r="A186" s="1065"/>
      <c r="B186" s="498"/>
      <c r="C186" s="498"/>
    </row>
    <row r="187" spans="1:3" ht="15.75" customHeight="1" x14ac:dyDescent="0.2">
      <c r="A187" s="1065"/>
      <c r="B187" s="498"/>
      <c r="C187" s="498"/>
    </row>
    <row r="188" spans="1:3" ht="15.75" customHeight="1" x14ac:dyDescent="0.2">
      <c r="A188" s="1065"/>
      <c r="B188" s="498"/>
      <c r="C188" s="498"/>
    </row>
    <row r="189" spans="1:3" ht="15.75" customHeight="1" x14ac:dyDescent="0.2">
      <c r="A189" s="1065"/>
      <c r="B189" s="498"/>
      <c r="C189" s="498"/>
    </row>
    <row r="190" spans="1:3" ht="15.75" customHeight="1" x14ac:dyDescent="0.2">
      <c r="A190" s="1065"/>
      <c r="B190" s="498"/>
      <c r="C190" s="498"/>
    </row>
    <row r="191" spans="1:3" ht="15.75" customHeight="1" x14ac:dyDescent="0.2">
      <c r="A191" s="1065"/>
      <c r="B191" s="498"/>
      <c r="C191" s="498"/>
    </row>
    <row r="192" spans="1:3" ht="15.75" customHeight="1" x14ac:dyDescent="0.2">
      <c r="A192" s="1065"/>
      <c r="B192" s="498"/>
      <c r="C192" s="498"/>
    </row>
    <row r="193" spans="1:3" x14ac:dyDescent="0.2">
      <c r="A193" s="1065"/>
      <c r="B193" s="498"/>
      <c r="C193" s="498"/>
    </row>
    <row r="194" spans="1:3" x14ac:dyDescent="0.2">
      <c r="A194" s="1065"/>
      <c r="B194" s="498"/>
      <c r="C194" s="498"/>
    </row>
    <row r="195" spans="1:3" x14ac:dyDescent="0.2">
      <c r="A195" s="1065"/>
      <c r="B195" s="498"/>
      <c r="C195" s="498"/>
    </row>
    <row r="196" spans="1:3" x14ac:dyDescent="0.2">
      <c r="A196" s="1065"/>
      <c r="B196" s="498"/>
      <c r="C196" s="498"/>
    </row>
    <row r="197" spans="1:3" x14ac:dyDescent="0.2">
      <c r="A197" s="1065"/>
      <c r="B197" s="498"/>
      <c r="C197" s="498"/>
    </row>
    <row r="198" spans="1:3" x14ac:dyDescent="0.2">
      <c r="A198" s="1065"/>
      <c r="B198" s="498"/>
      <c r="C198" s="498"/>
    </row>
    <row r="199" spans="1:3" x14ac:dyDescent="0.2">
      <c r="A199" s="1065"/>
      <c r="B199" s="498"/>
      <c r="C199" s="498"/>
    </row>
    <row r="200" spans="1:3" x14ac:dyDescent="0.2">
      <c r="A200" s="1065"/>
      <c r="B200" s="498"/>
      <c r="C200" s="498"/>
    </row>
    <row r="201" spans="1:3" x14ac:dyDescent="0.2">
      <c r="A201" s="1065"/>
      <c r="B201" s="498"/>
      <c r="C201" s="498"/>
    </row>
    <row r="202" spans="1:3" x14ac:dyDescent="0.2">
      <c r="A202" s="1065"/>
      <c r="B202" s="498"/>
      <c r="C202" s="498"/>
    </row>
    <row r="203" spans="1:3" x14ac:dyDescent="0.2">
      <c r="A203" s="1065"/>
      <c r="B203" s="498"/>
      <c r="C203" s="498"/>
    </row>
    <row r="204" spans="1:3" x14ac:dyDescent="0.2">
      <c r="A204" s="1065"/>
      <c r="B204" s="498"/>
      <c r="C204" s="498"/>
    </row>
    <row r="205" spans="1:3" x14ac:dyDescent="0.2">
      <c r="A205" s="1065"/>
      <c r="B205" s="498"/>
      <c r="C205" s="498"/>
    </row>
    <row r="206" spans="1:3" x14ac:dyDescent="0.2">
      <c r="A206" s="1065"/>
      <c r="B206" s="498"/>
      <c r="C206" s="498"/>
    </row>
    <row r="207" spans="1:3" x14ac:dyDescent="0.2">
      <c r="A207" s="1065"/>
      <c r="B207" s="498"/>
      <c r="C207" s="498"/>
    </row>
    <row r="208" spans="1:3" x14ac:dyDescent="0.2">
      <c r="A208" s="1065"/>
      <c r="B208" s="498"/>
      <c r="C208" s="498"/>
    </row>
    <row r="209" spans="1:3" x14ac:dyDescent="0.2">
      <c r="A209" s="1065"/>
      <c r="B209" s="498"/>
      <c r="C209" s="498"/>
    </row>
    <row r="210" spans="1:3" x14ac:dyDescent="0.2">
      <c r="A210" s="1065"/>
      <c r="B210" s="498"/>
      <c r="C210" s="498"/>
    </row>
    <row r="211" spans="1:3" x14ac:dyDescent="0.2">
      <c r="A211" s="1065"/>
      <c r="B211" s="498"/>
      <c r="C211" s="498"/>
    </row>
    <row r="212" spans="1:3" x14ac:dyDescent="0.2">
      <c r="A212" s="1065"/>
      <c r="B212" s="498"/>
      <c r="C212" s="498"/>
    </row>
    <row r="213" spans="1:3" x14ac:dyDescent="0.2">
      <c r="A213" s="1065"/>
      <c r="B213" s="498"/>
      <c r="C213" s="498"/>
    </row>
    <row r="214" spans="1:3" x14ac:dyDescent="0.2">
      <c r="A214" s="1065"/>
      <c r="B214" s="498"/>
      <c r="C214" s="498"/>
    </row>
    <row r="215" spans="1:3" x14ac:dyDescent="0.2">
      <c r="A215" s="1065"/>
      <c r="B215" s="498"/>
      <c r="C215" s="498"/>
    </row>
    <row r="216" spans="1:3" x14ac:dyDescent="0.2">
      <c r="A216" s="1065"/>
      <c r="B216" s="498"/>
      <c r="C216" s="498"/>
    </row>
    <row r="217" spans="1:3" x14ac:dyDescent="0.2">
      <c r="A217" s="1065"/>
      <c r="B217" s="498"/>
      <c r="C217" s="498"/>
    </row>
    <row r="218" spans="1:3" x14ac:dyDescent="0.2">
      <c r="A218" s="1065"/>
      <c r="B218" s="498"/>
      <c r="C218" s="498"/>
    </row>
    <row r="219" spans="1:3" x14ac:dyDescent="0.2">
      <c r="A219" s="1065"/>
      <c r="B219" s="498"/>
      <c r="C219" s="498"/>
    </row>
    <row r="220" spans="1:3" x14ac:dyDescent="0.2">
      <c r="A220" s="1065"/>
      <c r="B220" s="498"/>
      <c r="C220" s="498"/>
    </row>
    <row r="221" spans="1:3" x14ac:dyDescent="0.2">
      <c r="A221" s="1065"/>
      <c r="B221" s="498"/>
      <c r="C221" s="498"/>
    </row>
    <row r="222" spans="1:3" x14ac:dyDescent="0.2">
      <c r="A222" s="1065"/>
      <c r="B222" s="498"/>
      <c r="C222" s="498"/>
    </row>
    <row r="223" spans="1:3" x14ac:dyDescent="0.2">
      <c r="A223" s="1065"/>
      <c r="B223" s="498"/>
      <c r="C223" s="498"/>
    </row>
    <row r="224" spans="1:3" x14ac:dyDescent="0.2">
      <c r="A224" s="1065"/>
      <c r="B224" s="498"/>
      <c r="C224" s="498"/>
    </row>
    <row r="225" spans="1:3" x14ac:dyDescent="0.2">
      <c r="A225" s="1065"/>
      <c r="B225" s="498"/>
      <c r="C225" s="498"/>
    </row>
    <row r="226" spans="1:3" x14ac:dyDescent="0.2">
      <c r="A226" s="1065"/>
      <c r="B226" s="498"/>
      <c r="C226" s="498"/>
    </row>
    <row r="227" spans="1:3" x14ac:dyDescent="0.2">
      <c r="A227" s="1065"/>
      <c r="B227" s="498"/>
      <c r="C227" s="498"/>
    </row>
    <row r="228" spans="1:3" x14ac:dyDescent="0.2">
      <c r="A228" s="1065"/>
      <c r="B228" s="498"/>
      <c r="C228" s="498"/>
    </row>
    <row r="229" spans="1:3" x14ac:dyDescent="0.2">
      <c r="A229" s="1065"/>
      <c r="B229" s="498"/>
      <c r="C229" s="498"/>
    </row>
    <row r="230" spans="1:3" x14ac:dyDescent="0.2">
      <c r="A230" s="1065"/>
      <c r="B230" s="498"/>
      <c r="C230" s="498"/>
    </row>
    <row r="231" spans="1:3" x14ac:dyDescent="0.2">
      <c r="A231" s="1065"/>
      <c r="B231" s="498"/>
      <c r="C231" s="498"/>
    </row>
    <row r="232" spans="1:3" x14ac:dyDescent="0.2">
      <c r="A232" s="1065"/>
      <c r="B232" s="498"/>
      <c r="C232" s="498"/>
    </row>
    <row r="233" spans="1:3" x14ac:dyDescent="0.2">
      <c r="A233" s="1065"/>
      <c r="B233" s="498"/>
      <c r="C233" s="498"/>
    </row>
    <row r="234" spans="1:3" x14ac:dyDescent="0.2">
      <c r="A234" s="1065"/>
      <c r="B234" s="498"/>
      <c r="C234" s="498"/>
    </row>
    <row r="235" spans="1:3" x14ac:dyDescent="0.2">
      <c r="A235" s="1065"/>
      <c r="B235" s="498"/>
      <c r="C235" s="498"/>
    </row>
    <row r="236" spans="1:3" x14ac:dyDescent="0.2">
      <c r="A236" s="1065"/>
      <c r="B236" s="498"/>
      <c r="C236" s="498"/>
    </row>
    <row r="237" spans="1:3" x14ac:dyDescent="0.2">
      <c r="A237" s="1065"/>
      <c r="B237" s="498"/>
      <c r="C237" s="498"/>
    </row>
    <row r="238" spans="1:3" x14ac:dyDescent="0.2">
      <c r="A238" s="1065"/>
      <c r="B238" s="498"/>
      <c r="C238" s="498"/>
    </row>
    <row r="239" spans="1:3" x14ac:dyDescent="0.2">
      <c r="A239" s="1065"/>
      <c r="B239" s="498"/>
      <c r="C239" s="498"/>
    </row>
    <row r="240" spans="1:3" x14ac:dyDescent="0.2">
      <c r="A240" s="1065"/>
      <c r="B240" s="498"/>
      <c r="C240" s="498"/>
    </row>
    <row r="241" spans="1:3" x14ac:dyDescent="0.2">
      <c r="A241" s="1065"/>
      <c r="B241" s="498"/>
      <c r="C241" s="498"/>
    </row>
    <row r="242" spans="1:3" x14ac:dyDescent="0.2">
      <c r="A242" s="1065"/>
      <c r="B242" s="498"/>
      <c r="C242" s="498"/>
    </row>
    <row r="243" spans="1:3" x14ac:dyDescent="0.2">
      <c r="A243" s="1065"/>
      <c r="B243" s="498"/>
      <c r="C243" s="498"/>
    </row>
    <row r="244" spans="1:3" x14ac:dyDescent="0.2">
      <c r="A244" s="1065"/>
      <c r="B244" s="498"/>
      <c r="C244" s="498"/>
    </row>
    <row r="245" spans="1:3" x14ac:dyDescent="0.2">
      <c r="A245" s="1065"/>
      <c r="B245" s="498"/>
      <c r="C245" s="498"/>
    </row>
    <row r="246" spans="1:3" x14ac:dyDescent="0.2">
      <c r="A246" s="1065"/>
      <c r="B246" s="498"/>
      <c r="C246" s="498"/>
    </row>
    <row r="247" spans="1:3" x14ac:dyDescent="0.2">
      <c r="A247" s="1065"/>
      <c r="B247" s="498"/>
      <c r="C247" s="498"/>
    </row>
    <row r="248" spans="1:3" x14ac:dyDescent="0.2">
      <c r="A248" s="1065"/>
      <c r="B248" s="498"/>
      <c r="C248" s="498"/>
    </row>
    <row r="249" spans="1:3" x14ac:dyDescent="0.2">
      <c r="A249" s="1065"/>
      <c r="B249" s="498"/>
      <c r="C249" s="498"/>
    </row>
    <row r="250" spans="1:3" x14ac:dyDescent="0.2">
      <c r="A250" s="1065"/>
      <c r="B250" s="498"/>
      <c r="C250" s="498"/>
    </row>
    <row r="251" spans="1:3" x14ac:dyDescent="0.2">
      <c r="A251" s="1065"/>
      <c r="B251" s="498"/>
      <c r="C251" s="498"/>
    </row>
    <row r="252" spans="1:3" x14ac:dyDescent="0.2">
      <c r="A252" s="1065"/>
      <c r="B252" s="498"/>
      <c r="C252" s="498"/>
    </row>
    <row r="253" spans="1:3" x14ac:dyDescent="0.2">
      <c r="A253" s="1065"/>
      <c r="B253" s="498"/>
      <c r="C253" s="498"/>
    </row>
    <row r="254" spans="1:3" x14ac:dyDescent="0.2">
      <c r="A254" s="1065"/>
      <c r="B254" s="498"/>
      <c r="C254" s="498"/>
    </row>
    <row r="255" spans="1:3" x14ac:dyDescent="0.2">
      <c r="A255" s="1065"/>
      <c r="B255" s="498"/>
      <c r="C255" s="498"/>
    </row>
    <row r="256" spans="1:3" x14ac:dyDescent="0.2">
      <c r="A256" s="1065"/>
      <c r="B256" s="498"/>
      <c r="C256" s="498"/>
    </row>
    <row r="257" spans="1:3" x14ac:dyDescent="0.2">
      <c r="A257" s="1065"/>
      <c r="B257" s="498"/>
      <c r="C257" s="498"/>
    </row>
    <row r="258" spans="1:3" x14ac:dyDescent="0.2">
      <c r="A258" s="1065"/>
      <c r="B258" s="498"/>
      <c r="C258" s="498"/>
    </row>
    <row r="259" spans="1:3" x14ac:dyDescent="0.2">
      <c r="A259" s="1065"/>
      <c r="B259" s="498"/>
      <c r="C259" s="498"/>
    </row>
    <row r="260" spans="1:3" x14ac:dyDescent="0.2">
      <c r="A260" s="1065"/>
      <c r="B260" s="498"/>
      <c r="C260" s="498"/>
    </row>
    <row r="261" spans="1:3" x14ac:dyDescent="0.2">
      <c r="A261" s="1065"/>
      <c r="B261" s="498"/>
      <c r="C261" s="498"/>
    </row>
    <row r="262" spans="1:3" x14ac:dyDescent="0.2">
      <c r="A262" s="1065"/>
      <c r="B262" s="498"/>
      <c r="C262" s="498"/>
    </row>
    <row r="263" spans="1:3" x14ac:dyDescent="0.2">
      <c r="A263" s="1065"/>
      <c r="B263" s="498"/>
      <c r="C263" s="498"/>
    </row>
    <row r="264" spans="1:3" x14ac:dyDescent="0.2">
      <c r="A264" s="1065"/>
      <c r="B264" s="498"/>
      <c r="C264" s="498"/>
    </row>
  </sheetData>
  <protectedRanges>
    <protectedRange sqref="C80" name="Tartomány4"/>
    <protectedRange sqref="C92:C93" name="Tartomány4_1"/>
    <protectedRange sqref="C48:C49 C55:C65" name="Tartomány1_2_1_1_1"/>
    <protectedRange sqref="C41" name="Tartomány1_2_1_3_1_1"/>
    <protectedRange sqref="C30:C34" name="Tartomány1_2_1_2_2_1"/>
    <protectedRange sqref="C54" name="Tartomány1_2_1_1_3_1"/>
    <protectedRange sqref="C42" name="Tartomány1_2_1_1_2_2_1"/>
    <protectedRange sqref="C27" name="Tartomány1_2_1_2"/>
    <protectedRange sqref="C69" name="Tartomány1_2_1_1_1_1_2"/>
  </protectedRanges>
  <mergeCells count="55">
    <mergeCell ref="D75:AA75"/>
    <mergeCell ref="AB75:AM75"/>
    <mergeCell ref="AN75:AS75"/>
    <mergeCell ref="A79:AA79"/>
    <mergeCell ref="A80:AA80"/>
    <mergeCell ref="AP8:AQ8"/>
    <mergeCell ref="AR8:AR9"/>
    <mergeCell ref="AS8:AS9"/>
    <mergeCell ref="D68:AA68"/>
    <mergeCell ref="AB68:AM68"/>
    <mergeCell ref="AN68:AS68"/>
    <mergeCell ref="AG8:AG9"/>
    <mergeCell ref="AH8:AI8"/>
    <mergeCell ref="AJ8:AK8"/>
    <mergeCell ref="AL8:AL9"/>
    <mergeCell ref="AM8:AM9"/>
    <mergeCell ref="AN8:AO8"/>
    <mergeCell ref="X8:Y8"/>
    <mergeCell ref="Z8:Z9"/>
    <mergeCell ref="AA8:AA9"/>
    <mergeCell ref="AB8:AC8"/>
    <mergeCell ref="AN6:AS7"/>
    <mergeCell ref="AT6:AT9"/>
    <mergeCell ref="AU6:AU9"/>
    <mergeCell ref="D7:I7"/>
    <mergeCell ref="J7:O7"/>
    <mergeCell ref="P7:U7"/>
    <mergeCell ref="V7:AA7"/>
    <mergeCell ref="AB7:AG7"/>
    <mergeCell ref="AH7:AM7"/>
    <mergeCell ref="D8:E8"/>
    <mergeCell ref="F8:G8"/>
    <mergeCell ref="H8:H9"/>
    <mergeCell ref="I8:I9"/>
    <mergeCell ref="J8:K8"/>
    <mergeCell ref="L8:M8"/>
    <mergeCell ref="AD8:AE8"/>
    <mergeCell ref="A1:AS1"/>
    <mergeCell ref="A2:AS2"/>
    <mergeCell ref="A3:AS3"/>
    <mergeCell ref="A4:AS4"/>
    <mergeCell ref="A5:AS5"/>
    <mergeCell ref="A6:A9"/>
    <mergeCell ref="B6:B9"/>
    <mergeCell ref="C6:C9"/>
    <mergeCell ref="D6:AA6"/>
    <mergeCell ref="AB6:AM6"/>
    <mergeCell ref="N8:N9"/>
    <mergeCell ref="AF8:AF9"/>
    <mergeCell ref="O8:O9"/>
    <mergeCell ref="P8:Q8"/>
    <mergeCell ref="R8:S8"/>
    <mergeCell ref="T8:T9"/>
    <mergeCell ref="U8:U9"/>
    <mergeCell ref="V8:W8"/>
  </mergeCells>
  <pageMargins left="0.7" right="0.7" top="0.75" bottom="0.75" header="0.3" footer="0.3"/>
  <pageSetup paperSize="8" scale="53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V268"/>
  <sheetViews>
    <sheetView topLeftCell="A52" zoomScale="106" zoomScaleNormal="106" zoomScaleSheetLayoutView="30" workbookViewId="0">
      <selection activeCell="A66" sqref="A66:XFD66"/>
    </sheetView>
  </sheetViews>
  <sheetFormatPr defaultColWidth="10.6640625" defaultRowHeight="15" x14ac:dyDescent="0.2"/>
  <cols>
    <col min="1" max="1" width="17.1640625" style="499" customWidth="1"/>
    <col min="2" max="2" width="7.1640625" style="67" customWidth="1"/>
    <col min="3" max="3" width="60.33203125" style="67" customWidth="1"/>
    <col min="4" max="4" width="5.33203125" style="67" customWidth="1"/>
    <col min="5" max="5" width="6.83203125" style="67" customWidth="1"/>
    <col min="6" max="6" width="5.33203125" style="67" customWidth="1"/>
    <col min="7" max="7" width="6.83203125" style="67" customWidth="1"/>
    <col min="8" max="8" width="5.33203125" style="67" customWidth="1"/>
    <col min="9" max="9" width="5.6640625" style="67" bestFit="1" customWidth="1"/>
    <col min="10" max="10" width="5.33203125" style="67" customWidth="1"/>
    <col min="11" max="11" width="6.83203125" style="67" customWidth="1"/>
    <col min="12" max="12" width="5.33203125" style="67" customWidth="1"/>
    <col min="13" max="13" width="6.83203125" style="67" customWidth="1"/>
    <col min="14" max="14" width="5.33203125" style="67" customWidth="1"/>
    <col min="15" max="15" width="5.6640625" style="67" bestFit="1" customWidth="1"/>
    <col min="16" max="16" width="5.33203125" style="67" bestFit="1" customWidth="1"/>
    <col min="17" max="17" width="6.83203125" style="67" customWidth="1"/>
    <col min="18" max="18" width="5.33203125" style="67" bestFit="1" customWidth="1"/>
    <col min="19" max="19" width="6.83203125" style="67" customWidth="1"/>
    <col min="20" max="20" width="5.33203125" style="67" customWidth="1"/>
    <col min="21" max="21" width="5.6640625" style="67" bestFit="1" customWidth="1"/>
    <col min="22" max="22" width="5.33203125" style="67" bestFit="1" customWidth="1"/>
    <col min="23" max="23" width="6.83203125" style="67" customWidth="1"/>
    <col min="24" max="24" width="5.33203125" style="67" bestFit="1" customWidth="1"/>
    <col min="25" max="25" width="6.83203125" style="67" customWidth="1"/>
    <col min="26" max="26" width="5.33203125" style="67" customWidth="1"/>
    <col min="27" max="27" width="5.6640625" style="67" bestFit="1" customWidth="1"/>
    <col min="28" max="28" width="5.33203125" style="67" customWidth="1"/>
    <col min="29" max="29" width="6.83203125" style="67" customWidth="1"/>
    <col min="30" max="30" width="5.33203125" style="67" customWidth="1"/>
    <col min="31" max="31" width="6.83203125" style="67" customWidth="1"/>
    <col min="32" max="32" width="5.33203125" style="67" customWidth="1"/>
    <col min="33" max="33" width="5.6640625" style="67" bestFit="1" customWidth="1"/>
    <col min="34" max="34" width="5.33203125" style="67" customWidth="1"/>
    <col min="35" max="35" width="6.83203125" style="67" customWidth="1"/>
    <col min="36" max="36" width="5.33203125" style="67" customWidth="1"/>
    <col min="37" max="37" width="6.83203125" style="67" customWidth="1"/>
    <col min="38" max="38" width="5.33203125" style="67" customWidth="1"/>
    <col min="39" max="39" width="5.6640625" style="67" bestFit="1" customWidth="1"/>
    <col min="40" max="40" width="6.83203125" style="67" bestFit="1" customWidth="1"/>
    <col min="41" max="41" width="8.1640625" style="67" customWidth="1"/>
    <col min="42" max="42" width="6.83203125" style="67" bestFit="1" customWidth="1"/>
    <col min="43" max="43" width="8.1640625" style="67" bestFit="1" customWidth="1"/>
    <col min="44" max="44" width="6.83203125" style="67" bestFit="1" customWidth="1"/>
    <col min="45" max="45" width="9" style="67" customWidth="1"/>
    <col min="46" max="46" width="55.33203125" style="67" customWidth="1"/>
    <col min="47" max="47" width="39" style="67" customWidth="1"/>
    <col min="48" max="16384" width="10.6640625" style="67"/>
  </cols>
  <sheetData>
    <row r="1" spans="1:47" ht="21.95" customHeight="1" x14ac:dyDescent="0.2">
      <c r="A1" s="1549" t="s">
        <v>0</v>
      </c>
      <c r="B1" s="1549"/>
      <c r="C1" s="1549"/>
      <c r="D1" s="1549"/>
      <c r="E1" s="1549"/>
      <c r="F1" s="1549"/>
      <c r="G1" s="1549"/>
      <c r="H1" s="1549"/>
      <c r="I1" s="1549"/>
      <c r="J1" s="1549"/>
      <c r="K1" s="1549"/>
      <c r="L1" s="1549"/>
      <c r="M1" s="1549"/>
      <c r="N1" s="1549"/>
      <c r="O1" s="1549"/>
      <c r="P1" s="1549"/>
      <c r="Q1" s="1549"/>
      <c r="R1" s="1549"/>
      <c r="S1" s="1549"/>
      <c r="T1" s="1549"/>
      <c r="U1" s="1549"/>
      <c r="V1" s="1549"/>
      <c r="W1" s="1549"/>
      <c r="X1" s="1549"/>
      <c r="Y1" s="1549"/>
      <c r="Z1" s="1549"/>
      <c r="AA1" s="1549"/>
      <c r="AB1" s="1549"/>
      <c r="AC1" s="1549"/>
      <c r="AD1" s="1549"/>
      <c r="AE1" s="1549"/>
      <c r="AF1" s="1549"/>
      <c r="AG1" s="1549"/>
      <c r="AH1" s="1549"/>
      <c r="AI1" s="1549"/>
      <c r="AJ1" s="1549"/>
      <c r="AK1" s="1549"/>
      <c r="AL1" s="1549"/>
      <c r="AM1" s="1549"/>
      <c r="AN1" s="1549"/>
      <c r="AO1" s="1549"/>
      <c r="AP1" s="1549"/>
      <c r="AQ1" s="1549"/>
      <c r="AR1" s="1549"/>
      <c r="AS1" s="1549"/>
    </row>
    <row r="2" spans="1:47" ht="21.95" customHeight="1" x14ac:dyDescent="0.2">
      <c r="A2" s="1550" t="s">
        <v>564</v>
      </c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  <c r="M2" s="1550"/>
      <c r="N2" s="1550"/>
      <c r="O2" s="1550"/>
      <c r="P2" s="1550"/>
      <c r="Q2" s="1550"/>
      <c r="R2" s="1550"/>
      <c r="S2" s="1550"/>
      <c r="T2" s="1550"/>
      <c r="U2" s="1550"/>
      <c r="V2" s="1550"/>
      <c r="W2" s="1550"/>
      <c r="X2" s="1550"/>
      <c r="Y2" s="1550"/>
      <c r="Z2" s="1550"/>
      <c r="AA2" s="1550"/>
      <c r="AB2" s="1550"/>
      <c r="AC2" s="1550"/>
      <c r="AD2" s="1550"/>
      <c r="AE2" s="1550"/>
      <c r="AF2" s="1550"/>
      <c r="AG2" s="1550"/>
      <c r="AH2" s="1550"/>
      <c r="AI2" s="1550"/>
      <c r="AJ2" s="1550"/>
      <c r="AK2" s="1550"/>
      <c r="AL2" s="1550"/>
      <c r="AM2" s="1550"/>
      <c r="AN2" s="1550"/>
      <c r="AO2" s="1550"/>
      <c r="AP2" s="1550"/>
      <c r="AQ2" s="1550"/>
      <c r="AR2" s="1550"/>
      <c r="AS2" s="1550"/>
    </row>
    <row r="3" spans="1:47" ht="23.25" x14ac:dyDescent="0.2">
      <c r="A3" s="1550" t="s">
        <v>572</v>
      </c>
      <c r="B3" s="1550"/>
      <c r="C3" s="1550"/>
      <c r="D3" s="1550"/>
      <c r="E3" s="1550"/>
      <c r="F3" s="1550"/>
      <c r="G3" s="1550"/>
      <c r="H3" s="1550"/>
      <c r="I3" s="1550"/>
      <c r="J3" s="1550"/>
      <c r="K3" s="1550"/>
      <c r="L3" s="1550"/>
      <c r="M3" s="1550"/>
      <c r="N3" s="1550"/>
      <c r="O3" s="1550"/>
      <c r="P3" s="1550"/>
      <c r="Q3" s="1550"/>
      <c r="R3" s="1550"/>
      <c r="S3" s="1550"/>
      <c r="T3" s="1550"/>
      <c r="U3" s="1550"/>
      <c r="V3" s="1550"/>
      <c r="W3" s="1550"/>
      <c r="X3" s="1550"/>
      <c r="Y3" s="1550"/>
      <c r="Z3" s="1550"/>
      <c r="AA3" s="1550"/>
      <c r="AB3" s="1550"/>
      <c r="AC3" s="1550"/>
      <c r="AD3" s="1550"/>
      <c r="AE3" s="1550"/>
      <c r="AF3" s="1550"/>
      <c r="AG3" s="1550"/>
      <c r="AH3" s="1550"/>
      <c r="AI3" s="1550"/>
      <c r="AJ3" s="1550"/>
      <c r="AK3" s="1550"/>
      <c r="AL3" s="1550"/>
      <c r="AM3" s="1550"/>
      <c r="AN3" s="1550"/>
      <c r="AO3" s="1550"/>
      <c r="AP3" s="1550"/>
      <c r="AQ3" s="1550"/>
      <c r="AR3" s="1550"/>
      <c r="AS3" s="1550"/>
    </row>
    <row r="4" spans="1:47" s="390" customFormat="1" ht="23.25" x14ac:dyDescent="0.2">
      <c r="A4" s="1550" t="s">
        <v>990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0"/>
      <c r="AJ4" s="1550"/>
      <c r="AK4" s="1550"/>
      <c r="AL4" s="1550"/>
      <c r="AM4" s="1550"/>
      <c r="AN4" s="1550"/>
      <c r="AO4" s="1550"/>
      <c r="AP4" s="1550"/>
      <c r="AQ4" s="1550"/>
      <c r="AR4" s="1550"/>
      <c r="AS4" s="1550"/>
    </row>
    <row r="5" spans="1:47" ht="24" customHeight="1" thickBot="1" x14ac:dyDescent="0.25">
      <c r="A5" s="1551" t="s">
        <v>565</v>
      </c>
      <c r="B5" s="1551"/>
      <c r="C5" s="1551"/>
      <c r="D5" s="1549"/>
      <c r="E5" s="1549"/>
      <c r="F5" s="1549"/>
      <c r="G5" s="1549"/>
      <c r="H5" s="1549"/>
      <c r="I5" s="1549"/>
      <c r="J5" s="1549"/>
      <c r="K5" s="1549"/>
      <c r="L5" s="1549"/>
      <c r="M5" s="1549"/>
      <c r="N5" s="1549"/>
      <c r="O5" s="1549"/>
      <c r="P5" s="1549"/>
      <c r="Q5" s="1549"/>
      <c r="R5" s="1549"/>
      <c r="S5" s="1549"/>
      <c r="T5" s="1549"/>
      <c r="U5" s="1549"/>
      <c r="V5" s="1549"/>
      <c r="W5" s="1549"/>
      <c r="X5" s="1549"/>
      <c r="Y5" s="1549"/>
      <c r="Z5" s="1549"/>
      <c r="AA5" s="1549"/>
      <c r="AB5" s="1549"/>
      <c r="AC5" s="1549"/>
      <c r="AD5" s="1549"/>
      <c r="AE5" s="1549"/>
      <c r="AF5" s="1549"/>
      <c r="AG5" s="1549"/>
      <c r="AH5" s="1549"/>
      <c r="AI5" s="1549"/>
      <c r="AJ5" s="1549"/>
      <c r="AK5" s="1549"/>
      <c r="AL5" s="1549"/>
      <c r="AM5" s="1549"/>
      <c r="AN5" s="1551"/>
      <c r="AO5" s="1551"/>
      <c r="AP5" s="1551"/>
      <c r="AQ5" s="1551"/>
      <c r="AR5" s="1551"/>
      <c r="AS5" s="1551"/>
    </row>
    <row r="6" spans="1:47" ht="15.75" customHeight="1" thickTop="1" thickBot="1" x14ac:dyDescent="0.25">
      <c r="A6" s="1572" t="s">
        <v>1</v>
      </c>
      <c r="B6" s="1575" t="s">
        <v>2</v>
      </c>
      <c r="C6" s="1578" t="s">
        <v>3</v>
      </c>
      <c r="D6" s="1581" t="s">
        <v>4</v>
      </c>
      <c r="E6" s="1582"/>
      <c r="F6" s="1582"/>
      <c r="G6" s="1582"/>
      <c r="H6" s="1582"/>
      <c r="I6" s="1582"/>
      <c r="J6" s="1582"/>
      <c r="K6" s="1582"/>
      <c r="L6" s="1582"/>
      <c r="M6" s="1582"/>
      <c r="N6" s="1582"/>
      <c r="O6" s="1582"/>
      <c r="P6" s="1582"/>
      <c r="Q6" s="1582"/>
      <c r="R6" s="1582"/>
      <c r="S6" s="1582"/>
      <c r="T6" s="1582"/>
      <c r="U6" s="1582"/>
      <c r="V6" s="1582"/>
      <c r="W6" s="1582"/>
      <c r="X6" s="1582"/>
      <c r="Y6" s="1582"/>
      <c r="Z6" s="1582"/>
      <c r="AA6" s="1582"/>
      <c r="AB6" s="1581" t="s">
        <v>4</v>
      </c>
      <c r="AC6" s="1582"/>
      <c r="AD6" s="1582"/>
      <c r="AE6" s="1582"/>
      <c r="AF6" s="1582"/>
      <c r="AG6" s="1582"/>
      <c r="AH6" s="1582"/>
      <c r="AI6" s="1582"/>
      <c r="AJ6" s="1582"/>
      <c r="AK6" s="1582"/>
      <c r="AL6" s="1582"/>
      <c r="AM6" s="1582"/>
      <c r="AN6" s="1593" t="s">
        <v>5</v>
      </c>
      <c r="AO6" s="1594"/>
      <c r="AP6" s="1594"/>
      <c r="AQ6" s="1594"/>
      <c r="AR6" s="1594"/>
      <c r="AS6" s="1595"/>
      <c r="AT6" s="1523" t="s">
        <v>48</v>
      </c>
      <c r="AU6" s="1523" t="s">
        <v>49</v>
      </c>
    </row>
    <row r="7" spans="1:47" ht="15.75" customHeight="1" x14ac:dyDescent="0.2">
      <c r="A7" s="1573"/>
      <c r="B7" s="1576"/>
      <c r="C7" s="1579"/>
      <c r="D7" s="1600" t="s">
        <v>6</v>
      </c>
      <c r="E7" s="1601"/>
      <c r="F7" s="1601"/>
      <c r="G7" s="1601"/>
      <c r="H7" s="1601"/>
      <c r="I7" s="1602"/>
      <c r="J7" s="1603" t="s">
        <v>7</v>
      </c>
      <c r="K7" s="1601"/>
      <c r="L7" s="1601"/>
      <c r="M7" s="1601"/>
      <c r="N7" s="1601"/>
      <c r="O7" s="1604"/>
      <c r="P7" s="1600" t="s">
        <v>8</v>
      </c>
      <c r="Q7" s="1601"/>
      <c r="R7" s="1601"/>
      <c r="S7" s="1601"/>
      <c r="T7" s="1601"/>
      <c r="U7" s="1602"/>
      <c r="V7" s="1603" t="s">
        <v>9</v>
      </c>
      <c r="W7" s="1601"/>
      <c r="X7" s="1601"/>
      <c r="Y7" s="1601"/>
      <c r="Z7" s="1601"/>
      <c r="AA7" s="1602"/>
      <c r="AB7" s="1600" t="s">
        <v>10</v>
      </c>
      <c r="AC7" s="1601"/>
      <c r="AD7" s="1601"/>
      <c r="AE7" s="1601"/>
      <c r="AF7" s="1601"/>
      <c r="AG7" s="1602"/>
      <c r="AH7" s="1600" t="s">
        <v>11</v>
      </c>
      <c r="AI7" s="1601"/>
      <c r="AJ7" s="1601"/>
      <c r="AK7" s="1601"/>
      <c r="AL7" s="1601"/>
      <c r="AM7" s="1602"/>
      <c r="AN7" s="1596"/>
      <c r="AO7" s="1597"/>
      <c r="AP7" s="1597"/>
      <c r="AQ7" s="1597"/>
      <c r="AR7" s="1597"/>
      <c r="AS7" s="1598"/>
      <c r="AT7" s="1599"/>
      <c r="AU7" s="1524"/>
    </row>
    <row r="8" spans="1:47" ht="15.75" customHeight="1" x14ac:dyDescent="0.2">
      <c r="A8" s="1573"/>
      <c r="B8" s="1576"/>
      <c r="C8" s="1579"/>
      <c r="D8" s="1587" t="s">
        <v>12</v>
      </c>
      <c r="E8" s="1588"/>
      <c r="F8" s="1589" t="s">
        <v>13</v>
      </c>
      <c r="G8" s="1588"/>
      <c r="H8" s="1583" t="s">
        <v>14</v>
      </c>
      <c r="I8" s="1590" t="s">
        <v>37</v>
      </c>
      <c r="J8" s="1592" t="s">
        <v>12</v>
      </c>
      <c r="K8" s="1588"/>
      <c r="L8" s="1589" t="s">
        <v>13</v>
      </c>
      <c r="M8" s="1588"/>
      <c r="N8" s="1583" t="s">
        <v>14</v>
      </c>
      <c r="O8" s="1585" t="s">
        <v>37</v>
      </c>
      <c r="P8" s="1587" t="s">
        <v>12</v>
      </c>
      <c r="Q8" s="1588"/>
      <c r="R8" s="1589" t="s">
        <v>13</v>
      </c>
      <c r="S8" s="1588"/>
      <c r="T8" s="1583" t="s">
        <v>14</v>
      </c>
      <c r="U8" s="1590" t="s">
        <v>37</v>
      </c>
      <c r="V8" s="1592" t="s">
        <v>12</v>
      </c>
      <c r="W8" s="1588"/>
      <c r="X8" s="1589" t="s">
        <v>13</v>
      </c>
      <c r="Y8" s="1588"/>
      <c r="Z8" s="1583" t="s">
        <v>14</v>
      </c>
      <c r="AA8" s="1612" t="s">
        <v>37</v>
      </c>
      <c r="AB8" s="1587" t="s">
        <v>12</v>
      </c>
      <c r="AC8" s="1588"/>
      <c r="AD8" s="1589" t="s">
        <v>13</v>
      </c>
      <c r="AE8" s="1588"/>
      <c r="AF8" s="1583" t="s">
        <v>14</v>
      </c>
      <c r="AG8" s="1590" t="s">
        <v>37</v>
      </c>
      <c r="AH8" s="1587" t="s">
        <v>12</v>
      </c>
      <c r="AI8" s="1588"/>
      <c r="AJ8" s="1589" t="s">
        <v>13</v>
      </c>
      <c r="AK8" s="1588"/>
      <c r="AL8" s="1583" t="s">
        <v>14</v>
      </c>
      <c r="AM8" s="1612" t="s">
        <v>37</v>
      </c>
      <c r="AN8" s="1592" t="s">
        <v>12</v>
      </c>
      <c r="AO8" s="1588"/>
      <c r="AP8" s="1589" t="s">
        <v>13</v>
      </c>
      <c r="AQ8" s="1588"/>
      <c r="AR8" s="1583" t="s">
        <v>14</v>
      </c>
      <c r="AS8" s="1605" t="s">
        <v>44</v>
      </c>
      <c r="AT8" s="1599"/>
      <c r="AU8" s="1524"/>
    </row>
    <row r="9" spans="1:47" ht="80.099999999999994" customHeight="1" thickBot="1" x14ac:dyDescent="0.25">
      <c r="A9" s="1574"/>
      <c r="B9" s="1577"/>
      <c r="C9" s="1580"/>
      <c r="D9" s="391" t="s">
        <v>38</v>
      </c>
      <c r="E9" s="392" t="s">
        <v>39</v>
      </c>
      <c r="F9" s="393" t="s">
        <v>38</v>
      </c>
      <c r="G9" s="392" t="s">
        <v>39</v>
      </c>
      <c r="H9" s="1584"/>
      <c r="I9" s="1591"/>
      <c r="J9" s="394" t="s">
        <v>38</v>
      </c>
      <c r="K9" s="392" t="s">
        <v>39</v>
      </c>
      <c r="L9" s="393" t="s">
        <v>38</v>
      </c>
      <c r="M9" s="392" t="s">
        <v>39</v>
      </c>
      <c r="N9" s="1584"/>
      <c r="O9" s="1586"/>
      <c r="P9" s="391" t="s">
        <v>38</v>
      </c>
      <c r="Q9" s="392" t="s">
        <v>39</v>
      </c>
      <c r="R9" s="393" t="s">
        <v>38</v>
      </c>
      <c r="S9" s="392" t="s">
        <v>39</v>
      </c>
      <c r="T9" s="1584"/>
      <c r="U9" s="1591"/>
      <c r="V9" s="394" t="s">
        <v>38</v>
      </c>
      <c r="W9" s="392" t="s">
        <v>39</v>
      </c>
      <c r="X9" s="393" t="s">
        <v>38</v>
      </c>
      <c r="Y9" s="392" t="s">
        <v>39</v>
      </c>
      <c r="Z9" s="1584"/>
      <c r="AA9" s="1613"/>
      <c r="AB9" s="391" t="s">
        <v>38</v>
      </c>
      <c r="AC9" s="392" t="s">
        <v>39</v>
      </c>
      <c r="AD9" s="393" t="s">
        <v>38</v>
      </c>
      <c r="AE9" s="392" t="s">
        <v>39</v>
      </c>
      <c r="AF9" s="1584"/>
      <c r="AG9" s="1591"/>
      <c r="AH9" s="391" t="s">
        <v>38</v>
      </c>
      <c r="AI9" s="392" t="s">
        <v>39</v>
      </c>
      <c r="AJ9" s="393" t="s">
        <v>38</v>
      </c>
      <c r="AK9" s="392" t="s">
        <v>39</v>
      </c>
      <c r="AL9" s="1584"/>
      <c r="AM9" s="1613"/>
      <c r="AN9" s="394" t="s">
        <v>38</v>
      </c>
      <c r="AO9" s="392" t="s">
        <v>40</v>
      </c>
      <c r="AP9" s="393" t="s">
        <v>38</v>
      </c>
      <c r="AQ9" s="392" t="s">
        <v>40</v>
      </c>
      <c r="AR9" s="1584"/>
      <c r="AS9" s="1606"/>
      <c r="AT9" s="1599"/>
      <c r="AU9" s="1524"/>
    </row>
    <row r="10" spans="1:47" s="403" customFormat="1" ht="15.75" customHeight="1" thickBot="1" x14ac:dyDescent="0.3">
      <c r="A10" s="395"/>
      <c r="B10" s="396"/>
      <c r="C10" s="397" t="s">
        <v>55</v>
      </c>
      <c r="D10" s="398">
        <f>SUM(SZAK!D46)</f>
        <v>4</v>
      </c>
      <c r="E10" s="398">
        <f>SUM(SZAK!E46)</f>
        <v>40</v>
      </c>
      <c r="F10" s="398">
        <f>SUM(SZAK!F46)</f>
        <v>6</v>
      </c>
      <c r="G10" s="398">
        <f>SUM(SZAK!G46)</f>
        <v>60</v>
      </c>
      <c r="H10" s="398">
        <f>SUM(SZAK!H46)</f>
        <v>8</v>
      </c>
      <c r="I10" s="399" t="s">
        <v>17</v>
      </c>
      <c r="J10" s="400">
        <f>SUM(SZAK!J46)</f>
        <v>4</v>
      </c>
      <c r="K10" s="398">
        <f>SUM(SZAK!K46)</f>
        <v>64</v>
      </c>
      <c r="L10" s="398">
        <f>SUM(SZAK!L46)</f>
        <v>6</v>
      </c>
      <c r="M10" s="398">
        <f>SUM(SZAK!M46)</f>
        <v>88</v>
      </c>
      <c r="N10" s="398">
        <f>SUM(SZAK!N46)</f>
        <v>8</v>
      </c>
      <c r="O10" s="399" t="s">
        <v>17</v>
      </c>
      <c r="P10" s="400">
        <f>SUM(SZAK!P46)</f>
        <v>5</v>
      </c>
      <c r="Q10" s="398">
        <f>SUM(SZAK!Q46)</f>
        <v>70</v>
      </c>
      <c r="R10" s="398">
        <f>SUM(SZAK!R46)</f>
        <v>5</v>
      </c>
      <c r="S10" s="398">
        <f>SUM(SZAK!S46)</f>
        <v>70</v>
      </c>
      <c r="T10" s="398">
        <f>SUM(SZAK!T46)</f>
        <v>9</v>
      </c>
      <c r="U10" s="399" t="s">
        <v>17</v>
      </c>
      <c r="V10" s="400">
        <f>SUM(SZAK!V46)</f>
        <v>2</v>
      </c>
      <c r="W10" s="398">
        <f>SUM(SZAK!W46)</f>
        <v>28</v>
      </c>
      <c r="X10" s="398">
        <f>SUM(SZAK!X46)</f>
        <v>7</v>
      </c>
      <c r="Y10" s="398">
        <f>SUM(SZAK!Y46)</f>
        <v>98</v>
      </c>
      <c r="Z10" s="398">
        <f>SUM(SZAK!Z46)</f>
        <v>9</v>
      </c>
      <c r="AA10" s="398" t="s">
        <v>17</v>
      </c>
      <c r="AB10" s="398">
        <f>SUM(SZAK!AB46)</f>
        <v>4</v>
      </c>
      <c r="AC10" s="398">
        <f>SUM(SZAK!AC46)</f>
        <v>56</v>
      </c>
      <c r="AD10" s="398">
        <f>SUM(SZAK!AD46)</f>
        <v>8</v>
      </c>
      <c r="AE10" s="398">
        <f>SUM(SZAK!AE46)</f>
        <v>112</v>
      </c>
      <c r="AF10" s="398">
        <f>SUM(SZAK!AF46)</f>
        <v>15</v>
      </c>
      <c r="AG10" s="398" t="s">
        <v>17</v>
      </c>
      <c r="AH10" s="398">
        <f>SUM(SZAK!AH46)</f>
        <v>4</v>
      </c>
      <c r="AI10" s="398">
        <f>SUM(SZAK!AI46)</f>
        <v>44</v>
      </c>
      <c r="AJ10" s="398">
        <f>SUM(SZAK!AJ46)</f>
        <v>7</v>
      </c>
      <c r="AK10" s="398">
        <f>SUM(SZAK!AK46)</f>
        <v>74</v>
      </c>
      <c r="AL10" s="398">
        <f>SUM(SZAK!AL46)</f>
        <v>16</v>
      </c>
      <c r="AM10" s="401" t="s">
        <v>17</v>
      </c>
      <c r="AN10" s="400">
        <f>SUM(SZAK!AN46)</f>
        <v>23</v>
      </c>
      <c r="AO10" s="398">
        <f>SUM(SZAK!AO46)</f>
        <v>304</v>
      </c>
      <c r="AP10" s="398">
        <f>SUM(SZAK!AP46)</f>
        <v>34</v>
      </c>
      <c r="AQ10" s="398">
        <f>SUM(SZAK!AQ46)</f>
        <v>440</v>
      </c>
      <c r="AR10" s="398">
        <f>SUM(SZAK!AR46)</f>
        <v>65</v>
      </c>
      <c r="AS10" s="398">
        <f>SUM(SZAK!AS46)</f>
        <v>55</v>
      </c>
      <c r="AT10" s="402"/>
      <c r="AU10" s="402"/>
    </row>
    <row r="11" spans="1:47" s="403" customFormat="1" ht="15.75" customHeight="1" x14ac:dyDescent="0.25">
      <c r="A11" s="404" t="s">
        <v>7</v>
      </c>
      <c r="B11" s="405"/>
      <c r="C11" s="406" t="s">
        <v>51</v>
      </c>
      <c r="D11" s="407"/>
      <c r="E11" s="408"/>
      <c r="F11" s="409"/>
      <c r="G11" s="408"/>
      <c r="H11" s="409"/>
      <c r="I11" s="603"/>
      <c r="J11" s="409"/>
      <c r="K11" s="408"/>
      <c r="L11" s="409"/>
      <c r="M11" s="408"/>
      <c r="N11" s="409"/>
      <c r="O11" s="411"/>
      <c r="P11" s="409"/>
      <c r="Q11" s="408"/>
      <c r="R11" s="409"/>
      <c r="S11" s="408"/>
      <c r="T11" s="409"/>
      <c r="U11" s="411"/>
      <c r="V11" s="409"/>
      <c r="W11" s="408"/>
      <c r="X11" s="409"/>
      <c r="Y11" s="408"/>
      <c r="Z11" s="409"/>
      <c r="AA11" s="645"/>
      <c r="AB11" s="407"/>
      <c r="AC11" s="408"/>
      <c r="AD11" s="409"/>
      <c r="AE11" s="408"/>
      <c r="AF11" s="409"/>
      <c r="AG11" s="413"/>
      <c r="AH11" s="409"/>
      <c r="AI11" s="408"/>
      <c r="AJ11" s="409"/>
      <c r="AK11" s="408"/>
      <c r="AL11" s="409"/>
      <c r="AM11" s="605"/>
      <c r="AN11" s="414"/>
      <c r="AO11" s="414"/>
      <c r="AP11" s="414"/>
      <c r="AQ11" s="414"/>
      <c r="AR11" s="414"/>
      <c r="AS11" s="415"/>
      <c r="AT11" s="606"/>
      <c r="AU11" s="606"/>
    </row>
    <row r="12" spans="1:47" s="1" customFormat="1" ht="15.75" customHeight="1" x14ac:dyDescent="0.2">
      <c r="A12" s="1387" t="s">
        <v>887</v>
      </c>
      <c r="B12" s="256" t="s">
        <v>15</v>
      </c>
      <c r="C12" s="268" t="s">
        <v>886</v>
      </c>
      <c r="D12" s="269"/>
      <c r="E12" s="259"/>
      <c r="F12" s="258">
        <v>6</v>
      </c>
      <c r="G12" s="259">
        <v>60</v>
      </c>
      <c r="H12" s="258">
        <v>4</v>
      </c>
      <c r="I12" s="260" t="s">
        <v>67</v>
      </c>
      <c r="J12" s="261"/>
      <c r="K12" s="259" t="s">
        <v>68</v>
      </c>
      <c r="L12" s="262"/>
      <c r="M12" s="259" t="s">
        <v>68</v>
      </c>
      <c r="N12" s="262"/>
      <c r="O12" s="263"/>
      <c r="P12" s="262"/>
      <c r="Q12" s="259"/>
      <c r="R12" s="262"/>
      <c r="S12" s="259"/>
      <c r="T12" s="262"/>
      <c r="U12" s="264"/>
      <c r="V12" s="261"/>
      <c r="W12" s="259" t="s">
        <v>68</v>
      </c>
      <c r="X12" s="262"/>
      <c r="Y12" s="259" t="s">
        <v>68</v>
      </c>
      <c r="Z12" s="262"/>
      <c r="AA12" s="263"/>
      <c r="AB12" s="261"/>
      <c r="AC12" s="259" t="s">
        <v>68</v>
      </c>
      <c r="AD12" s="262"/>
      <c r="AE12" s="259" t="s">
        <v>68</v>
      </c>
      <c r="AF12" s="262"/>
      <c r="AG12" s="263"/>
      <c r="AH12" s="261"/>
      <c r="AI12" s="259" t="s">
        <v>68</v>
      </c>
      <c r="AJ12" s="262"/>
      <c r="AK12" s="259" t="s">
        <v>68</v>
      </c>
      <c r="AL12" s="262"/>
      <c r="AM12" s="263"/>
      <c r="AN12" s="265" t="str">
        <f t="shared" ref="AN12" si="0">IF(D12+J12+P12+V12+AB12+AH12=0,"",D12+J12+P12+V12+AB12+AH12)</f>
        <v/>
      </c>
      <c r="AO12" s="259"/>
      <c r="AP12" s="266">
        <f t="shared" ref="AP12" si="1">IF(F12+L12+R12+X12+AD12+AJ12=0,"",F12+L12+R12+X12+AD12+AJ12)</f>
        <v>6</v>
      </c>
      <c r="AQ12" s="259">
        <v>60</v>
      </c>
      <c r="AR12" s="266">
        <f t="shared" ref="AR12" si="2">IF(N12+H12+T12+Z12+AF12+AL12=0,"",N12+H12+T12+Z12+AF12+AL12)</f>
        <v>4</v>
      </c>
      <c r="AS12" s="267">
        <f t="shared" ref="AS12" si="3">IF(D12+F12+L12+J12+P12+R12+V12+X12+AB12+AD12+AH12+AJ12=0,"",D12+F12+L12+J12+P12+R12+V12+X12+AB12+AD12+AH12+AJ12)</f>
        <v>6</v>
      </c>
      <c r="AT12" s="188" t="s">
        <v>662</v>
      </c>
      <c r="AU12" s="189" t="s">
        <v>661</v>
      </c>
    </row>
    <row r="13" spans="1:47" ht="15.75" customHeight="1" x14ac:dyDescent="0.2">
      <c r="A13" s="255" t="s">
        <v>65</v>
      </c>
      <c r="B13" s="281" t="s">
        <v>34</v>
      </c>
      <c r="C13" s="257" t="s">
        <v>66</v>
      </c>
      <c r="D13" s="262">
        <v>2</v>
      </c>
      <c r="E13" s="259">
        <v>36</v>
      </c>
      <c r="F13" s="262">
        <v>2</v>
      </c>
      <c r="G13" s="259">
        <v>24</v>
      </c>
      <c r="H13" s="262">
        <v>2</v>
      </c>
      <c r="I13" s="264" t="s">
        <v>67</v>
      </c>
      <c r="J13" s="261"/>
      <c r="K13" s="259" t="str">
        <f>IF(J13*15=0,"",J13*15)</f>
        <v/>
      </c>
      <c r="L13" s="262"/>
      <c r="M13" s="259" t="str">
        <f>IF(L13*15=0,"",L13*15)</f>
        <v/>
      </c>
      <c r="N13" s="262"/>
      <c r="O13" s="663"/>
      <c r="P13" s="262"/>
      <c r="Q13" s="259" t="str">
        <f>IF(P13*15=0,"",P13*15)</f>
        <v/>
      </c>
      <c r="R13" s="262"/>
      <c r="S13" s="259" t="str">
        <f>IF(R13*15=0,"",R13*15)</f>
        <v/>
      </c>
      <c r="T13" s="262"/>
      <c r="U13" s="663"/>
      <c r="V13" s="262"/>
      <c r="W13" s="259" t="str">
        <f>IF(V13*15=0,"",V13*15)</f>
        <v/>
      </c>
      <c r="X13" s="262"/>
      <c r="Y13" s="259" t="str">
        <f>IF(X13*15=0,"",X13*15)</f>
        <v/>
      </c>
      <c r="Z13" s="262"/>
      <c r="AA13" s="263"/>
      <c r="AB13" s="261"/>
      <c r="AC13" s="259" t="str">
        <f>IF(AB13*15=0,"",AB13*15)</f>
        <v/>
      </c>
      <c r="AD13" s="283"/>
      <c r="AE13" s="259" t="str">
        <f>IF(AD13*15=0,"",AD13*15)</f>
        <v/>
      </c>
      <c r="AF13" s="283"/>
      <c r="AG13" s="284"/>
      <c r="AH13" s="262"/>
      <c r="AI13" s="259" t="str">
        <f>IF(AH13*15=0,"",AH13*15)</f>
        <v/>
      </c>
      <c r="AJ13" s="262"/>
      <c r="AK13" s="259" t="str">
        <f>IF(AJ13*15=0,"",AJ13*15)</f>
        <v/>
      </c>
      <c r="AL13" s="262"/>
      <c r="AM13" s="262"/>
      <c r="AN13" s="265">
        <f t="shared" ref="AN13:AN52" si="4">IF(D13+J13+P13+V13+AB13+AH13=0,"",D13+J13+P13+V13+AB13+AH13)</f>
        <v>2</v>
      </c>
      <c r="AO13" s="259">
        <v>36</v>
      </c>
      <c r="AP13" s="266">
        <f t="shared" ref="AP13:AP52" si="5">IF(F13+L13+R13+X13+AD13+AJ13=0,"",F13+L13+R13+X13+AD13+AJ13)</f>
        <v>2</v>
      </c>
      <c r="AQ13" s="259">
        <v>24</v>
      </c>
      <c r="AR13" s="266">
        <f t="shared" ref="AR13:AR52" si="6">IF(N13+H13+T13+Z13+AF13+AL13=0,"",N13+H13+T13+Z13+AF13+AL13)</f>
        <v>2</v>
      </c>
      <c r="AS13" s="267">
        <f t="shared" ref="AS13:AS52" si="7">IF(D13+F13+L13+J13+P13+R13+V13+X13+AB13+AD13+AH13+AJ13=0,"",D13+F13+L13+J13+P13+R13+V13+X13+AB13+AD13+AH13+AJ13)</f>
        <v>4</v>
      </c>
      <c r="AT13" s="30" t="s">
        <v>749</v>
      </c>
      <c r="AU13" s="31" t="s">
        <v>750</v>
      </c>
    </row>
    <row r="14" spans="1:47" ht="15.75" customHeight="1" x14ac:dyDescent="0.2">
      <c r="A14" s="255" t="s">
        <v>147</v>
      </c>
      <c r="B14" s="665" t="s">
        <v>34</v>
      </c>
      <c r="C14" s="257" t="s">
        <v>148</v>
      </c>
      <c r="D14" s="262">
        <v>2</v>
      </c>
      <c r="E14" s="259">
        <v>24</v>
      </c>
      <c r="F14" s="262"/>
      <c r="G14" s="259">
        <v>6</v>
      </c>
      <c r="H14" s="262">
        <v>2</v>
      </c>
      <c r="I14" s="264" t="s">
        <v>67</v>
      </c>
      <c r="J14" s="261"/>
      <c r="K14" s="259" t="str">
        <f>IF(J14*15=0,"",J14*15)</f>
        <v/>
      </c>
      <c r="L14" s="262"/>
      <c r="M14" s="259" t="str">
        <f>IF(L14*15=0,"",L14*15)</f>
        <v/>
      </c>
      <c r="N14" s="262"/>
      <c r="O14" s="263"/>
      <c r="P14" s="262"/>
      <c r="Q14" s="259" t="str">
        <f>IF(P14*15=0,"",P14*15)</f>
        <v/>
      </c>
      <c r="R14" s="262"/>
      <c r="S14" s="259" t="str">
        <f>IF(R14*15=0,"",R14*15)</f>
        <v/>
      </c>
      <c r="T14" s="262"/>
      <c r="U14" s="264"/>
      <c r="V14" s="261"/>
      <c r="W14" s="259" t="str">
        <f>IF(V14*15=0,"",V14*15)</f>
        <v/>
      </c>
      <c r="X14" s="262"/>
      <c r="Y14" s="259" t="str">
        <f>IF(X14*15=0,"",X14*15)</f>
        <v/>
      </c>
      <c r="Z14" s="262"/>
      <c r="AA14" s="263"/>
      <c r="AB14" s="261"/>
      <c r="AC14" s="259" t="str">
        <f>IF(AB14*15=0,"",AB14*15)</f>
        <v/>
      </c>
      <c r="AD14" s="283"/>
      <c r="AE14" s="259" t="str">
        <f>IF(AD14*15=0,"",AD14*15)</f>
        <v/>
      </c>
      <c r="AF14" s="283"/>
      <c r="AG14" s="284"/>
      <c r="AH14" s="262"/>
      <c r="AI14" s="259" t="str">
        <f>IF(AH14*15=0,"",AH14*15)</f>
        <v/>
      </c>
      <c r="AJ14" s="262"/>
      <c r="AK14" s="259" t="str">
        <f>IF(AJ14*15=0,"",AJ14*15)</f>
        <v/>
      </c>
      <c r="AL14" s="262"/>
      <c r="AM14" s="262"/>
      <c r="AN14" s="265">
        <f t="shared" si="4"/>
        <v>2</v>
      </c>
      <c r="AO14" s="259">
        <v>24</v>
      </c>
      <c r="AP14" s="266" t="str">
        <f t="shared" si="5"/>
        <v/>
      </c>
      <c r="AQ14" s="259">
        <v>6</v>
      </c>
      <c r="AR14" s="266">
        <f t="shared" si="6"/>
        <v>2</v>
      </c>
      <c r="AS14" s="267">
        <f t="shared" si="7"/>
        <v>2</v>
      </c>
      <c r="AT14" s="31" t="s">
        <v>692</v>
      </c>
      <c r="AU14" s="31" t="s">
        <v>752</v>
      </c>
    </row>
    <row r="15" spans="1:47" ht="15.75" customHeight="1" x14ac:dyDescent="0.2">
      <c r="A15" s="255" t="s">
        <v>69</v>
      </c>
      <c r="B15" s="665" t="s">
        <v>34</v>
      </c>
      <c r="C15" s="257" t="s">
        <v>70</v>
      </c>
      <c r="D15" s="262">
        <v>1</v>
      </c>
      <c r="E15" s="259">
        <v>16</v>
      </c>
      <c r="F15" s="262">
        <v>1</v>
      </c>
      <c r="G15" s="259">
        <v>36</v>
      </c>
      <c r="H15" s="262">
        <v>2</v>
      </c>
      <c r="I15" s="264" t="s">
        <v>71</v>
      </c>
      <c r="J15" s="261"/>
      <c r="K15" s="259" t="str">
        <f>IF(J15*15=0,"",J15*15)</f>
        <v/>
      </c>
      <c r="L15" s="262"/>
      <c r="M15" s="259" t="str">
        <f>IF(L15*15=0,"",L15*15)</f>
        <v/>
      </c>
      <c r="N15" s="262"/>
      <c r="O15" s="263"/>
      <c r="P15" s="262"/>
      <c r="Q15" s="259" t="str">
        <f>IF(P15*15=0,"",P15*15)</f>
        <v/>
      </c>
      <c r="R15" s="262"/>
      <c r="S15" s="259" t="str">
        <f>IF(R15*15=0,"",R15*15)</f>
        <v/>
      </c>
      <c r="T15" s="262"/>
      <c r="U15" s="264"/>
      <c r="V15" s="261"/>
      <c r="W15" s="259" t="str">
        <f>IF(V15*15=0,"",V15*15)</f>
        <v/>
      </c>
      <c r="X15" s="262"/>
      <c r="Y15" s="259" t="str">
        <f>IF(X15*15=0,"",X15*15)</f>
        <v/>
      </c>
      <c r="Z15" s="262"/>
      <c r="AA15" s="263"/>
      <c r="AB15" s="261"/>
      <c r="AC15" s="259" t="str">
        <f>IF(AB15*15=0,"",AB15*15)</f>
        <v/>
      </c>
      <c r="AD15" s="283"/>
      <c r="AE15" s="259" t="str">
        <f>IF(AD15*15=0,"",AD15*15)</f>
        <v/>
      </c>
      <c r="AF15" s="283"/>
      <c r="AG15" s="284"/>
      <c r="AH15" s="262"/>
      <c r="AI15" s="259" t="str">
        <f>IF(AH15*15=0,"",AH15*15)</f>
        <v/>
      </c>
      <c r="AJ15" s="262"/>
      <c r="AK15" s="259" t="str">
        <f>IF(AJ15*15=0,"",AJ15*15)</f>
        <v/>
      </c>
      <c r="AL15" s="262"/>
      <c r="AM15" s="262"/>
      <c r="AN15" s="265">
        <f t="shared" si="4"/>
        <v>1</v>
      </c>
      <c r="AO15" s="259">
        <v>16</v>
      </c>
      <c r="AP15" s="266">
        <f t="shared" si="5"/>
        <v>1</v>
      </c>
      <c r="AQ15" s="259">
        <v>36</v>
      </c>
      <c r="AR15" s="266">
        <f t="shared" si="6"/>
        <v>2</v>
      </c>
      <c r="AS15" s="267">
        <f t="shared" si="7"/>
        <v>2</v>
      </c>
      <c r="AT15" s="633" t="s">
        <v>749</v>
      </c>
      <c r="AU15" s="546" t="s">
        <v>654</v>
      </c>
    </row>
    <row r="16" spans="1:47" ht="15.75" customHeight="1" x14ac:dyDescent="0.2">
      <c r="A16" s="255" t="s">
        <v>72</v>
      </c>
      <c r="B16" s="281" t="s">
        <v>34</v>
      </c>
      <c r="C16" s="257" t="s">
        <v>73</v>
      </c>
      <c r="D16" s="262"/>
      <c r="E16" s="259" t="str">
        <f>IF(D16*15=0,"",D16*15)</f>
        <v/>
      </c>
      <c r="F16" s="262">
        <v>4</v>
      </c>
      <c r="G16" s="259">
        <v>54</v>
      </c>
      <c r="H16" s="262">
        <v>2</v>
      </c>
      <c r="I16" s="264" t="s">
        <v>71</v>
      </c>
      <c r="J16" s="261"/>
      <c r="K16" s="259" t="str">
        <f>IF(J16*15=0,"",J16*15)</f>
        <v/>
      </c>
      <c r="L16" s="262"/>
      <c r="M16" s="259" t="str">
        <f>IF(L16*15=0,"",L16*15)</f>
        <v/>
      </c>
      <c r="N16" s="262"/>
      <c r="O16" s="263"/>
      <c r="P16" s="262"/>
      <c r="Q16" s="259" t="str">
        <f>IF(P16*15=0,"",P16*15)</f>
        <v/>
      </c>
      <c r="R16" s="262"/>
      <c r="S16" s="259" t="str">
        <f>IF(R16*15=0,"",R16*15)</f>
        <v/>
      </c>
      <c r="T16" s="262"/>
      <c r="U16" s="264"/>
      <c r="V16" s="261"/>
      <c r="W16" s="259" t="str">
        <f>IF(V16*15=0,"",V16*15)</f>
        <v/>
      </c>
      <c r="X16" s="262"/>
      <c r="Y16" s="259" t="str">
        <f>IF(X16*15=0,"",X16*15)</f>
        <v/>
      </c>
      <c r="Z16" s="262"/>
      <c r="AA16" s="263"/>
      <c r="AB16" s="261"/>
      <c r="AC16" s="259" t="str">
        <f>IF(AB16*15=0,"",AB16*15)</f>
        <v/>
      </c>
      <c r="AD16" s="283"/>
      <c r="AE16" s="259" t="str">
        <f>IF(AD16*15=0,"",AD16*15)</f>
        <v/>
      </c>
      <c r="AF16" s="283"/>
      <c r="AG16" s="284"/>
      <c r="AH16" s="262"/>
      <c r="AI16" s="259" t="str">
        <f>IF(AH16*15=0,"",AH16*15)</f>
        <v/>
      </c>
      <c r="AJ16" s="262"/>
      <c r="AK16" s="259" t="str">
        <f>IF(AJ16*15=0,"",AJ16*15)</f>
        <v/>
      </c>
      <c r="AL16" s="262"/>
      <c r="AM16" s="262"/>
      <c r="AN16" s="265" t="str">
        <f t="shared" si="4"/>
        <v/>
      </c>
      <c r="AO16" s="259" t="str">
        <f t="shared" ref="AO16:AO52" si="8">IF((D16+J16+P16+V16+AB16+AH16)*14=0,"",(D16+J16+P16+V16+AB16+AH16)*14)</f>
        <v/>
      </c>
      <c r="AP16" s="266">
        <f t="shared" si="5"/>
        <v>4</v>
      </c>
      <c r="AQ16" s="259">
        <v>54</v>
      </c>
      <c r="AR16" s="266">
        <f t="shared" si="6"/>
        <v>2</v>
      </c>
      <c r="AS16" s="267">
        <f t="shared" si="7"/>
        <v>4</v>
      </c>
      <c r="AT16" s="30" t="s">
        <v>671</v>
      </c>
      <c r="AU16" s="31" t="s">
        <v>751</v>
      </c>
    </row>
    <row r="17" spans="1:47" s="20" customFormat="1" ht="15.75" customHeight="1" x14ac:dyDescent="0.2">
      <c r="A17" s="255" t="s">
        <v>79</v>
      </c>
      <c r="B17" s="256" t="s">
        <v>15</v>
      </c>
      <c r="C17" s="257" t="s">
        <v>80</v>
      </c>
      <c r="D17" s="262">
        <v>2</v>
      </c>
      <c r="E17" s="259">
        <v>20</v>
      </c>
      <c r="F17" s="262">
        <v>1</v>
      </c>
      <c r="G17" s="259">
        <v>10</v>
      </c>
      <c r="H17" s="262">
        <v>2</v>
      </c>
      <c r="I17" s="264" t="s">
        <v>67</v>
      </c>
      <c r="J17" s="261"/>
      <c r="K17" s="259"/>
      <c r="L17" s="262"/>
      <c r="M17" s="259"/>
      <c r="N17" s="262"/>
      <c r="O17" s="263"/>
      <c r="P17" s="262"/>
      <c r="Q17" s="259"/>
      <c r="R17" s="262"/>
      <c r="S17" s="259"/>
      <c r="T17" s="262"/>
      <c r="U17" s="264"/>
      <c r="V17" s="261"/>
      <c r="W17" s="259"/>
      <c r="X17" s="262"/>
      <c r="Y17" s="259"/>
      <c r="Z17" s="262"/>
      <c r="AA17" s="263"/>
      <c r="AB17" s="261"/>
      <c r="AC17" s="259"/>
      <c r="AD17" s="283"/>
      <c r="AE17" s="259"/>
      <c r="AF17" s="283"/>
      <c r="AG17" s="284"/>
      <c r="AH17" s="262"/>
      <c r="AI17" s="259"/>
      <c r="AJ17" s="262"/>
      <c r="AK17" s="259"/>
      <c r="AL17" s="262"/>
      <c r="AM17" s="262"/>
      <c r="AN17" s="265">
        <f t="shared" si="4"/>
        <v>2</v>
      </c>
      <c r="AO17" s="259">
        <v>20</v>
      </c>
      <c r="AP17" s="266">
        <f t="shared" si="5"/>
        <v>1</v>
      </c>
      <c r="AQ17" s="259">
        <v>10</v>
      </c>
      <c r="AR17" s="266">
        <f t="shared" si="6"/>
        <v>2</v>
      </c>
      <c r="AS17" s="267">
        <f t="shared" si="7"/>
        <v>3</v>
      </c>
      <c r="AT17" s="30" t="s">
        <v>985</v>
      </c>
      <c r="AU17" s="31" t="s">
        <v>750</v>
      </c>
    </row>
    <row r="18" spans="1:47" s="20" customFormat="1" ht="15.75" customHeight="1" x14ac:dyDescent="0.2">
      <c r="A18" s="339" t="s">
        <v>283</v>
      </c>
      <c r="B18" s="281" t="s">
        <v>15</v>
      </c>
      <c r="C18" s="639" t="s">
        <v>284</v>
      </c>
      <c r="D18" s="262"/>
      <c r="E18" s="259" t="s">
        <v>68</v>
      </c>
      <c r="F18" s="262">
        <v>4</v>
      </c>
      <c r="G18" s="259">
        <v>40</v>
      </c>
      <c r="H18" s="262">
        <v>3</v>
      </c>
      <c r="I18" s="264" t="s">
        <v>71</v>
      </c>
      <c r="J18" s="261"/>
      <c r="K18" s="259"/>
      <c r="L18" s="262"/>
      <c r="M18" s="259"/>
      <c r="N18" s="262"/>
      <c r="O18" s="263"/>
      <c r="P18" s="262"/>
      <c r="Q18" s="259"/>
      <c r="R18" s="262"/>
      <c r="S18" s="259"/>
      <c r="T18" s="262"/>
      <c r="U18" s="264"/>
      <c r="V18" s="261"/>
      <c r="W18" s="259"/>
      <c r="X18" s="262"/>
      <c r="Y18" s="259"/>
      <c r="Z18" s="262"/>
      <c r="AA18" s="263"/>
      <c r="AB18" s="261"/>
      <c r="AC18" s="259"/>
      <c r="AD18" s="283"/>
      <c r="AE18" s="259"/>
      <c r="AF18" s="283"/>
      <c r="AG18" s="284"/>
      <c r="AH18" s="262"/>
      <c r="AI18" s="259"/>
      <c r="AJ18" s="262"/>
      <c r="AK18" s="259"/>
      <c r="AL18" s="262"/>
      <c r="AM18" s="262"/>
      <c r="AN18" s="265" t="str">
        <f t="shared" si="4"/>
        <v/>
      </c>
      <c r="AO18" s="259" t="str">
        <f t="shared" si="8"/>
        <v/>
      </c>
      <c r="AP18" s="266">
        <f t="shared" si="5"/>
        <v>4</v>
      </c>
      <c r="AQ18" s="259">
        <v>40</v>
      </c>
      <c r="AR18" s="266">
        <f t="shared" si="6"/>
        <v>3</v>
      </c>
      <c r="AS18" s="267">
        <f t="shared" si="7"/>
        <v>4</v>
      </c>
      <c r="AT18" s="30" t="s">
        <v>846</v>
      </c>
      <c r="AU18" s="31" t="s">
        <v>847</v>
      </c>
    </row>
    <row r="19" spans="1:47" ht="15.75" customHeight="1" x14ac:dyDescent="0.2">
      <c r="A19" s="255" t="s">
        <v>150</v>
      </c>
      <c r="B19" s="281" t="s">
        <v>34</v>
      </c>
      <c r="C19" s="257" t="s">
        <v>151</v>
      </c>
      <c r="D19" s="262">
        <v>5</v>
      </c>
      <c r="E19" s="259">
        <v>50</v>
      </c>
      <c r="F19" s="262">
        <v>2</v>
      </c>
      <c r="G19" s="259">
        <v>20</v>
      </c>
      <c r="H19" s="262">
        <v>4</v>
      </c>
      <c r="I19" s="264" t="s">
        <v>67</v>
      </c>
      <c r="J19" s="261"/>
      <c r="K19" s="259" t="str">
        <f>IF(J19*15=0,"",J19*15)</f>
        <v/>
      </c>
      <c r="L19" s="262"/>
      <c r="M19" s="259" t="str">
        <f>IF(L19*15=0,"",L19*15)</f>
        <v/>
      </c>
      <c r="N19" s="262"/>
      <c r="O19" s="263"/>
      <c r="P19" s="262"/>
      <c r="Q19" s="259" t="str">
        <f>IF(P19*15=0,"",P19*15)</f>
        <v/>
      </c>
      <c r="R19" s="262"/>
      <c r="S19" s="259" t="str">
        <f>IF(R19*15=0,"",R19*15)</f>
        <v/>
      </c>
      <c r="T19" s="262"/>
      <c r="U19" s="264"/>
      <c r="V19" s="261"/>
      <c r="W19" s="259" t="str">
        <f>IF(V19*15=0,"",V19*15)</f>
        <v/>
      </c>
      <c r="X19" s="262"/>
      <c r="Y19" s="259" t="str">
        <f>IF(X19*15=0,"",X19*15)</f>
        <v/>
      </c>
      <c r="Z19" s="262"/>
      <c r="AA19" s="263"/>
      <c r="AB19" s="261"/>
      <c r="AC19" s="259" t="str">
        <f>IF(AB19*15=0,"",AB19*15)</f>
        <v/>
      </c>
      <c r="AD19" s="283"/>
      <c r="AE19" s="259" t="str">
        <f>IF(AD19*15=0,"",AD19*15)</f>
        <v/>
      </c>
      <c r="AF19" s="283"/>
      <c r="AG19" s="284"/>
      <c r="AH19" s="262"/>
      <c r="AI19" s="259" t="str">
        <f t="shared" ref="AI19:AI34" si="9">IF(AH19*15=0,"",AH19*15)</f>
        <v/>
      </c>
      <c r="AJ19" s="262"/>
      <c r="AK19" s="259" t="str">
        <f>IF(AJ19*15=0,"",AJ19*15)</f>
        <v/>
      </c>
      <c r="AL19" s="262"/>
      <c r="AM19" s="262"/>
      <c r="AN19" s="265">
        <f t="shared" si="4"/>
        <v>5</v>
      </c>
      <c r="AO19" s="259">
        <v>50</v>
      </c>
      <c r="AP19" s="266">
        <f t="shared" si="5"/>
        <v>2</v>
      </c>
      <c r="AQ19" s="259">
        <v>20</v>
      </c>
      <c r="AR19" s="266">
        <f t="shared" si="6"/>
        <v>4</v>
      </c>
      <c r="AS19" s="267">
        <f t="shared" si="7"/>
        <v>7</v>
      </c>
      <c r="AT19" s="31" t="s">
        <v>692</v>
      </c>
      <c r="AU19" s="31" t="s">
        <v>752</v>
      </c>
    </row>
    <row r="20" spans="1:47" s="20" customFormat="1" ht="15.75" customHeight="1" x14ac:dyDescent="0.2">
      <c r="A20" s="255" t="s">
        <v>801</v>
      </c>
      <c r="B20" s="301" t="s">
        <v>15</v>
      </c>
      <c r="C20" s="297" t="s">
        <v>585</v>
      </c>
      <c r="D20" s="282"/>
      <c r="E20" s="259" t="str">
        <f t="shared" ref="E20" si="10">IF(D20*15=0,"",D20*15)</f>
        <v/>
      </c>
      <c r="F20" s="262"/>
      <c r="G20" s="259" t="str">
        <f t="shared" ref="G20" si="11">IF(F20*15=0,"",F20*15)</f>
        <v/>
      </c>
      <c r="H20" s="262"/>
      <c r="I20" s="264"/>
      <c r="J20" s="261"/>
      <c r="K20" s="259" t="str">
        <f>IF(J20*15=0,"",J20*15)</f>
        <v/>
      </c>
      <c r="L20" s="262"/>
      <c r="M20" s="259" t="str">
        <f t="shared" ref="M20" si="12">IF(L20*15=0,"",L20*15)</f>
        <v/>
      </c>
      <c r="N20" s="262"/>
      <c r="O20" s="263"/>
      <c r="P20" s="262"/>
      <c r="Q20" s="259"/>
      <c r="R20" s="262"/>
      <c r="S20" s="259" t="str">
        <f>IF(R20*15=0,"",R20*15)</f>
        <v/>
      </c>
      <c r="T20" s="262"/>
      <c r="U20" s="264"/>
      <c r="V20" s="261"/>
      <c r="W20" s="259"/>
      <c r="X20" s="262">
        <v>1</v>
      </c>
      <c r="Y20" s="1038">
        <v>14</v>
      </c>
      <c r="Z20" s="262">
        <v>1</v>
      </c>
      <c r="AA20" s="263" t="s">
        <v>71</v>
      </c>
      <c r="AB20" s="1"/>
      <c r="AC20" s="307"/>
      <c r="AD20" s="31"/>
      <c r="AE20" s="309"/>
      <c r="AF20" s="283"/>
      <c r="AG20" s="298"/>
      <c r="AH20" s="282"/>
      <c r="AI20" s="259"/>
      <c r="AJ20" s="283"/>
      <c r="AK20" s="259"/>
      <c r="AL20" s="283"/>
      <c r="AM20" s="262"/>
      <c r="AN20" s="265" t="str">
        <f>IF(D20+J20+P20+V20+AB20+AH20=0,"",D20+J20+P20+V20+AB20+AH20)</f>
        <v/>
      </c>
      <c r="AO20" s="259" t="str">
        <f>IF((D20+J20+P20+V20+AB20+AH20)*14=0,"",(D20+J20+P20+V20+AB20+AH20)*14)</f>
        <v/>
      </c>
      <c r="AP20" s="266">
        <f>IF(F20+L20+R20+X20+AD20+AJ20=0,"",F20+L20+R20+X20+AD20+AJ20)</f>
        <v>1</v>
      </c>
      <c r="AQ20" s="259">
        <f>IF((L20+F20+R20+X20+AD20+AJ20)*14=0,"",(L20+F20+R20+X20+AD20+AJ20)*14)</f>
        <v>14</v>
      </c>
      <c r="AR20" s="266">
        <f>IF(N20+H20+T20+Z20+AF20+AL20=0,"",N20+H20+T20+Z20+AF20+AL20)</f>
        <v>1</v>
      </c>
      <c r="AS20" s="267">
        <f>IF(D20+F20+L20+J20+P20+R20+V20+X20+AB20+AD20+AH20+AJ20=0,"",D20+F20+L20+J20+P20+R20+V20+X20+AB20+AD20+AH20+AJ20)</f>
        <v>1</v>
      </c>
      <c r="AT20" s="30" t="s">
        <v>662</v>
      </c>
      <c r="AU20" s="31" t="s">
        <v>682</v>
      </c>
    </row>
    <row r="21" spans="1:47" s="20" customFormat="1" ht="15.75" customHeight="1" x14ac:dyDescent="0.2">
      <c r="A21" s="255" t="s">
        <v>798</v>
      </c>
      <c r="B21" s="313" t="s">
        <v>15</v>
      </c>
      <c r="C21" s="1376" t="s">
        <v>586</v>
      </c>
      <c r="D21" s="314"/>
      <c r="E21" s="315"/>
      <c r="F21" s="316"/>
      <c r="G21" s="315"/>
      <c r="H21" s="316"/>
      <c r="I21" s="317"/>
      <c r="J21" s="318"/>
      <c r="K21" s="315"/>
      <c r="L21" s="316"/>
      <c r="M21" s="315"/>
      <c r="N21" s="316"/>
      <c r="O21" s="319"/>
      <c r="P21" s="316"/>
      <c r="Q21" s="315"/>
      <c r="R21" s="316"/>
      <c r="S21" s="315"/>
      <c r="T21" s="316"/>
      <c r="U21" s="317"/>
      <c r="V21" s="318"/>
      <c r="W21" s="315"/>
      <c r="X21" s="316"/>
      <c r="Y21" s="315"/>
      <c r="Z21" s="316"/>
      <c r="AA21" s="319"/>
      <c r="AB21" s="318"/>
      <c r="AC21" s="315"/>
      <c r="AD21" s="320"/>
      <c r="AE21" s="315"/>
      <c r="AF21" s="321"/>
      <c r="AG21" s="298"/>
      <c r="AH21" s="314"/>
      <c r="AI21" s="315"/>
      <c r="AJ21" s="321">
        <v>1</v>
      </c>
      <c r="AK21" s="1390">
        <v>8</v>
      </c>
      <c r="AL21" s="321">
        <v>1</v>
      </c>
      <c r="AM21" s="262" t="s">
        <v>71</v>
      </c>
      <c r="AN21" s="265" t="str">
        <f t="shared" ref="AN21:AN22" si="13">IF(D21+J21+P21+V21+AB21+AH21=0,"",D21+J21+P21+V21+AB21+AH21)</f>
        <v/>
      </c>
      <c r="AO21" s="259" t="str">
        <f t="shared" ref="AO21:AO22" si="14">IF((D21+J21+P21+V21+AB21+AH21)*14=0,"",(D21+J21+P21+V21+AB21+AH21)*14)</f>
        <v/>
      </c>
      <c r="AP21" s="266">
        <f t="shared" ref="AP21:AP22" si="15">IF(F21+L21+R21+X21+AD21+AJ21=0,"",F21+L21+R21+X21+AD21+AJ21)</f>
        <v>1</v>
      </c>
      <c r="AQ21" s="259">
        <v>8</v>
      </c>
      <c r="AR21" s="266">
        <f t="shared" ref="AR21:AR22" si="16">IF(N21+H21+T21+Z21+AF21+AL21=0,"",N21+H21+T21+Z21+AF21+AL21)</f>
        <v>1</v>
      </c>
      <c r="AS21" s="267">
        <f t="shared" ref="AS21:AS22" si="17">IF(D21+F21+L21+J21+P21+R21+V21+X21+AB21+AD21+AH21+AJ21=0,"",D21+F21+L21+J21+P21+R21+V21+X21+AB21+AD21+AH21+AJ21)</f>
        <v>1</v>
      </c>
      <c r="AT21" s="30" t="s">
        <v>662</v>
      </c>
      <c r="AU21" s="31" t="s">
        <v>661</v>
      </c>
    </row>
    <row r="22" spans="1:47" s="20" customFormat="1" ht="15.75" customHeight="1" x14ac:dyDescent="0.2">
      <c r="A22" s="255" t="s">
        <v>799</v>
      </c>
      <c r="B22" s="313" t="s">
        <v>15</v>
      </c>
      <c r="C22" s="1376" t="s">
        <v>802</v>
      </c>
      <c r="D22" s="314"/>
      <c r="E22" s="315"/>
      <c r="F22" s="316"/>
      <c r="G22" s="315"/>
      <c r="H22" s="316"/>
      <c r="I22" s="317"/>
      <c r="J22" s="318"/>
      <c r="K22" s="315"/>
      <c r="L22" s="316"/>
      <c r="M22" s="315"/>
      <c r="N22" s="316"/>
      <c r="O22" s="319"/>
      <c r="P22" s="322"/>
      <c r="Q22" s="323"/>
      <c r="R22" s="322"/>
      <c r="S22" s="323"/>
      <c r="T22" s="322"/>
      <c r="U22" s="324"/>
      <c r="V22" s="318"/>
      <c r="W22" s="315"/>
      <c r="X22" s="316"/>
      <c r="Y22" s="315"/>
      <c r="Z22" s="316"/>
      <c r="AA22" s="319"/>
      <c r="AB22" s="318"/>
      <c r="AC22" s="315"/>
      <c r="AD22" s="321"/>
      <c r="AE22" s="315"/>
      <c r="AF22" s="321"/>
      <c r="AG22" s="1402"/>
      <c r="AH22" s="314"/>
      <c r="AI22" s="315"/>
      <c r="AJ22" s="316">
        <v>1</v>
      </c>
      <c r="AK22" s="315">
        <v>8</v>
      </c>
      <c r="AL22" s="316">
        <v>1</v>
      </c>
      <c r="AM22" s="262" t="s">
        <v>71</v>
      </c>
      <c r="AN22" s="265" t="str">
        <f t="shared" si="13"/>
        <v/>
      </c>
      <c r="AO22" s="259" t="str">
        <f t="shared" si="14"/>
        <v/>
      </c>
      <c r="AP22" s="266">
        <f t="shared" si="15"/>
        <v>1</v>
      </c>
      <c r="AQ22" s="259">
        <v>14</v>
      </c>
      <c r="AR22" s="266">
        <f t="shared" si="16"/>
        <v>1</v>
      </c>
      <c r="AS22" s="267">
        <f t="shared" si="17"/>
        <v>1</v>
      </c>
      <c r="AT22" s="30" t="s">
        <v>662</v>
      </c>
      <c r="AU22" s="31" t="s">
        <v>800</v>
      </c>
    </row>
    <row r="23" spans="1:47" s="1" customFormat="1" ht="15.75" customHeight="1" x14ac:dyDescent="0.2">
      <c r="A23" s="255" t="s">
        <v>98</v>
      </c>
      <c r="B23" s="281" t="s">
        <v>15</v>
      </c>
      <c r="C23" s="257" t="s">
        <v>99</v>
      </c>
      <c r="D23" s="262"/>
      <c r="E23" s="259" t="str">
        <f t="shared" ref="E23:E27" si="18">IF(D23*15=0,"",D23*15)</f>
        <v/>
      </c>
      <c r="F23" s="262"/>
      <c r="G23" s="259" t="str">
        <f t="shared" ref="G23:G27" si="19">IF(F23*15=0,"",F23*15)</f>
        <v/>
      </c>
      <c r="H23" s="262"/>
      <c r="I23" s="264"/>
      <c r="J23" s="261">
        <v>2</v>
      </c>
      <c r="K23" s="259">
        <v>28</v>
      </c>
      <c r="L23" s="262">
        <v>1</v>
      </c>
      <c r="M23" s="259">
        <v>14</v>
      </c>
      <c r="N23" s="262">
        <v>3</v>
      </c>
      <c r="O23" s="263" t="s">
        <v>122</v>
      </c>
      <c r="P23" s="262"/>
      <c r="Q23" s="259" t="str">
        <f>IF(P23*15=0,"",P23*15)</f>
        <v/>
      </c>
      <c r="R23" s="262"/>
      <c r="S23" s="259" t="str">
        <f>IF(R23*15=0,"",R23*15)</f>
        <v/>
      </c>
      <c r="T23" s="262"/>
      <c r="U23" s="264"/>
      <c r="V23" s="261"/>
      <c r="W23" s="259" t="str">
        <f>IF(V23*15=0,"",V23*15)</f>
        <v/>
      </c>
      <c r="X23" s="262"/>
      <c r="Y23" s="259" t="str">
        <f>IF(X23*15=0,"",X23*15)</f>
        <v/>
      </c>
      <c r="Z23" s="262"/>
      <c r="AA23" s="263"/>
      <c r="AB23" s="261"/>
      <c r="AC23" s="259" t="str">
        <f>IF(AB23*15=0,"",AB23*15)</f>
        <v/>
      </c>
      <c r="AD23" s="283"/>
      <c r="AE23" s="259" t="str">
        <f>IF(AD23*15=0,"",AD23*15)</f>
        <v/>
      </c>
      <c r="AF23" s="283"/>
      <c r="AG23" s="284"/>
      <c r="AH23" s="262"/>
      <c r="AI23" s="259" t="str">
        <f t="shared" si="9"/>
        <v/>
      </c>
      <c r="AJ23" s="262"/>
      <c r="AK23" s="259" t="str">
        <f>IF(AJ23*15=0,"",AJ23*15)</f>
        <v/>
      </c>
      <c r="AL23" s="262"/>
      <c r="AM23" s="262"/>
      <c r="AN23" s="265">
        <f t="shared" si="4"/>
        <v>2</v>
      </c>
      <c r="AO23" s="259">
        <f t="shared" si="8"/>
        <v>28</v>
      </c>
      <c r="AP23" s="266">
        <f t="shared" si="5"/>
        <v>1</v>
      </c>
      <c r="AQ23" s="259">
        <f t="shared" ref="AQ23:AQ51" si="20">IF((L23+F23+R23+X23+AD23+AJ23)*14=0,"",(L23+F23+R23+X23+AD23+AJ23)*14)</f>
        <v>14</v>
      </c>
      <c r="AR23" s="266">
        <f t="shared" si="6"/>
        <v>3</v>
      </c>
      <c r="AS23" s="267">
        <f t="shared" si="7"/>
        <v>3</v>
      </c>
      <c r="AT23" s="30" t="s">
        <v>669</v>
      </c>
      <c r="AU23" s="31" t="s">
        <v>753</v>
      </c>
    </row>
    <row r="24" spans="1:47" s="1" customFormat="1" ht="15.75" customHeight="1" x14ac:dyDescent="0.2">
      <c r="A24" s="255" t="s">
        <v>100</v>
      </c>
      <c r="B24" s="281" t="s">
        <v>15</v>
      </c>
      <c r="C24" s="257" t="s">
        <v>101</v>
      </c>
      <c r="D24" s="262"/>
      <c r="E24" s="259" t="str">
        <f t="shared" si="18"/>
        <v/>
      </c>
      <c r="F24" s="262"/>
      <c r="G24" s="259" t="str">
        <f t="shared" si="19"/>
        <v/>
      </c>
      <c r="H24" s="262"/>
      <c r="I24" s="264"/>
      <c r="J24" s="261"/>
      <c r="K24" s="259" t="str">
        <f t="shared" ref="K24:K27" si="21">IF(J24*15=0,"",J24*15)</f>
        <v/>
      </c>
      <c r="L24" s="262"/>
      <c r="M24" s="259" t="str">
        <f t="shared" ref="M24:M27" si="22">IF(L24*15=0,"",L24*15)</f>
        <v/>
      </c>
      <c r="N24" s="262"/>
      <c r="O24" s="263"/>
      <c r="P24" s="262">
        <v>1</v>
      </c>
      <c r="Q24" s="259">
        <v>14</v>
      </c>
      <c r="R24" s="262">
        <v>2</v>
      </c>
      <c r="S24" s="259">
        <v>28</v>
      </c>
      <c r="T24" s="262">
        <v>3</v>
      </c>
      <c r="U24" s="264" t="s">
        <v>122</v>
      </c>
      <c r="V24" s="261"/>
      <c r="W24" s="259" t="str">
        <f>IF(V24*15=0,"",V24*15)</f>
        <v/>
      </c>
      <c r="X24" s="262"/>
      <c r="Y24" s="259" t="str">
        <f>IF(X24*15=0,"",X24*15)</f>
        <v/>
      </c>
      <c r="Z24" s="262"/>
      <c r="AA24" s="263"/>
      <c r="AB24" s="261"/>
      <c r="AC24" s="259" t="str">
        <f>IF(AB24*15=0,"",AB24*15)</f>
        <v/>
      </c>
      <c r="AD24" s="283"/>
      <c r="AE24" s="259" t="str">
        <f>IF(AD24*15=0,"",AD24*15)</f>
        <v/>
      </c>
      <c r="AF24" s="283"/>
      <c r="AG24" s="284"/>
      <c r="AH24" s="262"/>
      <c r="AI24" s="259" t="str">
        <f t="shared" si="9"/>
        <v/>
      </c>
      <c r="AJ24" s="262"/>
      <c r="AK24" s="259" t="str">
        <f>IF(AJ24*15=0,"",AJ24*15)</f>
        <v/>
      </c>
      <c r="AL24" s="262"/>
      <c r="AM24" s="262"/>
      <c r="AN24" s="265">
        <f t="shared" si="4"/>
        <v>1</v>
      </c>
      <c r="AO24" s="259">
        <f t="shared" si="8"/>
        <v>14</v>
      </c>
      <c r="AP24" s="266">
        <f t="shared" si="5"/>
        <v>2</v>
      </c>
      <c r="AQ24" s="259">
        <f t="shared" si="20"/>
        <v>28</v>
      </c>
      <c r="AR24" s="266">
        <f t="shared" si="6"/>
        <v>3</v>
      </c>
      <c r="AS24" s="267">
        <f t="shared" si="7"/>
        <v>3</v>
      </c>
      <c r="AT24" s="30" t="s">
        <v>669</v>
      </c>
      <c r="AU24" s="31" t="s">
        <v>753</v>
      </c>
    </row>
    <row r="25" spans="1:47" s="1" customFormat="1" ht="15.75" customHeight="1" x14ac:dyDescent="0.2">
      <c r="A25" s="255" t="s">
        <v>102</v>
      </c>
      <c r="B25" s="281" t="s">
        <v>15</v>
      </c>
      <c r="C25" s="257" t="s">
        <v>103</v>
      </c>
      <c r="D25" s="262"/>
      <c r="E25" s="259" t="str">
        <f t="shared" si="18"/>
        <v/>
      </c>
      <c r="F25" s="262"/>
      <c r="G25" s="259" t="str">
        <f t="shared" si="19"/>
        <v/>
      </c>
      <c r="H25" s="262"/>
      <c r="I25" s="264"/>
      <c r="J25" s="261"/>
      <c r="K25" s="259" t="str">
        <f t="shared" si="21"/>
        <v/>
      </c>
      <c r="L25" s="262"/>
      <c r="M25" s="259" t="str">
        <f t="shared" si="22"/>
        <v/>
      </c>
      <c r="N25" s="262"/>
      <c r="O25" s="263"/>
      <c r="P25" s="262"/>
      <c r="Q25" s="259" t="str">
        <f>IF(P25*15=0,"",P25*15)</f>
        <v/>
      </c>
      <c r="R25" s="262"/>
      <c r="S25" s="259" t="str">
        <f>IF(R25*15=0,"",R25*15)</f>
        <v/>
      </c>
      <c r="T25" s="262"/>
      <c r="U25" s="264"/>
      <c r="V25" s="261">
        <v>1</v>
      </c>
      <c r="W25" s="259">
        <v>14</v>
      </c>
      <c r="X25" s="262">
        <v>1</v>
      </c>
      <c r="Y25" s="259">
        <v>14</v>
      </c>
      <c r="Z25" s="262">
        <v>3</v>
      </c>
      <c r="AA25" s="263" t="s">
        <v>122</v>
      </c>
      <c r="AB25" s="261"/>
      <c r="AC25" s="259" t="str">
        <f>IF(AB25*15=0,"",AB25*15)</f>
        <v/>
      </c>
      <c r="AD25" s="283"/>
      <c r="AE25" s="259" t="str">
        <f>IF(AD25*15=0,"",AD25*15)</f>
        <v/>
      </c>
      <c r="AF25" s="283"/>
      <c r="AG25" s="284"/>
      <c r="AH25" s="262"/>
      <c r="AI25" s="259" t="str">
        <f t="shared" si="9"/>
        <v/>
      </c>
      <c r="AJ25" s="262"/>
      <c r="AK25" s="259" t="str">
        <f>IF(AJ25*15=0,"",AJ25*15)</f>
        <v/>
      </c>
      <c r="AL25" s="262"/>
      <c r="AM25" s="262"/>
      <c r="AN25" s="265">
        <f t="shared" si="4"/>
        <v>1</v>
      </c>
      <c r="AO25" s="259">
        <f t="shared" si="8"/>
        <v>14</v>
      </c>
      <c r="AP25" s="266">
        <f t="shared" si="5"/>
        <v>1</v>
      </c>
      <c r="AQ25" s="259">
        <f t="shared" si="20"/>
        <v>14</v>
      </c>
      <c r="AR25" s="266">
        <f t="shared" si="6"/>
        <v>3</v>
      </c>
      <c r="AS25" s="267">
        <f t="shared" si="7"/>
        <v>2</v>
      </c>
      <c r="AT25" s="30" t="s">
        <v>669</v>
      </c>
      <c r="AU25" s="31" t="s">
        <v>753</v>
      </c>
    </row>
    <row r="26" spans="1:47" s="1" customFormat="1" ht="15.75" customHeight="1" x14ac:dyDescent="0.2">
      <c r="A26" s="255" t="s">
        <v>104</v>
      </c>
      <c r="B26" s="281" t="s">
        <v>15</v>
      </c>
      <c r="C26" s="257" t="s">
        <v>105</v>
      </c>
      <c r="D26" s="262"/>
      <c r="E26" s="259" t="str">
        <f t="shared" si="18"/>
        <v/>
      </c>
      <c r="F26" s="262"/>
      <c r="G26" s="259" t="str">
        <f t="shared" si="19"/>
        <v/>
      </c>
      <c r="H26" s="262"/>
      <c r="I26" s="264"/>
      <c r="J26" s="261"/>
      <c r="K26" s="259" t="str">
        <f t="shared" si="21"/>
        <v/>
      </c>
      <c r="L26" s="262"/>
      <c r="M26" s="259" t="str">
        <f t="shared" si="22"/>
        <v/>
      </c>
      <c r="N26" s="262"/>
      <c r="O26" s="263"/>
      <c r="P26" s="262"/>
      <c r="Q26" s="259" t="str">
        <f>IF(P26*15=0,"",P26*15)</f>
        <v/>
      </c>
      <c r="R26" s="262"/>
      <c r="S26" s="259" t="str">
        <f>IF(R26*15=0,"",R26*15)</f>
        <v/>
      </c>
      <c r="T26" s="262"/>
      <c r="U26" s="264"/>
      <c r="V26" s="261"/>
      <c r="W26" s="259" t="str">
        <f>IF(V26*15=0,"",V26*15)</f>
        <v/>
      </c>
      <c r="X26" s="262"/>
      <c r="Y26" s="259" t="str">
        <f>IF(X26*15=0,"",X26*15)</f>
        <v/>
      </c>
      <c r="Z26" s="262"/>
      <c r="AA26" s="263"/>
      <c r="AB26" s="261">
        <v>1</v>
      </c>
      <c r="AC26" s="259">
        <v>14</v>
      </c>
      <c r="AD26" s="283">
        <v>1</v>
      </c>
      <c r="AE26" s="259">
        <v>14</v>
      </c>
      <c r="AF26" s="283">
        <v>3</v>
      </c>
      <c r="AG26" s="284" t="s">
        <v>122</v>
      </c>
      <c r="AH26" s="262"/>
      <c r="AI26" s="259" t="str">
        <f t="shared" si="9"/>
        <v/>
      </c>
      <c r="AJ26" s="262"/>
      <c r="AK26" s="259" t="str">
        <f>IF(AJ26*15=0,"",AJ26*15)</f>
        <v/>
      </c>
      <c r="AL26" s="262"/>
      <c r="AM26" s="262"/>
      <c r="AN26" s="265">
        <f t="shared" si="4"/>
        <v>1</v>
      </c>
      <c r="AO26" s="259">
        <f t="shared" si="8"/>
        <v>14</v>
      </c>
      <c r="AP26" s="266">
        <f t="shared" si="5"/>
        <v>1</v>
      </c>
      <c r="AQ26" s="259">
        <f t="shared" si="20"/>
        <v>14</v>
      </c>
      <c r="AR26" s="266">
        <f t="shared" si="6"/>
        <v>3</v>
      </c>
      <c r="AS26" s="267">
        <f t="shared" si="7"/>
        <v>2</v>
      </c>
      <c r="AT26" s="30" t="s">
        <v>669</v>
      </c>
      <c r="AU26" s="31" t="s">
        <v>753</v>
      </c>
    </row>
    <row r="27" spans="1:47" s="1" customFormat="1" ht="15.75" customHeight="1" x14ac:dyDescent="0.2">
      <c r="A27" s="255" t="s">
        <v>106</v>
      </c>
      <c r="B27" s="281" t="s">
        <v>15</v>
      </c>
      <c r="C27" s="257" t="s">
        <v>107</v>
      </c>
      <c r="D27" s="262"/>
      <c r="E27" s="259" t="str">
        <f t="shared" si="18"/>
        <v/>
      </c>
      <c r="F27" s="262"/>
      <c r="G27" s="259" t="str">
        <f t="shared" si="19"/>
        <v/>
      </c>
      <c r="H27" s="262"/>
      <c r="I27" s="264"/>
      <c r="J27" s="261"/>
      <c r="K27" s="259" t="str">
        <f t="shared" si="21"/>
        <v/>
      </c>
      <c r="L27" s="262"/>
      <c r="M27" s="259" t="str">
        <f t="shared" si="22"/>
        <v/>
      </c>
      <c r="N27" s="262"/>
      <c r="O27" s="263"/>
      <c r="P27" s="262"/>
      <c r="Q27" s="259" t="str">
        <f>IF(P27*15=0,"",P27*15)</f>
        <v/>
      </c>
      <c r="R27" s="262"/>
      <c r="S27" s="259" t="str">
        <f>IF(R27*15=0,"",R27*15)</f>
        <v/>
      </c>
      <c r="T27" s="262"/>
      <c r="U27" s="264"/>
      <c r="V27" s="261"/>
      <c r="W27" s="259" t="str">
        <f>IF(V27*15=0,"",V27*15)</f>
        <v/>
      </c>
      <c r="X27" s="262"/>
      <c r="Y27" s="259" t="str">
        <f>IF(X27*15=0,"",X27*15)</f>
        <v/>
      </c>
      <c r="Z27" s="262"/>
      <c r="AA27" s="263"/>
      <c r="AB27" s="261"/>
      <c r="AC27" s="259" t="str">
        <f t="shared" ref="AC27" si="23">IF(AB27*15=0,"",AB27*15)</f>
        <v/>
      </c>
      <c r="AD27" s="283"/>
      <c r="AE27" s="259" t="str">
        <f t="shared" ref="AE27" si="24">IF(AD27*15=0,"",AD27*15)</f>
        <v/>
      </c>
      <c r="AF27" s="283"/>
      <c r="AG27" s="284"/>
      <c r="AH27" s="262"/>
      <c r="AI27" s="259" t="str">
        <f t="shared" si="9"/>
        <v/>
      </c>
      <c r="AJ27" s="262">
        <v>1</v>
      </c>
      <c r="AK27" s="259">
        <v>10</v>
      </c>
      <c r="AL27" s="262">
        <v>1</v>
      </c>
      <c r="AM27" s="262" t="s">
        <v>277</v>
      </c>
      <c r="AN27" s="265" t="str">
        <f t="shared" si="4"/>
        <v/>
      </c>
      <c r="AO27" s="259" t="str">
        <f t="shared" si="8"/>
        <v/>
      </c>
      <c r="AP27" s="266">
        <f t="shared" si="5"/>
        <v>1</v>
      </c>
      <c r="AQ27" s="259">
        <v>10</v>
      </c>
      <c r="AR27" s="266">
        <f t="shared" si="6"/>
        <v>1</v>
      </c>
      <c r="AS27" s="267">
        <f t="shared" si="7"/>
        <v>1</v>
      </c>
      <c r="AT27" s="30" t="s">
        <v>669</v>
      </c>
      <c r="AU27" s="31" t="s">
        <v>850</v>
      </c>
    </row>
    <row r="28" spans="1:47" s="1" customFormat="1" ht="15.75" customHeight="1" x14ac:dyDescent="0.2">
      <c r="A28" s="255" t="s">
        <v>108</v>
      </c>
      <c r="B28" s="281" t="s">
        <v>15</v>
      </c>
      <c r="C28" s="257" t="s">
        <v>109</v>
      </c>
      <c r="D28" s="262"/>
      <c r="E28" s="259" t="str">
        <f t="shared" ref="E28:E54" si="25">IF(D28*15=0,"",D28*15)</f>
        <v/>
      </c>
      <c r="F28" s="262"/>
      <c r="G28" s="259" t="str">
        <f t="shared" ref="G28:G54" si="26">IF(F28*15=0,"",F28*15)</f>
        <v/>
      </c>
      <c r="H28" s="262"/>
      <c r="I28" s="264"/>
      <c r="J28" s="261"/>
      <c r="K28" s="259" t="str">
        <f t="shared" ref="K28:K29" si="27">IF(J28*15=0,"",J28*15)</f>
        <v/>
      </c>
      <c r="L28" s="262"/>
      <c r="M28" s="259" t="str">
        <f t="shared" ref="M28:M29" si="28">IF(L28*15=0,"",L28*15)</f>
        <v/>
      </c>
      <c r="N28" s="262"/>
      <c r="O28" s="263"/>
      <c r="P28" s="262">
        <v>1</v>
      </c>
      <c r="Q28" s="259">
        <v>14</v>
      </c>
      <c r="R28" s="262">
        <v>2</v>
      </c>
      <c r="S28" s="259">
        <v>28</v>
      </c>
      <c r="T28" s="262">
        <v>3</v>
      </c>
      <c r="U28" s="264" t="s">
        <v>15</v>
      </c>
      <c r="V28" s="261"/>
      <c r="W28" s="259" t="str">
        <f>IF(V28*15=0,"",V28*15)</f>
        <v/>
      </c>
      <c r="X28" s="262"/>
      <c r="Y28" s="259" t="str">
        <f>IF(X28*15=0,"",X28*15)</f>
        <v/>
      </c>
      <c r="Z28" s="262"/>
      <c r="AA28" s="263"/>
      <c r="AB28" s="261"/>
      <c r="AC28" s="259" t="str">
        <f t="shared" ref="AC28:AC33" si="29">IF(AB28*15=0,"",AB28*15)</f>
        <v/>
      </c>
      <c r="AD28" s="283"/>
      <c r="AE28" s="259" t="str">
        <f t="shared" ref="AE28:AE33" si="30">IF(AD28*15=0,"",AD28*15)</f>
        <v/>
      </c>
      <c r="AF28" s="283"/>
      <c r="AG28" s="284"/>
      <c r="AH28" s="262"/>
      <c r="AI28" s="259" t="str">
        <f t="shared" si="9"/>
        <v/>
      </c>
      <c r="AJ28" s="262"/>
      <c r="AK28" s="259" t="str">
        <f t="shared" ref="AK28:AK34" si="31">IF(AJ28*15=0,"",AJ28*15)</f>
        <v/>
      </c>
      <c r="AL28" s="262"/>
      <c r="AM28" s="262"/>
      <c r="AN28" s="265">
        <f t="shared" si="4"/>
        <v>1</v>
      </c>
      <c r="AO28" s="259">
        <f t="shared" si="8"/>
        <v>14</v>
      </c>
      <c r="AP28" s="266">
        <f t="shared" si="5"/>
        <v>2</v>
      </c>
      <c r="AQ28" s="259">
        <f t="shared" si="20"/>
        <v>28</v>
      </c>
      <c r="AR28" s="266">
        <f t="shared" si="6"/>
        <v>3</v>
      </c>
      <c r="AS28" s="267">
        <f t="shared" si="7"/>
        <v>3</v>
      </c>
      <c r="AT28" s="30" t="s">
        <v>685</v>
      </c>
      <c r="AU28" s="31" t="s">
        <v>686</v>
      </c>
    </row>
    <row r="29" spans="1:47" s="1" customFormat="1" ht="15.75" customHeight="1" x14ac:dyDescent="0.2">
      <c r="A29" s="255" t="s">
        <v>110</v>
      </c>
      <c r="B29" s="281" t="s">
        <v>15</v>
      </c>
      <c r="C29" s="257" t="s">
        <v>111</v>
      </c>
      <c r="D29" s="262"/>
      <c r="E29" s="259" t="str">
        <f t="shared" si="25"/>
        <v/>
      </c>
      <c r="F29" s="262"/>
      <c r="G29" s="259" t="str">
        <f t="shared" si="26"/>
        <v/>
      </c>
      <c r="H29" s="262"/>
      <c r="I29" s="264"/>
      <c r="J29" s="261"/>
      <c r="K29" s="259" t="str">
        <f t="shared" si="27"/>
        <v/>
      </c>
      <c r="L29" s="262"/>
      <c r="M29" s="259" t="str">
        <f t="shared" si="28"/>
        <v/>
      </c>
      <c r="N29" s="262"/>
      <c r="O29" s="263"/>
      <c r="P29" s="262"/>
      <c r="Q29" s="259" t="str">
        <f>IF(P29*15=0,"",P29*15)</f>
        <v/>
      </c>
      <c r="R29" s="262"/>
      <c r="S29" s="259" t="str">
        <f>IF(R29*15=0,"",R29*15)</f>
        <v/>
      </c>
      <c r="T29" s="262"/>
      <c r="U29" s="264"/>
      <c r="V29" s="261">
        <v>1</v>
      </c>
      <c r="W29" s="259">
        <v>14</v>
      </c>
      <c r="X29" s="262">
        <v>2</v>
      </c>
      <c r="Y29" s="259">
        <v>28</v>
      </c>
      <c r="Z29" s="262">
        <v>3</v>
      </c>
      <c r="AA29" s="263" t="s">
        <v>580</v>
      </c>
      <c r="AB29" s="261"/>
      <c r="AC29" s="259" t="str">
        <f t="shared" si="29"/>
        <v/>
      </c>
      <c r="AD29" s="283"/>
      <c r="AE29" s="259" t="str">
        <f t="shared" si="30"/>
        <v/>
      </c>
      <c r="AF29" s="283"/>
      <c r="AG29" s="284"/>
      <c r="AH29" s="262"/>
      <c r="AI29" s="259" t="str">
        <f t="shared" si="9"/>
        <v/>
      </c>
      <c r="AJ29" s="262"/>
      <c r="AK29" s="259" t="str">
        <f t="shared" si="31"/>
        <v/>
      </c>
      <c r="AL29" s="262"/>
      <c r="AM29" s="262"/>
      <c r="AN29" s="265">
        <f t="shared" si="4"/>
        <v>1</v>
      </c>
      <c r="AO29" s="259">
        <f t="shared" si="8"/>
        <v>14</v>
      </c>
      <c r="AP29" s="266">
        <f t="shared" si="5"/>
        <v>2</v>
      </c>
      <c r="AQ29" s="259">
        <f t="shared" si="20"/>
        <v>28</v>
      </c>
      <c r="AR29" s="266">
        <f t="shared" si="6"/>
        <v>3</v>
      </c>
      <c r="AS29" s="267">
        <f t="shared" si="7"/>
        <v>3</v>
      </c>
      <c r="AT29" s="30" t="s">
        <v>685</v>
      </c>
      <c r="AU29" s="31" t="s">
        <v>686</v>
      </c>
    </row>
    <row r="30" spans="1:47" s="1" customFormat="1" ht="15.75" customHeight="1" x14ac:dyDescent="0.2">
      <c r="A30" s="1400" t="s">
        <v>637</v>
      </c>
      <c r="B30" s="281" t="s">
        <v>15</v>
      </c>
      <c r="C30" s="1399" t="s">
        <v>112</v>
      </c>
      <c r="D30" s="262"/>
      <c r="E30" s="259" t="str">
        <f t="shared" si="25"/>
        <v/>
      </c>
      <c r="F30" s="262"/>
      <c r="G30" s="259" t="str">
        <f t="shared" si="26"/>
        <v/>
      </c>
      <c r="H30" s="262"/>
      <c r="I30" s="264"/>
      <c r="J30" s="261">
        <v>1</v>
      </c>
      <c r="K30" s="259">
        <v>14</v>
      </c>
      <c r="L30" s="262">
        <v>3</v>
      </c>
      <c r="M30" s="259">
        <v>42</v>
      </c>
      <c r="N30" s="262">
        <v>4</v>
      </c>
      <c r="O30" s="263" t="s">
        <v>122</v>
      </c>
      <c r="P30" s="262"/>
      <c r="Q30" s="259" t="str">
        <f>IF(P30*15=0,"",P30*15)</f>
        <v/>
      </c>
      <c r="R30" s="262"/>
      <c r="S30" s="259" t="str">
        <f>IF(R30*15=0,"",R30*15)</f>
        <v/>
      </c>
      <c r="T30" s="262"/>
      <c r="U30" s="264"/>
      <c r="V30" s="261"/>
      <c r="W30" s="259" t="str">
        <f>IF(V30*15=0,"",V30*15)</f>
        <v/>
      </c>
      <c r="X30" s="262"/>
      <c r="Y30" s="259" t="str">
        <f>IF(X30*15=0,"",X30*15)</f>
        <v/>
      </c>
      <c r="Z30" s="262"/>
      <c r="AA30" s="263"/>
      <c r="AB30" s="261"/>
      <c r="AC30" s="259" t="str">
        <f t="shared" si="29"/>
        <v/>
      </c>
      <c r="AD30" s="283"/>
      <c r="AE30" s="259" t="str">
        <f t="shared" si="30"/>
        <v/>
      </c>
      <c r="AF30" s="283"/>
      <c r="AG30" s="284"/>
      <c r="AH30" s="262"/>
      <c r="AI30" s="259" t="str">
        <f t="shared" si="9"/>
        <v/>
      </c>
      <c r="AJ30" s="262"/>
      <c r="AK30" s="259" t="str">
        <f t="shared" si="31"/>
        <v/>
      </c>
      <c r="AL30" s="262"/>
      <c r="AM30" s="262"/>
      <c r="AN30" s="265">
        <f t="shared" si="4"/>
        <v>1</v>
      </c>
      <c r="AO30" s="259">
        <f t="shared" si="8"/>
        <v>14</v>
      </c>
      <c r="AP30" s="266">
        <f t="shared" si="5"/>
        <v>3</v>
      </c>
      <c r="AQ30" s="259">
        <f t="shared" si="20"/>
        <v>42</v>
      </c>
      <c r="AR30" s="266">
        <f t="shared" si="6"/>
        <v>4</v>
      </c>
      <c r="AS30" s="267">
        <f t="shared" si="7"/>
        <v>4</v>
      </c>
      <c r="AT30" s="633" t="s">
        <v>1041</v>
      </c>
      <c r="AU30" s="781" t="s">
        <v>1236</v>
      </c>
    </row>
    <row r="31" spans="1:47" s="1" customFormat="1" ht="15.75" customHeight="1" x14ac:dyDescent="0.2">
      <c r="A31" s="1400" t="s">
        <v>638</v>
      </c>
      <c r="B31" s="281" t="s">
        <v>15</v>
      </c>
      <c r="C31" s="1399" t="s">
        <v>113</v>
      </c>
      <c r="D31" s="262"/>
      <c r="E31" s="259" t="str">
        <f t="shared" si="25"/>
        <v/>
      </c>
      <c r="F31" s="262"/>
      <c r="G31" s="259" t="str">
        <f t="shared" si="26"/>
        <v/>
      </c>
      <c r="H31" s="262"/>
      <c r="I31" s="264"/>
      <c r="J31" s="261"/>
      <c r="K31" s="259" t="str">
        <f t="shared" ref="K31:K37" si="32">IF(J31*15=0,"",J31*15)</f>
        <v/>
      </c>
      <c r="L31" s="262"/>
      <c r="M31" s="259" t="str">
        <f t="shared" ref="M31:M37" si="33">IF(L31*15=0,"",L31*15)</f>
        <v/>
      </c>
      <c r="N31" s="262"/>
      <c r="O31" s="263"/>
      <c r="P31" s="262">
        <v>1</v>
      </c>
      <c r="Q31" s="259">
        <v>14</v>
      </c>
      <c r="R31" s="262">
        <v>1</v>
      </c>
      <c r="S31" s="259">
        <v>14</v>
      </c>
      <c r="T31" s="262">
        <v>4</v>
      </c>
      <c r="U31" s="264" t="s">
        <v>122</v>
      </c>
      <c r="V31" s="261"/>
      <c r="W31" s="259" t="str">
        <f>IF(V31*15=0,"",V31*15)</f>
        <v/>
      </c>
      <c r="X31" s="262"/>
      <c r="Y31" s="259" t="str">
        <f>IF(X31*15=0,"",X31*15)</f>
        <v/>
      </c>
      <c r="Z31" s="262"/>
      <c r="AA31" s="263"/>
      <c r="AB31" s="261"/>
      <c r="AC31" s="259" t="str">
        <f t="shared" si="29"/>
        <v/>
      </c>
      <c r="AD31" s="283"/>
      <c r="AE31" s="259" t="str">
        <f t="shared" si="30"/>
        <v/>
      </c>
      <c r="AF31" s="283"/>
      <c r="AG31" s="284"/>
      <c r="AH31" s="262"/>
      <c r="AI31" s="259" t="str">
        <f t="shared" si="9"/>
        <v/>
      </c>
      <c r="AJ31" s="262"/>
      <c r="AK31" s="259" t="str">
        <f t="shared" si="31"/>
        <v/>
      </c>
      <c r="AL31" s="262"/>
      <c r="AM31" s="262"/>
      <c r="AN31" s="265">
        <f t="shared" si="4"/>
        <v>1</v>
      </c>
      <c r="AO31" s="259">
        <f t="shared" si="8"/>
        <v>14</v>
      </c>
      <c r="AP31" s="266">
        <f t="shared" si="5"/>
        <v>1</v>
      </c>
      <c r="AQ31" s="259">
        <f t="shared" si="20"/>
        <v>14</v>
      </c>
      <c r="AR31" s="266">
        <f t="shared" si="6"/>
        <v>4</v>
      </c>
      <c r="AS31" s="267">
        <f t="shared" si="7"/>
        <v>2</v>
      </c>
      <c r="AT31" s="633" t="s">
        <v>1041</v>
      </c>
      <c r="AU31" s="781" t="s">
        <v>1236</v>
      </c>
    </row>
    <row r="32" spans="1:47" s="1" customFormat="1" ht="15.75" customHeight="1" x14ac:dyDescent="0.2">
      <c r="A32" s="339" t="s">
        <v>114</v>
      </c>
      <c r="B32" s="281" t="s">
        <v>15</v>
      </c>
      <c r="C32" s="664" t="s">
        <v>115</v>
      </c>
      <c r="D32" s="262"/>
      <c r="E32" s="259" t="str">
        <f t="shared" si="25"/>
        <v/>
      </c>
      <c r="F32" s="262"/>
      <c r="G32" s="259" t="str">
        <f t="shared" si="26"/>
        <v/>
      </c>
      <c r="H32" s="262"/>
      <c r="I32" s="264"/>
      <c r="J32" s="261"/>
      <c r="K32" s="259" t="str">
        <f t="shared" si="32"/>
        <v/>
      </c>
      <c r="L32" s="262"/>
      <c r="M32" s="259" t="str">
        <f t="shared" si="33"/>
        <v/>
      </c>
      <c r="N32" s="262"/>
      <c r="O32" s="263"/>
      <c r="P32" s="262">
        <v>2</v>
      </c>
      <c r="Q32" s="259">
        <v>28</v>
      </c>
      <c r="R32" s="262">
        <v>2</v>
      </c>
      <c r="S32" s="259">
        <v>28</v>
      </c>
      <c r="T32" s="262">
        <v>3</v>
      </c>
      <c r="U32" s="264" t="s">
        <v>122</v>
      </c>
      <c r="V32" s="261"/>
      <c r="W32" s="259" t="str">
        <f>IF(V32*15=0,"",V32*15)</f>
        <v/>
      </c>
      <c r="X32" s="262"/>
      <c r="Y32" s="259" t="str">
        <f>IF(X32*15=0,"",X32*15)</f>
        <v/>
      </c>
      <c r="Z32" s="262"/>
      <c r="AA32" s="263"/>
      <c r="AB32" s="261"/>
      <c r="AC32" s="259" t="str">
        <f t="shared" si="29"/>
        <v/>
      </c>
      <c r="AD32" s="283"/>
      <c r="AE32" s="259" t="str">
        <f t="shared" si="30"/>
        <v/>
      </c>
      <c r="AF32" s="283"/>
      <c r="AG32" s="284"/>
      <c r="AH32" s="262"/>
      <c r="AI32" s="259" t="str">
        <f t="shared" si="9"/>
        <v/>
      </c>
      <c r="AJ32" s="262"/>
      <c r="AK32" s="259" t="str">
        <f t="shared" si="31"/>
        <v/>
      </c>
      <c r="AL32" s="262"/>
      <c r="AM32" s="262"/>
      <c r="AN32" s="265">
        <f t="shared" si="4"/>
        <v>2</v>
      </c>
      <c r="AO32" s="259">
        <f t="shared" si="8"/>
        <v>28</v>
      </c>
      <c r="AP32" s="266">
        <f t="shared" si="5"/>
        <v>2</v>
      </c>
      <c r="AQ32" s="259">
        <f t="shared" si="20"/>
        <v>28</v>
      </c>
      <c r="AR32" s="266">
        <f t="shared" si="6"/>
        <v>3</v>
      </c>
      <c r="AS32" s="267">
        <f t="shared" si="7"/>
        <v>4</v>
      </c>
      <c r="AT32" s="633" t="s">
        <v>1204</v>
      </c>
      <c r="AU32" s="31" t="s">
        <v>868</v>
      </c>
    </row>
    <row r="33" spans="1:47" s="1" customFormat="1" ht="15.75" customHeight="1" x14ac:dyDescent="0.2">
      <c r="A33" s="339" t="s">
        <v>116</v>
      </c>
      <c r="B33" s="281" t="s">
        <v>15</v>
      </c>
      <c r="C33" s="664" t="s">
        <v>117</v>
      </c>
      <c r="D33" s="262"/>
      <c r="E33" s="259" t="str">
        <f t="shared" si="25"/>
        <v/>
      </c>
      <c r="F33" s="262"/>
      <c r="G33" s="259" t="str">
        <f t="shared" si="26"/>
        <v/>
      </c>
      <c r="H33" s="262"/>
      <c r="I33" s="264"/>
      <c r="J33" s="261"/>
      <c r="K33" s="259" t="str">
        <f t="shared" si="32"/>
        <v/>
      </c>
      <c r="L33" s="262"/>
      <c r="M33" s="259" t="str">
        <f t="shared" si="33"/>
        <v/>
      </c>
      <c r="N33" s="262"/>
      <c r="O33" s="263"/>
      <c r="P33" s="262"/>
      <c r="Q33" s="259" t="str">
        <f t="shared" ref="Q33:Q38" si="34">IF(P33*15=0,"",P33*15)</f>
        <v/>
      </c>
      <c r="R33" s="262"/>
      <c r="S33" s="259" t="str">
        <f t="shared" ref="S33:S38" si="35">IF(R33*15=0,"",R33*15)</f>
        <v/>
      </c>
      <c r="T33" s="262"/>
      <c r="U33" s="264"/>
      <c r="V33" s="261">
        <v>1</v>
      </c>
      <c r="W33" s="259">
        <v>14</v>
      </c>
      <c r="X33" s="262">
        <v>1</v>
      </c>
      <c r="Y33" s="259">
        <v>14</v>
      </c>
      <c r="Z33" s="262">
        <v>3</v>
      </c>
      <c r="AA33" s="263" t="s">
        <v>122</v>
      </c>
      <c r="AB33" s="261"/>
      <c r="AC33" s="259" t="str">
        <f t="shared" si="29"/>
        <v/>
      </c>
      <c r="AD33" s="283"/>
      <c r="AE33" s="259" t="str">
        <f t="shared" si="30"/>
        <v/>
      </c>
      <c r="AF33" s="283"/>
      <c r="AG33" s="284"/>
      <c r="AH33" s="262"/>
      <c r="AI33" s="259" t="str">
        <f t="shared" si="9"/>
        <v/>
      </c>
      <c r="AJ33" s="262"/>
      <c r="AK33" s="259" t="str">
        <f t="shared" si="31"/>
        <v/>
      </c>
      <c r="AL33" s="262"/>
      <c r="AM33" s="262"/>
      <c r="AN33" s="265">
        <f t="shared" si="4"/>
        <v>1</v>
      </c>
      <c r="AO33" s="259">
        <f t="shared" si="8"/>
        <v>14</v>
      </c>
      <c r="AP33" s="266">
        <f t="shared" si="5"/>
        <v>1</v>
      </c>
      <c r="AQ33" s="259">
        <f t="shared" si="20"/>
        <v>14</v>
      </c>
      <c r="AR33" s="266">
        <f t="shared" si="6"/>
        <v>3</v>
      </c>
      <c r="AS33" s="267">
        <f t="shared" si="7"/>
        <v>2</v>
      </c>
      <c r="AT33" s="633" t="s">
        <v>1204</v>
      </c>
      <c r="AU33" s="31" t="s">
        <v>734</v>
      </c>
    </row>
    <row r="34" spans="1:47" s="1" customFormat="1" ht="15.75" customHeight="1" x14ac:dyDescent="0.2">
      <c r="A34" s="339" t="s">
        <v>118</v>
      </c>
      <c r="B34" s="665" t="s">
        <v>15</v>
      </c>
      <c r="C34" s="664" t="s">
        <v>119</v>
      </c>
      <c r="D34" s="262"/>
      <c r="E34" s="259" t="str">
        <f t="shared" si="25"/>
        <v/>
      </c>
      <c r="F34" s="262"/>
      <c r="G34" s="259" t="str">
        <f t="shared" si="26"/>
        <v/>
      </c>
      <c r="H34" s="262"/>
      <c r="I34" s="264"/>
      <c r="J34" s="261"/>
      <c r="K34" s="259" t="str">
        <f t="shared" si="32"/>
        <v/>
      </c>
      <c r="L34" s="262"/>
      <c r="M34" s="259" t="str">
        <f t="shared" si="33"/>
        <v/>
      </c>
      <c r="N34" s="262"/>
      <c r="O34" s="263"/>
      <c r="P34" s="262"/>
      <c r="Q34" s="259" t="str">
        <f t="shared" si="34"/>
        <v/>
      </c>
      <c r="R34" s="262"/>
      <c r="S34" s="259" t="str">
        <f t="shared" si="35"/>
        <v/>
      </c>
      <c r="T34" s="262"/>
      <c r="U34" s="264"/>
      <c r="V34" s="261"/>
      <c r="W34" s="259" t="str">
        <f>IF(V34*15=0,"",V34*15)</f>
        <v/>
      </c>
      <c r="X34" s="262"/>
      <c r="Y34" s="259" t="str">
        <f>IF(X34*15=0,"",X34*15)</f>
        <v/>
      </c>
      <c r="Z34" s="262"/>
      <c r="AA34" s="263"/>
      <c r="AB34" s="261">
        <v>1</v>
      </c>
      <c r="AC34" s="259">
        <v>14</v>
      </c>
      <c r="AD34" s="283">
        <v>3</v>
      </c>
      <c r="AE34" s="259">
        <v>42</v>
      </c>
      <c r="AF34" s="283">
        <v>4</v>
      </c>
      <c r="AG34" s="284" t="s">
        <v>122</v>
      </c>
      <c r="AH34" s="262"/>
      <c r="AI34" s="259" t="str">
        <f t="shared" si="9"/>
        <v/>
      </c>
      <c r="AJ34" s="262"/>
      <c r="AK34" s="259" t="str">
        <f t="shared" si="31"/>
        <v/>
      </c>
      <c r="AL34" s="262"/>
      <c r="AM34" s="262"/>
      <c r="AN34" s="265">
        <f t="shared" si="4"/>
        <v>1</v>
      </c>
      <c r="AO34" s="259">
        <f t="shared" si="8"/>
        <v>14</v>
      </c>
      <c r="AP34" s="266">
        <f t="shared" si="5"/>
        <v>3</v>
      </c>
      <c r="AQ34" s="259">
        <f t="shared" si="20"/>
        <v>42</v>
      </c>
      <c r="AR34" s="266">
        <f t="shared" si="6"/>
        <v>4</v>
      </c>
      <c r="AS34" s="267">
        <f t="shared" si="7"/>
        <v>4</v>
      </c>
      <c r="AT34" s="633" t="s">
        <v>1041</v>
      </c>
      <c r="AU34" s="31" t="s">
        <v>1026</v>
      </c>
    </row>
    <row r="35" spans="1:47" s="1" customFormat="1" ht="15.75" customHeight="1" x14ac:dyDescent="0.2">
      <c r="A35" s="1401" t="s">
        <v>120</v>
      </c>
      <c r="B35" s="281" t="s">
        <v>15</v>
      </c>
      <c r="C35" s="1399" t="s">
        <v>121</v>
      </c>
      <c r="D35" s="262"/>
      <c r="E35" s="259" t="str">
        <f t="shared" si="25"/>
        <v/>
      </c>
      <c r="F35" s="262"/>
      <c r="G35" s="259" t="str">
        <f t="shared" si="26"/>
        <v/>
      </c>
      <c r="H35" s="262"/>
      <c r="I35" s="264"/>
      <c r="J35" s="261"/>
      <c r="K35" s="259" t="str">
        <f t="shared" si="32"/>
        <v/>
      </c>
      <c r="L35" s="262"/>
      <c r="M35" s="259" t="str">
        <f t="shared" si="33"/>
        <v/>
      </c>
      <c r="N35" s="262"/>
      <c r="O35" s="263"/>
      <c r="P35" s="262"/>
      <c r="Q35" s="259" t="str">
        <f t="shared" si="34"/>
        <v/>
      </c>
      <c r="R35" s="262"/>
      <c r="S35" s="259" t="str">
        <f t="shared" si="35"/>
        <v/>
      </c>
      <c r="T35" s="262"/>
      <c r="U35" s="264"/>
      <c r="V35" s="261"/>
      <c r="W35" s="259" t="str">
        <f>IF(V35*15=0,"",V35*15)</f>
        <v/>
      </c>
      <c r="X35" s="262"/>
      <c r="Y35" s="259" t="str">
        <f>IF(X35*15=0,"",X35*15)</f>
        <v/>
      </c>
      <c r="Z35" s="262"/>
      <c r="AA35" s="263"/>
      <c r="AB35" s="261"/>
      <c r="AC35" s="259" t="str">
        <f>IF(AB35*15=0,"",AB35*15)</f>
        <v/>
      </c>
      <c r="AD35" s="283"/>
      <c r="AE35" s="259" t="str">
        <f t="shared" ref="AE35:AE40" si="36">IF(AD35*15=0,"",AD35*15)</f>
        <v/>
      </c>
      <c r="AF35" s="283"/>
      <c r="AG35" s="284"/>
      <c r="AH35" s="262">
        <v>1</v>
      </c>
      <c r="AI35" s="259">
        <v>10</v>
      </c>
      <c r="AJ35" s="262">
        <v>3</v>
      </c>
      <c r="AK35" s="259">
        <v>30</v>
      </c>
      <c r="AL35" s="262">
        <v>3</v>
      </c>
      <c r="AM35" s="262" t="s">
        <v>122</v>
      </c>
      <c r="AN35" s="265">
        <f t="shared" si="4"/>
        <v>1</v>
      </c>
      <c r="AO35" s="259">
        <v>10</v>
      </c>
      <c r="AP35" s="266">
        <f t="shared" si="5"/>
        <v>3</v>
      </c>
      <c r="AQ35" s="259">
        <v>30</v>
      </c>
      <c r="AR35" s="266">
        <f t="shared" si="6"/>
        <v>3</v>
      </c>
      <c r="AS35" s="267">
        <f t="shared" si="7"/>
        <v>4</v>
      </c>
      <c r="AT35" s="633" t="s">
        <v>1204</v>
      </c>
      <c r="AU35" s="781" t="s">
        <v>1026</v>
      </c>
    </row>
    <row r="36" spans="1:47" s="1" customFormat="1" ht="15.75" customHeight="1" x14ac:dyDescent="0.2">
      <c r="A36" s="339" t="s">
        <v>123</v>
      </c>
      <c r="B36" s="665" t="s">
        <v>15</v>
      </c>
      <c r="C36" s="257" t="s">
        <v>124</v>
      </c>
      <c r="D36" s="262"/>
      <c r="E36" s="259" t="str">
        <f t="shared" si="25"/>
        <v/>
      </c>
      <c r="F36" s="262"/>
      <c r="G36" s="259" t="str">
        <f t="shared" si="26"/>
        <v/>
      </c>
      <c r="H36" s="262"/>
      <c r="I36" s="264"/>
      <c r="J36" s="261"/>
      <c r="K36" s="259" t="str">
        <f t="shared" si="32"/>
        <v/>
      </c>
      <c r="L36" s="262"/>
      <c r="M36" s="259" t="str">
        <f t="shared" si="33"/>
        <v/>
      </c>
      <c r="N36" s="262"/>
      <c r="O36" s="263"/>
      <c r="P36" s="262"/>
      <c r="Q36" s="259" t="str">
        <f t="shared" si="34"/>
        <v/>
      </c>
      <c r="R36" s="262"/>
      <c r="S36" s="259" t="str">
        <f t="shared" si="35"/>
        <v/>
      </c>
      <c r="T36" s="262"/>
      <c r="U36" s="264"/>
      <c r="V36" s="261">
        <v>1</v>
      </c>
      <c r="W36" s="259">
        <v>14</v>
      </c>
      <c r="X36" s="262">
        <v>1</v>
      </c>
      <c r="Y36" s="259">
        <v>14</v>
      </c>
      <c r="Z36" s="262">
        <v>2</v>
      </c>
      <c r="AA36" s="263" t="s">
        <v>15</v>
      </c>
      <c r="AB36" s="261"/>
      <c r="AC36" s="259" t="str">
        <f>IF(AB36*15=0,"",AB36*15)</f>
        <v/>
      </c>
      <c r="AD36" s="283"/>
      <c r="AE36" s="259" t="str">
        <f t="shared" si="36"/>
        <v/>
      </c>
      <c r="AF36" s="283"/>
      <c r="AG36" s="284"/>
      <c r="AH36" s="262"/>
      <c r="AI36" s="259" t="str">
        <f>IF(AH36*15=0,"",AH36*15)</f>
        <v/>
      </c>
      <c r="AJ36" s="262"/>
      <c r="AK36" s="259" t="str">
        <f t="shared" ref="AK36:AK41" si="37">IF(AJ36*15=0,"",AJ36*15)</f>
        <v/>
      </c>
      <c r="AL36" s="262"/>
      <c r="AM36" s="262"/>
      <c r="AN36" s="265">
        <f t="shared" si="4"/>
        <v>1</v>
      </c>
      <c r="AO36" s="259">
        <f t="shared" si="8"/>
        <v>14</v>
      </c>
      <c r="AP36" s="266">
        <f t="shared" si="5"/>
        <v>1</v>
      </c>
      <c r="AQ36" s="259">
        <f t="shared" si="20"/>
        <v>14</v>
      </c>
      <c r="AR36" s="266">
        <f t="shared" si="6"/>
        <v>2</v>
      </c>
      <c r="AS36" s="267">
        <f t="shared" si="7"/>
        <v>2</v>
      </c>
      <c r="AT36" s="30" t="s">
        <v>985</v>
      </c>
      <c r="AU36" s="634" t="s">
        <v>978</v>
      </c>
    </row>
    <row r="37" spans="1:47" s="20" customFormat="1" ht="15.75" customHeight="1" x14ac:dyDescent="0.2">
      <c r="A37" s="339" t="s">
        <v>125</v>
      </c>
      <c r="B37" s="665" t="s">
        <v>15</v>
      </c>
      <c r="C37" s="257" t="s">
        <v>126</v>
      </c>
      <c r="D37" s="262"/>
      <c r="E37" s="259" t="str">
        <f t="shared" si="25"/>
        <v/>
      </c>
      <c r="F37" s="262"/>
      <c r="G37" s="259" t="str">
        <f t="shared" si="26"/>
        <v/>
      </c>
      <c r="H37" s="262"/>
      <c r="I37" s="264"/>
      <c r="J37" s="261"/>
      <c r="K37" s="259" t="str">
        <f t="shared" si="32"/>
        <v/>
      </c>
      <c r="L37" s="262"/>
      <c r="M37" s="259" t="str">
        <f t="shared" si="33"/>
        <v/>
      </c>
      <c r="N37" s="262"/>
      <c r="O37" s="263"/>
      <c r="P37" s="262"/>
      <c r="Q37" s="259" t="str">
        <f t="shared" si="34"/>
        <v/>
      </c>
      <c r="R37" s="262"/>
      <c r="S37" s="259" t="str">
        <f t="shared" si="35"/>
        <v/>
      </c>
      <c r="T37" s="262"/>
      <c r="U37" s="264"/>
      <c r="V37" s="261"/>
      <c r="W37" s="259" t="str">
        <f>IF(V37*15=0,"",V37*15)</f>
        <v/>
      </c>
      <c r="X37" s="262"/>
      <c r="Y37" s="259" t="str">
        <f>IF(X37*15=0,"",X37*15)</f>
        <v/>
      </c>
      <c r="Z37" s="262"/>
      <c r="AA37" s="263"/>
      <c r="AB37" s="261">
        <v>1</v>
      </c>
      <c r="AC37" s="259">
        <v>14</v>
      </c>
      <c r="AD37" s="283">
        <v>1</v>
      </c>
      <c r="AE37" s="259">
        <v>14</v>
      </c>
      <c r="AF37" s="283">
        <v>2</v>
      </c>
      <c r="AG37" s="284" t="s">
        <v>15</v>
      </c>
      <c r="AH37" s="262"/>
      <c r="AI37" s="259" t="str">
        <f>IF(AH37*15=0,"",AH37*15)</f>
        <v/>
      </c>
      <c r="AJ37" s="262"/>
      <c r="AK37" s="259" t="str">
        <f t="shared" si="37"/>
        <v/>
      </c>
      <c r="AL37" s="262"/>
      <c r="AM37" s="262"/>
      <c r="AN37" s="265">
        <f t="shared" si="4"/>
        <v>1</v>
      </c>
      <c r="AO37" s="259">
        <f t="shared" si="8"/>
        <v>14</v>
      </c>
      <c r="AP37" s="266">
        <f t="shared" si="5"/>
        <v>1</v>
      </c>
      <c r="AQ37" s="259">
        <f t="shared" si="20"/>
        <v>14</v>
      </c>
      <c r="AR37" s="266">
        <f t="shared" si="6"/>
        <v>2</v>
      </c>
      <c r="AS37" s="267">
        <f t="shared" si="7"/>
        <v>2</v>
      </c>
      <c r="AT37" s="30" t="s">
        <v>985</v>
      </c>
      <c r="AU37" s="634" t="s">
        <v>978</v>
      </c>
    </row>
    <row r="38" spans="1:47" s="419" customFormat="1" ht="15.75" customHeight="1" x14ac:dyDescent="0.2">
      <c r="A38" s="339" t="s">
        <v>152</v>
      </c>
      <c r="B38" s="281" t="s">
        <v>34</v>
      </c>
      <c r="C38" s="639" t="s">
        <v>153</v>
      </c>
      <c r="D38" s="262"/>
      <c r="E38" s="259" t="str">
        <f t="shared" si="25"/>
        <v/>
      </c>
      <c r="F38" s="262"/>
      <c r="G38" s="259" t="str">
        <f t="shared" si="26"/>
        <v/>
      </c>
      <c r="H38" s="262"/>
      <c r="I38" s="264"/>
      <c r="J38" s="261"/>
      <c r="K38" s="259">
        <v>4</v>
      </c>
      <c r="L38" s="262">
        <v>2</v>
      </c>
      <c r="M38" s="259">
        <v>24</v>
      </c>
      <c r="N38" s="262">
        <v>1</v>
      </c>
      <c r="O38" s="263" t="s">
        <v>71</v>
      </c>
      <c r="P38" s="262"/>
      <c r="Q38" s="259" t="str">
        <f t="shared" si="34"/>
        <v/>
      </c>
      <c r="R38" s="262"/>
      <c r="S38" s="259" t="str">
        <f t="shared" si="35"/>
        <v/>
      </c>
      <c r="T38" s="262"/>
      <c r="U38" s="264"/>
      <c r="V38" s="261"/>
      <c r="W38" s="259" t="str">
        <f>IF(V38*15=0,"",V38*15)</f>
        <v/>
      </c>
      <c r="X38" s="262"/>
      <c r="Y38" s="259" t="str">
        <f>IF(X38*15=0,"",X38*15)</f>
        <v/>
      </c>
      <c r="Z38" s="262"/>
      <c r="AA38" s="263"/>
      <c r="AB38" s="261"/>
      <c r="AC38" s="259" t="str">
        <f>IF(AB38*15=0,"",AB38*15)</f>
        <v/>
      </c>
      <c r="AD38" s="283"/>
      <c r="AE38" s="259" t="str">
        <f t="shared" si="36"/>
        <v/>
      </c>
      <c r="AF38" s="283"/>
      <c r="AG38" s="284"/>
      <c r="AH38" s="262"/>
      <c r="AI38" s="259" t="str">
        <f>IF(AH38*15=0,"",AH38*15)</f>
        <v/>
      </c>
      <c r="AJ38" s="262"/>
      <c r="AK38" s="259" t="str">
        <f t="shared" si="37"/>
        <v/>
      </c>
      <c r="AL38" s="262"/>
      <c r="AM38" s="262"/>
      <c r="AN38" s="265" t="str">
        <f t="shared" si="4"/>
        <v/>
      </c>
      <c r="AO38" s="259" t="str">
        <f t="shared" si="8"/>
        <v/>
      </c>
      <c r="AP38" s="266">
        <f t="shared" si="5"/>
        <v>2</v>
      </c>
      <c r="AQ38" s="259">
        <f t="shared" si="20"/>
        <v>28</v>
      </c>
      <c r="AR38" s="266">
        <f t="shared" si="6"/>
        <v>1</v>
      </c>
      <c r="AS38" s="267">
        <f t="shared" si="7"/>
        <v>2</v>
      </c>
      <c r="AT38" s="30" t="s">
        <v>653</v>
      </c>
      <c r="AU38" s="31" t="s">
        <v>743</v>
      </c>
    </row>
    <row r="39" spans="1:47" ht="15.75" customHeight="1" x14ac:dyDescent="0.2">
      <c r="A39" s="339" t="s">
        <v>154</v>
      </c>
      <c r="B39" s="281" t="s">
        <v>34</v>
      </c>
      <c r="C39" s="639" t="s">
        <v>155</v>
      </c>
      <c r="D39" s="262"/>
      <c r="E39" s="259" t="str">
        <f t="shared" si="25"/>
        <v/>
      </c>
      <c r="F39" s="262"/>
      <c r="G39" s="259" t="str">
        <f t="shared" si="26"/>
        <v/>
      </c>
      <c r="H39" s="262"/>
      <c r="I39" s="264"/>
      <c r="J39" s="261"/>
      <c r="K39" s="259" t="str">
        <f t="shared" ref="K39:K41" si="38">IF(J39*15=0,"",J39*15)</f>
        <v/>
      </c>
      <c r="L39" s="262"/>
      <c r="M39" s="259" t="str">
        <f t="shared" ref="M39:M41" si="39">IF(L39*15=0,"",L39*15)</f>
        <v/>
      </c>
      <c r="N39" s="262"/>
      <c r="O39" s="263"/>
      <c r="P39" s="262"/>
      <c r="Q39" s="259">
        <v>4</v>
      </c>
      <c r="R39" s="262">
        <v>2</v>
      </c>
      <c r="S39" s="259">
        <v>24</v>
      </c>
      <c r="T39" s="262">
        <v>1</v>
      </c>
      <c r="U39" s="264" t="s">
        <v>71</v>
      </c>
      <c r="V39" s="261"/>
      <c r="W39" s="259" t="str">
        <f>IF(V39*15=0,"",V39*15)</f>
        <v/>
      </c>
      <c r="X39" s="262"/>
      <c r="Y39" s="259" t="str">
        <f>IF(X39*15=0,"",X39*15)</f>
        <v/>
      </c>
      <c r="Z39" s="262"/>
      <c r="AA39" s="263"/>
      <c r="AB39" s="261"/>
      <c r="AC39" s="259" t="str">
        <f>IF(AB39*15=0,"",AB39*15)</f>
        <v/>
      </c>
      <c r="AD39" s="283"/>
      <c r="AE39" s="259" t="str">
        <f t="shared" si="36"/>
        <v/>
      </c>
      <c r="AF39" s="283"/>
      <c r="AG39" s="284"/>
      <c r="AH39" s="262"/>
      <c r="AI39" s="259" t="str">
        <f t="shared" ref="AI39:AI54" si="40">IF(AH39*15=0,"",AH39*15)</f>
        <v/>
      </c>
      <c r="AJ39" s="262"/>
      <c r="AK39" s="259" t="str">
        <f t="shared" si="37"/>
        <v/>
      </c>
      <c r="AL39" s="262"/>
      <c r="AM39" s="262"/>
      <c r="AN39" s="265" t="str">
        <f t="shared" si="4"/>
        <v/>
      </c>
      <c r="AO39" s="259" t="str">
        <f t="shared" si="8"/>
        <v/>
      </c>
      <c r="AP39" s="266">
        <f t="shared" si="5"/>
        <v>2</v>
      </c>
      <c r="AQ39" s="259">
        <f t="shared" si="20"/>
        <v>28</v>
      </c>
      <c r="AR39" s="266">
        <f t="shared" si="6"/>
        <v>1</v>
      </c>
      <c r="AS39" s="267">
        <f t="shared" si="7"/>
        <v>2</v>
      </c>
      <c r="AT39" s="30" t="s">
        <v>653</v>
      </c>
      <c r="AU39" s="31" t="s">
        <v>743</v>
      </c>
    </row>
    <row r="40" spans="1:47" ht="15.75" customHeight="1" x14ac:dyDescent="0.2">
      <c r="A40" s="339" t="s">
        <v>156</v>
      </c>
      <c r="B40" s="281" t="s">
        <v>34</v>
      </c>
      <c r="C40" s="639" t="s">
        <v>157</v>
      </c>
      <c r="D40" s="262"/>
      <c r="E40" s="259" t="str">
        <f t="shared" si="25"/>
        <v/>
      </c>
      <c r="F40" s="262"/>
      <c r="G40" s="259" t="str">
        <f t="shared" si="26"/>
        <v/>
      </c>
      <c r="H40" s="262"/>
      <c r="I40" s="264"/>
      <c r="J40" s="261"/>
      <c r="K40" s="259" t="str">
        <f t="shared" si="38"/>
        <v/>
      </c>
      <c r="L40" s="262"/>
      <c r="M40" s="259" t="str">
        <f t="shared" si="39"/>
        <v/>
      </c>
      <c r="N40" s="262"/>
      <c r="O40" s="263"/>
      <c r="P40" s="262"/>
      <c r="Q40" s="259" t="str">
        <f t="shared" ref="Q40:Q54" si="41">IF(P40*15=0,"",P40*15)</f>
        <v/>
      </c>
      <c r="R40" s="262"/>
      <c r="S40" s="259" t="str">
        <f>IF(R40*15=0,"",R40*15)</f>
        <v/>
      </c>
      <c r="T40" s="262"/>
      <c r="U40" s="264"/>
      <c r="V40" s="261"/>
      <c r="W40" s="259">
        <v>4</v>
      </c>
      <c r="X40" s="262">
        <v>2</v>
      </c>
      <c r="Y40" s="259">
        <v>24</v>
      </c>
      <c r="Z40" s="262">
        <v>1</v>
      </c>
      <c r="AA40" s="263" t="s">
        <v>71</v>
      </c>
      <c r="AB40" s="261"/>
      <c r="AC40" s="259" t="str">
        <f>IF(AB40*15=0,"",AB40*15)</f>
        <v/>
      </c>
      <c r="AD40" s="283"/>
      <c r="AE40" s="259" t="str">
        <f t="shared" si="36"/>
        <v/>
      </c>
      <c r="AF40" s="283"/>
      <c r="AG40" s="284"/>
      <c r="AH40" s="262"/>
      <c r="AI40" s="259" t="str">
        <f t="shared" si="40"/>
        <v/>
      </c>
      <c r="AJ40" s="262"/>
      <c r="AK40" s="259" t="str">
        <f t="shared" si="37"/>
        <v/>
      </c>
      <c r="AL40" s="262"/>
      <c r="AM40" s="262"/>
      <c r="AN40" s="265" t="str">
        <f t="shared" si="4"/>
        <v/>
      </c>
      <c r="AO40" s="259" t="str">
        <f t="shared" si="8"/>
        <v/>
      </c>
      <c r="AP40" s="266">
        <f t="shared" si="5"/>
        <v>2</v>
      </c>
      <c r="AQ40" s="259">
        <f t="shared" si="20"/>
        <v>28</v>
      </c>
      <c r="AR40" s="266">
        <f t="shared" si="6"/>
        <v>1</v>
      </c>
      <c r="AS40" s="267">
        <f t="shared" si="7"/>
        <v>2</v>
      </c>
      <c r="AT40" s="30" t="s">
        <v>653</v>
      </c>
      <c r="AU40" s="31" t="s">
        <v>743</v>
      </c>
    </row>
    <row r="41" spans="1:47" ht="15.75" customHeight="1" x14ac:dyDescent="0.2">
      <c r="A41" s="339" t="s">
        <v>158</v>
      </c>
      <c r="B41" s="281" t="s">
        <v>34</v>
      </c>
      <c r="C41" s="639" t="s">
        <v>159</v>
      </c>
      <c r="D41" s="262"/>
      <c r="E41" s="259" t="str">
        <f t="shared" si="25"/>
        <v/>
      </c>
      <c r="F41" s="262"/>
      <c r="G41" s="259" t="str">
        <f t="shared" si="26"/>
        <v/>
      </c>
      <c r="H41" s="262"/>
      <c r="I41" s="264"/>
      <c r="J41" s="261"/>
      <c r="K41" s="259" t="str">
        <f t="shared" si="38"/>
        <v/>
      </c>
      <c r="L41" s="262"/>
      <c r="M41" s="259" t="str">
        <f t="shared" si="39"/>
        <v/>
      </c>
      <c r="N41" s="262"/>
      <c r="O41" s="263"/>
      <c r="P41" s="262"/>
      <c r="Q41" s="259" t="str">
        <f t="shared" si="41"/>
        <v/>
      </c>
      <c r="R41" s="262"/>
      <c r="S41" s="259" t="str">
        <f>IF(R41*15=0,"",R41*15)</f>
        <v/>
      </c>
      <c r="T41" s="262"/>
      <c r="U41" s="264"/>
      <c r="V41" s="261"/>
      <c r="W41" s="259" t="str">
        <f t="shared" ref="W41:W54" si="42">IF(V41*15=0,"",V41*15)</f>
        <v/>
      </c>
      <c r="X41" s="262"/>
      <c r="Y41" s="259" t="str">
        <f>IF(X41*15=0,"",X41*15)</f>
        <v/>
      </c>
      <c r="Z41" s="262"/>
      <c r="AA41" s="263"/>
      <c r="AB41" s="261"/>
      <c r="AC41" s="259">
        <v>4</v>
      </c>
      <c r="AD41" s="283">
        <v>2</v>
      </c>
      <c r="AE41" s="259">
        <v>24</v>
      </c>
      <c r="AF41" s="283">
        <v>1</v>
      </c>
      <c r="AG41" s="284" t="s">
        <v>71</v>
      </c>
      <c r="AH41" s="262"/>
      <c r="AI41" s="259" t="str">
        <f t="shared" si="40"/>
        <v/>
      </c>
      <c r="AJ41" s="262"/>
      <c r="AK41" s="259" t="str">
        <f t="shared" si="37"/>
        <v/>
      </c>
      <c r="AL41" s="262"/>
      <c r="AM41" s="262"/>
      <c r="AN41" s="265" t="str">
        <f t="shared" si="4"/>
        <v/>
      </c>
      <c r="AO41" s="259" t="str">
        <f t="shared" si="8"/>
        <v/>
      </c>
      <c r="AP41" s="266">
        <f t="shared" si="5"/>
        <v>2</v>
      </c>
      <c r="AQ41" s="259">
        <f t="shared" si="20"/>
        <v>28</v>
      </c>
      <c r="AR41" s="266">
        <f t="shared" si="6"/>
        <v>1</v>
      </c>
      <c r="AS41" s="267">
        <f t="shared" si="7"/>
        <v>2</v>
      </c>
      <c r="AT41" s="30" t="s">
        <v>653</v>
      </c>
      <c r="AU41" s="31" t="s">
        <v>743</v>
      </c>
    </row>
    <row r="42" spans="1:47" ht="12.75" x14ac:dyDescent="0.2">
      <c r="A42" s="339" t="s">
        <v>160</v>
      </c>
      <c r="B42" s="281" t="s">
        <v>34</v>
      </c>
      <c r="C42" s="639" t="s">
        <v>161</v>
      </c>
      <c r="D42" s="262"/>
      <c r="E42" s="259" t="str">
        <f t="shared" si="25"/>
        <v/>
      </c>
      <c r="F42" s="262"/>
      <c r="G42" s="259" t="str">
        <f t="shared" si="26"/>
        <v/>
      </c>
      <c r="H42" s="262"/>
      <c r="I42" s="264"/>
      <c r="J42" s="261"/>
      <c r="K42" s="259" t="str">
        <f>IF(J42*15=0,"",J42*15)</f>
        <v/>
      </c>
      <c r="L42" s="262"/>
      <c r="M42" s="259" t="str">
        <f>IF(L42*15=0,"",L42*15)</f>
        <v/>
      </c>
      <c r="N42" s="262"/>
      <c r="O42" s="263"/>
      <c r="P42" s="262"/>
      <c r="Q42" s="259" t="str">
        <f t="shared" si="41"/>
        <v/>
      </c>
      <c r="R42" s="262"/>
      <c r="S42" s="259" t="str">
        <f>IF(R42*15=0,"",R42*15)</f>
        <v/>
      </c>
      <c r="T42" s="262"/>
      <c r="U42" s="264"/>
      <c r="V42" s="261"/>
      <c r="W42" s="259" t="str">
        <f t="shared" si="42"/>
        <v/>
      </c>
      <c r="X42" s="262"/>
      <c r="Y42" s="259" t="str">
        <f>IF(X42*15=0,"",X42*15)</f>
        <v/>
      </c>
      <c r="Z42" s="262"/>
      <c r="AA42" s="263"/>
      <c r="AB42" s="261"/>
      <c r="AC42" s="259" t="str">
        <f>IF(AB42*15=0,"",AB42*15)</f>
        <v/>
      </c>
      <c r="AD42" s="283"/>
      <c r="AE42" s="259" t="str">
        <f t="shared" ref="AE42:AE47" si="43">IF(AD42*15=0,"",AD42*15)</f>
        <v/>
      </c>
      <c r="AF42" s="283"/>
      <c r="AG42" s="284"/>
      <c r="AH42" s="262"/>
      <c r="AI42" s="259" t="str">
        <f t="shared" si="40"/>
        <v/>
      </c>
      <c r="AJ42" s="262">
        <v>1</v>
      </c>
      <c r="AK42" s="259">
        <v>10</v>
      </c>
      <c r="AL42" s="262">
        <v>1</v>
      </c>
      <c r="AM42" s="262" t="s">
        <v>71</v>
      </c>
      <c r="AN42" s="265" t="str">
        <f t="shared" si="4"/>
        <v/>
      </c>
      <c r="AO42" s="259" t="str">
        <f t="shared" si="8"/>
        <v/>
      </c>
      <c r="AP42" s="266">
        <f t="shared" si="5"/>
        <v>1</v>
      </c>
      <c r="AQ42" s="259">
        <v>10</v>
      </c>
      <c r="AR42" s="266">
        <f t="shared" si="6"/>
        <v>1</v>
      </c>
      <c r="AS42" s="267">
        <f t="shared" si="7"/>
        <v>1</v>
      </c>
      <c r="AT42" s="30" t="s">
        <v>653</v>
      </c>
      <c r="AU42" s="31" t="s">
        <v>743</v>
      </c>
    </row>
    <row r="43" spans="1:47" ht="12.75" x14ac:dyDescent="0.2">
      <c r="A43" s="374" t="s">
        <v>162</v>
      </c>
      <c r="B43" s="281" t="s">
        <v>34</v>
      </c>
      <c r="C43" s="666" t="s">
        <v>163</v>
      </c>
      <c r="D43" s="262"/>
      <c r="E43" s="259" t="str">
        <f t="shared" si="25"/>
        <v/>
      </c>
      <c r="F43" s="262"/>
      <c r="G43" s="259" t="str">
        <f t="shared" si="26"/>
        <v/>
      </c>
      <c r="H43" s="262"/>
      <c r="I43" s="264"/>
      <c r="J43" s="261"/>
      <c r="K43" s="259" t="str">
        <f>IF(J43*15=0,"",J43*15)</f>
        <v/>
      </c>
      <c r="L43" s="262"/>
      <c r="M43" s="259" t="str">
        <f>IF(L43*15=0,"",L43*15)</f>
        <v/>
      </c>
      <c r="N43" s="262"/>
      <c r="O43" s="263"/>
      <c r="P43" s="262">
        <v>1</v>
      </c>
      <c r="Q43" s="259">
        <v>14</v>
      </c>
      <c r="R43" s="262"/>
      <c r="S43" s="259" t="str">
        <f>IF(R43*15=0,"",R43*15)</f>
        <v/>
      </c>
      <c r="T43" s="262">
        <v>1</v>
      </c>
      <c r="U43" s="264" t="s">
        <v>83</v>
      </c>
      <c r="V43" s="261"/>
      <c r="W43" s="259" t="str">
        <f t="shared" si="42"/>
        <v/>
      </c>
      <c r="X43" s="262"/>
      <c r="Y43" s="259" t="str">
        <f>IF(X43*15=0,"",X43*15)</f>
        <v/>
      </c>
      <c r="Z43" s="262"/>
      <c r="AA43" s="263"/>
      <c r="AB43" s="261"/>
      <c r="AC43" s="259"/>
      <c r="AD43" s="283"/>
      <c r="AE43" s="259" t="str">
        <f t="shared" si="43"/>
        <v/>
      </c>
      <c r="AF43" s="283"/>
      <c r="AG43" s="284"/>
      <c r="AH43" s="262"/>
      <c r="AI43" s="259" t="str">
        <f t="shared" si="40"/>
        <v/>
      </c>
      <c r="AJ43" s="262"/>
      <c r="AK43" s="259" t="str">
        <f t="shared" ref="AK43:AK48" si="44">IF(AJ43*15=0,"",AJ43*15)</f>
        <v/>
      </c>
      <c r="AL43" s="262"/>
      <c r="AM43" s="262"/>
      <c r="AN43" s="265">
        <f t="shared" si="4"/>
        <v>1</v>
      </c>
      <c r="AO43" s="259">
        <f t="shared" si="8"/>
        <v>14</v>
      </c>
      <c r="AP43" s="266" t="str">
        <f t="shared" si="5"/>
        <v/>
      </c>
      <c r="AQ43" s="259" t="str">
        <f t="shared" si="20"/>
        <v/>
      </c>
      <c r="AR43" s="266">
        <f t="shared" si="6"/>
        <v>1</v>
      </c>
      <c r="AS43" s="267">
        <f t="shared" si="7"/>
        <v>1</v>
      </c>
      <c r="AT43" s="31" t="s">
        <v>688</v>
      </c>
      <c r="AU43" s="31" t="s">
        <v>852</v>
      </c>
    </row>
    <row r="44" spans="1:47" s="20" customFormat="1" ht="15.75" customHeight="1" x14ac:dyDescent="0.2">
      <c r="A44" s="339" t="s">
        <v>96</v>
      </c>
      <c r="B44" s="281" t="s">
        <v>15</v>
      </c>
      <c r="C44" s="639" t="s">
        <v>97</v>
      </c>
      <c r="D44" s="262"/>
      <c r="E44" s="259" t="str">
        <f t="shared" si="25"/>
        <v/>
      </c>
      <c r="F44" s="262"/>
      <c r="G44" s="259" t="str">
        <f t="shared" si="26"/>
        <v/>
      </c>
      <c r="H44" s="262"/>
      <c r="I44" s="264"/>
      <c r="J44" s="261"/>
      <c r="K44" s="259" t="str">
        <f>IF(J44*15=0,"",J44*15)</f>
        <v/>
      </c>
      <c r="L44" s="262"/>
      <c r="M44" s="259" t="str">
        <f t="shared" ref="M44" si="45">IF(L44*15=0,"",L44*15)</f>
        <v/>
      </c>
      <c r="N44" s="262"/>
      <c r="O44" s="263"/>
      <c r="P44" s="261"/>
      <c r="Q44" s="259"/>
      <c r="R44" s="283"/>
      <c r="S44" s="259" t="str">
        <f t="shared" ref="S44" si="46">IF(R44*15=0,"",R44*15)</f>
        <v/>
      </c>
      <c r="T44" s="283"/>
      <c r="U44" s="263"/>
      <c r="W44" s="259"/>
      <c r="Y44" s="259"/>
      <c r="AB44" s="1128">
        <v>2</v>
      </c>
      <c r="AC44" s="259">
        <v>28</v>
      </c>
      <c r="AE44" s="259"/>
      <c r="AF44" s="262">
        <v>2</v>
      </c>
      <c r="AG44" s="284" t="s">
        <v>15</v>
      </c>
      <c r="AH44" s="262"/>
      <c r="AI44" s="259"/>
      <c r="AK44" s="259"/>
      <c r="AL44" s="262"/>
      <c r="AM44" s="284"/>
      <c r="AN44" s="265">
        <f t="shared" si="4"/>
        <v>2</v>
      </c>
      <c r="AO44" s="259">
        <f t="shared" si="8"/>
        <v>28</v>
      </c>
      <c r="AP44" s="266" t="str">
        <f t="shared" si="5"/>
        <v/>
      </c>
      <c r="AQ44" s="259" t="str">
        <f t="shared" si="20"/>
        <v/>
      </c>
      <c r="AR44" s="266">
        <f t="shared" si="6"/>
        <v>2</v>
      </c>
      <c r="AS44" s="267">
        <f t="shared" si="7"/>
        <v>2</v>
      </c>
      <c r="AT44" s="188" t="s">
        <v>711</v>
      </c>
      <c r="AU44" s="189" t="s">
        <v>732</v>
      </c>
    </row>
    <row r="45" spans="1:47" s="1" customFormat="1" ht="15.75" customHeight="1" x14ac:dyDescent="0.2">
      <c r="A45" s="255" t="s">
        <v>127</v>
      </c>
      <c r="B45" s="281" t="s">
        <v>15</v>
      </c>
      <c r="C45" s="257" t="s">
        <v>128</v>
      </c>
      <c r="D45" s="262"/>
      <c r="E45" s="259" t="str">
        <f t="shared" si="25"/>
        <v/>
      </c>
      <c r="F45" s="262"/>
      <c r="G45" s="259" t="str">
        <f t="shared" si="26"/>
        <v/>
      </c>
      <c r="H45" s="262"/>
      <c r="I45" s="264"/>
      <c r="J45" s="261"/>
      <c r="K45" s="259" t="str">
        <f t="shared" ref="K45:K52" si="47">IF(J45*15=0,"",J45*15)</f>
        <v/>
      </c>
      <c r="L45" s="262">
        <v>2</v>
      </c>
      <c r="M45" s="259">
        <v>28</v>
      </c>
      <c r="N45" s="262">
        <v>2</v>
      </c>
      <c r="O45" s="263" t="s">
        <v>71</v>
      </c>
      <c r="P45" s="262"/>
      <c r="Q45" s="259" t="str">
        <f t="shared" si="41"/>
        <v/>
      </c>
      <c r="R45" s="262"/>
      <c r="S45" s="259" t="str">
        <f>IF(R45*15=0,"",R45*15)</f>
        <v/>
      </c>
      <c r="T45" s="262"/>
      <c r="U45" s="264"/>
      <c r="V45" s="261"/>
      <c r="W45" s="259" t="str">
        <f t="shared" si="42"/>
        <v/>
      </c>
      <c r="X45" s="262"/>
      <c r="Y45" s="259" t="str">
        <f>IF(X45*15=0,"",X45*15)</f>
        <v/>
      </c>
      <c r="Z45" s="262"/>
      <c r="AA45" s="263"/>
      <c r="AB45" s="261"/>
      <c r="AC45" s="259" t="str">
        <f t="shared" ref="AC45:AC54" si="48">IF(AB45*15=0,"",AB45*15)</f>
        <v/>
      </c>
      <c r="AD45" s="283"/>
      <c r="AE45" s="259" t="str">
        <f t="shared" si="43"/>
        <v/>
      </c>
      <c r="AF45" s="283"/>
      <c r="AG45" s="284"/>
      <c r="AH45" s="262"/>
      <c r="AI45" s="259" t="str">
        <f t="shared" si="40"/>
        <v/>
      </c>
      <c r="AJ45" s="262"/>
      <c r="AK45" s="259" t="str">
        <f t="shared" si="44"/>
        <v/>
      </c>
      <c r="AL45" s="262"/>
      <c r="AM45" s="262"/>
      <c r="AN45" s="265" t="str">
        <f t="shared" si="4"/>
        <v/>
      </c>
      <c r="AO45" s="259" t="str">
        <f t="shared" si="8"/>
        <v/>
      </c>
      <c r="AP45" s="266">
        <f t="shared" si="5"/>
        <v>2</v>
      </c>
      <c r="AQ45" s="259">
        <f t="shared" si="20"/>
        <v>28</v>
      </c>
      <c r="AR45" s="266">
        <f t="shared" si="6"/>
        <v>2</v>
      </c>
      <c r="AS45" s="267">
        <f t="shared" si="7"/>
        <v>2</v>
      </c>
      <c r="AT45" s="30" t="s">
        <v>671</v>
      </c>
      <c r="AU45" s="31" t="s">
        <v>751</v>
      </c>
    </row>
    <row r="46" spans="1:47" s="1" customFormat="1" ht="15.75" customHeight="1" x14ac:dyDescent="0.2">
      <c r="A46" s="255" t="s">
        <v>129</v>
      </c>
      <c r="B46" s="281" t="s">
        <v>15</v>
      </c>
      <c r="C46" s="257" t="s">
        <v>130</v>
      </c>
      <c r="D46" s="262"/>
      <c r="E46" s="259" t="str">
        <f t="shared" si="25"/>
        <v/>
      </c>
      <c r="F46" s="262"/>
      <c r="G46" s="259" t="str">
        <f t="shared" si="26"/>
        <v/>
      </c>
      <c r="H46" s="262"/>
      <c r="I46" s="264"/>
      <c r="J46" s="261"/>
      <c r="K46" s="259" t="str">
        <f t="shared" si="47"/>
        <v/>
      </c>
      <c r="L46" s="262"/>
      <c r="M46" s="259" t="str">
        <f>IF(L46*15=0,"",L46*15)</f>
        <v/>
      </c>
      <c r="N46" s="262"/>
      <c r="O46" s="263"/>
      <c r="P46" s="262"/>
      <c r="Q46" s="259" t="str">
        <f t="shared" si="41"/>
        <v/>
      </c>
      <c r="R46" s="262">
        <v>2</v>
      </c>
      <c r="S46" s="259">
        <v>28</v>
      </c>
      <c r="T46" s="262">
        <v>2</v>
      </c>
      <c r="U46" s="264" t="s">
        <v>71</v>
      </c>
      <c r="V46" s="261"/>
      <c r="W46" s="259" t="str">
        <f t="shared" si="42"/>
        <v/>
      </c>
      <c r="X46" s="262"/>
      <c r="Y46" s="259" t="str">
        <f>IF(X46*15=0,"",X46*15)</f>
        <v/>
      </c>
      <c r="Z46" s="262"/>
      <c r="AA46" s="263"/>
      <c r="AB46" s="261"/>
      <c r="AC46" s="259" t="str">
        <f t="shared" si="48"/>
        <v/>
      </c>
      <c r="AD46" s="283"/>
      <c r="AE46" s="259" t="str">
        <f t="shared" si="43"/>
        <v/>
      </c>
      <c r="AF46" s="283"/>
      <c r="AG46" s="284"/>
      <c r="AH46" s="262"/>
      <c r="AI46" s="259" t="str">
        <f t="shared" si="40"/>
        <v/>
      </c>
      <c r="AJ46" s="262"/>
      <c r="AK46" s="259" t="str">
        <f t="shared" si="44"/>
        <v/>
      </c>
      <c r="AL46" s="262"/>
      <c r="AM46" s="262"/>
      <c r="AN46" s="265" t="str">
        <f t="shared" si="4"/>
        <v/>
      </c>
      <c r="AO46" s="259" t="str">
        <f t="shared" si="8"/>
        <v/>
      </c>
      <c r="AP46" s="266">
        <f t="shared" si="5"/>
        <v>2</v>
      </c>
      <c r="AQ46" s="259">
        <f t="shared" si="20"/>
        <v>28</v>
      </c>
      <c r="AR46" s="266">
        <f t="shared" si="6"/>
        <v>2</v>
      </c>
      <c r="AS46" s="267">
        <f t="shared" si="7"/>
        <v>2</v>
      </c>
      <c r="AT46" s="30" t="s">
        <v>671</v>
      </c>
      <c r="AU46" s="31" t="s">
        <v>751</v>
      </c>
    </row>
    <row r="47" spans="1:47" s="1" customFormat="1" ht="15.75" customHeight="1" x14ac:dyDescent="0.2">
      <c r="A47" s="255" t="s">
        <v>131</v>
      </c>
      <c r="B47" s="281" t="s">
        <v>15</v>
      </c>
      <c r="C47" s="257" t="s">
        <v>132</v>
      </c>
      <c r="D47" s="262"/>
      <c r="E47" s="259" t="str">
        <f t="shared" si="25"/>
        <v/>
      </c>
      <c r="F47" s="262"/>
      <c r="G47" s="259" t="str">
        <f t="shared" si="26"/>
        <v/>
      </c>
      <c r="H47" s="262"/>
      <c r="I47" s="264"/>
      <c r="J47" s="261"/>
      <c r="K47" s="259" t="str">
        <f t="shared" si="47"/>
        <v/>
      </c>
      <c r="L47" s="262"/>
      <c r="M47" s="259" t="str">
        <f>IF(L47*15=0,"",L47*15)</f>
        <v/>
      </c>
      <c r="N47" s="262"/>
      <c r="O47" s="263"/>
      <c r="P47" s="262"/>
      <c r="Q47" s="259" t="str">
        <f t="shared" si="41"/>
        <v/>
      </c>
      <c r="R47" s="262"/>
      <c r="S47" s="259" t="str">
        <f t="shared" ref="S47:S54" si="49">IF(R47*15=0,"",R47*15)</f>
        <v/>
      </c>
      <c r="T47" s="262"/>
      <c r="U47" s="264"/>
      <c r="V47" s="261"/>
      <c r="W47" s="259" t="str">
        <f t="shared" si="42"/>
        <v/>
      </c>
      <c r="X47" s="262">
        <v>2</v>
      </c>
      <c r="Y47" s="259">
        <v>28</v>
      </c>
      <c r="Z47" s="262">
        <v>2</v>
      </c>
      <c r="AA47" s="263" t="s">
        <v>71</v>
      </c>
      <c r="AB47" s="261"/>
      <c r="AC47" s="259" t="str">
        <f t="shared" si="48"/>
        <v/>
      </c>
      <c r="AD47" s="283"/>
      <c r="AE47" s="259" t="str">
        <f t="shared" si="43"/>
        <v/>
      </c>
      <c r="AF47" s="283"/>
      <c r="AG47" s="284"/>
      <c r="AH47" s="262"/>
      <c r="AI47" s="259" t="str">
        <f t="shared" si="40"/>
        <v/>
      </c>
      <c r="AJ47" s="262"/>
      <c r="AK47" s="259" t="str">
        <f t="shared" si="44"/>
        <v/>
      </c>
      <c r="AL47" s="262"/>
      <c r="AM47" s="262"/>
      <c r="AN47" s="265" t="str">
        <f t="shared" si="4"/>
        <v/>
      </c>
      <c r="AO47" s="259" t="str">
        <f t="shared" si="8"/>
        <v/>
      </c>
      <c r="AP47" s="266">
        <f t="shared" si="5"/>
        <v>2</v>
      </c>
      <c r="AQ47" s="259">
        <f t="shared" si="20"/>
        <v>28</v>
      </c>
      <c r="AR47" s="266">
        <f t="shared" si="6"/>
        <v>2</v>
      </c>
      <c r="AS47" s="267">
        <f t="shared" si="7"/>
        <v>2</v>
      </c>
      <c r="AT47" s="30" t="s">
        <v>671</v>
      </c>
      <c r="AU47" s="31" t="s">
        <v>751</v>
      </c>
    </row>
    <row r="48" spans="1:47" s="1" customFormat="1" ht="15.75" customHeight="1" x14ac:dyDescent="0.2">
      <c r="A48" s="255" t="s">
        <v>133</v>
      </c>
      <c r="B48" s="281" t="s">
        <v>15</v>
      </c>
      <c r="C48" s="257" t="s">
        <v>134</v>
      </c>
      <c r="D48" s="262"/>
      <c r="E48" s="259" t="str">
        <f t="shared" si="25"/>
        <v/>
      </c>
      <c r="F48" s="262"/>
      <c r="G48" s="259" t="str">
        <f t="shared" si="26"/>
        <v/>
      </c>
      <c r="H48" s="262"/>
      <c r="I48" s="264"/>
      <c r="J48" s="261"/>
      <c r="K48" s="259" t="str">
        <f t="shared" si="47"/>
        <v/>
      </c>
      <c r="L48" s="262"/>
      <c r="M48" s="259" t="str">
        <f>IF(L48*15=0,"",L48*15)</f>
        <v/>
      </c>
      <c r="N48" s="262"/>
      <c r="O48" s="263"/>
      <c r="P48" s="262"/>
      <c r="Q48" s="259" t="str">
        <f t="shared" si="41"/>
        <v/>
      </c>
      <c r="R48" s="262"/>
      <c r="S48" s="259" t="str">
        <f t="shared" si="49"/>
        <v/>
      </c>
      <c r="T48" s="262"/>
      <c r="U48" s="264"/>
      <c r="V48" s="261"/>
      <c r="W48" s="259" t="str">
        <f t="shared" si="42"/>
        <v/>
      </c>
      <c r="X48" s="262"/>
      <c r="Y48" s="259" t="str">
        <f>IF(X48*15=0,"",X48*15)</f>
        <v/>
      </c>
      <c r="Z48" s="262"/>
      <c r="AA48" s="263"/>
      <c r="AB48" s="261"/>
      <c r="AC48" s="259" t="str">
        <f t="shared" si="48"/>
        <v/>
      </c>
      <c r="AD48" s="283">
        <v>2</v>
      </c>
      <c r="AE48" s="259">
        <v>28</v>
      </c>
      <c r="AF48" s="283">
        <v>2</v>
      </c>
      <c r="AG48" s="284" t="s">
        <v>71</v>
      </c>
      <c r="AH48" s="262"/>
      <c r="AI48" s="259" t="str">
        <f t="shared" si="40"/>
        <v/>
      </c>
      <c r="AJ48" s="262"/>
      <c r="AK48" s="259" t="str">
        <f t="shared" si="44"/>
        <v/>
      </c>
      <c r="AL48" s="262"/>
      <c r="AM48" s="262"/>
      <c r="AN48" s="265" t="str">
        <f t="shared" si="4"/>
        <v/>
      </c>
      <c r="AO48" s="259" t="str">
        <f t="shared" si="8"/>
        <v/>
      </c>
      <c r="AP48" s="266">
        <f t="shared" si="5"/>
        <v>2</v>
      </c>
      <c r="AQ48" s="259">
        <f t="shared" si="20"/>
        <v>28</v>
      </c>
      <c r="AR48" s="266">
        <f t="shared" si="6"/>
        <v>2</v>
      </c>
      <c r="AS48" s="267">
        <f t="shared" si="7"/>
        <v>2</v>
      </c>
      <c r="AT48" s="30" t="s">
        <v>671</v>
      </c>
      <c r="AU48" s="31" t="s">
        <v>751</v>
      </c>
    </row>
    <row r="49" spans="1:47" s="1" customFormat="1" ht="15.75" customHeight="1" x14ac:dyDescent="0.2">
      <c r="A49" s="255" t="s">
        <v>135</v>
      </c>
      <c r="B49" s="281" t="s">
        <v>15</v>
      </c>
      <c r="C49" s="257" t="s">
        <v>136</v>
      </c>
      <c r="D49" s="262"/>
      <c r="E49" s="259" t="str">
        <f t="shared" si="25"/>
        <v/>
      </c>
      <c r="F49" s="262"/>
      <c r="G49" s="259" t="str">
        <f t="shared" si="26"/>
        <v/>
      </c>
      <c r="H49" s="262"/>
      <c r="I49" s="264"/>
      <c r="J49" s="261"/>
      <c r="K49" s="259" t="str">
        <f t="shared" si="47"/>
        <v/>
      </c>
      <c r="L49" s="262"/>
      <c r="M49" s="259" t="str">
        <f>IF(L49*15=0,"",L49*15)</f>
        <v/>
      </c>
      <c r="N49" s="262"/>
      <c r="O49" s="263"/>
      <c r="P49" s="262"/>
      <c r="Q49" s="259" t="str">
        <f t="shared" si="41"/>
        <v/>
      </c>
      <c r="R49" s="262"/>
      <c r="S49" s="259" t="str">
        <f t="shared" si="49"/>
        <v/>
      </c>
      <c r="T49" s="262"/>
      <c r="U49" s="264"/>
      <c r="V49" s="261"/>
      <c r="W49" s="259" t="str">
        <f t="shared" si="42"/>
        <v/>
      </c>
      <c r="X49" s="262"/>
      <c r="Y49" s="259" t="str">
        <f>IF(X49*15=0,"",X49*15)</f>
        <v/>
      </c>
      <c r="Z49" s="262"/>
      <c r="AA49" s="263"/>
      <c r="AB49" s="261"/>
      <c r="AC49" s="259" t="str">
        <f t="shared" si="48"/>
        <v/>
      </c>
      <c r="AD49" s="283"/>
      <c r="AE49" s="259" t="str">
        <f>IF(AD49*15=0,"",AD49*15)</f>
        <v/>
      </c>
      <c r="AF49" s="283"/>
      <c r="AG49" s="284"/>
      <c r="AH49" s="262"/>
      <c r="AI49" s="259" t="str">
        <f t="shared" si="40"/>
        <v/>
      </c>
      <c r="AJ49" s="262">
        <v>2</v>
      </c>
      <c r="AK49" s="259">
        <v>20</v>
      </c>
      <c r="AL49" s="262">
        <v>2</v>
      </c>
      <c r="AM49" s="262" t="s">
        <v>71</v>
      </c>
      <c r="AN49" s="265" t="str">
        <f t="shared" si="4"/>
        <v/>
      </c>
      <c r="AO49" s="259" t="str">
        <f t="shared" si="8"/>
        <v/>
      </c>
      <c r="AP49" s="266">
        <f t="shared" si="5"/>
        <v>2</v>
      </c>
      <c r="AQ49" s="259">
        <v>20</v>
      </c>
      <c r="AR49" s="266">
        <f t="shared" si="6"/>
        <v>2</v>
      </c>
      <c r="AS49" s="267">
        <f t="shared" si="7"/>
        <v>2</v>
      </c>
      <c r="AT49" s="30" t="s">
        <v>671</v>
      </c>
      <c r="AU49" s="31" t="s">
        <v>751</v>
      </c>
    </row>
    <row r="50" spans="1:47" s="20" customFormat="1" ht="15.75" customHeight="1" x14ac:dyDescent="0.2">
      <c r="A50" s="339" t="s">
        <v>1205</v>
      </c>
      <c r="B50" s="281" t="s">
        <v>15</v>
      </c>
      <c r="C50" s="1403" t="s">
        <v>139</v>
      </c>
      <c r="D50" s="262"/>
      <c r="E50" s="259" t="str">
        <f t="shared" si="25"/>
        <v/>
      </c>
      <c r="F50" s="262"/>
      <c r="G50" s="259" t="str">
        <f t="shared" si="26"/>
        <v/>
      </c>
      <c r="H50" s="262"/>
      <c r="I50" s="264"/>
      <c r="J50" s="261"/>
      <c r="K50" s="259" t="str">
        <f t="shared" si="47"/>
        <v/>
      </c>
      <c r="L50" s="262">
        <v>1</v>
      </c>
      <c r="M50" s="259">
        <v>14</v>
      </c>
      <c r="N50" s="262">
        <v>1</v>
      </c>
      <c r="O50" s="263" t="s">
        <v>71</v>
      </c>
      <c r="P50" s="262"/>
      <c r="Q50" s="259" t="str">
        <f t="shared" si="41"/>
        <v/>
      </c>
      <c r="R50" s="262"/>
      <c r="S50" s="259" t="str">
        <f t="shared" si="49"/>
        <v/>
      </c>
      <c r="T50" s="262"/>
      <c r="U50" s="264"/>
      <c r="V50" s="261"/>
      <c r="W50" s="259" t="str">
        <f t="shared" si="42"/>
        <v/>
      </c>
      <c r="X50" s="262"/>
      <c r="Y50" s="259" t="str">
        <f>IF(X50*15=0,"",X50*15)</f>
        <v/>
      </c>
      <c r="Z50" s="262"/>
      <c r="AA50" s="263"/>
      <c r="AB50" s="261"/>
      <c r="AC50" s="259" t="str">
        <f t="shared" si="48"/>
        <v/>
      </c>
      <c r="AD50" s="283"/>
      <c r="AE50" s="259" t="str">
        <f>IF(AD50*15=0,"",AD50*15)</f>
        <v/>
      </c>
      <c r="AF50" s="283"/>
      <c r="AG50" s="284"/>
      <c r="AH50" s="262"/>
      <c r="AI50" s="259" t="str">
        <f t="shared" si="40"/>
        <v/>
      </c>
      <c r="AJ50" s="262"/>
      <c r="AK50" s="259" t="str">
        <f>IF(AJ50*15=0,"",AJ50*15)</f>
        <v/>
      </c>
      <c r="AL50" s="262"/>
      <c r="AM50" s="262"/>
      <c r="AN50" s="265" t="str">
        <f t="shared" si="4"/>
        <v/>
      </c>
      <c r="AO50" s="259" t="str">
        <f t="shared" si="8"/>
        <v/>
      </c>
      <c r="AP50" s="266">
        <f t="shared" si="5"/>
        <v>1</v>
      </c>
      <c r="AQ50" s="259">
        <f t="shared" si="20"/>
        <v>14</v>
      </c>
      <c r="AR50" s="266">
        <f t="shared" si="6"/>
        <v>1</v>
      </c>
      <c r="AS50" s="267">
        <f t="shared" si="7"/>
        <v>1</v>
      </c>
      <c r="AT50" s="188" t="s">
        <v>653</v>
      </c>
      <c r="AU50" s="546" t="s">
        <v>1210</v>
      </c>
    </row>
    <row r="51" spans="1:47" s="20" customFormat="1" ht="15.75" customHeight="1" x14ac:dyDescent="0.2">
      <c r="A51" s="339" t="s">
        <v>1206</v>
      </c>
      <c r="B51" s="281" t="s">
        <v>15</v>
      </c>
      <c r="C51" s="1403" t="s">
        <v>1207</v>
      </c>
      <c r="D51" s="262"/>
      <c r="E51" s="259" t="str">
        <f t="shared" si="25"/>
        <v/>
      </c>
      <c r="F51" s="262"/>
      <c r="G51" s="259" t="str">
        <f t="shared" si="26"/>
        <v/>
      </c>
      <c r="H51" s="262"/>
      <c r="I51" s="264"/>
      <c r="J51" s="261"/>
      <c r="K51" s="259" t="str">
        <f t="shared" si="47"/>
        <v/>
      </c>
      <c r="L51" s="262"/>
      <c r="M51" s="259" t="str">
        <f>IF(L51*15=0,"",L51*15)</f>
        <v/>
      </c>
      <c r="N51" s="262"/>
      <c r="O51" s="263"/>
      <c r="P51" s="262"/>
      <c r="Q51" s="259" t="str">
        <f t="shared" si="41"/>
        <v/>
      </c>
      <c r="R51" s="262"/>
      <c r="S51" s="259" t="str">
        <f t="shared" si="49"/>
        <v/>
      </c>
      <c r="T51" s="262"/>
      <c r="U51" s="264"/>
      <c r="V51" s="261"/>
      <c r="W51" s="259" t="str">
        <f t="shared" si="42"/>
        <v/>
      </c>
      <c r="X51" s="262">
        <v>1</v>
      </c>
      <c r="Y51" s="259">
        <v>14</v>
      </c>
      <c r="Z51" s="262">
        <v>1</v>
      </c>
      <c r="AA51" s="263" t="s">
        <v>71</v>
      </c>
      <c r="AB51" s="261"/>
      <c r="AC51" s="259" t="str">
        <f t="shared" si="48"/>
        <v/>
      </c>
      <c r="AD51" s="283"/>
      <c r="AE51" s="259" t="str">
        <f>IF(AD51*15=0,"",AD51*15)</f>
        <v/>
      </c>
      <c r="AF51" s="283"/>
      <c r="AG51" s="284"/>
      <c r="AH51" s="262"/>
      <c r="AI51" s="259" t="str">
        <f t="shared" si="40"/>
        <v/>
      </c>
      <c r="AJ51" s="262"/>
      <c r="AK51" s="259" t="str">
        <f>IF(AJ51*15=0,"",AJ51*15)</f>
        <v/>
      </c>
      <c r="AL51" s="262"/>
      <c r="AM51" s="262"/>
      <c r="AN51" s="265" t="str">
        <f t="shared" si="4"/>
        <v/>
      </c>
      <c r="AO51" s="259" t="str">
        <f t="shared" si="8"/>
        <v/>
      </c>
      <c r="AP51" s="266">
        <f t="shared" si="5"/>
        <v>1</v>
      </c>
      <c r="AQ51" s="259">
        <f t="shared" si="20"/>
        <v>14</v>
      </c>
      <c r="AR51" s="266">
        <f t="shared" si="6"/>
        <v>1</v>
      </c>
      <c r="AS51" s="267">
        <f t="shared" si="7"/>
        <v>1</v>
      </c>
      <c r="AT51" s="188" t="s">
        <v>653</v>
      </c>
      <c r="AU51" s="546" t="s">
        <v>1210</v>
      </c>
    </row>
    <row r="52" spans="1:47" s="1" customFormat="1" ht="15.75" customHeight="1" x14ac:dyDescent="0.2">
      <c r="A52" s="339" t="s">
        <v>1208</v>
      </c>
      <c r="B52" s="281" t="s">
        <v>15</v>
      </c>
      <c r="C52" s="1404" t="s">
        <v>1209</v>
      </c>
      <c r="D52" s="262"/>
      <c r="E52" s="259" t="str">
        <f t="shared" si="25"/>
        <v/>
      </c>
      <c r="F52" s="262"/>
      <c r="G52" s="259" t="str">
        <f t="shared" si="26"/>
        <v/>
      </c>
      <c r="H52" s="262"/>
      <c r="I52" s="264"/>
      <c r="J52" s="261"/>
      <c r="K52" s="259" t="str">
        <f t="shared" si="47"/>
        <v/>
      </c>
      <c r="L52" s="262"/>
      <c r="M52" s="259" t="str">
        <f>IF(L52*15=0,"",L52*15)</f>
        <v/>
      </c>
      <c r="N52" s="262"/>
      <c r="O52" s="263"/>
      <c r="P52" s="262"/>
      <c r="Q52" s="259" t="str">
        <f t="shared" si="41"/>
        <v/>
      </c>
      <c r="R52" s="262"/>
      <c r="S52" s="259" t="str">
        <f t="shared" si="49"/>
        <v/>
      </c>
      <c r="T52" s="262"/>
      <c r="U52" s="264"/>
      <c r="V52" s="261"/>
      <c r="W52" s="259" t="str">
        <f t="shared" si="42"/>
        <v/>
      </c>
      <c r="X52" s="262"/>
      <c r="Y52" s="259" t="str">
        <f>IF(X52*15=0,"",X52*15)</f>
        <v/>
      </c>
      <c r="Z52" s="262"/>
      <c r="AA52" s="263"/>
      <c r="AB52" s="261"/>
      <c r="AC52" s="259" t="str">
        <f t="shared" si="48"/>
        <v/>
      </c>
      <c r="AD52" s="283"/>
      <c r="AE52" s="259" t="str">
        <f>IF(AD52*15=0,"",AD52*15)</f>
        <v/>
      </c>
      <c r="AF52" s="283"/>
      <c r="AG52" s="284"/>
      <c r="AH52" s="262"/>
      <c r="AI52" s="259" t="str">
        <f t="shared" si="40"/>
        <v/>
      </c>
      <c r="AJ52" s="262">
        <v>1</v>
      </c>
      <c r="AK52" s="259">
        <v>10</v>
      </c>
      <c r="AL52" s="262">
        <v>1</v>
      </c>
      <c r="AM52" s="262" t="s">
        <v>71</v>
      </c>
      <c r="AN52" s="265" t="str">
        <f t="shared" si="4"/>
        <v/>
      </c>
      <c r="AO52" s="259" t="str">
        <f t="shared" si="8"/>
        <v/>
      </c>
      <c r="AP52" s="266">
        <f t="shared" si="5"/>
        <v>1</v>
      </c>
      <c r="AQ52" s="259">
        <v>10</v>
      </c>
      <c r="AR52" s="266">
        <f t="shared" si="6"/>
        <v>1</v>
      </c>
      <c r="AS52" s="267">
        <f t="shared" si="7"/>
        <v>1</v>
      </c>
      <c r="AT52" s="188" t="s">
        <v>653</v>
      </c>
      <c r="AU52" s="546" t="s">
        <v>1210</v>
      </c>
    </row>
    <row r="53" spans="1:47" s="1" customFormat="1" ht="15.75" customHeight="1" x14ac:dyDescent="0.2">
      <c r="A53" s="500" t="s">
        <v>1203</v>
      </c>
      <c r="B53" s="301"/>
      <c r="C53" s="1404" t="s">
        <v>1027</v>
      </c>
      <c r="D53" s="282"/>
      <c r="E53" s="302"/>
      <c r="F53" s="282"/>
      <c r="G53" s="302"/>
      <c r="H53" s="282"/>
      <c r="I53" s="303"/>
      <c r="J53" s="304"/>
      <c r="K53" s="302"/>
      <c r="L53" s="282">
        <v>1</v>
      </c>
      <c r="M53" s="302">
        <v>14</v>
      </c>
      <c r="N53" s="282">
        <v>2</v>
      </c>
      <c r="O53" s="305" t="s">
        <v>71</v>
      </c>
      <c r="P53" s="282"/>
      <c r="Q53" s="302"/>
      <c r="R53" s="282"/>
      <c r="S53" s="302"/>
      <c r="T53" s="282"/>
      <c r="U53" s="303"/>
      <c r="V53" s="304"/>
      <c r="W53" s="302"/>
      <c r="X53" s="282"/>
      <c r="Y53" s="302"/>
      <c r="Z53" s="282"/>
      <c r="AA53" s="305"/>
      <c r="AB53" s="304"/>
      <c r="AC53" s="302"/>
      <c r="AD53" s="310"/>
      <c r="AE53" s="302"/>
      <c r="AF53" s="310"/>
      <c r="AG53" s="557"/>
      <c r="AH53" s="282"/>
      <c r="AI53" s="302"/>
      <c r="AJ53" s="282"/>
      <c r="AK53" s="302"/>
      <c r="AL53" s="282"/>
      <c r="AM53" s="282"/>
      <c r="AN53" s="311"/>
      <c r="AO53" s="302"/>
      <c r="AP53" s="309">
        <v>1</v>
      </c>
      <c r="AQ53" s="302">
        <v>14</v>
      </c>
      <c r="AR53" s="309">
        <v>2</v>
      </c>
      <c r="AS53" s="312">
        <v>1</v>
      </c>
      <c r="AT53" s="30" t="s">
        <v>653</v>
      </c>
      <c r="AU53" s="634" t="s">
        <v>654</v>
      </c>
    </row>
    <row r="54" spans="1:47" s="1" customFormat="1" ht="15.75" customHeight="1" thickBot="1" x14ac:dyDescent="0.25">
      <c r="A54" s="339" t="s">
        <v>141</v>
      </c>
      <c r="B54" s="281" t="s">
        <v>15</v>
      </c>
      <c r="C54" s="664" t="s">
        <v>142</v>
      </c>
      <c r="D54" s="262"/>
      <c r="E54" s="259" t="str">
        <f t="shared" si="25"/>
        <v/>
      </c>
      <c r="F54" s="262"/>
      <c r="G54" s="259" t="str">
        <f t="shared" si="26"/>
        <v/>
      </c>
      <c r="H54" s="262"/>
      <c r="I54" s="264"/>
      <c r="J54" s="261">
        <v>1</v>
      </c>
      <c r="K54" s="259">
        <v>14</v>
      </c>
      <c r="L54" s="262">
        <v>1</v>
      </c>
      <c r="M54" s="259">
        <v>14</v>
      </c>
      <c r="N54" s="262">
        <v>1</v>
      </c>
      <c r="O54" s="263" t="s">
        <v>67</v>
      </c>
      <c r="P54" s="262"/>
      <c r="Q54" s="259" t="str">
        <f t="shared" si="41"/>
        <v/>
      </c>
      <c r="R54" s="262"/>
      <c r="S54" s="259" t="str">
        <f t="shared" si="49"/>
        <v/>
      </c>
      <c r="T54" s="262"/>
      <c r="U54" s="264"/>
      <c r="V54" s="261"/>
      <c r="W54" s="259" t="str">
        <f t="shared" si="42"/>
        <v/>
      </c>
      <c r="X54" s="262"/>
      <c r="Y54" s="259" t="str">
        <f>IF(X54*15=0,"",X54*15)</f>
        <v/>
      </c>
      <c r="Z54" s="262"/>
      <c r="AA54" s="263"/>
      <c r="AB54" s="261"/>
      <c r="AC54" s="259" t="str">
        <f t="shared" si="48"/>
        <v/>
      </c>
      <c r="AD54" s="283"/>
      <c r="AE54" s="259" t="str">
        <f>IF(AD54*15=0,"",AD54*15)</f>
        <v/>
      </c>
      <c r="AF54" s="283"/>
      <c r="AG54" s="284"/>
      <c r="AH54" s="262"/>
      <c r="AI54" s="259" t="str">
        <f t="shared" si="40"/>
        <v/>
      </c>
      <c r="AJ54" s="262"/>
      <c r="AK54" s="259" t="str">
        <f>IF(AJ54*15=0,"",AJ54*15)</f>
        <v/>
      </c>
      <c r="AL54" s="262"/>
      <c r="AM54" s="262"/>
      <c r="AN54" s="265">
        <f t="shared" ref="AN54:AN69" si="50">IF(D54+J54+P54+V54+AB54+AH54=0,"",D54+J54+P54+V54+AB54+AH54)</f>
        <v>1</v>
      </c>
      <c r="AO54" s="259">
        <f t="shared" ref="AO54:AO69" si="51">IF((D54+J54+P54+V54+AB54+AH54)*14=0,"",(D54+J54+P54+V54+AB54+AH54)*14)</f>
        <v>14</v>
      </c>
      <c r="AP54" s="266">
        <f t="shared" ref="AP54:AP69" si="52">IF(F54+L54+R54+X54+AD54+AJ54=0,"",F54+L54+R54+X54+AD54+AJ54)</f>
        <v>1</v>
      </c>
      <c r="AQ54" s="259">
        <f t="shared" ref="AQ54:AQ69" si="53">IF((L54+F54+R54+X54+AD54+AJ54)*14=0,"",(L54+F54+R54+X54+AD54+AJ54)*14)</f>
        <v>14</v>
      </c>
      <c r="AR54" s="266">
        <f t="shared" ref="AR54:AR69" si="54">IF(N54+H54+T54+Z54+AF54+AL54=0,"",N54+H54+T54+Z54+AF54+AL54)</f>
        <v>1</v>
      </c>
      <c r="AS54" s="267">
        <f t="shared" ref="AS54:AS69" si="55">IF(D54+F54+L54+J54+P54+R54+V54+X54+AB54+AD54+AH54+AJ54=0,"",D54+F54+L54+J54+P54+R54+V54+X54+AB54+AD54+AH54+AJ54)</f>
        <v>2</v>
      </c>
      <c r="AT54" s="188" t="s">
        <v>692</v>
      </c>
      <c r="AU54" s="546" t="s">
        <v>756</v>
      </c>
    </row>
    <row r="55" spans="1:47" s="20" customFormat="1" ht="15.75" customHeight="1" thickTop="1" x14ac:dyDescent="0.2">
      <c r="A55" s="787" t="s">
        <v>781</v>
      </c>
      <c r="B55" s="788" t="s">
        <v>34</v>
      </c>
      <c r="C55" s="789" t="s">
        <v>549</v>
      </c>
      <c r="D55" s="790">
        <v>1</v>
      </c>
      <c r="E55" s="791">
        <v>10</v>
      </c>
      <c r="F55" s="792"/>
      <c r="G55" s="791"/>
      <c r="H55" s="792">
        <v>1</v>
      </c>
      <c r="I55" s="793" t="s">
        <v>67</v>
      </c>
      <c r="J55" s="794"/>
      <c r="K55" s="791"/>
      <c r="L55" s="795"/>
      <c r="M55" s="791"/>
      <c r="N55" s="795"/>
      <c r="O55" s="796"/>
      <c r="P55" s="794"/>
      <c r="Q55" s="791" t="s">
        <v>68</v>
      </c>
      <c r="R55" s="795"/>
      <c r="S55" s="791" t="s">
        <v>68</v>
      </c>
      <c r="T55" s="795"/>
      <c r="U55" s="796"/>
      <c r="V55" s="794"/>
      <c r="W55" s="791" t="s">
        <v>68</v>
      </c>
      <c r="X55" s="795"/>
      <c r="Y55" s="791" t="s">
        <v>68</v>
      </c>
      <c r="Z55" s="795"/>
      <c r="AA55" s="796"/>
      <c r="AB55" s="794"/>
      <c r="AC55" s="791" t="s">
        <v>68</v>
      </c>
      <c r="AD55" s="795"/>
      <c r="AE55" s="791" t="s">
        <v>68</v>
      </c>
      <c r="AF55" s="795"/>
      <c r="AG55" s="796"/>
      <c r="AH55" s="795"/>
      <c r="AI55" s="791" t="s">
        <v>68</v>
      </c>
      <c r="AJ55" s="795"/>
      <c r="AK55" s="791" t="s">
        <v>68</v>
      </c>
      <c r="AL55" s="795"/>
      <c r="AM55" s="795"/>
      <c r="AN55" s="797">
        <f t="shared" si="50"/>
        <v>1</v>
      </c>
      <c r="AO55" s="798">
        <f t="shared" si="51"/>
        <v>14</v>
      </c>
      <c r="AP55" s="799" t="str">
        <f t="shared" si="52"/>
        <v/>
      </c>
      <c r="AQ55" s="798" t="str">
        <f t="shared" si="53"/>
        <v/>
      </c>
      <c r="AR55" s="799">
        <f t="shared" si="54"/>
        <v>1</v>
      </c>
      <c r="AS55" s="800">
        <f t="shared" si="55"/>
        <v>1</v>
      </c>
      <c r="AT55" s="801" t="s">
        <v>761</v>
      </c>
      <c r="AU55" s="1405" t="s">
        <v>588</v>
      </c>
    </row>
    <row r="56" spans="1:47" s="20" customFormat="1" ht="15.75" customHeight="1" x14ac:dyDescent="0.2">
      <c r="A56" s="802" t="s">
        <v>782</v>
      </c>
      <c r="B56" s="301" t="s">
        <v>34</v>
      </c>
      <c r="C56" s="559" t="s">
        <v>550</v>
      </c>
      <c r="D56" s="803"/>
      <c r="E56" s="515" t="s">
        <v>68</v>
      </c>
      <c r="F56" s="269"/>
      <c r="G56" s="515" t="s">
        <v>68</v>
      </c>
      <c r="H56" s="269"/>
      <c r="I56" s="558"/>
      <c r="J56" s="629"/>
      <c r="K56" s="515"/>
      <c r="L56" s="269"/>
      <c r="M56" s="515"/>
      <c r="N56" s="269"/>
      <c r="O56" s="561"/>
      <c r="P56" s="629"/>
      <c r="Q56" s="515" t="s">
        <v>68</v>
      </c>
      <c r="R56" s="269"/>
      <c r="S56" s="515" t="s">
        <v>68</v>
      </c>
      <c r="T56" s="269"/>
      <c r="U56" s="561"/>
      <c r="V56" s="629">
        <v>2</v>
      </c>
      <c r="W56" s="515">
        <v>28</v>
      </c>
      <c r="X56" s="269">
        <v>1</v>
      </c>
      <c r="Y56" s="515">
        <v>14</v>
      </c>
      <c r="Z56" s="269">
        <v>2</v>
      </c>
      <c r="AA56" s="561" t="s">
        <v>122</v>
      </c>
      <c r="AB56" s="629"/>
      <c r="AC56" s="515" t="s">
        <v>68</v>
      </c>
      <c r="AD56" s="269"/>
      <c r="AE56" s="515" t="s">
        <v>68</v>
      </c>
      <c r="AF56" s="269"/>
      <c r="AG56" s="561"/>
      <c r="AH56" s="269"/>
      <c r="AI56" s="515" t="s">
        <v>68</v>
      </c>
      <c r="AJ56" s="269"/>
      <c r="AK56" s="515" t="s">
        <v>68</v>
      </c>
      <c r="AL56" s="269"/>
      <c r="AM56" s="269"/>
      <c r="AN56" s="311">
        <f t="shared" si="50"/>
        <v>2</v>
      </c>
      <c r="AO56" s="302">
        <f t="shared" si="51"/>
        <v>28</v>
      </c>
      <c r="AP56" s="309">
        <f t="shared" si="52"/>
        <v>1</v>
      </c>
      <c r="AQ56" s="302">
        <f t="shared" si="53"/>
        <v>14</v>
      </c>
      <c r="AR56" s="309">
        <f t="shared" si="54"/>
        <v>2</v>
      </c>
      <c r="AS56" s="312">
        <f t="shared" si="55"/>
        <v>3</v>
      </c>
      <c r="AT56" s="30" t="s">
        <v>761</v>
      </c>
      <c r="AU56" s="832" t="s">
        <v>588</v>
      </c>
    </row>
    <row r="57" spans="1:47" s="20" customFormat="1" ht="15.75" customHeight="1" x14ac:dyDescent="0.2">
      <c r="A57" s="1105" t="s">
        <v>783</v>
      </c>
      <c r="B57" s="301" t="s">
        <v>34</v>
      </c>
      <c r="C57" s="772" t="s">
        <v>551</v>
      </c>
      <c r="D57" s="803"/>
      <c r="E57" s="515"/>
      <c r="F57" s="269"/>
      <c r="G57" s="515"/>
      <c r="H57" s="269"/>
      <c r="I57" s="558"/>
      <c r="J57" s="629">
        <v>2</v>
      </c>
      <c r="K57" s="515">
        <v>28</v>
      </c>
      <c r="L57" s="269">
        <v>2</v>
      </c>
      <c r="M57" s="515">
        <v>28</v>
      </c>
      <c r="N57" s="773">
        <v>4</v>
      </c>
      <c r="O57" s="561" t="s">
        <v>122</v>
      </c>
      <c r="P57" s="629"/>
      <c r="Q57" s="515"/>
      <c r="R57" s="269"/>
      <c r="S57" s="515"/>
      <c r="T57" s="269"/>
      <c r="U57" s="561"/>
      <c r="V57" s="629"/>
      <c r="W57" s="515"/>
      <c r="X57" s="269"/>
      <c r="Y57" s="515"/>
      <c r="Z57" s="269"/>
      <c r="AA57" s="561"/>
      <c r="AB57" s="629"/>
      <c r="AC57" s="515"/>
      <c r="AD57" s="269"/>
      <c r="AE57" s="515"/>
      <c r="AF57" s="269"/>
      <c r="AG57" s="561"/>
      <c r="AH57" s="269"/>
      <c r="AI57" s="515"/>
      <c r="AJ57" s="269"/>
      <c r="AK57" s="515"/>
      <c r="AL57" s="269"/>
      <c r="AM57" s="269"/>
      <c r="AN57" s="311">
        <f t="shared" si="50"/>
        <v>2</v>
      </c>
      <c r="AO57" s="302">
        <f t="shared" si="51"/>
        <v>28</v>
      </c>
      <c r="AP57" s="309">
        <f t="shared" si="52"/>
        <v>2</v>
      </c>
      <c r="AQ57" s="302">
        <f t="shared" si="53"/>
        <v>28</v>
      </c>
      <c r="AR57" s="309">
        <f t="shared" si="54"/>
        <v>4</v>
      </c>
      <c r="AS57" s="312">
        <f t="shared" si="55"/>
        <v>4</v>
      </c>
      <c r="AT57" s="30" t="s">
        <v>761</v>
      </c>
      <c r="AU57" s="832" t="s">
        <v>1000</v>
      </c>
    </row>
    <row r="58" spans="1:47" s="20" customFormat="1" ht="15.75" customHeight="1" x14ac:dyDescent="0.2">
      <c r="A58" s="802" t="s">
        <v>784</v>
      </c>
      <c r="B58" s="301" t="s">
        <v>34</v>
      </c>
      <c r="C58" s="559" t="s">
        <v>552</v>
      </c>
      <c r="D58" s="803"/>
      <c r="E58" s="515" t="s">
        <v>68</v>
      </c>
      <c r="F58" s="269"/>
      <c r="G58" s="515" t="s">
        <v>68</v>
      </c>
      <c r="H58" s="269"/>
      <c r="I58" s="558"/>
      <c r="J58" s="629"/>
      <c r="K58" s="515"/>
      <c r="L58" s="269"/>
      <c r="M58" s="515"/>
      <c r="N58" s="269"/>
      <c r="O58" s="561"/>
      <c r="P58" s="629">
        <v>1</v>
      </c>
      <c r="Q58" s="515">
        <v>14</v>
      </c>
      <c r="R58" s="269"/>
      <c r="S58" s="515"/>
      <c r="T58" s="269">
        <v>1</v>
      </c>
      <c r="U58" s="561" t="s">
        <v>277</v>
      </c>
      <c r="V58" s="629"/>
      <c r="W58" s="515"/>
      <c r="X58" s="269"/>
      <c r="Y58" s="515"/>
      <c r="Z58" s="269"/>
      <c r="AA58" s="561"/>
      <c r="AB58" s="629"/>
      <c r="AC58" s="515"/>
      <c r="AD58" s="269"/>
      <c r="AE58" s="515"/>
      <c r="AF58" s="269"/>
      <c r="AG58" s="561"/>
      <c r="AH58" s="269"/>
      <c r="AI58" s="515"/>
      <c r="AJ58" s="269"/>
      <c r="AK58" s="515"/>
      <c r="AL58" s="269"/>
      <c r="AM58" s="269"/>
      <c r="AN58" s="311">
        <f t="shared" si="50"/>
        <v>1</v>
      </c>
      <c r="AO58" s="302">
        <f t="shared" si="51"/>
        <v>14</v>
      </c>
      <c r="AP58" s="309" t="str">
        <f t="shared" si="52"/>
        <v/>
      </c>
      <c r="AQ58" s="302" t="str">
        <f t="shared" si="53"/>
        <v/>
      </c>
      <c r="AR58" s="309">
        <f t="shared" si="54"/>
        <v>1</v>
      </c>
      <c r="AS58" s="312">
        <f t="shared" si="55"/>
        <v>1</v>
      </c>
      <c r="AT58" s="30" t="s">
        <v>761</v>
      </c>
      <c r="AU58" s="832" t="s">
        <v>1000</v>
      </c>
    </row>
    <row r="59" spans="1:47" s="20" customFormat="1" ht="15.75" customHeight="1" x14ac:dyDescent="0.2">
      <c r="A59" s="802" t="s">
        <v>785</v>
      </c>
      <c r="B59" s="301" t="s">
        <v>34</v>
      </c>
      <c r="C59" s="559" t="s">
        <v>553</v>
      </c>
      <c r="D59" s="803"/>
      <c r="E59" s="515"/>
      <c r="F59" s="269"/>
      <c r="G59" s="515"/>
      <c r="H59" s="269"/>
      <c r="I59" s="558"/>
      <c r="J59" s="629"/>
      <c r="K59" s="515"/>
      <c r="L59" s="269"/>
      <c r="M59" s="515"/>
      <c r="N59" s="269"/>
      <c r="O59" s="561"/>
      <c r="P59" s="629"/>
      <c r="Q59" s="515"/>
      <c r="R59" s="269"/>
      <c r="S59" s="515"/>
      <c r="T59" s="269"/>
      <c r="U59" s="561"/>
      <c r="V59" s="629"/>
      <c r="W59" s="515"/>
      <c r="X59" s="269"/>
      <c r="Y59" s="515"/>
      <c r="Z59" s="269"/>
      <c r="AA59" s="561"/>
      <c r="AB59" s="629"/>
      <c r="AC59" s="515"/>
      <c r="AD59" s="269"/>
      <c r="AE59" s="515"/>
      <c r="AF59" s="269"/>
      <c r="AG59" s="561"/>
      <c r="AH59" s="269">
        <v>2</v>
      </c>
      <c r="AI59" s="515">
        <v>20</v>
      </c>
      <c r="AJ59" s="269">
        <v>1</v>
      </c>
      <c r="AK59" s="515">
        <v>10</v>
      </c>
      <c r="AL59" s="269">
        <v>1</v>
      </c>
      <c r="AM59" s="269" t="s">
        <v>175</v>
      </c>
      <c r="AN59" s="311">
        <f t="shared" si="50"/>
        <v>2</v>
      </c>
      <c r="AO59" s="302">
        <v>20</v>
      </c>
      <c r="AP59" s="309">
        <f t="shared" si="52"/>
        <v>1</v>
      </c>
      <c r="AQ59" s="302">
        <v>10</v>
      </c>
      <c r="AR59" s="309">
        <f t="shared" si="54"/>
        <v>1</v>
      </c>
      <c r="AS59" s="312">
        <f t="shared" si="55"/>
        <v>3</v>
      </c>
      <c r="AT59" s="30" t="s">
        <v>761</v>
      </c>
      <c r="AU59" s="832" t="s">
        <v>1000</v>
      </c>
    </row>
    <row r="60" spans="1:47" s="20" customFormat="1" ht="15.75" customHeight="1" x14ac:dyDescent="0.2">
      <c r="A60" s="802" t="s">
        <v>786</v>
      </c>
      <c r="B60" s="301" t="s">
        <v>34</v>
      </c>
      <c r="C60" s="559" t="s">
        <v>554</v>
      </c>
      <c r="D60" s="803"/>
      <c r="E60" s="515" t="s">
        <v>68</v>
      </c>
      <c r="F60" s="269"/>
      <c r="G60" s="515" t="s">
        <v>68</v>
      </c>
      <c r="H60" s="269"/>
      <c r="I60" s="558"/>
      <c r="J60" s="629"/>
      <c r="K60" s="515"/>
      <c r="L60" s="269"/>
      <c r="M60" s="515"/>
      <c r="N60" s="269"/>
      <c r="O60" s="561"/>
      <c r="P60" s="629">
        <v>1</v>
      </c>
      <c r="Q60" s="515">
        <v>14</v>
      </c>
      <c r="R60" s="269">
        <v>1</v>
      </c>
      <c r="S60" s="515">
        <v>14</v>
      </c>
      <c r="T60" s="269">
        <v>1</v>
      </c>
      <c r="U60" s="561" t="s">
        <v>122</v>
      </c>
      <c r="V60" s="629"/>
      <c r="W60" s="515"/>
      <c r="X60" s="269"/>
      <c r="Y60" s="515"/>
      <c r="Z60" s="269"/>
      <c r="AA60" s="561"/>
      <c r="AB60" s="629"/>
      <c r="AC60" s="515"/>
      <c r="AD60" s="269"/>
      <c r="AE60" s="515"/>
      <c r="AF60" s="269"/>
      <c r="AG60" s="561"/>
      <c r="AH60" s="269"/>
      <c r="AI60" s="515"/>
      <c r="AJ60" s="269"/>
      <c r="AK60" s="515"/>
      <c r="AL60" s="269"/>
      <c r="AM60" s="269"/>
      <c r="AN60" s="311">
        <f t="shared" si="50"/>
        <v>1</v>
      </c>
      <c r="AO60" s="302">
        <f t="shared" si="51"/>
        <v>14</v>
      </c>
      <c r="AP60" s="309">
        <f t="shared" si="52"/>
        <v>1</v>
      </c>
      <c r="AQ60" s="302">
        <f t="shared" si="53"/>
        <v>14</v>
      </c>
      <c r="AR60" s="309">
        <f t="shared" si="54"/>
        <v>1</v>
      </c>
      <c r="AS60" s="312">
        <f t="shared" si="55"/>
        <v>2</v>
      </c>
      <c r="AT60" s="30" t="s">
        <v>761</v>
      </c>
      <c r="AU60" s="832" t="s">
        <v>588</v>
      </c>
    </row>
    <row r="61" spans="1:47" s="20" customFormat="1" ht="15.75" customHeight="1" x14ac:dyDescent="0.2">
      <c r="A61" s="802" t="s">
        <v>787</v>
      </c>
      <c r="B61" s="301" t="s">
        <v>34</v>
      </c>
      <c r="C61" s="559" t="s">
        <v>555</v>
      </c>
      <c r="D61" s="803"/>
      <c r="E61" s="515" t="s">
        <v>68</v>
      </c>
      <c r="F61" s="269"/>
      <c r="G61" s="515" t="s">
        <v>68</v>
      </c>
      <c r="H61" s="269"/>
      <c r="I61" s="558"/>
      <c r="J61" s="629"/>
      <c r="K61" s="515" t="s">
        <v>68</v>
      </c>
      <c r="L61" s="269"/>
      <c r="M61" s="515" t="s">
        <v>68</v>
      </c>
      <c r="N61" s="269"/>
      <c r="O61" s="561"/>
      <c r="P61" s="629"/>
      <c r="Q61" s="515" t="s">
        <v>68</v>
      </c>
      <c r="R61" s="269"/>
      <c r="S61" s="515" t="s">
        <v>68</v>
      </c>
      <c r="T61" s="269"/>
      <c r="U61" s="561"/>
      <c r="V61" s="629">
        <v>1</v>
      </c>
      <c r="W61" s="515">
        <v>14</v>
      </c>
      <c r="X61" s="269">
        <v>2</v>
      </c>
      <c r="Y61" s="515">
        <v>28</v>
      </c>
      <c r="Z61" s="269">
        <v>2</v>
      </c>
      <c r="AA61" s="561" t="s">
        <v>122</v>
      </c>
      <c r="AB61" s="629"/>
      <c r="AC61" s="515"/>
      <c r="AD61" s="269"/>
      <c r="AE61" s="515"/>
      <c r="AF61" s="269"/>
      <c r="AG61" s="561"/>
      <c r="AH61" s="269"/>
      <c r="AI61" s="515"/>
      <c r="AJ61" s="269"/>
      <c r="AK61" s="515"/>
      <c r="AL61" s="269"/>
      <c r="AM61" s="269"/>
      <c r="AN61" s="311">
        <f t="shared" si="50"/>
        <v>1</v>
      </c>
      <c r="AO61" s="302">
        <f t="shared" si="51"/>
        <v>14</v>
      </c>
      <c r="AP61" s="309">
        <f t="shared" si="52"/>
        <v>2</v>
      </c>
      <c r="AQ61" s="302">
        <f t="shared" si="53"/>
        <v>28</v>
      </c>
      <c r="AR61" s="309">
        <f t="shared" si="54"/>
        <v>2</v>
      </c>
      <c r="AS61" s="312">
        <f t="shared" si="55"/>
        <v>3</v>
      </c>
      <c r="AT61" s="30" t="s">
        <v>761</v>
      </c>
      <c r="AU61" s="832" t="s">
        <v>588</v>
      </c>
    </row>
    <row r="62" spans="1:47" s="20" customFormat="1" ht="15.75" customHeight="1" x14ac:dyDescent="0.2">
      <c r="A62" s="802" t="s">
        <v>788</v>
      </c>
      <c r="B62" s="301" t="s">
        <v>34</v>
      </c>
      <c r="C62" s="559" t="s">
        <v>556</v>
      </c>
      <c r="D62" s="803"/>
      <c r="E62" s="515"/>
      <c r="F62" s="269"/>
      <c r="G62" s="515"/>
      <c r="H62" s="269"/>
      <c r="I62" s="558"/>
      <c r="J62" s="629"/>
      <c r="K62" s="515"/>
      <c r="L62" s="269"/>
      <c r="M62" s="515"/>
      <c r="N62" s="269"/>
      <c r="O62" s="561"/>
      <c r="P62" s="629"/>
      <c r="Q62" s="515"/>
      <c r="R62" s="269"/>
      <c r="S62" s="515"/>
      <c r="T62" s="269"/>
      <c r="U62" s="561"/>
      <c r="V62" s="629"/>
      <c r="W62" s="515"/>
      <c r="X62" s="269"/>
      <c r="Y62" s="515"/>
      <c r="Z62" s="269"/>
      <c r="AA62" s="561"/>
      <c r="AB62" s="629"/>
      <c r="AC62" s="515"/>
      <c r="AD62" s="269"/>
      <c r="AE62" s="515"/>
      <c r="AF62" s="269"/>
      <c r="AG62" s="561"/>
      <c r="AH62" s="269">
        <v>2</v>
      </c>
      <c r="AI62" s="515">
        <v>20</v>
      </c>
      <c r="AJ62" s="269">
        <v>1</v>
      </c>
      <c r="AK62" s="515">
        <v>10</v>
      </c>
      <c r="AL62" s="269">
        <v>1</v>
      </c>
      <c r="AM62" s="269" t="s">
        <v>175</v>
      </c>
      <c r="AN62" s="311">
        <f t="shared" si="50"/>
        <v>2</v>
      </c>
      <c r="AO62" s="302">
        <v>20</v>
      </c>
      <c r="AP62" s="309">
        <f t="shared" si="52"/>
        <v>1</v>
      </c>
      <c r="AQ62" s="302">
        <v>10</v>
      </c>
      <c r="AR62" s="309">
        <f t="shared" si="54"/>
        <v>1</v>
      </c>
      <c r="AS62" s="312">
        <f t="shared" si="55"/>
        <v>3</v>
      </c>
      <c r="AT62" s="30" t="s">
        <v>761</v>
      </c>
      <c r="AU62" s="832" t="s">
        <v>588</v>
      </c>
    </row>
    <row r="63" spans="1:47" s="20" customFormat="1" ht="15.75" customHeight="1" x14ac:dyDescent="0.2">
      <c r="A63" s="1105" t="s">
        <v>789</v>
      </c>
      <c r="B63" s="301" t="s">
        <v>34</v>
      </c>
      <c r="C63" s="772" t="s">
        <v>853</v>
      </c>
      <c r="D63" s="803"/>
      <c r="E63" s="515" t="s">
        <v>68</v>
      </c>
      <c r="F63" s="269"/>
      <c r="G63" s="515" t="s">
        <v>68</v>
      </c>
      <c r="H63" s="269"/>
      <c r="I63" s="558"/>
      <c r="J63" s="629"/>
      <c r="K63" s="515" t="s">
        <v>68</v>
      </c>
      <c r="L63" s="269"/>
      <c r="M63" s="515" t="s">
        <v>68</v>
      </c>
      <c r="N63" s="269"/>
      <c r="O63" s="561"/>
      <c r="P63" s="629"/>
      <c r="Q63" s="515" t="s">
        <v>68</v>
      </c>
      <c r="R63" s="269"/>
      <c r="S63" s="515" t="s">
        <v>68</v>
      </c>
      <c r="T63" s="269"/>
      <c r="U63" s="561"/>
      <c r="V63" s="1472">
        <v>1</v>
      </c>
      <c r="W63" s="1469">
        <v>14</v>
      </c>
      <c r="X63" s="773">
        <v>3</v>
      </c>
      <c r="Y63" s="1469">
        <v>42</v>
      </c>
      <c r="Z63" s="773">
        <v>2</v>
      </c>
      <c r="AA63" s="1473" t="s">
        <v>122</v>
      </c>
      <c r="AB63" s="629"/>
      <c r="AC63" s="515"/>
      <c r="AD63" s="269"/>
      <c r="AE63" s="515"/>
      <c r="AF63" s="269"/>
      <c r="AG63" s="561"/>
      <c r="AH63" s="269"/>
      <c r="AI63" s="515"/>
      <c r="AJ63" s="269"/>
      <c r="AK63" s="515"/>
      <c r="AL63" s="269"/>
      <c r="AM63" s="269"/>
      <c r="AN63" s="311">
        <f t="shared" si="50"/>
        <v>1</v>
      </c>
      <c r="AO63" s="302">
        <f t="shared" si="51"/>
        <v>14</v>
      </c>
      <c r="AP63" s="309">
        <f t="shared" si="52"/>
        <v>3</v>
      </c>
      <c r="AQ63" s="302">
        <f t="shared" si="53"/>
        <v>42</v>
      </c>
      <c r="AR63" s="309">
        <f t="shared" si="54"/>
        <v>2</v>
      </c>
      <c r="AS63" s="312">
        <f t="shared" si="55"/>
        <v>4</v>
      </c>
      <c r="AT63" s="30" t="s">
        <v>761</v>
      </c>
      <c r="AU63" s="832" t="s">
        <v>590</v>
      </c>
    </row>
    <row r="64" spans="1:47" s="1" customFormat="1" ht="15.75" customHeight="1" x14ac:dyDescent="0.2">
      <c r="A64" s="1413" t="s">
        <v>281</v>
      </c>
      <c r="B64" s="281" t="s">
        <v>45</v>
      </c>
      <c r="C64" s="1412" t="s">
        <v>282</v>
      </c>
      <c r="D64" s="333"/>
      <c r="E64" s="259"/>
      <c r="F64" s="334"/>
      <c r="G64" s="259"/>
      <c r="H64" s="1415"/>
      <c r="I64" s="1411"/>
      <c r="J64" s="1465">
        <v>1</v>
      </c>
      <c r="K64" s="688">
        <v>14</v>
      </c>
      <c r="L64" s="1466"/>
      <c r="M64" s="688" t="s">
        <v>68</v>
      </c>
      <c r="N64" s="1415">
        <v>1</v>
      </c>
      <c r="O64" s="1411" t="s">
        <v>67</v>
      </c>
      <c r="P64" s="333"/>
      <c r="Q64" s="259" t="s">
        <v>68</v>
      </c>
      <c r="R64" s="334"/>
      <c r="S64" s="259" t="s">
        <v>68</v>
      </c>
      <c r="T64" s="1414"/>
      <c r="U64" s="336"/>
      <c r="V64" s="333"/>
      <c r="W64" s="259" t="s">
        <v>68</v>
      </c>
      <c r="X64" s="334"/>
      <c r="Y64" s="259" t="s">
        <v>68</v>
      </c>
      <c r="Z64" s="1414"/>
      <c r="AA64" s="336"/>
      <c r="AB64" s="333"/>
      <c r="AC64" s="259" t="s">
        <v>68</v>
      </c>
      <c r="AD64" s="334"/>
      <c r="AE64" s="259" t="s">
        <v>68</v>
      </c>
      <c r="AF64" s="1414"/>
      <c r="AG64" s="336"/>
      <c r="AH64" s="333"/>
      <c r="AI64" s="259"/>
      <c r="AJ64" s="334"/>
      <c r="AK64" s="259" t="s">
        <v>68</v>
      </c>
      <c r="AL64" s="1414"/>
      <c r="AM64" s="337"/>
      <c r="AN64" s="265">
        <v>1</v>
      </c>
      <c r="AO64" s="259">
        <v>10</v>
      </c>
      <c r="AP64" s="266" t="s">
        <v>68</v>
      </c>
      <c r="AQ64" s="259" t="str">
        <f t="shared" si="53"/>
        <v/>
      </c>
      <c r="AR64" s="335">
        <v>1</v>
      </c>
      <c r="AS64" s="338">
        <v>2</v>
      </c>
      <c r="AT64" s="31" t="s">
        <v>688</v>
      </c>
      <c r="AU64" s="31" t="s">
        <v>854</v>
      </c>
    </row>
    <row r="65" spans="1:48" s="20" customFormat="1" ht="15.75" customHeight="1" x14ac:dyDescent="0.2">
      <c r="A65" s="802" t="s">
        <v>790</v>
      </c>
      <c r="B65" s="301" t="s">
        <v>34</v>
      </c>
      <c r="C65" s="559" t="s">
        <v>557</v>
      </c>
      <c r="D65" s="803"/>
      <c r="E65" s="515" t="s">
        <v>68</v>
      </c>
      <c r="F65" s="269"/>
      <c r="G65" s="515" t="s">
        <v>68</v>
      </c>
      <c r="H65" s="269"/>
      <c r="I65" s="558"/>
      <c r="J65" s="629"/>
      <c r="K65" s="515" t="s">
        <v>68</v>
      </c>
      <c r="L65" s="269"/>
      <c r="M65" s="515" t="s">
        <v>68</v>
      </c>
      <c r="N65" s="269"/>
      <c r="O65" s="561"/>
      <c r="P65" s="629">
        <v>2</v>
      </c>
      <c r="Q65" s="515">
        <v>28</v>
      </c>
      <c r="R65" s="269">
        <v>1</v>
      </c>
      <c r="S65" s="515">
        <v>14</v>
      </c>
      <c r="T65" s="269">
        <v>2</v>
      </c>
      <c r="U65" s="561" t="s">
        <v>122</v>
      </c>
      <c r="V65" s="629"/>
      <c r="W65" s="515"/>
      <c r="X65" s="269"/>
      <c r="Y65" s="515"/>
      <c r="Z65" s="269"/>
      <c r="AA65" s="561"/>
      <c r="AB65" s="629"/>
      <c r="AC65" s="515"/>
      <c r="AD65" s="269"/>
      <c r="AE65" s="515"/>
      <c r="AF65" s="269"/>
      <c r="AG65" s="561"/>
      <c r="AH65" s="269"/>
      <c r="AI65" s="515"/>
      <c r="AJ65" s="269"/>
      <c r="AK65" s="515"/>
      <c r="AL65" s="269"/>
      <c r="AM65" s="269"/>
      <c r="AN65" s="311">
        <f t="shared" si="50"/>
        <v>2</v>
      </c>
      <c r="AO65" s="302">
        <f t="shared" si="51"/>
        <v>28</v>
      </c>
      <c r="AP65" s="309">
        <f t="shared" si="52"/>
        <v>1</v>
      </c>
      <c r="AQ65" s="302">
        <f t="shared" si="53"/>
        <v>14</v>
      </c>
      <c r="AR65" s="309">
        <f t="shared" si="54"/>
        <v>2</v>
      </c>
      <c r="AS65" s="312">
        <f t="shared" si="55"/>
        <v>3</v>
      </c>
      <c r="AT65" s="30" t="s">
        <v>761</v>
      </c>
      <c r="AU65" s="832" t="s">
        <v>591</v>
      </c>
    </row>
    <row r="66" spans="1:48" s="654" customFormat="1" ht="12.75" x14ac:dyDescent="0.2">
      <c r="A66" s="802" t="s">
        <v>791</v>
      </c>
      <c r="B66" s="301" t="s">
        <v>34</v>
      </c>
      <c r="C66" s="559" t="s">
        <v>558</v>
      </c>
      <c r="D66" s="803"/>
      <c r="E66" s="515" t="s">
        <v>68</v>
      </c>
      <c r="F66" s="269"/>
      <c r="G66" s="515" t="s">
        <v>68</v>
      </c>
      <c r="H66" s="269"/>
      <c r="I66" s="558"/>
      <c r="J66" s="629"/>
      <c r="K66" s="515" t="s">
        <v>68</v>
      </c>
      <c r="L66" s="269"/>
      <c r="M66" s="515" t="s">
        <v>68</v>
      </c>
      <c r="N66" s="269"/>
      <c r="O66" s="561"/>
      <c r="P66" s="629"/>
      <c r="Q66" s="515" t="s">
        <v>68</v>
      </c>
      <c r="R66" s="269"/>
      <c r="S66" s="515" t="s">
        <v>68</v>
      </c>
      <c r="T66" s="269"/>
      <c r="U66" s="561"/>
      <c r="V66" s="1099"/>
      <c r="W66" s="1102"/>
      <c r="X66" s="1100"/>
      <c r="Y66" s="1102"/>
      <c r="Z66" s="1100"/>
      <c r="AA66" s="1101"/>
      <c r="AB66" s="629">
        <v>1</v>
      </c>
      <c r="AC66" s="515">
        <v>14</v>
      </c>
      <c r="AD66" s="269"/>
      <c r="AE66" s="515"/>
      <c r="AF66" s="269">
        <v>1</v>
      </c>
      <c r="AG66" s="561" t="s">
        <v>122</v>
      </c>
      <c r="AH66" s="269"/>
      <c r="AI66" s="515"/>
      <c r="AJ66" s="269"/>
      <c r="AK66" s="515"/>
      <c r="AL66" s="269"/>
      <c r="AM66" s="269"/>
      <c r="AN66" s="311">
        <f t="shared" si="50"/>
        <v>1</v>
      </c>
      <c r="AO66" s="302">
        <f t="shared" si="51"/>
        <v>14</v>
      </c>
      <c r="AP66" s="309" t="str">
        <f t="shared" si="52"/>
        <v/>
      </c>
      <c r="AQ66" s="302" t="str">
        <f t="shared" si="53"/>
        <v/>
      </c>
      <c r="AR66" s="309">
        <f t="shared" si="54"/>
        <v>1</v>
      </c>
      <c r="AS66" s="312">
        <f t="shared" si="55"/>
        <v>1</v>
      </c>
      <c r="AT66" s="30" t="s">
        <v>761</v>
      </c>
      <c r="AU66" s="832" t="s">
        <v>591</v>
      </c>
    </row>
    <row r="67" spans="1:48" s="654" customFormat="1" ht="12.75" x14ac:dyDescent="0.2">
      <c r="A67" s="802" t="s">
        <v>792</v>
      </c>
      <c r="B67" s="301" t="s">
        <v>34</v>
      </c>
      <c r="C67" s="559" t="s">
        <v>559</v>
      </c>
      <c r="D67" s="803"/>
      <c r="E67" s="515"/>
      <c r="F67" s="269"/>
      <c r="G67" s="515"/>
      <c r="H67" s="269"/>
      <c r="I67" s="558"/>
      <c r="J67" s="629"/>
      <c r="K67" s="515"/>
      <c r="L67" s="269"/>
      <c r="M67" s="515"/>
      <c r="N67" s="269"/>
      <c r="O67" s="561"/>
      <c r="P67" s="629"/>
      <c r="Q67" s="515"/>
      <c r="R67" s="269"/>
      <c r="S67" s="515"/>
      <c r="T67" s="269"/>
      <c r="U67" s="558"/>
      <c r="V67" s="804"/>
      <c r="W67" s="805"/>
      <c r="X67" s="761"/>
      <c r="Y67" s="805"/>
      <c r="Z67" s="761"/>
      <c r="AA67" s="766"/>
      <c r="AB67" s="269"/>
      <c r="AC67" s="515"/>
      <c r="AD67" s="269"/>
      <c r="AE67" s="515"/>
      <c r="AF67" s="269"/>
      <c r="AG67" s="561"/>
      <c r="AH67" s="269">
        <v>2</v>
      </c>
      <c r="AI67" s="515">
        <v>20</v>
      </c>
      <c r="AJ67" s="269"/>
      <c r="AK67" s="515"/>
      <c r="AL67" s="269">
        <v>1</v>
      </c>
      <c r="AM67" s="269" t="s">
        <v>175</v>
      </c>
      <c r="AN67" s="311">
        <f t="shared" si="50"/>
        <v>2</v>
      </c>
      <c r="AO67" s="302">
        <v>20</v>
      </c>
      <c r="AP67" s="309" t="str">
        <f t="shared" si="52"/>
        <v/>
      </c>
      <c r="AQ67" s="302" t="str">
        <f t="shared" si="53"/>
        <v/>
      </c>
      <c r="AR67" s="309">
        <f t="shared" si="54"/>
        <v>1</v>
      </c>
      <c r="AS67" s="312">
        <f t="shared" si="55"/>
        <v>2</v>
      </c>
      <c r="AT67" s="30" t="s">
        <v>761</v>
      </c>
      <c r="AU67" s="832" t="s">
        <v>591</v>
      </c>
    </row>
    <row r="68" spans="1:48" s="654" customFormat="1" ht="12.75" x14ac:dyDescent="0.2">
      <c r="A68" s="802" t="s">
        <v>793</v>
      </c>
      <c r="B68" s="301" t="s">
        <v>34</v>
      </c>
      <c r="C68" s="559" t="s">
        <v>560</v>
      </c>
      <c r="D68" s="803"/>
      <c r="E68" s="515" t="s">
        <v>68</v>
      </c>
      <c r="F68" s="269"/>
      <c r="G68" s="515" t="s">
        <v>68</v>
      </c>
      <c r="H68" s="269"/>
      <c r="I68" s="558"/>
      <c r="J68" s="629"/>
      <c r="K68" s="515" t="s">
        <v>68</v>
      </c>
      <c r="L68" s="269"/>
      <c r="M68" s="515" t="s">
        <v>68</v>
      </c>
      <c r="N68" s="269"/>
      <c r="O68" s="561"/>
      <c r="P68" s="629">
        <v>1</v>
      </c>
      <c r="Q68" s="515">
        <v>14</v>
      </c>
      <c r="R68" s="269"/>
      <c r="S68" s="515"/>
      <c r="T68" s="269">
        <v>1</v>
      </c>
      <c r="U68" s="558" t="s">
        <v>67</v>
      </c>
      <c r="V68" s="806"/>
      <c r="W68" s="805"/>
      <c r="X68" s="634"/>
      <c r="Y68" s="805"/>
      <c r="Z68" s="634"/>
      <c r="AA68" s="807"/>
      <c r="AB68" s="269"/>
      <c r="AC68" s="515"/>
      <c r="AD68" s="269"/>
      <c r="AE68" s="515"/>
      <c r="AF68" s="269"/>
      <c r="AG68" s="561"/>
      <c r="AH68" s="269"/>
      <c r="AI68" s="515"/>
      <c r="AJ68" s="269"/>
      <c r="AK68" s="515"/>
      <c r="AL68" s="269"/>
      <c r="AM68" s="269"/>
      <c r="AN68" s="311">
        <f t="shared" si="50"/>
        <v>1</v>
      </c>
      <c r="AO68" s="302">
        <f t="shared" si="51"/>
        <v>14</v>
      </c>
      <c r="AP68" s="309" t="str">
        <f t="shared" si="52"/>
        <v/>
      </c>
      <c r="AQ68" s="302" t="str">
        <f t="shared" si="53"/>
        <v/>
      </c>
      <c r="AR68" s="309">
        <f t="shared" si="54"/>
        <v>1</v>
      </c>
      <c r="AS68" s="312">
        <f t="shared" si="55"/>
        <v>1</v>
      </c>
      <c r="AT68" s="30" t="s">
        <v>761</v>
      </c>
      <c r="AU68" s="832" t="s">
        <v>988</v>
      </c>
    </row>
    <row r="69" spans="1:48" s="654" customFormat="1" ht="12.75" x14ac:dyDescent="0.2">
      <c r="A69" s="339" t="s">
        <v>794</v>
      </c>
      <c r="B69" s="281" t="s">
        <v>34</v>
      </c>
      <c r="C69" s="664" t="s">
        <v>561</v>
      </c>
      <c r="D69" s="668"/>
      <c r="E69" s="667" t="s">
        <v>68</v>
      </c>
      <c r="F69" s="258"/>
      <c r="G69" s="667" t="s">
        <v>68</v>
      </c>
      <c r="H69" s="258"/>
      <c r="I69" s="260"/>
      <c r="J69" s="669"/>
      <c r="K69" s="667" t="s">
        <v>68</v>
      </c>
      <c r="L69" s="258"/>
      <c r="M69" s="667" t="s">
        <v>68</v>
      </c>
      <c r="N69" s="258"/>
      <c r="O69" s="670"/>
      <c r="P69" s="669"/>
      <c r="Q69" s="667" t="s">
        <v>68</v>
      </c>
      <c r="R69" s="258"/>
      <c r="S69" s="667" t="s">
        <v>68</v>
      </c>
      <c r="T69" s="258"/>
      <c r="U69" s="670"/>
      <c r="V69" s="671"/>
      <c r="W69" s="533"/>
      <c r="X69" s="672"/>
      <c r="Y69" s="533"/>
      <c r="Z69" s="672"/>
      <c r="AA69" s="673"/>
      <c r="AB69" s="669">
        <v>1</v>
      </c>
      <c r="AC69" s="667">
        <v>14</v>
      </c>
      <c r="AD69" s="258">
        <v>2</v>
      </c>
      <c r="AE69" s="667">
        <v>28</v>
      </c>
      <c r="AF69" s="258">
        <v>2</v>
      </c>
      <c r="AG69" s="670" t="s">
        <v>122</v>
      </c>
      <c r="AH69" s="258"/>
      <c r="AI69" s="667"/>
      <c r="AJ69" s="258"/>
      <c r="AK69" s="667"/>
      <c r="AL69" s="258"/>
      <c r="AM69" s="258"/>
      <c r="AN69" s="265">
        <f t="shared" si="50"/>
        <v>1</v>
      </c>
      <c r="AO69" s="259">
        <f t="shared" si="51"/>
        <v>14</v>
      </c>
      <c r="AP69" s="266">
        <f t="shared" si="52"/>
        <v>2</v>
      </c>
      <c r="AQ69" s="259">
        <f t="shared" si="53"/>
        <v>28</v>
      </c>
      <c r="AR69" s="266">
        <f t="shared" si="54"/>
        <v>2</v>
      </c>
      <c r="AS69" s="267">
        <f t="shared" si="55"/>
        <v>3</v>
      </c>
      <c r="AT69" s="188" t="s">
        <v>761</v>
      </c>
      <c r="AU69" s="546" t="s">
        <v>988</v>
      </c>
    </row>
    <row r="70" spans="1:48" s="403" customFormat="1" ht="15.75" customHeight="1" thickBot="1" x14ac:dyDescent="0.3">
      <c r="A70" s="46"/>
      <c r="B70" s="424"/>
      <c r="C70" s="425" t="s">
        <v>52</v>
      </c>
      <c r="D70" s="426">
        <f>SUM(D13:D69)</f>
        <v>13</v>
      </c>
      <c r="E70" s="426">
        <f>SUM(E13:E69)</f>
        <v>156</v>
      </c>
      <c r="F70" s="426">
        <f>SUM(F13:F69)</f>
        <v>14</v>
      </c>
      <c r="G70" s="426">
        <f>SUM(G13:G69)</f>
        <v>190</v>
      </c>
      <c r="H70" s="426">
        <f>SUM(H12:H69)</f>
        <v>22</v>
      </c>
      <c r="I70" s="430" t="s">
        <v>17</v>
      </c>
      <c r="J70" s="426">
        <f>SUM(J18:J69)</f>
        <v>7</v>
      </c>
      <c r="K70" s="426">
        <f>SUM(K18:K69)</f>
        <v>102</v>
      </c>
      <c r="L70" s="426">
        <f>SUM(L18:L69)</f>
        <v>13</v>
      </c>
      <c r="M70" s="426">
        <f>SUM(M18:M69)</f>
        <v>178</v>
      </c>
      <c r="N70" s="426">
        <f>SUM(N18:N69)</f>
        <v>19</v>
      </c>
      <c r="O70" s="430" t="s">
        <v>17</v>
      </c>
      <c r="P70" s="426">
        <f>SUM(P18:P69)</f>
        <v>11</v>
      </c>
      <c r="Q70" s="426">
        <f>SUM(Q18:Q69)</f>
        <v>158</v>
      </c>
      <c r="R70" s="426">
        <f>SUM(R18:R69)</f>
        <v>13</v>
      </c>
      <c r="S70" s="426">
        <f>SUM(S18:S69)</f>
        <v>178</v>
      </c>
      <c r="T70" s="426">
        <f>SUM(T18:T69)</f>
        <v>22</v>
      </c>
      <c r="U70" s="430" t="s">
        <v>17</v>
      </c>
      <c r="V70" s="426">
        <f>SUM(V18:V69)</f>
        <v>8</v>
      </c>
      <c r="W70" s="426">
        <f>SUM(W18:W69)</f>
        <v>116</v>
      </c>
      <c r="X70" s="426">
        <f>SUM(X18:X69)</f>
        <v>17</v>
      </c>
      <c r="Y70" s="426">
        <f>SUM(Y18:Y69)</f>
        <v>234</v>
      </c>
      <c r="Z70" s="426">
        <f>SUM(Z18:Z69)</f>
        <v>22</v>
      </c>
      <c r="AA70" s="430" t="s">
        <v>17</v>
      </c>
      <c r="AB70" s="426">
        <f>SUM(AB18:AB69)</f>
        <v>7</v>
      </c>
      <c r="AC70" s="426">
        <f>SUM(AC18:AC69)</f>
        <v>102</v>
      </c>
      <c r="AD70" s="426">
        <f>SUM(AD18:AD69)</f>
        <v>11</v>
      </c>
      <c r="AE70" s="426">
        <f>SUM(AE18:AE69)</f>
        <v>150</v>
      </c>
      <c r="AF70" s="426">
        <f>SUM(AF18:AF69)</f>
        <v>17</v>
      </c>
      <c r="AG70" s="430" t="s">
        <v>17</v>
      </c>
      <c r="AH70" s="426">
        <f>SUM(AH18:AH69)</f>
        <v>7</v>
      </c>
      <c r="AI70" s="426">
        <f>SUM(AI18:AI69)</f>
        <v>70</v>
      </c>
      <c r="AJ70" s="426">
        <f>SUM(AJ18:AJ69)</f>
        <v>12</v>
      </c>
      <c r="AK70" s="426">
        <f>SUM(AK18:AK69)</f>
        <v>116</v>
      </c>
      <c r="AL70" s="426">
        <f>SUM(AL18:AL69)</f>
        <v>13</v>
      </c>
      <c r="AM70" s="430" t="s">
        <v>17</v>
      </c>
      <c r="AN70" s="426">
        <f>SUM(AN18:AN69)</f>
        <v>46</v>
      </c>
      <c r="AO70" s="426">
        <f>SUM(AO18:AO69)</f>
        <v>592</v>
      </c>
      <c r="AP70" s="426">
        <f>SUM(AP18:AP69)</f>
        <v>72</v>
      </c>
      <c r="AQ70" s="426">
        <f>SUM(AQ18:AQ69)</f>
        <v>938</v>
      </c>
      <c r="AR70" s="432">
        <f>SUM(AR12:AR69)</f>
        <v>115</v>
      </c>
      <c r="AS70" s="426">
        <f>SUM(AS18:AS69)</f>
        <v>119</v>
      </c>
      <c r="AT70" s="433"/>
      <c r="AU70" s="433"/>
    </row>
    <row r="71" spans="1:48" s="403" customFormat="1" ht="15.75" customHeight="1" thickBot="1" x14ac:dyDescent="0.3">
      <c r="A71" s="434"/>
      <c r="B71" s="435"/>
      <c r="C71" s="397" t="s">
        <v>42</v>
      </c>
      <c r="D71" s="398">
        <f>D10+D70</f>
        <v>17</v>
      </c>
      <c r="E71" s="398">
        <f>E10+E70</f>
        <v>196</v>
      </c>
      <c r="F71" s="398">
        <f>F10+F70</f>
        <v>20</v>
      </c>
      <c r="G71" s="398">
        <f>G10+G70</f>
        <v>250</v>
      </c>
      <c r="H71" s="398">
        <f>H10+H70</f>
        <v>30</v>
      </c>
      <c r="I71" s="436" t="s">
        <v>17</v>
      </c>
      <c r="J71" s="398">
        <f>J10+J70</f>
        <v>11</v>
      </c>
      <c r="K71" s="398">
        <f>K10+K70</f>
        <v>166</v>
      </c>
      <c r="L71" s="398">
        <f>L10+L70</f>
        <v>19</v>
      </c>
      <c r="M71" s="398">
        <f>M10+M70</f>
        <v>266</v>
      </c>
      <c r="N71" s="1384">
        <f>N10+N70</f>
        <v>27</v>
      </c>
      <c r="O71" s="436" t="s">
        <v>17</v>
      </c>
      <c r="P71" s="398">
        <f>P10+P70</f>
        <v>16</v>
      </c>
      <c r="Q71" s="398">
        <f>Q10+Q70</f>
        <v>228</v>
      </c>
      <c r="R71" s="398">
        <f>R10+R70</f>
        <v>18</v>
      </c>
      <c r="S71" s="398">
        <f>S10+S70</f>
        <v>248</v>
      </c>
      <c r="T71" s="398">
        <f>T10+T70</f>
        <v>31</v>
      </c>
      <c r="U71" s="436" t="s">
        <v>17</v>
      </c>
      <c r="V71" s="398">
        <f>V10+V70</f>
        <v>10</v>
      </c>
      <c r="W71" s="398">
        <f>W10+W70</f>
        <v>144</v>
      </c>
      <c r="X71" s="398">
        <f>X10+X70</f>
        <v>24</v>
      </c>
      <c r="Y71" s="398">
        <f>Y10+Y70</f>
        <v>332</v>
      </c>
      <c r="Z71" s="398">
        <f>Z10+Z70</f>
        <v>31</v>
      </c>
      <c r="AA71" s="436" t="s">
        <v>17</v>
      </c>
      <c r="AB71" s="398">
        <f>AB10+AB70</f>
        <v>11</v>
      </c>
      <c r="AC71" s="398">
        <f>AC10+AC70</f>
        <v>158</v>
      </c>
      <c r="AD71" s="398">
        <f>AD10+AD70</f>
        <v>19</v>
      </c>
      <c r="AE71" s="398">
        <f>AE10+AE70</f>
        <v>262</v>
      </c>
      <c r="AF71" s="398">
        <f>AF10+AF70</f>
        <v>32</v>
      </c>
      <c r="AG71" s="436" t="s">
        <v>17</v>
      </c>
      <c r="AH71" s="398">
        <f>AH10+AH70</f>
        <v>11</v>
      </c>
      <c r="AI71" s="398">
        <f>AI10+AI70</f>
        <v>114</v>
      </c>
      <c r="AJ71" s="398">
        <f>AJ10+AJ70</f>
        <v>19</v>
      </c>
      <c r="AK71" s="398">
        <f>AK10+AK70</f>
        <v>190</v>
      </c>
      <c r="AL71" s="398">
        <f>AL10+AL70</f>
        <v>29</v>
      </c>
      <c r="AM71" s="436" t="s">
        <v>17</v>
      </c>
      <c r="AN71" s="437">
        <f>AN10+AN70</f>
        <v>69</v>
      </c>
      <c r="AO71" s="437">
        <f>AO10+AO70</f>
        <v>896</v>
      </c>
      <c r="AP71" s="437">
        <f>AP10+AP70</f>
        <v>106</v>
      </c>
      <c r="AQ71" s="438">
        <f>AQ10+AQ70</f>
        <v>1378</v>
      </c>
      <c r="AR71" s="1385">
        <f>SUM(H71,N71,T71,Z71,AF71,AL71)</f>
        <v>180</v>
      </c>
      <c r="AS71" s="400">
        <f>AS10+AS70</f>
        <v>174</v>
      </c>
      <c r="AT71" s="433"/>
      <c r="AU71" s="433"/>
    </row>
    <row r="72" spans="1:48" ht="18.75" customHeight="1" x14ac:dyDescent="0.25">
      <c r="A72" s="439"/>
      <c r="B72" s="440"/>
      <c r="C72" s="441" t="s">
        <v>16</v>
      </c>
      <c r="D72" s="1642"/>
      <c r="E72" s="1642"/>
      <c r="F72" s="1642"/>
      <c r="G72" s="1642"/>
      <c r="H72" s="1642"/>
      <c r="I72" s="1642"/>
      <c r="J72" s="1642"/>
      <c r="K72" s="1642"/>
      <c r="L72" s="1642"/>
      <c r="M72" s="1642"/>
      <c r="N72" s="1642"/>
      <c r="O72" s="1642"/>
      <c r="P72" s="1642"/>
      <c r="Q72" s="1642"/>
      <c r="R72" s="1642"/>
      <c r="S72" s="1642"/>
      <c r="T72" s="1642"/>
      <c r="U72" s="1642"/>
      <c r="V72" s="1642"/>
      <c r="W72" s="1642"/>
      <c r="X72" s="1642"/>
      <c r="Y72" s="1642"/>
      <c r="Z72" s="1642"/>
      <c r="AA72" s="1642"/>
      <c r="AB72" s="1642"/>
      <c r="AC72" s="1642"/>
      <c r="AD72" s="1642"/>
      <c r="AE72" s="1642"/>
      <c r="AF72" s="1642"/>
      <c r="AG72" s="1642"/>
      <c r="AH72" s="1642"/>
      <c r="AI72" s="1642"/>
      <c r="AJ72" s="1642"/>
      <c r="AK72" s="1642"/>
      <c r="AL72" s="1642"/>
      <c r="AM72" s="1642"/>
      <c r="AN72" s="1642"/>
      <c r="AO72" s="1642"/>
      <c r="AP72" s="1642"/>
      <c r="AQ72" s="1642"/>
      <c r="AR72" s="1615"/>
      <c r="AS72" s="1650"/>
      <c r="AT72" s="442"/>
      <c r="AU72" s="442"/>
    </row>
    <row r="73" spans="1:48" s="483" customFormat="1" ht="15.75" customHeight="1" x14ac:dyDescent="0.2">
      <c r="A73" s="255" t="s">
        <v>293</v>
      </c>
      <c r="B73" s="281" t="s">
        <v>15</v>
      </c>
      <c r="C73" s="332" t="s">
        <v>294</v>
      </c>
      <c r="D73" s="333"/>
      <c r="E73" s="259" t="str">
        <f t="shared" ref="E73:E75" si="56">IF(D73*15=0,"",D73*15)</f>
        <v/>
      </c>
      <c r="F73" s="334"/>
      <c r="G73" s="259" t="str">
        <f t="shared" ref="G73:G75" si="57">IF(F73*15=0,"",F73*15)</f>
        <v/>
      </c>
      <c r="H73" s="335" t="s">
        <v>17</v>
      </c>
      <c r="I73" s="336"/>
      <c r="J73" s="333"/>
      <c r="K73" s="259" t="str">
        <f t="shared" ref="K73:K75" si="58">IF(J73*15=0,"",J73*15)</f>
        <v/>
      </c>
      <c r="L73" s="334"/>
      <c r="M73" s="259" t="str">
        <f t="shared" ref="M73:M75" si="59">IF(L73*15=0,"",L73*15)</f>
        <v/>
      </c>
      <c r="N73" s="335" t="s">
        <v>17</v>
      </c>
      <c r="O73" s="336"/>
      <c r="P73" s="333"/>
      <c r="Q73" s="259" t="str">
        <f t="shared" ref="Q73:Q75" si="60">IF(P73*15=0,"",P73*15)</f>
        <v/>
      </c>
      <c r="R73" s="334"/>
      <c r="S73" s="259" t="str">
        <f t="shared" ref="S73:S75" si="61">IF(R73*15=0,"",R73*15)</f>
        <v/>
      </c>
      <c r="T73" s="335" t="s">
        <v>17</v>
      </c>
      <c r="U73" s="336"/>
      <c r="V73" s="333"/>
      <c r="W73" s="259" t="str">
        <f t="shared" ref="W73:W75" si="62">IF(V73*15=0,"",V73*15)</f>
        <v/>
      </c>
      <c r="X73" s="334"/>
      <c r="Y73" s="259" t="str">
        <f t="shared" ref="Y73:Y75" si="63">IF(X73*15=0,"",X73*15)</f>
        <v/>
      </c>
      <c r="Z73" s="335" t="s">
        <v>17</v>
      </c>
      <c r="AA73" s="336" t="s">
        <v>279</v>
      </c>
      <c r="AB73" s="333"/>
      <c r="AC73" s="259" t="str">
        <f t="shared" ref="AC73:AC75" si="64">IF(AB73*15=0,"",AB73*15)</f>
        <v/>
      </c>
      <c r="AD73" s="334"/>
      <c r="AE73" s="259" t="str">
        <f t="shared" ref="AE73:AE75" si="65">IF(AD73*15=0,"",AD73*15)</f>
        <v/>
      </c>
      <c r="AF73" s="335" t="s">
        <v>17</v>
      </c>
      <c r="AG73" s="336"/>
      <c r="AH73" s="333"/>
      <c r="AI73" s="259" t="str">
        <f t="shared" ref="AI73:AI75" si="66">IF(AH73*15=0,"",AH73*15)</f>
        <v/>
      </c>
      <c r="AJ73" s="334"/>
      <c r="AK73" s="259" t="str">
        <f t="shared" ref="AK73:AK75" si="67">IF(AJ73*15=0,"",AJ73*15)</f>
        <v/>
      </c>
      <c r="AL73" s="335" t="s">
        <v>17</v>
      </c>
      <c r="AM73" s="337"/>
      <c r="AN73" s="265" t="str">
        <f t="shared" ref="AN73" si="68">IF(D73+J73+P73+V73+AB73+AH73=0,"",D73+J73+P73+V73+AB73+AH73)</f>
        <v/>
      </c>
      <c r="AO73" s="259" t="str">
        <f t="shared" ref="AO73:AO76" si="69">IF((D73+J73+P73+V73+AB73+AH73)*14=0,"",(D73+J73+P73+V73+AB73+AH73)*14)</f>
        <v/>
      </c>
      <c r="AP73" s="266" t="str">
        <f t="shared" ref="AP73" si="70">IF(F73+L73+R73+X73+AD73+AJ73=0,"",F73+L73+R73+X73+AD73+AJ73)</f>
        <v/>
      </c>
      <c r="AQ73" s="259" t="str">
        <f t="shared" ref="AQ73" si="71">IF((F73+L73+R73+X73+AD73+AJ73)*14=0,"",(F73+L73+R73+X73+AD73+AJ73)*14)</f>
        <v/>
      </c>
      <c r="AR73" s="335" t="s">
        <v>17</v>
      </c>
      <c r="AS73" s="267" t="str">
        <f t="shared" ref="AS73" si="72">IF(D73+F73+J73+L73+P73+R73+V73+X73+AB73+AD73+AH73+AJ73=0,"",D73+F73+J73+L73+P73+R73+V73+X73+AB73+AD73+AH73+AJ73)</f>
        <v/>
      </c>
      <c r="AT73" s="674"/>
      <c r="AU73" s="674"/>
    </row>
    <row r="74" spans="1:48" s="483" customFormat="1" ht="15.75" customHeight="1" x14ac:dyDescent="0.2">
      <c r="A74" s="255" t="s">
        <v>176</v>
      </c>
      <c r="B74" s="281" t="s">
        <v>15</v>
      </c>
      <c r="C74" s="257" t="s">
        <v>177</v>
      </c>
      <c r="D74" s="333"/>
      <c r="E74" s="259" t="str">
        <f t="shared" si="56"/>
        <v/>
      </c>
      <c r="F74" s="334"/>
      <c r="G74" s="259" t="str">
        <f t="shared" si="57"/>
        <v/>
      </c>
      <c r="H74" s="335" t="s">
        <v>17</v>
      </c>
      <c r="I74" s="336"/>
      <c r="J74" s="333"/>
      <c r="K74" s="259" t="str">
        <f t="shared" si="58"/>
        <v/>
      </c>
      <c r="L74" s="334"/>
      <c r="M74" s="259" t="str">
        <f t="shared" si="59"/>
        <v/>
      </c>
      <c r="N74" s="335" t="s">
        <v>17</v>
      </c>
      <c r="O74" s="336"/>
      <c r="P74" s="333"/>
      <c r="Q74" s="259" t="str">
        <f t="shared" si="60"/>
        <v/>
      </c>
      <c r="R74" s="334"/>
      <c r="S74" s="259" t="str">
        <f t="shared" si="61"/>
        <v/>
      </c>
      <c r="T74" s="335" t="s">
        <v>17</v>
      </c>
      <c r="U74" s="336"/>
      <c r="V74" s="333"/>
      <c r="W74" s="259" t="str">
        <f t="shared" si="62"/>
        <v/>
      </c>
      <c r="X74" s="334"/>
      <c r="Y74" s="259" t="str">
        <f t="shared" si="63"/>
        <v/>
      </c>
      <c r="Z74" s="335" t="s">
        <v>17</v>
      </c>
      <c r="AA74" s="336"/>
      <c r="AB74" s="333"/>
      <c r="AC74" s="259" t="str">
        <f t="shared" si="64"/>
        <v/>
      </c>
      <c r="AD74" s="334"/>
      <c r="AE74" s="259" t="str">
        <f t="shared" si="65"/>
        <v/>
      </c>
      <c r="AF74" s="335" t="s">
        <v>17</v>
      </c>
      <c r="AG74" s="336"/>
      <c r="AH74" s="333"/>
      <c r="AI74" s="259" t="str">
        <f t="shared" si="66"/>
        <v/>
      </c>
      <c r="AJ74" s="334"/>
      <c r="AK74" s="259" t="str">
        <f t="shared" si="67"/>
        <v/>
      </c>
      <c r="AL74" s="335" t="s">
        <v>17</v>
      </c>
      <c r="AM74" s="337" t="s">
        <v>278</v>
      </c>
      <c r="AN74" s="265"/>
      <c r="AO74" s="259"/>
      <c r="AP74" s="266"/>
      <c r="AQ74" s="259"/>
      <c r="AR74" s="335"/>
      <c r="AS74" s="267"/>
      <c r="AT74" s="674"/>
      <c r="AU74" s="674"/>
    </row>
    <row r="75" spans="1:48" s="483" customFormat="1" ht="15.75" customHeight="1" x14ac:dyDescent="0.2">
      <c r="A75" s="339" t="s">
        <v>178</v>
      </c>
      <c r="B75" s="281" t="s">
        <v>15</v>
      </c>
      <c r="C75" s="664" t="s">
        <v>179</v>
      </c>
      <c r="D75" s="333"/>
      <c r="E75" s="259" t="str">
        <f t="shared" si="56"/>
        <v/>
      </c>
      <c r="F75" s="334"/>
      <c r="G75" s="259" t="str">
        <f t="shared" si="57"/>
        <v/>
      </c>
      <c r="H75" s="335" t="s">
        <v>17</v>
      </c>
      <c r="I75" s="336"/>
      <c r="J75" s="333"/>
      <c r="K75" s="259" t="str">
        <f t="shared" si="58"/>
        <v/>
      </c>
      <c r="L75" s="334"/>
      <c r="M75" s="259" t="str">
        <f t="shared" si="59"/>
        <v/>
      </c>
      <c r="N75" s="335" t="s">
        <v>17</v>
      </c>
      <c r="O75" s="336"/>
      <c r="P75" s="333"/>
      <c r="Q75" s="259" t="str">
        <f t="shared" si="60"/>
        <v/>
      </c>
      <c r="R75" s="334"/>
      <c r="S75" s="259" t="str">
        <f t="shared" si="61"/>
        <v/>
      </c>
      <c r="T75" s="335" t="s">
        <v>17</v>
      </c>
      <c r="U75" s="336"/>
      <c r="V75" s="333"/>
      <c r="W75" s="259" t="str">
        <f t="shared" si="62"/>
        <v/>
      </c>
      <c r="X75" s="334"/>
      <c r="Y75" s="259" t="str">
        <f t="shared" si="63"/>
        <v/>
      </c>
      <c r="Z75" s="335" t="s">
        <v>17</v>
      </c>
      <c r="AA75" s="336"/>
      <c r="AB75" s="333"/>
      <c r="AC75" s="259" t="str">
        <f t="shared" si="64"/>
        <v/>
      </c>
      <c r="AD75" s="334"/>
      <c r="AE75" s="259" t="str">
        <f t="shared" si="65"/>
        <v/>
      </c>
      <c r="AF75" s="335" t="s">
        <v>17</v>
      </c>
      <c r="AG75" s="336"/>
      <c r="AH75" s="333"/>
      <c r="AI75" s="259" t="str">
        <f t="shared" si="66"/>
        <v/>
      </c>
      <c r="AJ75" s="334"/>
      <c r="AK75" s="259" t="str">
        <f t="shared" si="67"/>
        <v/>
      </c>
      <c r="AL75" s="335" t="s">
        <v>17</v>
      </c>
      <c r="AM75" s="337" t="s">
        <v>278</v>
      </c>
      <c r="AN75" s="265"/>
      <c r="AO75" s="259"/>
      <c r="AP75" s="266"/>
      <c r="AQ75" s="259"/>
      <c r="AR75" s="335"/>
      <c r="AS75" s="267"/>
      <c r="AT75" s="674"/>
      <c r="AU75" s="674"/>
    </row>
    <row r="76" spans="1:48" s="483" customFormat="1" ht="15.75" customHeight="1" thickBot="1" x14ac:dyDescent="0.25">
      <c r="A76" s="577" t="s">
        <v>432</v>
      </c>
      <c r="B76" s="281" t="s">
        <v>15</v>
      </c>
      <c r="C76" s="578" t="s">
        <v>881</v>
      </c>
      <c r="D76" s="675"/>
      <c r="E76" s="676" t="s">
        <v>68</v>
      </c>
      <c r="F76" s="677"/>
      <c r="G76" s="676" t="s">
        <v>68</v>
      </c>
      <c r="H76" s="678" t="s">
        <v>17</v>
      </c>
      <c r="I76" s="679"/>
      <c r="J76" s="675"/>
      <c r="K76" s="676" t="s">
        <v>68</v>
      </c>
      <c r="L76" s="677"/>
      <c r="M76" s="676" t="s">
        <v>68</v>
      </c>
      <c r="N76" s="678" t="s">
        <v>17</v>
      </c>
      <c r="O76" s="679"/>
      <c r="P76" s="675"/>
      <c r="Q76" s="676" t="s">
        <v>68</v>
      </c>
      <c r="R76" s="677"/>
      <c r="S76" s="676" t="s">
        <v>68</v>
      </c>
      <c r="T76" s="678" t="s">
        <v>17</v>
      </c>
      <c r="U76" s="679"/>
      <c r="V76" s="675"/>
      <c r="W76" s="676" t="s">
        <v>68</v>
      </c>
      <c r="X76" s="677"/>
      <c r="Y76" s="676" t="s">
        <v>68</v>
      </c>
      <c r="Z76" s="678" t="s">
        <v>17</v>
      </c>
      <c r="AA76" s="679"/>
      <c r="AB76" s="675"/>
      <c r="AC76" s="676" t="s">
        <v>68</v>
      </c>
      <c r="AD76" s="677"/>
      <c r="AE76" s="676" t="s">
        <v>68</v>
      </c>
      <c r="AF76" s="678" t="s">
        <v>17</v>
      </c>
      <c r="AG76" s="679"/>
      <c r="AH76" s="675"/>
      <c r="AI76" s="676" t="s">
        <v>68</v>
      </c>
      <c r="AJ76" s="677"/>
      <c r="AK76" s="676" t="s">
        <v>68</v>
      </c>
      <c r="AL76" s="678" t="s">
        <v>17</v>
      </c>
      <c r="AM76" s="680" t="s">
        <v>278</v>
      </c>
      <c r="AN76" s="681" t="s">
        <v>68</v>
      </c>
      <c r="AO76" s="344" t="str">
        <f t="shared" si="69"/>
        <v/>
      </c>
      <c r="AP76" s="358" t="s">
        <v>68</v>
      </c>
      <c r="AQ76" s="344" t="str">
        <f t="shared" ref="AQ76" si="73">IF((L76+F76+R76+X76+AD76+AJ76)*14=0,"",(L76+F76+R76+X76+AD76+AJ76)*14)</f>
        <v/>
      </c>
      <c r="AR76" s="601" t="s">
        <v>17</v>
      </c>
      <c r="AS76" s="682" t="s">
        <v>68</v>
      </c>
      <c r="AT76" s="1308"/>
      <c r="AU76" s="1308"/>
    </row>
    <row r="77" spans="1:48" s="483" customFormat="1" ht="15.75" customHeight="1" thickBot="1" x14ac:dyDescent="0.3">
      <c r="A77" s="455"/>
      <c r="B77" s="456"/>
      <c r="C77" s="457" t="s">
        <v>18</v>
      </c>
      <c r="D77" s="458">
        <f t="shared" ref="D77:AM77" si="74">SUM(D73:D76)</f>
        <v>0</v>
      </c>
      <c r="E77" s="613">
        <f t="shared" si="74"/>
        <v>0</v>
      </c>
      <c r="F77" s="613">
        <f t="shared" si="74"/>
        <v>0</v>
      </c>
      <c r="G77" s="613">
        <f t="shared" si="74"/>
        <v>0</v>
      </c>
      <c r="H77" s="614">
        <f t="shared" si="74"/>
        <v>0</v>
      </c>
      <c r="I77" s="615">
        <f t="shared" si="74"/>
        <v>0</v>
      </c>
      <c r="J77" s="616">
        <f t="shared" si="74"/>
        <v>0</v>
      </c>
      <c r="K77" s="613">
        <f t="shared" si="74"/>
        <v>0</v>
      </c>
      <c r="L77" s="617">
        <f t="shared" si="74"/>
        <v>0</v>
      </c>
      <c r="M77" s="613">
        <f t="shared" si="74"/>
        <v>0</v>
      </c>
      <c r="N77" s="614">
        <f t="shared" si="74"/>
        <v>0</v>
      </c>
      <c r="O77" s="615">
        <f t="shared" si="74"/>
        <v>0</v>
      </c>
      <c r="P77" s="458">
        <f t="shared" si="74"/>
        <v>0</v>
      </c>
      <c r="Q77" s="613">
        <f t="shared" si="74"/>
        <v>0</v>
      </c>
      <c r="R77" s="617">
        <f t="shared" si="74"/>
        <v>0</v>
      </c>
      <c r="S77" s="613">
        <f t="shared" si="74"/>
        <v>0</v>
      </c>
      <c r="T77" s="618">
        <f t="shared" si="74"/>
        <v>0</v>
      </c>
      <c r="U77" s="615">
        <f t="shared" si="74"/>
        <v>0</v>
      </c>
      <c r="V77" s="616">
        <f t="shared" si="74"/>
        <v>0</v>
      </c>
      <c r="W77" s="613">
        <f t="shared" si="74"/>
        <v>0</v>
      </c>
      <c r="X77" s="617">
        <f t="shared" si="74"/>
        <v>0</v>
      </c>
      <c r="Y77" s="613">
        <f t="shared" si="74"/>
        <v>0</v>
      </c>
      <c r="Z77" s="614">
        <f t="shared" si="74"/>
        <v>0</v>
      </c>
      <c r="AA77" s="615">
        <f t="shared" si="74"/>
        <v>0</v>
      </c>
      <c r="AB77" s="458">
        <f t="shared" si="74"/>
        <v>0</v>
      </c>
      <c r="AC77" s="613">
        <f t="shared" si="74"/>
        <v>0</v>
      </c>
      <c r="AD77" s="617">
        <f t="shared" si="74"/>
        <v>0</v>
      </c>
      <c r="AE77" s="613">
        <f t="shared" si="74"/>
        <v>0</v>
      </c>
      <c r="AF77" s="614">
        <f t="shared" si="74"/>
        <v>0</v>
      </c>
      <c r="AG77" s="615">
        <f t="shared" si="74"/>
        <v>0</v>
      </c>
      <c r="AH77" s="616">
        <f t="shared" si="74"/>
        <v>0</v>
      </c>
      <c r="AI77" s="613">
        <f t="shared" si="74"/>
        <v>0</v>
      </c>
      <c r="AJ77" s="617">
        <f t="shared" si="74"/>
        <v>0</v>
      </c>
      <c r="AK77" s="613">
        <f t="shared" si="74"/>
        <v>0</v>
      </c>
      <c r="AL77" s="614">
        <f t="shared" si="74"/>
        <v>0</v>
      </c>
      <c r="AM77" s="615">
        <f t="shared" si="74"/>
        <v>0</v>
      </c>
      <c r="AN77" s="619" t="str">
        <f>IF(D77+J77+P77+V77=0,"",D77+J77+P77+V77)</f>
        <v/>
      </c>
      <c r="AO77" s="620" t="str">
        <f>IF((P77+V77+AB77+AH77)*14=0,"",(P77+V77+AB77+AH77)*14)</f>
        <v/>
      </c>
      <c r="AP77" s="621" t="str">
        <f>IF(F77+L77+R77+X77=0,"",F77+L77+R77+X77)</f>
        <v/>
      </c>
      <c r="AQ77" s="620" t="str">
        <f>IF((L77+F77+R77+X77+AD77+AJ77)*14=0,"",(L77+F77+R77+X77+AD77+AJ77)*14)</f>
        <v/>
      </c>
      <c r="AR77" s="614" t="s">
        <v>17</v>
      </c>
      <c r="AS77" s="693" t="s">
        <v>41</v>
      </c>
      <c r="AT77" s="1310"/>
      <c r="AU77" s="1310"/>
      <c r="AV77" s="1199"/>
    </row>
    <row r="78" spans="1:48" s="483" customFormat="1" ht="15.75" customHeight="1" thickBot="1" x14ac:dyDescent="0.3">
      <c r="A78" s="464"/>
      <c r="B78" s="465"/>
      <c r="C78" s="466" t="s">
        <v>43</v>
      </c>
      <c r="D78" s="467">
        <f>D71+D77</f>
        <v>17</v>
      </c>
      <c r="E78" s="468">
        <f>E71+E77</f>
        <v>196</v>
      </c>
      <c r="F78" s="469">
        <f>F71+F77</f>
        <v>20</v>
      </c>
      <c r="G78" s="468">
        <f>G71+G77</f>
        <v>250</v>
      </c>
      <c r="H78" s="470" t="s">
        <v>17</v>
      </c>
      <c r="I78" s="471" t="s">
        <v>17</v>
      </c>
      <c r="J78" s="472">
        <f>J71+J77</f>
        <v>11</v>
      </c>
      <c r="K78" s="468">
        <f>K71+K77</f>
        <v>166</v>
      </c>
      <c r="L78" s="469">
        <f>L71+L77</f>
        <v>19</v>
      </c>
      <c r="M78" s="468">
        <f>M71+M77</f>
        <v>266</v>
      </c>
      <c r="N78" s="470" t="s">
        <v>17</v>
      </c>
      <c r="O78" s="471" t="s">
        <v>17</v>
      </c>
      <c r="P78" s="467">
        <f>P71+P77</f>
        <v>16</v>
      </c>
      <c r="Q78" s="468">
        <f>Q71+Q77</f>
        <v>228</v>
      </c>
      <c r="R78" s="469">
        <f>R71+R77</f>
        <v>18</v>
      </c>
      <c r="S78" s="468">
        <f>S71+S77</f>
        <v>248</v>
      </c>
      <c r="T78" s="473" t="s">
        <v>17</v>
      </c>
      <c r="U78" s="471" t="s">
        <v>17</v>
      </c>
      <c r="V78" s="472">
        <f>V71+V77</f>
        <v>10</v>
      </c>
      <c r="W78" s="468">
        <f>W71+W77</f>
        <v>144</v>
      </c>
      <c r="X78" s="469">
        <f>X71+X77</f>
        <v>24</v>
      </c>
      <c r="Y78" s="468">
        <f>Y71+Y77</f>
        <v>332</v>
      </c>
      <c r="Z78" s="470" t="s">
        <v>17</v>
      </c>
      <c r="AA78" s="471" t="s">
        <v>17</v>
      </c>
      <c r="AB78" s="467">
        <f>AB71+AB77</f>
        <v>11</v>
      </c>
      <c r="AC78" s="468">
        <f>AC71+AC77</f>
        <v>158</v>
      </c>
      <c r="AD78" s="469">
        <f>AD71+AD77</f>
        <v>19</v>
      </c>
      <c r="AE78" s="468">
        <f>AE71+AE77</f>
        <v>262</v>
      </c>
      <c r="AF78" s="470" t="s">
        <v>17</v>
      </c>
      <c r="AG78" s="471" t="s">
        <v>17</v>
      </c>
      <c r="AH78" s="472">
        <f>AH71+AH77</f>
        <v>11</v>
      </c>
      <c r="AI78" s="468">
        <f>AI71+AI77</f>
        <v>114</v>
      </c>
      <c r="AJ78" s="469">
        <f>AJ71+AJ77</f>
        <v>19</v>
      </c>
      <c r="AK78" s="468">
        <f>AK71+AK77</f>
        <v>190</v>
      </c>
      <c r="AL78" s="470" t="s">
        <v>17</v>
      </c>
      <c r="AM78" s="471" t="s">
        <v>17</v>
      </c>
      <c r="AN78" s="623">
        <v>87</v>
      </c>
      <c r="AO78" s="623">
        <v>1154</v>
      </c>
      <c r="AP78" s="623">
        <v>97</v>
      </c>
      <c r="AQ78" s="623">
        <v>1214</v>
      </c>
      <c r="AR78" s="470" t="s">
        <v>17</v>
      </c>
      <c r="AS78" s="1307" t="s">
        <v>41</v>
      </c>
      <c r="AT78" s="1310"/>
      <c r="AU78" s="1310"/>
      <c r="AV78" s="1199"/>
    </row>
    <row r="79" spans="1:48" s="483" customFormat="1" ht="15.75" customHeight="1" thickTop="1" x14ac:dyDescent="0.25">
      <c r="A79" s="477"/>
      <c r="B79" s="478"/>
      <c r="C79" s="479"/>
      <c r="D79" s="1614"/>
      <c r="E79" s="1614"/>
      <c r="F79" s="1614"/>
      <c r="G79" s="1614"/>
      <c r="H79" s="1614"/>
      <c r="I79" s="1614"/>
      <c r="J79" s="1614"/>
      <c r="K79" s="1614"/>
      <c r="L79" s="1614"/>
      <c r="M79" s="1614"/>
      <c r="N79" s="1614"/>
      <c r="O79" s="1614"/>
      <c r="P79" s="1614"/>
      <c r="Q79" s="1614"/>
      <c r="R79" s="1614"/>
      <c r="S79" s="1614"/>
      <c r="T79" s="1614"/>
      <c r="U79" s="1614"/>
      <c r="V79" s="1614"/>
      <c r="W79" s="1614"/>
      <c r="X79" s="1614"/>
      <c r="Y79" s="1614"/>
      <c r="Z79" s="1614"/>
      <c r="AA79" s="1614"/>
      <c r="AB79" s="1614"/>
      <c r="AC79" s="1614"/>
      <c r="AD79" s="1614"/>
      <c r="AE79" s="1614"/>
      <c r="AF79" s="1614"/>
      <c r="AG79" s="1614"/>
      <c r="AH79" s="1614"/>
      <c r="AI79" s="1614"/>
      <c r="AJ79" s="1614"/>
      <c r="AK79" s="1614"/>
      <c r="AL79" s="1614"/>
      <c r="AM79" s="1614"/>
      <c r="AN79" s="1615"/>
      <c r="AO79" s="1615"/>
      <c r="AP79" s="1615"/>
      <c r="AQ79" s="1615"/>
      <c r="AR79" s="1615"/>
      <c r="AS79" s="1615"/>
      <c r="AT79" s="1310"/>
      <c r="AU79" s="1310"/>
      <c r="AV79" s="1199"/>
    </row>
    <row r="80" spans="1:48" s="483" customFormat="1" ht="15.75" customHeight="1" x14ac:dyDescent="0.2">
      <c r="A80" s="643" t="s">
        <v>664</v>
      </c>
      <c r="B80" s="641" t="s">
        <v>15</v>
      </c>
      <c r="C80" s="599" t="s">
        <v>20</v>
      </c>
      <c r="D80" s="585"/>
      <c r="E80" s="586"/>
      <c r="F80" s="586"/>
      <c r="G80" s="586"/>
      <c r="H80" s="587"/>
      <c r="I80" s="588"/>
      <c r="J80" s="589"/>
      <c r="K80" s="586"/>
      <c r="L80" s="586"/>
      <c r="M80" s="586">
        <v>160</v>
      </c>
      <c r="N80" s="587" t="s">
        <v>17</v>
      </c>
      <c r="O80" s="588" t="s">
        <v>184</v>
      </c>
      <c r="P80" s="590"/>
      <c r="Q80" s="586"/>
      <c r="R80" s="586"/>
      <c r="S80" s="586"/>
      <c r="T80" s="587"/>
      <c r="U80" s="587"/>
      <c r="V80" s="590"/>
      <c r="W80" s="586"/>
      <c r="X80" s="586"/>
      <c r="Y80" s="586"/>
      <c r="Z80" s="587"/>
      <c r="AA80" s="588"/>
      <c r="AB80" s="589"/>
      <c r="AC80" s="586"/>
      <c r="AD80" s="586"/>
      <c r="AE80" s="586"/>
      <c r="AF80" s="587"/>
      <c r="AG80" s="587"/>
      <c r="AH80" s="587"/>
      <c r="AI80" s="586"/>
      <c r="AJ80" s="683"/>
      <c r="AK80" s="640"/>
      <c r="AL80" s="684"/>
      <c r="AM80" s="593"/>
      <c r="AN80" s="480"/>
      <c r="AO80" s="481"/>
      <c r="AP80" s="481"/>
      <c r="AQ80" s="481"/>
      <c r="AR80" s="481"/>
      <c r="AS80" s="481"/>
      <c r="AT80" s="1309" t="s">
        <v>653</v>
      </c>
      <c r="AU80" s="1309" t="s">
        <v>750</v>
      </c>
    </row>
    <row r="81" spans="1:47" s="483" customFormat="1" ht="15.75" customHeight="1" x14ac:dyDescent="0.2">
      <c r="A81" s="644" t="s">
        <v>967</v>
      </c>
      <c r="B81" s="642" t="s">
        <v>15</v>
      </c>
      <c r="C81" s="1383" t="s">
        <v>21</v>
      </c>
      <c r="D81" s="594"/>
      <c r="E81" s="586"/>
      <c r="F81" s="586"/>
      <c r="G81" s="586"/>
      <c r="H81" s="587"/>
      <c r="I81" s="595"/>
      <c r="J81" s="589"/>
      <c r="K81" s="586"/>
      <c r="L81" s="586"/>
      <c r="M81" s="586"/>
      <c r="N81" s="587"/>
      <c r="O81" s="595"/>
      <c r="P81" s="590"/>
      <c r="Q81" s="586"/>
      <c r="R81" s="586"/>
      <c r="S81" s="586"/>
      <c r="T81" s="587"/>
      <c r="U81" s="587"/>
      <c r="V81" s="590"/>
      <c r="W81" s="586"/>
      <c r="X81" s="586"/>
      <c r="Y81" s="586">
        <v>160</v>
      </c>
      <c r="Z81" s="587" t="s">
        <v>17</v>
      </c>
      <c r="AA81" s="595" t="s">
        <v>184</v>
      </c>
      <c r="AB81" s="589"/>
      <c r="AC81" s="586"/>
      <c r="AD81" s="586"/>
      <c r="AE81" s="586"/>
      <c r="AF81" s="587"/>
      <c r="AG81" s="587"/>
      <c r="AH81" s="587"/>
      <c r="AI81" s="586"/>
      <c r="AJ81" s="586"/>
      <c r="AK81" s="591"/>
      <c r="AL81" s="592"/>
      <c r="AM81" s="596"/>
      <c r="AN81" s="480"/>
      <c r="AO81" s="481"/>
      <c r="AP81" s="481"/>
      <c r="AQ81" s="481"/>
      <c r="AR81" s="481"/>
      <c r="AS81" s="481"/>
      <c r="AT81" s="1199" t="s">
        <v>761</v>
      </c>
      <c r="AU81" s="877" t="s">
        <v>591</v>
      </c>
    </row>
    <row r="82" spans="1:47" s="483" customFormat="1" ht="15.75" customHeight="1" x14ac:dyDescent="0.2">
      <c r="A82" s="600" t="s">
        <v>968</v>
      </c>
      <c r="B82" s="601" t="s">
        <v>15</v>
      </c>
      <c r="C82" s="1383" t="s">
        <v>33</v>
      </c>
      <c r="D82" s="594"/>
      <c r="E82" s="586"/>
      <c r="F82" s="586"/>
      <c r="G82" s="586"/>
      <c r="H82" s="587"/>
      <c r="I82" s="595"/>
      <c r="J82" s="589"/>
      <c r="K82" s="586"/>
      <c r="L82" s="586"/>
      <c r="M82" s="586"/>
      <c r="N82" s="587"/>
      <c r="O82" s="595"/>
      <c r="P82" s="590"/>
      <c r="Q82" s="586"/>
      <c r="R82" s="586"/>
      <c r="S82" s="586"/>
      <c r="T82" s="587"/>
      <c r="U82" s="587"/>
      <c r="V82" s="590"/>
      <c r="W82" s="586"/>
      <c r="X82" s="586"/>
      <c r="Y82" s="586"/>
      <c r="Z82" s="587"/>
      <c r="AA82" s="595"/>
      <c r="AB82" s="589"/>
      <c r="AC82" s="586"/>
      <c r="AD82" s="586"/>
      <c r="AE82" s="586"/>
      <c r="AF82" s="587"/>
      <c r="AG82" s="587"/>
      <c r="AH82" s="587"/>
      <c r="AI82" s="586"/>
      <c r="AJ82" s="586"/>
      <c r="AK82" s="591">
        <v>80</v>
      </c>
      <c r="AL82" s="592" t="s">
        <v>17</v>
      </c>
      <c r="AM82" s="596" t="s">
        <v>184</v>
      </c>
      <c r="AN82" s="480"/>
      <c r="AO82" s="481"/>
      <c r="AP82" s="481"/>
      <c r="AQ82" s="481"/>
      <c r="AR82" s="481"/>
      <c r="AS82" s="481"/>
      <c r="AT82" s="1199" t="s">
        <v>761</v>
      </c>
      <c r="AU82" s="877" t="s">
        <v>591</v>
      </c>
    </row>
    <row r="83" spans="1:47" s="483" customFormat="1" ht="15.75" customHeight="1" x14ac:dyDescent="0.2">
      <c r="A83" s="1617"/>
      <c r="B83" s="1618"/>
      <c r="C83" s="1618"/>
      <c r="D83" s="1618"/>
      <c r="E83" s="1618"/>
      <c r="F83" s="1618"/>
      <c r="G83" s="1618"/>
      <c r="H83" s="1618"/>
      <c r="I83" s="1618"/>
      <c r="J83" s="1618"/>
      <c r="K83" s="1618"/>
      <c r="L83" s="1618"/>
      <c r="M83" s="1618"/>
      <c r="N83" s="1618"/>
      <c r="O83" s="1618"/>
      <c r="P83" s="1618"/>
      <c r="Q83" s="1618"/>
      <c r="R83" s="1618"/>
      <c r="S83" s="1618"/>
      <c r="T83" s="1618"/>
      <c r="U83" s="1618"/>
      <c r="V83" s="1618"/>
      <c r="W83" s="1618"/>
      <c r="X83" s="1618"/>
      <c r="Y83" s="1618"/>
      <c r="Z83" s="1618"/>
      <c r="AA83" s="1618"/>
      <c r="AB83" s="484"/>
      <c r="AC83" s="484"/>
      <c r="AD83" s="484"/>
      <c r="AE83" s="484"/>
      <c r="AF83" s="484"/>
      <c r="AG83" s="484"/>
      <c r="AH83" s="484"/>
      <c r="AI83" s="484"/>
      <c r="AJ83" s="484"/>
      <c r="AK83" s="484"/>
      <c r="AL83" s="484"/>
      <c r="AM83" s="484"/>
      <c r="AN83" s="485"/>
      <c r="AO83" s="486"/>
      <c r="AP83" s="486"/>
      <c r="AQ83" s="486"/>
      <c r="AR83" s="486"/>
      <c r="AS83" s="487"/>
    </row>
    <row r="84" spans="1:47" s="483" customFormat="1" ht="15.75" customHeight="1" x14ac:dyDescent="0.2">
      <c r="A84" s="1619" t="s">
        <v>22</v>
      </c>
      <c r="B84" s="1620"/>
      <c r="C84" s="1620"/>
      <c r="D84" s="1620"/>
      <c r="E84" s="1620"/>
      <c r="F84" s="1620"/>
      <c r="G84" s="1620"/>
      <c r="H84" s="1620"/>
      <c r="I84" s="1620"/>
      <c r="J84" s="1620"/>
      <c r="K84" s="1620"/>
      <c r="L84" s="1620"/>
      <c r="M84" s="1620"/>
      <c r="N84" s="1620"/>
      <c r="O84" s="1620"/>
      <c r="P84" s="1620"/>
      <c r="Q84" s="1620"/>
      <c r="R84" s="1620"/>
      <c r="S84" s="1620"/>
      <c r="T84" s="1620"/>
      <c r="U84" s="1620"/>
      <c r="V84" s="1620"/>
      <c r="W84" s="1620"/>
      <c r="X84" s="1620"/>
      <c r="Y84" s="1620"/>
      <c r="Z84" s="1620"/>
      <c r="AA84" s="1620"/>
      <c r="AB84" s="489"/>
      <c r="AC84" s="489"/>
      <c r="AD84" s="489"/>
      <c r="AE84" s="489"/>
      <c r="AF84" s="489"/>
      <c r="AG84" s="489"/>
      <c r="AH84" s="489"/>
      <c r="AI84" s="489"/>
      <c r="AJ84" s="489"/>
      <c r="AK84" s="489"/>
      <c r="AL84" s="489"/>
      <c r="AM84" s="489"/>
      <c r="AN84" s="485"/>
      <c r="AO84" s="486"/>
      <c r="AP84" s="486"/>
      <c r="AQ84" s="486"/>
      <c r="AR84" s="486"/>
      <c r="AS84" s="487"/>
    </row>
    <row r="85" spans="1:47" s="483" customFormat="1" ht="15.75" customHeight="1" x14ac:dyDescent="0.2">
      <c r="A85" s="490"/>
      <c r="B85" s="118"/>
      <c r="C85" s="602" t="s">
        <v>23</v>
      </c>
      <c r="D85" s="347"/>
      <c r="E85" s="348"/>
      <c r="F85" s="348"/>
      <c r="G85" s="348"/>
      <c r="H85" s="266"/>
      <c r="I85" s="349" t="str">
        <f>IF(COUNTIF(I18:I82,"A")=0,"",COUNTIF(I18:I82,"A"))</f>
        <v/>
      </c>
      <c r="J85" s="347"/>
      <c r="K85" s="348"/>
      <c r="L85" s="348"/>
      <c r="M85" s="348"/>
      <c r="N85" s="266"/>
      <c r="O85" s="349">
        <f>IF(COUNTIF(O18:O82,"A")=0,"",COUNTIF(O18:O82,"A"))</f>
        <v>1</v>
      </c>
      <c r="P85" s="347"/>
      <c r="Q85" s="348"/>
      <c r="R85" s="348"/>
      <c r="S85" s="348"/>
      <c r="T85" s="266"/>
      <c r="U85" s="349" t="str">
        <f>IF(COUNTIF(U18:U82,"A")=0,"",COUNTIF(U18:U82,"A"))</f>
        <v/>
      </c>
      <c r="V85" s="347"/>
      <c r="W85" s="348"/>
      <c r="X85" s="348"/>
      <c r="Y85" s="348"/>
      <c r="Z85" s="266"/>
      <c r="AA85" s="349">
        <f>IF(COUNTIF(AA18:AA82,"A")=0,"",COUNTIF(AA18:AA82,"A"))</f>
        <v>1</v>
      </c>
      <c r="AB85" s="347"/>
      <c r="AC85" s="348"/>
      <c r="AD85" s="348"/>
      <c r="AE85" s="348"/>
      <c r="AF85" s="266"/>
      <c r="AG85" s="349" t="str">
        <f>IF(COUNTIF(AG18:AG82,"A")=0,"",COUNTIF(AG18:AG82,"A"))</f>
        <v/>
      </c>
      <c r="AH85" s="347"/>
      <c r="AI85" s="348"/>
      <c r="AJ85" s="348"/>
      <c r="AK85" s="348"/>
      <c r="AL85" s="266"/>
      <c r="AM85" s="349">
        <f>IF(COUNTIF(AM18:AM82,"A")=0,"",COUNTIF(AM18:AM82,"A"))</f>
        <v>1</v>
      </c>
      <c r="AN85" s="350"/>
      <c r="AO85" s="348"/>
      <c r="AP85" s="348"/>
      <c r="AQ85" s="348"/>
      <c r="AR85" s="266"/>
      <c r="AS85" s="366">
        <f t="shared" ref="AS85:AS97" si="75">IF(SUM(I85:AM85)=0,"",SUM(I85:AM85))</f>
        <v>3</v>
      </c>
    </row>
    <row r="86" spans="1:47" s="483" customFormat="1" ht="15.75" customHeight="1" x14ac:dyDescent="0.2">
      <c r="A86" s="490"/>
      <c r="B86" s="118"/>
      <c r="C86" s="602" t="s">
        <v>24</v>
      </c>
      <c r="D86" s="347"/>
      <c r="E86" s="348"/>
      <c r="F86" s="348"/>
      <c r="G86" s="348"/>
      <c r="H86" s="266"/>
      <c r="I86" s="349" t="str">
        <f>IF(COUNTIF(I18:I82,"B")=0,"",COUNTIF(I18:I82,"B"))</f>
        <v/>
      </c>
      <c r="J86" s="347"/>
      <c r="K86" s="348"/>
      <c r="L86" s="348"/>
      <c r="M86" s="348"/>
      <c r="N86" s="266"/>
      <c r="O86" s="349" t="str">
        <f>IF(COUNTIF(O18:O82,"B")=0,"",COUNTIF(O18:O82,"B"))</f>
        <v/>
      </c>
      <c r="P86" s="347"/>
      <c r="Q86" s="348"/>
      <c r="R86" s="348"/>
      <c r="S86" s="348"/>
      <c r="T86" s="266"/>
      <c r="U86" s="349">
        <f>IF(COUNTIF(U18:U82,"B")=0,"",COUNTIF(U18:U82,"B"))</f>
        <v>1</v>
      </c>
      <c r="V86" s="347"/>
      <c r="W86" s="348"/>
      <c r="X86" s="348"/>
      <c r="Y86" s="348"/>
      <c r="Z86" s="266"/>
      <c r="AA86" s="349" t="str">
        <f>IF(COUNTIF(AA18:AA82,"B")=0,"",COUNTIF(AA18:AA82,"B"))</f>
        <v/>
      </c>
      <c r="AB86" s="347"/>
      <c r="AC86" s="348"/>
      <c r="AD86" s="348"/>
      <c r="AE86" s="348"/>
      <c r="AF86" s="266"/>
      <c r="AG86" s="349" t="str">
        <f>IF(COUNTIF(AG18:AG82,"B")=0,"",COUNTIF(AG18:AG82,"B"))</f>
        <v/>
      </c>
      <c r="AH86" s="347"/>
      <c r="AI86" s="348"/>
      <c r="AJ86" s="348"/>
      <c r="AK86" s="348"/>
      <c r="AL86" s="266"/>
      <c r="AM86" s="349">
        <v>3</v>
      </c>
      <c r="AN86" s="350"/>
      <c r="AO86" s="348"/>
      <c r="AP86" s="348"/>
      <c r="AQ86" s="348"/>
      <c r="AR86" s="266"/>
      <c r="AS86" s="366">
        <f t="shared" si="75"/>
        <v>4</v>
      </c>
    </row>
    <row r="87" spans="1:47" s="483" customFormat="1" ht="15.75" customHeight="1" x14ac:dyDescent="0.2">
      <c r="A87" s="490"/>
      <c r="B87" s="118"/>
      <c r="C87" s="602" t="s">
        <v>58</v>
      </c>
      <c r="D87" s="347"/>
      <c r="E87" s="348"/>
      <c r="F87" s="348"/>
      <c r="G87" s="348"/>
      <c r="H87" s="266"/>
      <c r="I87" s="349">
        <f>IF(COUNTIF(I13:I82,"ÉÉ")=0,"",COUNTIF(I13:I82,"ÉÉ"))</f>
        <v>5</v>
      </c>
      <c r="J87" s="347"/>
      <c r="K87" s="348"/>
      <c r="L87" s="348"/>
      <c r="M87" s="348"/>
      <c r="N87" s="266"/>
      <c r="O87" s="349">
        <f>IF(COUNTIF(O18:O82,"ÉÉ")=0,"",COUNTIF(O18:O82,"ÉÉ"))</f>
        <v>2</v>
      </c>
      <c r="P87" s="347"/>
      <c r="Q87" s="348"/>
      <c r="R87" s="348"/>
      <c r="S87" s="348"/>
      <c r="T87" s="266"/>
      <c r="U87" s="349">
        <f>IF(COUNTIF(U18:U82,"ÉÉ")=0,"",COUNTIF(U18:U82,"ÉÉ"))</f>
        <v>1</v>
      </c>
      <c r="V87" s="347"/>
      <c r="W87" s="348"/>
      <c r="X87" s="348"/>
      <c r="Y87" s="348"/>
      <c r="Z87" s="266"/>
      <c r="AA87" s="349" t="str">
        <f>IF(COUNTIF(AA18:AA82,"ÉÉ")=0,"",COUNTIF(AA18:AA82,"ÉÉ"))</f>
        <v/>
      </c>
      <c r="AB87" s="347"/>
      <c r="AC87" s="348"/>
      <c r="AD87" s="348"/>
      <c r="AE87" s="348"/>
      <c r="AF87" s="266"/>
      <c r="AG87" s="349" t="str">
        <f>IF(COUNTIF(AG18:AG82,"ÉÉ")=0,"",COUNTIF(AG18:AG82,"ÉÉ"))</f>
        <v/>
      </c>
      <c r="AH87" s="347"/>
      <c r="AI87" s="348"/>
      <c r="AJ87" s="348"/>
      <c r="AK87" s="348"/>
      <c r="AL87" s="266"/>
      <c r="AM87" s="349" t="str">
        <f>IF(COUNTIF(AM18:AM82,"ÉÉ")=0,"",COUNTIF(AM18:AM82,"ÉÉ"))</f>
        <v/>
      </c>
      <c r="AN87" s="350"/>
      <c r="AO87" s="348"/>
      <c r="AP87" s="348"/>
      <c r="AQ87" s="348"/>
      <c r="AR87" s="266"/>
      <c r="AS87" s="366">
        <f t="shared" si="75"/>
        <v>8</v>
      </c>
    </row>
    <row r="88" spans="1:47" s="483" customFormat="1" ht="15.75" customHeight="1" x14ac:dyDescent="0.2">
      <c r="A88" s="490"/>
      <c r="B88" s="118"/>
      <c r="C88" s="602" t="s">
        <v>59</v>
      </c>
      <c r="D88" s="351"/>
      <c r="E88" s="352"/>
      <c r="F88" s="352"/>
      <c r="G88" s="352"/>
      <c r="H88" s="353"/>
      <c r="I88" s="349" t="str">
        <f>IF(COUNTIF(I13:I82,"ÉÉ(Z)")=0,"",COUNTIF(I13:I82,"ÉÉ(Z)"))</f>
        <v/>
      </c>
      <c r="J88" s="351"/>
      <c r="K88" s="352"/>
      <c r="L88" s="352"/>
      <c r="M88" s="352"/>
      <c r="N88" s="353"/>
      <c r="O88" s="349" t="str">
        <f>IF(COUNTIF(O18:O82,"ÉÉ(Z)")=0,"",COUNTIF(O18:O82,"ÉÉ(Z)"))</f>
        <v/>
      </c>
      <c r="P88" s="351"/>
      <c r="Q88" s="352"/>
      <c r="R88" s="352"/>
      <c r="S88" s="352"/>
      <c r="T88" s="353"/>
      <c r="U88" s="349">
        <f>IF(COUNTIF(U18:U82,"ÉÉ(Z)")=0,"",COUNTIF(U18:U82,"ÉÉ(Z)"))</f>
        <v>1</v>
      </c>
      <c r="V88" s="351"/>
      <c r="W88" s="352"/>
      <c r="X88" s="352"/>
      <c r="Y88" s="352"/>
      <c r="Z88" s="353"/>
      <c r="AA88" s="349" t="str">
        <f>IF(COUNTIF(AA18:AA82,"ÉÉ(Z)")=0,"",COUNTIF(AA18:AA82,"ÉÉ(Z)"))</f>
        <v/>
      </c>
      <c r="AB88" s="351"/>
      <c r="AC88" s="352"/>
      <c r="AD88" s="352"/>
      <c r="AE88" s="352"/>
      <c r="AF88" s="353"/>
      <c r="AG88" s="349" t="str">
        <f>IF(COUNTIF(AG18:AG82,"ÉÉ(Z)")=0,"",COUNTIF(AG18:AG82,"ÉÉ(Z)"))</f>
        <v/>
      </c>
      <c r="AH88" s="351"/>
      <c r="AI88" s="352"/>
      <c r="AJ88" s="352"/>
      <c r="AK88" s="352"/>
      <c r="AL88" s="353"/>
      <c r="AM88" s="349">
        <f>IF(COUNTIF(AM18:AM82,"ÉÉ(Z)")=0,"",COUNTIF(AM18:AM82,"ÉÉ(Z)"))</f>
        <v>1</v>
      </c>
      <c r="AN88" s="354"/>
      <c r="AO88" s="352"/>
      <c r="AP88" s="352"/>
      <c r="AQ88" s="352"/>
      <c r="AR88" s="353"/>
      <c r="AS88" s="366">
        <f t="shared" si="75"/>
        <v>2</v>
      </c>
    </row>
    <row r="89" spans="1:47" s="483" customFormat="1" ht="15.75" customHeight="1" x14ac:dyDescent="0.2">
      <c r="A89" s="490"/>
      <c r="B89" s="118"/>
      <c r="C89" s="602" t="s">
        <v>60</v>
      </c>
      <c r="D89" s="347"/>
      <c r="E89" s="348"/>
      <c r="F89" s="348"/>
      <c r="G89" s="348"/>
      <c r="H89" s="266"/>
      <c r="I89" s="349">
        <f>IF(COUNTIF(I13:I82,"GYJ")=0,"",COUNTIF(I13:I82,"GYJ"))</f>
        <v>3</v>
      </c>
      <c r="J89" s="347"/>
      <c r="K89" s="348"/>
      <c r="L89" s="348"/>
      <c r="M89" s="348"/>
      <c r="N89" s="266"/>
      <c r="O89" s="349">
        <f>IF(COUNTIF(O18:O82,"GYJ")=0,"",COUNTIF(O18:O82,"GYJ"))</f>
        <v>4</v>
      </c>
      <c r="P89" s="347"/>
      <c r="Q89" s="348"/>
      <c r="R89" s="348"/>
      <c r="S89" s="348"/>
      <c r="T89" s="266"/>
      <c r="U89" s="349">
        <f>IF(COUNTIF(U18:U82,"GYJ")=0,"",COUNTIF(U18:U82,"GYJ"))</f>
        <v>2</v>
      </c>
      <c r="V89" s="347"/>
      <c r="W89" s="348"/>
      <c r="X89" s="348"/>
      <c r="Y89" s="348"/>
      <c r="Z89" s="266"/>
      <c r="AA89" s="349">
        <f>IF(COUNTIF(AA18:AA82,"GYJ")=0,"",COUNTIF(AA18:AA82,"GYJ"))</f>
        <v>4</v>
      </c>
      <c r="AB89" s="347"/>
      <c r="AC89" s="348"/>
      <c r="AD89" s="348"/>
      <c r="AE89" s="348"/>
      <c r="AF89" s="266"/>
      <c r="AG89" s="349">
        <f>IF(COUNTIF(AG18:AG82,"GYJ")=0,"",COUNTIF(AG18:AG82,"GYJ"))</f>
        <v>2</v>
      </c>
      <c r="AH89" s="347"/>
      <c r="AI89" s="348"/>
      <c r="AJ89" s="348"/>
      <c r="AK89" s="348"/>
      <c r="AL89" s="266"/>
      <c r="AM89" s="349">
        <f>IF(COUNTIF(AM18:AM82,"GYJ")=0,"",COUNTIF(AM18:AM82,"GYJ"))</f>
        <v>5</v>
      </c>
      <c r="AN89" s="350"/>
      <c r="AO89" s="348"/>
      <c r="AP89" s="348"/>
      <c r="AQ89" s="348"/>
      <c r="AR89" s="266"/>
      <c r="AS89" s="366">
        <f t="shared" si="75"/>
        <v>20</v>
      </c>
    </row>
    <row r="90" spans="1:47" s="483" customFormat="1" ht="15.75" customHeight="1" x14ac:dyDescent="0.2">
      <c r="A90" s="490"/>
      <c r="B90" s="492"/>
      <c r="C90" s="602" t="s">
        <v>61</v>
      </c>
      <c r="D90" s="347"/>
      <c r="E90" s="348"/>
      <c r="F90" s="348"/>
      <c r="G90" s="348"/>
      <c r="H90" s="266"/>
      <c r="I90" s="349" t="str">
        <f>IF(COUNTIF(I18:I82,"GYJ(Z)")=0,"",COUNTIF(I18:I82,"GYJ(Z)"))</f>
        <v/>
      </c>
      <c r="J90" s="347"/>
      <c r="K90" s="348"/>
      <c r="L90" s="348"/>
      <c r="M90" s="348"/>
      <c r="N90" s="266"/>
      <c r="O90" s="349" t="str">
        <f>IF(COUNTIF(O18:O82,"GYJ(Z)")=0,"",COUNTIF(O18:O82,"GYJ(Z)"))</f>
        <v/>
      </c>
      <c r="P90" s="347"/>
      <c r="Q90" s="348"/>
      <c r="R90" s="348"/>
      <c r="S90" s="348"/>
      <c r="T90" s="266"/>
      <c r="U90" s="349" t="str">
        <f>IF(COUNTIF(U18:U82,"GYJ(Z)")=0,"",COUNTIF(U18:U82,"GYJ(Z)"))</f>
        <v/>
      </c>
      <c r="V90" s="347"/>
      <c r="W90" s="348"/>
      <c r="X90" s="348"/>
      <c r="Y90" s="348"/>
      <c r="Z90" s="266"/>
      <c r="AA90" s="349" t="str">
        <f>IF(COUNTIF(AA18:AA82,"GYJ(Z)")=0,"",COUNTIF(AA18:AA82,"GYJ(Z)"))</f>
        <v/>
      </c>
      <c r="AB90" s="347"/>
      <c r="AC90" s="348"/>
      <c r="AD90" s="348"/>
      <c r="AE90" s="348"/>
      <c r="AF90" s="266"/>
      <c r="AG90" s="349" t="str">
        <f>IF(COUNTIF(AG18:AG82,"GYJ(Z)")=0,"",COUNTIF(AG18:AG82,"GYJ(Z)"))</f>
        <v/>
      </c>
      <c r="AH90" s="347"/>
      <c r="AI90" s="348"/>
      <c r="AJ90" s="348"/>
      <c r="AK90" s="348"/>
      <c r="AL90" s="266"/>
      <c r="AM90" s="349" t="str">
        <f>IF(COUNTIF(AM18:AM82,"GYJ(Z)")=0,"",COUNTIF(AM18:AM82,"GYJ(Z)"))</f>
        <v/>
      </c>
      <c r="AN90" s="350"/>
      <c r="AO90" s="348"/>
      <c r="AP90" s="348"/>
      <c r="AQ90" s="348"/>
      <c r="AR90" s="266"/>
      <c r="AS90" s="366" t="str">
        <f t="shared" si="75"/>
        <v/>
      </c>
    </row>
    <row r="91" spans="1:47" s="483" customFormat="1" ht="15.75" customHeight="1" x14ac:dyDescent="0.2">
      <c r="A91" s="490"/>
      <c r="B91" s="118"/>
      <c r="C91" s="346" t="s">
        <v>35</v>
      </c>
      <c r="D91" s="347"/>
      <c r="E91" s="348"/>
      <c r="F91" s="348"/>
      <c r="G91" s="348"/>
      <c r="H91" s="266"/>
      <c r="I91" s="349" t="str">
        <f>IF(COUNTIF(I18:I82,"K")=0,"",COUNTIF(I18:I82,"K"))</f>
        <v/>
      </c>
      <c r="J91" s="347"/>
      <c r="K91" s="348"/>
      <c r="L91" s="348"/>
      <c r="M91" s="348"/>
      <c r="N91" s="266"/>
      <c r="O91" s="349" t="str">
        <f>IF(COUNTIF(O18:O82,"K")=0,"",COUNTIF(O18:O82,"K"))</f>
        <v/>
      </c>
      <c r="P91" s="347"/>
      <c r="Q91" s="348"/>
      <c r="R91" s="348"/>
      <c r="S91" s="348"/>
      <c r="T91" s="266"/>
      <c r="U91" s="349">
        <f>IF(COUNTIF(U18:U82,"K")=0,"",COUNTIF(U18:U82,"K"))</f>
        <v>1</v>
      </c>
      <c r="V91" s="347"/>
      <c r="W91" s="348"/>
      <c r="X91" s="348"/>
      <c r="Y91" s="348"/>
      <c r="Z91" s="266"/>
      <c r="AA91" s="349">
        <f>IF(COUNTIF(AA18:AA82,"K")=0,"",COUNTIF(AA18:AA82,"K"))</f>
        <v>1</v>
      </c>
      <c r="AB91" s="347"/>
      <c r="AC91" s="348"/>
      <c r="AD91" s="348"/>
      <c r="AE91" s="348"/>
      <c r="AF91" s="266"/>
      <c r="AG91" s="349">
        <f>IF(COUNTIF(AG18:AG82,"K")=0,"",COUNTIF(AG18:AG82,"K"))</f>
        <v>2</v>
      </c>
      <c r="AH91" s="347"/>
      <c r="AI91" s="348"/>
      <c r="AJ91" s="348"/>
      <c r="AK91" s="348"/>
      <c r="AL91" s="266"/>
      <c r="AM91" s="349" t="str">
        <f>IF(COUNTIF(AM18:AM82,"K")=0,"",COUNTIF(AM18:AM82,"K"))</f>
        <v/>
      </c>
      <c r="AN91" s="350"/>
      <c r="AO91" s="348"/>
      <c r="AP91" s="348"/>
      <c r="AQ91" s="348"/>
      <c r="AR91" s="266"/>
      <c r="AS91" s="366">
        <f t="shared" si="75"/>
        <v>4</v>
      </c>
    </row>
    <row r="92" spans="1:47" s="483" customFormat="1" ht="15.75" customHeight="1" x14ac:dyDescent="0.2">
      <c r="A92" s="490"/>
      <c r="B92" s="118"/>
      <c r="C92" s="346" t="s">
        <v>36</v>
      </c>
      <c r="D92" s="347"/>
      <c r="E92" s="348"/>
      <c r="F92" s="348"/>
      <c r="G92" s="348"/>
      <c r="H92" s="266"/>
      <c r="I92" s="349" t="str">
        <f>IF(COUNTIF(I18:I82,"K(Z)")=0,"",COUNTIF(I18:I82,"K(Z)"))</f>
        <v/>
      </c>
      <c r="J92" s="347"/>
      <c r="K92" s="348"/>
      <c r="L92" s="348"/>
      <c r="M92" s="348"/>
      <c r="N92" s="266"/>
      <c r="O92" s="349">
        <f>IF(COUNTIF(O18:O82,"K(Z)")=0,"",COUNTIF(O18:O82,"K(Z)"))</f>
        <v>3</v>
      </c>
      <c r="P92" s="347"/>
      <c r="Q92" s="348"/>
      <c r="R92" s="348"/>
      <c r="S92" s="348"/>
      <c r="T92" s="266"/>
      <c r="U92" s="349">
        <f>IF(COUNTIF(U18:U82,"K(Z)")=0,"",COUNTIF(U18:U82,"K(Z)"))</f>
        <v>5</v>
      </c>
      <c r="V92" s="347"/>
      <c r="W92" s="348"/>
      <c r="X92" s="348"/>
      <c r="Y92" s="348"/>
      <c r="Z92" s="266"/>
      <c r="AA92" s="349">
        <f>IF(COUNTIF(AA18:AA82,"K(Z)")=0,"",COUNTIF(AA18:AA82,"K(Z)"))</f>
        <v>5</v>
      </c>
      <c r="AB92" s="347"/>
      <c r="AC92" s="348"/>
      <c r="AD92" s="348"/>
      <c r="AE92" s="348"/>
      <c r="AF92" s="266"/>
      <c r="AG92" s="349">
        <f>IF(COUNTIF(AG18:AG82,"K(Z)")=0,"",COUNTIF(AG18:AG82,"K(Z)"))</f>
        <v>4</v>
      </c>
      <c r="AH92" s="347"/>
      <c r="AI92" s="348"/>
      <c r="AJ92" s="348"/>
      <c r="AK92" s="348"/>
      <c r="AL92" s="266"/>
      <c r="AM92" s="349">
        <f>IF(COUNTIF(AM18:AM82,"K(Z)")=0,"",COUNTIF(AM18:AM82,"K(Z)"))</f>
        <v>1</v>
      </c>
      <c r="AN92" s="350"/>
      <c r="AO92" s="348"/>
      <c r="AP92" s="348"/>
      <c r="AQ92" s="348"/>
      <c r="AR92" s="266"/>
      <c r="AS92" s="366">
        <f t="shared" si="75"/>
        <v>18</v>
      </c>
    </row>
    <row r="93" spans="1:47" s="483" customFormat="1" ht="15.75" customHeight="1" x14ac:dyDescent="0.2">
      <c r="A93" s="490"/>
      <c r="B93" s="118"/>
      <c r="C93" s="602" t="s">
        <v>25</v>
      </c>
      <c r="D93" s="347"/>
      <c r="E93" s="348"/>
      <c r="F93" s="348"/>
      <c r="G93" s="348"/>
      <c r="H93" s="266"/>
      <c r="I93" s="349" t="str">
        <f>IF(COUNTIF(I18:I82,"AV")=0,"",COUNTIF(I18:I82,"AV"))</f>
        <v/>
      </c>
      <c r="J93" s="347"/>
      <c r="K93" s="348"/>
      <c r="L93" s="348"/>
      <c r="M93" s="348"/>
      <c r="N93" s="266"/>
      <c r="O93" s="349" t="str">
        <f>IF(COUNTIF(O18:O82,"AV")=0,"",COUNTIF(O18:O82,"AV"))</f>
        <v/>
      </c>
      <c r="P93" s="347"/>
      <c r="Q93" s="348"/>
      <c r="R93" s="348"/>
      <c r="S93" s="348"/>
      <c r="T93" s="266"/>
      <c r="U93" s="349" t="str">
        <f>IF(COUNTIF(U18:U82,"AV")=0,"",COUNTIF(U18:U82,"AV"))</f>
        <v/>
      </c>
      <c r="V93" s="347"/>
      <c r="W93" s="348"/>
      <c r="X93" s="348"/>
      <c r="Y93" s="348"/>
      <c r="Z93" s="266"/>
      <c r="AA93" s="349" t="str">
        <f>IF(COUNTIF(AA18:AA82,"AV")=0,"",COUNTIF(AA18:AA82,"AV"))</f>
        <v/>
      </c>
      <c r="AB93" s="347"/>
      <c r="AC93" s="348"/>
      <c r="AD93" s="348"/>
      <c r="AE93" s="348"/>
      <c r="AF93" s="266"/>
      <c r="AG93" s="349" t="str">
        <f>IF(COUNTIF(AG18:AG82,"AV")=0,"",COUNTIF(AG18:AG82,"AV"))</f>
        <v/>
      </c>
      <c r="AH93" s="347"/>
      <c r="AI93" s="348"/>
      <c r="AJ93" s="348"/>
      <c r="AK93" s="348"/>
      <c r="AL93" s="266"/>
      <c r="AM93" s="349" t="str">
        <f>IF(COUNTIF(AM18:AM82,"AV")=0,"",COUNTIF(AM18:AM82,"AV"))</f>
        <v/>
      </c>
      <c r="AN93" s="350"/>
      <c r="AO93" s="348"/>
      <c r="AP93" s="348"/>
      <c r="AQ93" s="348"/>
      <c r="AR93" s="266"/>
      <c r="AS93" s="366" t="str">
        <f t="shared" si="75"/>
        <v/>
      </c>
    </row>
    <row r="94" spans="1:47" s="483" customFormat="1" ht="15.75" customHeight="1" x14ac:dyDescent="0.2">
      <c r="A94" s="490"/>
      <c r="B94" s="118"/>
      <c r="C94" s="602" t="s">
        <v>62</v>
      </c>
      <c r="D94" s="347"/>
      <c r="E94" s="348"/>
      <c r="F94" s="348"/>
      <c r="G94" s="348"/>
      <c r="H94" s="266"/>
      <c r="I94" s="349" t="str">
        <f>IF(COUNTIF(I18:I82,"KV")=0,"",COUNTIF(I18:I82,"KV"))</f>
        <v/>
      </c>
      <c r="J94" s="347"/>
      <c r="K94" s="348"/>
      <c r="L94" s="348"/>
      <c r="M94" s="348"/>
      <c r="N94" s="266"/>
      <c r="O94" s="349" t="str">
        <f>IF(COUNTIF(O18:O82,"KV")=0,"",COUNTIF(O18:O82,"KV"))</f>
        <v/>
      </c>
      <c r="P94" s="347"/>
      <c r="Q94" s="348"/>
      <c r="R94" s="348"/>
      <c r="S94" s="348"/>
      <c r="T94" s="266"/>
      <c r="U94" s="349" t="str">
        <f>IF(COUNTIF(U18:U82,"KV")=0,"",COUNTIF(U18:U82,"KV"))</f>
        <v/>
      </c>
      <c r="V94" s="347"/>
      <c r="W94" s="348"/>
      <c r="X94" s="348"/>
      <c r="Y94" s="348"/>
      <c r="Z94" s="266"/>
      <c r="AA94" s="349" t="str">
        <f>IF(COUNTIF(AA18:AA82,"KV")=0,"",COUNTIF(AA18:AA82,"KV"))</f>
        <v/>
      </c>
      <c r="AB94" s="347"/>
      <c r="AC94" s="348"/>
      <c r="AD94" s="348"/>
      <c r="AE94" s="348"/>
      <c r="AF94" s="266"/>
      <c r="AG94" s="349" t="str">
        <f>IF(COUNTIF(AG18:AG82,"KV")=0,"",COUNTIF(AG18:AG82,"KV"))</f>
        <v/>
      </c>
      <c r="AH94" s="347"/>
      <c r="AI94" s="348"/>
      <c r="AJ94" s="348"/>
      <c r="AK94" s="348"/>
      <c r="AL94" s="266"/>
      <c r="AM94" s="349" t="str">
        <f>IF(COUNTIF(AM18:AM82,"KV")=0,"",COUNTIF(AM18:AM82,"KV"))</f>
        <v/>
      </c>
      <c r="AN94" s="350"/>
      <c r="AO94" s="348"/>
      <c r="AP94" s="348"/>
      <c r="AQ94" s="348"/>
      <c r="AR94" s="266"/>
      <c r="AS94" s="366" t="str">
        <f t="shared" si="75"/>
        <v/>
      </c>
    </row>
    <row r="95" spans="1:47" s="483" customFormat="1" ht="15.75" customHeight="1" x14ac:dyDescent="0.2">
      <c r="A95" s="490"/>
      <c r="B95" s="118"/>
      <c r="C95" s="602" t="s">
        <v>63</v>
      </c>
      <c r="D95" s="356"/>
      <c r="E95" s="357"/>
      <c r="F95" s="357"/>
      <c r="G95" s="357"/>
      <c r="H95" s="358"/>
      <c r="I95" s="349" t="str">
        <f>IF(COUNTIF(I18:I82,"SZG")=0,"",COUNTIF(I18:I82,"SZG"))</f>
        <v/>
      </c>
      <c r="J95" s="356"/>
      <c r="K95" s="357"/>
      <c r="L95" s="357"/>
      <c r="M95" s="357"/>
      <c r="N95" s="358"/>
      <c r="O95" s="349" t="str">
        <f>IF(COUNTIF(O18:O82,"SZG")=0,"",COUNTIF(O18:O82,"SZG"))</f>
        <v/>
      </c>
      <c r="P95" s="356"/>
      <c r="Q95" s="357"/>
      <c r="R95" s="357"/>
      <c r="S95" s="357"/>
      <c r="T95" s="358"/>
      <c r="U95" s="349" t="str">
        <f>IF(COUNTIF(U18:U82,"SZG")=0,"",COUNTIF(U18:U82,"SZG"))</f>
        <v/>
      </c>
      <c r="V95" s="356"/>
      <c r="W95" s="357"/>
      <c r="X95" s="357"/>
      <c r="Y95" s="357"/>
      <c r="Z95" s="358"/>
      <c r="AA95" s="349">
        <f>IF(COUNTIF(AA18:AA82,"SZG")=0,"",COUNTIF(AA18:AA82,"SZG"))</f>
        <v>1</v>
      </c>
      <c r="AB95" s="356"/>
      <c r="AC95" s="357"/>
      <c r="AD95" s="357"/>
      <c r="AE95" s="357"/>
      <c r="AF95" s="358"/>
      <c r="AG95" s="349" t="str">
        <f>IF(COUNTIF(AG18:AG82,"SZG")=0,"",COUNTIF(AG18:AG82,"SZG"))</f>
        <v/>
      </c>
      <c r="AH95" s="356"/>
      <c r="AI95" s="357"/>
      <c r="AJ95" s="357"/>
      <c r="AK95" s="357"/>
      <c r="AL95" s="358"/>
      <c r="AM95" s="349" t="str">
        <f>IF(COUNTIF(AM18:AM82,"SZG")=0,"",COUNTIF(AM18:AM82,"SZG"))</f>
        <v/>
      </c>
      <c r="AN95" s="350"/>
      <c r="AO95" s="348"/>
      <c r="AP95" s="348"/>
      <c r="AQ95" s="348"/>
      <c r="AR95" s="266"/>
      <c r="AS95" s="366">
        <f t="shared" si="75"/>
        <v>1</v>
      </c>
    </row>
    <row r="96" spans="1:47" s="483" customFormat="1" ht="15.75" customHeight="1" x14ac:dyDescent="0.2">
      <c r="A96" s="490"/>
      <c r="B96" s="118"/>
      <c r="C96" s="602" t="s">
        <v>64</v>
      </c>
      <c r="D96" s="356"/>
      <c r="E96" s="357"/>
      <c r="F96" s="357"/>
      <c r="G96" s="357"/>
      <c r="H96" s="358"/>
      <c r="I96" s="349" t="str">
        <f>IF(COUNTIF(I18:I82,"ZV")=0,"",COUNTIF(I18:I82,"ZV"))</f>
        <v/>
      </c>
      <c r="J96" s="356"/>
      <c r="K96" s="357"/>
      <c r="L96" s="357"/>
      <c r="M96" s="357"/>
      <c r="N96" s="358"/>
      <c r="O96" s="349" t="str">
        <f>IF(COUNTIF(O18:O82,"ZV")=0,"",COUNTIF(O18:O82,"ZV"))</f>
        <v/>
      </c>
      <c r="P96" s="356"/>
      <c r="Q96" s="357"/>
      <c r="R96" s="357"/>
      <c r="S96" s="357"/>
      <c r="T96" s="358"/>
      <c r="U96" s="349" t="str">
        <f>IF(COUNTIF(U18:U82,"ZV")=0,"",COUNTIF(U18:U82,"ZV"))</f>
        <v/>
      </c>
      <c r="V96" s="356"/>
      <c r="W96" s="357"/>
      <c r="X96" s="357"/>
      <c r="Y96" s="357"/>
      <c r="Z96" s="358"/>
      <c r="AA96" s="349" t="str">
        <f>IF(COUNTIF(AA18:AA82,"ZV")=0,"",COUNTIF(AA18:AA82,"ZV"))</f>
        <v/>
      </c>
      <c r="AB96" s="356"/>
      <c r="AC96" s="357"/>
      <c r="AD96" s="357"/>
      <c r="AE96" s="357"/>
      <c r="AF96" s="358"/>
      <c r="AG96" s="349" t="str">
        <f>IF(COUNTIF(AG18:AG82,"ZV")=0,"",COUNTIF(AG18:AG82,"ZV"))</f>
        <v/>
      </c>
      <c r="AH96" s="356"/>
      <c r="AI96" s="357"/>
      <c r="AJ96" s="357"/>
      <c r="AK96" s="357"/>
      <c r="AL96" s="358"/>
      <c r="AM96" s="349">
        <f>IF(COUNTIF(AM18:AM82,"ZV")=0,"",COUNTIF(AM18:AM82,"ZV"))</f>
        <v>3</v>
      </c>
      <c r="AN96" s="350"/>
      <c r="AO96" s="348"/>
      <c r="AP96" s="348"/>
      <c r="AQ96" s="348"/>
      <c r="AR96" s="266"/>
      <c r="AS96" s="366">
        <f t="shared" si="75"/>
        <v>3</v>
      </c>
    </row>
    <row r="97" spans="1:45" s="483" customFormat="1" ht="15.75" customHeight="1" thickBot="1" x14ac:dyDescent="0.25">
      <c r="A97" s="223"/>
      <c r="B97" s="224"/>
      <c r="C97" s="359" t="s">
        <v>26</v>
      </c>
      <c r="D97" s="360"/>
      <c r="E97" s="361"/>
      <c r="F97" s="361"/>
      <c r="G97" s="361"/>
      <c r="H97" s="362"/>
      <c r="I97" s="363">
        <f>IF(SUM(I85:I96)=0,"",SUM(I85:I96))</f>
        <v>8</v>
      </c>
      <c r="J97" s="360"/>
      <c r="K97" s="361"/>
      <c r="L97" s="361"/>
      <c r="M97" s="361"/>
      <c r="N97" s="362"/>
      <c r="O97" s="363">
        <f>IF(SUM(O85:O96)=0,"",SUM(O85:O96))</f>
        <v>10</v>
      </c>
      <c r="P97" s="360"/>
      <c r="Q97" s="361"/>
      <c r="R97" s="361"/>
      <c r="S97" s="361"/>
      <c r="T97" s="362"/>
      <c r="U97" s="363">
        <f>IF(SUM(U85:U96)=0,"",SUM(U85:U96))</f>
        <v>11</v>
      </c>
      <c r="V97" s="360"/>
      <c r="W97" s="361"/>
      <c r="X97" s="361"/>
      <c r="Y97" s="361"/>
      <c r="Z97" s="362"/>
      <c r="AA97" s="363">
        <f>IF(SUM(AA85:AA96)=0,"",SUM(AA85:AA96))</f>
        <v>12</v>
      </c>
      <c r="AB97" s="360"/>
      <c r="AC97" s="361"/>
      <c r="AD97" s="361"/>
      <c r="AE97" s="361"/>
      <c r="AF97" s="362"/>
      <c r="AG97" s="363">
        <f>IF(SUM(AG85:AG96)=0,"",SUM(AG85:AG96))</f>
        <v>8</v>
      </c>
      <c r="AH97" s="360"/>
      <c r="AI97" s="361"/>
      <c r="AJ97" s="361"/>
      <c r="AK97" s="361"/>
      <c r="AL97" s="362"/>
      <c r="AM97" s="363">
        <f>IF(SUM(AM85:AM96)=0,"",SUM(AM85:AM96))</f>
        <v>14</v>
      </c>
      <c r="AN97" s="364"/>
      <c r="AO97" s="361"/>
      <c r="AP97" s="361"/>
      <c r="AQ97" s="361"/>
      <c r="AR97" s="362"/>
      <c r="AS97" s="366">
        <f t="shared" si="75"/>
        <v>63</v>
      </c>
    </row>
    <row r="98" spans="1:45" s="483" customFormat="1" ht="15.75" customHeight="1" thickTop="1" x14ac:dyDescent="0.2">
      <c r="A98" s="493"/>
      <c r="B98" s="494"/>
      <c r="C98" s="494"/>
    </row>
    <row r="99" spans="1:45" s="483" customFormat="1" ht="15.75" customHeight="1" x14ac:dyDescent="0.2">
      <c r="A99" s="493"/>
      <c r="B99" s="494"/>
      <c r="C99" s="494"/>
      <c r="E99" s="661"/>
      <c r="K99" s="661"/>
      <c r="Q99" s="661"/>
      <c r="W99" s="661"/>
      <c r="AC99" s="661"/>
      <c r="AI99" s="662"/>
    </row>
    <row r="100" spans="1:45" s="483" customFormat="1" ht="15.75" customHeight="1" x14ac:dyDescent="0.2">
      <c r="A100" s="493"/>
      <c r="B100" s="494"/>
      <c r="C100" s="494"/>
      <c r="Z100" s="495"/>
      <c r="AF100" s="495"/>
    </row>
    <row r="101" spans="1:45" s="483" customFormat="1" ht="15.75" customHeight="1" x14ac:dyDescent="0.2">
      <c r="A101" s="493"/>
      <c r="B101" s="494"/>
      <c r="C101" s="494"/>
    </row>
    <row r="102" spans="1:45" s="483" customFormat="1" ht="15.75" customHeight="1" x14ac:dyDescent="0.2">
      <c r="A102" s="493"/>
      <c r="B102" s="494"/>
      <c r="C102" s="494"/>
    </row>
    <row r="103" spans="1:45" s="483" customFormat="1" ht="15.75" customHeight="1" x14ac:dyDescent="0.2">
      <c r="A103" s="493"/>
      <c r="B103" s="494"/>
      <c r="C103" s="494"/>
    </row>
    <row r="104" spans="1:45" s="483" customFormat="1" ht="15.75" customHeight="1" x14ac:dyDescent="0.2">
      <c r="A104" s="493"/>
      <c r="B104" s="494"/>
      <c r="C104" s="494"/>
    </row>
    <row r="105" spans="1:45" s="483" customFormat="1" ht="15.75" customHeight="1" x14ac:dyDescent="0.2">
      <c r="A105" s="493"/>
      <c r="B105" s="494"/>
      <c r="C105" s="494"/>
    </row>
    <row r="106" spans="1:45" s="483" customFormat="1" ht="15.75" customHeight="1" x14ac:dyDescent="0.2">
      <c r="A106" s="493"/>
      <c r="B106" s="494"/>
      <c r="C106" s="494"/>
    </row>
    <row r="107" spans="1:45" s="483" customFormat="1" ht="15.75" customHeight="1" x14ac:dyDescent="0.2">
      <c r="A107" s="493"/>
      <c r="B107" s="494"/>
      <c r="C107" s="494"/>
    </row>
    <row r="108" spans="1:45" s="483" customFormat="1" ht="15.75" customHeight="1" x14ac:dyDescent="0.2">
      <c r="A108" s="493"/>
      <c r="B108" s="494"/>
      <c r="C108" s="494"/>
    </row>
    <row r="109" spans="1:45" s="483" customFormat="1" ht="15.75" customHeight="1" x14ac:dyDescent="0.2">
      <c r="A109" s="493"/>
      <c r="B109" s="494"/>
      <c r="C109" s="494"/>
    </row>
    <row r="110" spans="1:45" s="483" customFormat="1" ht="15.75" customHeight="1" x14ac:dyDescent="0.2">
      <c r="A110" s="493"/>
      <c r="B110" s="494"/>
      <c r="C110" s="494"/>
    </row>
    <row r="111" spans="1:45" s="483" customFormat="1" ht="15.75" customHeight="1" x14ac:dyDescent="0.2">
      <c r="A111" s="493"/>
      <c r="B111" s="494"/>
      <c r="C111" s="494"/>
    </row>
    <row r="112" spans="1:45" s="483" customFormat="1" ht="15.75" customHeight="1" x14ac:dyDescent="0.2">
      <c r="A112" s="493"/>
      <c r="B112" s="494"/>
      <c r="C112" s="494"/>
    </row>
    <row r="113" spans="1:3" s="483" customFormat="1" ht="15.75" customHeight="1" x14ac:dyDescent="0.2">
      <c r="A113" s="493"/>
      <c r="B113" s="494"/>
      <c r="C113" s="494"/>
    </row>
    <row r="114" spans="1:3" s="483" customFormat="1" ht="15.75" customHeight="1" x14ac:dyDescent="0.2">
      <c r="A114" s="493"/>
      <c r="B114" s="494"/>
      <c r="C114" s="494"/>
    </row>
    <row r="115" spans="1:3" s="483" customFormat="1" ht="15.75" customHeight="1" x14ac:dyDescent="0.2">
      <c r="A115" s="493"/>
      <c r="B115" s="494"/>
      <c r="C115" s="494"/>
    </row>
    <row r="116" spans="1:3" s="483" customFormat="1" ht="15.75" customHeight="1" x14ac:dyDescent="0.2">
      <c r="A116" s="493"/>
      <c r="B116" s="494"/>
      <c r="C116" s="494"/>
    </row>
    <row r="117" spans="1:3" s="483" customFormat="1" ht="15.75" customHeight="1" x14ac:dyDescent="0.2">
      <c r="A117" s="493"/>
      <c r="B117" s="494"/>
      <c r="C117" s="494"/>
    </row>
    <row r="118" spans="1:3" s="483" customFormat="1" ht="15.75" customHeight="1" x14ac:dyDescent="0.2">
      <c r="A118" s="493"/>
      <c r="B118" s="494"/>
      <c r="C118" s="494"/>
    </row>
    <row r="119" spans="1:3" s="483" customFormat="1" ht="15.75" customHeight="1" x14ac:dyDescent="0.2">
      <c r="A119" s="493"/>
      <c r="B119" s="494"/>
      <c r="C119" s="494"/>
    </row>
    <row r="120" spans="1:3" s="483" customFormat="1" ht="15.75" customHeight="1" x14ac:dyDescent="0.2">
      <c r="A120" s="493"/>
      <c r="B120" s="494"/>
      <c r="C120" s="494"/>
    </row>
    <row r="121" spans="1:3" s="483" customFormat="1" ht="15.75" customHeight="1" x14ac:dyDescent="0.2">
      <c r="A121" s="493"/>
      <c r="B121" s="494"/>
      <c r="C121" s="494"/>
    </row>
    <row r="122" spans="1:3" s="483" customFormat="1" ht="15.75" customHeight="1" x14ac:dyDescent="0.2">
      <c r="A122" s="493"/>
      <c r="B122" s="494"/>
      <c r="C122" s="494"/>
    </row>
    <row r="123" spans="1:3" s="483" customFormat="1" ht="15.75" customHeight="1" x14ac:dyDescent="0.2">
      <c r="A123" s="493"/>
      <c r="B123" s="494"/>
      <c r="C123" s="494"/>
    </row>
    <row r="124" spans="1:3" s="483" customFormat="1" ht="15.75" customHeight="1" x14ac:dyDescent="0.2">
      <c r="A124" s="493"/>
      <c r="B124" s="494"/>
      <c r="C124" s="494"/>
    </row>
    <row r="125" spans="1:3" s="483" customFormat="1" ht="15.75" customHeight="1" x14ac:dyDescent="0.2">
      <c r="A125" s="493"/>
      <c r="B125" s="494"/>
      <c r="C125" s="494"/>
    </row>
    <row r="126" spans="1:3" s="483" customFormat="1" ht="15.75" customHeight="1" x14ac:dyDescent="0.2">
      <c r="A126" s="493"/>
      <c r="B126" s="494"/>
      <c r="C126" s="494"/>
    </row>
    <row r="127" spans="1:3" s="483" customFormat="1" ht="15.75" customHeight="1" x14ac:dyDescent="0.2">
      <c r="A127" s="493"/>
      <c r="B127" s="494"/>
      <c r="C127" s="494"/>
    </row>
    <row r="128" spans="1:3" s="483" customFormat="1" ht="15.75" customHeight="1" x14ac:dyDescent="0.2">
      <c r="A128" s="493"/>
      <c r="B128" s="494"/>
      <c r="C128" s="494"/>
    </row>
    <row r="129" spans="1:3" s="483" customFormat="1" ht="15.75" customHeight="1" x14ac:dyDescent="0.2">
      <c r="A129" s="493"/>
      <c r="B129" s="494"/>
      <c r="C129" s="494"/>
    </row>
    <row r="130" spans="1:3" s="483" customFormat="1" ht="15.75" customHeight="1" x14ac:dyDescent="0.2">
      <c r="A130" s="493"/>
      <c r="B130" s="494"/>
      <c r="C130" s="494"/>
    </row>
    <row r="131" spans="1:3" s="483" customFormat="1" ht="15.75" customHeight="1" x14ac:dyDescent="0.2">
      <c r="A131" s="493"/>
      <c r="B131" s="494"/>
      <c r="C131" s="494"/>
    </row>
    <row r="132" spans="1:3" s="483" customFormat="1" ht="15.75" customHeight="1" x14ac:dyDescent="0.2">
      <c r="A132" s="493"/>
      <c r="B132" s="494"/>
      <c r="C132" s="494"/>
    </row>
    <row r="133" spans="1:3" s="483" customFormat="1" ht="15.75" customHeight="1" x14ac:dyDescent="0.2">
      <c r="A133" s="493"/>
      <c r="B133" s="494"/>
      <c r="C133" s="494"/>
    </row>
    <row r="134" spans="1:3" s="483" customFormat="1" ht="15.75" customHeight="1" x14ac:dyDescent="0.2">
      <c r="A134" s="493"/>
      <c r="B134" s="494"/>
      <c r="C134" s="494"/>
    </row>
    <row r="135" spans="1:3" s="483" customFormat="1" ht="15.75" customHeight="1" x14ac:dyDescent="0.2">
      <c r="A135" s="493"/>
      <c r="B135" s="494"/>
      <c r="C135" s="494"/>
    </row>
    <row r="136" spans="1:3" s="483" customFormat="1" ht="15.75" customHeight="1" x14ac:dyDescent="0.2">
      <c r="A136" s="493"/>
      <c r="B136" s="494"/>
      <c r="C136" s="494"/>
    </row>
    <row r="137" spans="1:3" s="483" customFormat="1" ht="15.75" customHeight="1" x14ac:dyDescent="0.2">
      <c r="A137" s="493"/>
      <c r="B137" s="494"/>
      <c r="C137" s="494"/>
    </row>
    <row r="138" spans="1:3" s="483" customFormat="1" ht="15.75" customHeight="1" x14ac:dyDescent="0.2">
      <c r="A138" s="493"/>
      <c r="B138" s="494"/>
      <c r="C138" s="494"/>
    </row>
    <row r="139" spans="1:3" s="483" customFormat="1" ht="15.75" customHeight="1" x14ac:dyDescent="0.2">
      <c r="A139" s="493"/>
      <c r="B139" s="494"/>
      <c r="C139" s="494"/>
    </row>
    <row r="140" spans="1:3" s="483" customFormat="1" ht="15.75" customHeight="1" x14ac:dyDescent="0.2">
      <c r="A140" s="493"/>
      <c r="B140" s="494"/>
      <c r="C140" s="494"/>
    </row>
    <row r="141" spans="1:3" s="483" customFormat="1" ht="15.75" customHeight="1" x14ac:dyDescent="0.2">
      <c r="A141" s="493"/>
      <c r="B141" s="494"/>
      <c r="C141" s="494"/>
    </row>
    <row r="142" spans="1:3" s="483" customFormat="1" ht="15.75" customHeight="1" x14ac:dyDescent="0.2">
      <c r="A142" s="493"/>
      <c r="B142" s="494"/>
      <c r="C142" s="494"/>
    </row>
    <row r="143" spans="1:3" s="483" customFormat="1" ht="15.75" customHeight="1" x14ac:dyDescent="0.2">
      <c r="A143" s="493"/>
      <c r="B143" s="494"/>
      <c r="C143" s="494"/>
    </row>
    <row r="144" spans="1:3" s="483" customFormat="1" ht="15.75" customHeight="1" x14ac:dyDescent="0.2">
      <c r="A144" s="493"/>
      <c r="B144" s="494"/>
      <c r="C144" s="494"/>
    </row>
    <row r="145" spans="1:3" s="483" customFormat="1" ht="15.75" customHeight="1" x14ac:dyDescent="0.2">
      <c r="A145" s="493"/>
      <c r="B145" s="494"/>
      <c r="C145" s="494"/>
    </row>
    <row r="146" spans="1:3" s="483" customFormat="1" ht="15.75" customHeight="1" x14ac:dyDescent="0.2">
      <c r="A146" s="493"/>
      <c r="B146" s="494"/>
      <c r="C146" s="494"/>
    </row>
    <row r="147" spans="1:3" s="483" customFormat="1" ht="15.75" customHeight="1" x14ac:dyDescent="0.2">
      <c r="A147" s="493"/>
      <c r="B147" s="494"/>
      <c r="C147" s="494"/>
    </row>
    <row r="148" spans="1:3" s="483" customFormat="1" ht="15.75" customHeight="1" x14ac:dyDescent="0.2">
      <c r="A148" s="493"/>
      <c r="B148" s="494"/>
      <c r="C148" s="494"/>
    </row>
    <row r="149" spans="1:3" s="483" customFormat="1" ht="15.75" customHeight="1" x14ac:dyDescent="0.2">
      <c r="A149" s="493"/>
      <c r="B149" s="494"/>
      <c r="C149" s="494"/>
    </row>
    <row r="150" spans="1:3" s="483" customFormat="1" ht="15.75" customHeight="1" x14ac:dyDescent="0.2">
      <c r="A150" s="493"/>
      <c r="B150" s="494"/>
      <c r="C150" s="494"/>
    </row>
    <row r="151" spans="1:3" s="483" customFormat="1" ht="15.75" customHeight="1" x14ac:dyDescent="0.2">
      <c r="A151" s="493"/>
      <c r="B151" s="494"/>
      <c r="C151" s="494"/>
    </row>
    <row r="152" spans="1:3" s="483" customFormat="1" ht="15.75" customHeight="1" x14ac:dyDescent="0.2">
      <c r="A152" s="493"/>
      <c r="B152" s="494"/>
      <c r="C152" s="494"/>
    </row>
    <row r="153" spans="1:3" s="483" customFormat="1" ht="15.75" customHeight="1" x14ac:dyDescent="0.2">
      <c r="A153" s="493"/>
      <c r="B153" s="494"/>
      <c r="C153" s="494"/>
    </row>
    <row r="154" spans="1:3" s="483" customFormat="1" ht="15.75" customHeight="1" x14ac:dyDescent="0.2">
      <c r="A154" s="493"/>
      <c r="B154" s="494"/>
      <c r="C154" s="494"/>
    </row>
    <row r="155" spans="1:3" s="483" customFormat="1" ht="15.75" customHeight="1" x14ac:dyDescent="0.2">
      <c r="A155" s="493"/>
      <c r="B155" s="494"/>
      <c r="C155" s="494"/>
    </row>
    <row r="156" spans="1:3" s="483" customFormat="1" ht="15.75" customHeight="1" x14ac:dyDescent="0.2">
      <c r="A156" s="493"/>
      <c r="B156" s="494"/>
      <c r="C156" s="494"/>
    </row>
    <row r="157" spans="1:3" s="483" customFormat="1" ht="15.75" customHeight="1" x14ac:dyDescent="0.2">
      <c r="A157" s="493"/>
      <c r="B157" s="494"/>
      <c r="C157" s="494"/>
    </row>
    <row r="158" spans="1:3" s="483" customFormat="1" ht="15.75" customHeight="1" x14ac:dyDescent="0.2">
      <c r="A158" s="493"/>
      <c r="B158" s="494"/>
      <c r="C158" s="494"/>
    </row>
    <row r="159" spans="1:3" s="483" customFormat="1" ht="15.75" customHeight="1" x14ac:dyDescent="0.2">
      <c r="A159" s="493"/>
      <c r="B159" s="494"/>
      <c r="C159" s="494"/>
    </row>
    <row r="160" spans="1:3" s="483" customFormat="1" ht="15.75" customHeight="1" x14ac:dyDescent="0.2">
      <c r="A160" s="493"/>
      <c r="B160" s="494"/>
      <c r="C160" s="494"/>
    </row>
    <row r="161" spans="1:45" s="483" customFormat="1" ht="15.75" customHeight="1" x14ac:dyDescent="0.2">
      <c r="A161" s="493"/>
      <c r="B161" s="494"/>
      <c r="C161" s="494"/>
    </row>
    <row r="162" spans="1:45" s="483" customFormat="1" ht="15.75" customHeight="1" x14ac:dyDescent="0.2">
      <c r="A162" s="493"/>
      <c r="B162" s="494"/>
      <c r="C162" s="494"/>
    </row>
    <row r="163" spans="1:45" ht="15.75" customHeight="1" x14ac:dyDescent="0.2">
      <c r="A163" s="493"/>
      <c r="B163" s="496"/>
      <c r="C163" s="496"/>
      <c r="D163" s="483"/>
      <c r="E163" s="483"/>
      <c r="F163" s="483"/>
      <c r="G163" s="483"/>
      <c r="H163" s="483"/>
      <c r="I163" s="483"/>
      <c r="J163" s="483"/>
      <c r="K163" s="483"/>
      <c r="L163" s="483"/>
      <c r="M163" s="483"/>
      <c r="N163" s="483"/>
      <c r="O163" s="483"/>
      <c r="P163" s="483"/>
      <c r="Q163" s="483"/>
      <c r="R163" s="483"/>
      <c r="S163" s="483"/>
      <c r="T163" s="483"/>
      <c r="U163" s="483"/>
      <c r="V163" s="483"/>
      <c r="W163" s="483"/>
      <c r="X163" s="483"/>
      <c r="Y163" s="483"/>
      <c r="Z163" s="483"/>
      <c r="AA163" s="483"/>
      <c r="AB163" s="483"/>
      <c r="AC163" s="483"/>
      <c r="AD163" s="483"/>
      <c r="AE163" s="483"/>
      <c r="AF163" s="483"/>
      <c r="AG163" s="483"/>
      <c r="AH163" s="483"/>
      <c r="AI163" s="483"/>
      <c r="AJ163" s="483"/>
      <c r="AK163" s="483"/>
      <c r="AL163" s="483"/>
      <c r="AM163" s="483"/>
      <c r="AN163" s="483"/>
      <c r="AO163" s="483"/>
      <c r="AP163" s="483"/>
      <c r="AQ163" s="483"/>
      <c r="AR163" s="483"/>
      <c r="AS163" s="483"/>
    </row>
    <row r="164" spans="1:45" ht="15.75" customHeight="1" x14ac:dyDescent="0.2">
      <c r="A164" s="493"/>
      <c r="B164" s="496"/>
      <c r="C164" s="496"/>
      <c r="D164" s="483"/>
      <c r="E164" s="483"/>
      <c r="F164" s="483"/>
      <c r="G164" s="483"/>
      <c r="H164" s="483"/>
      <c r="I164" s="483"/>
      <c r="J164" s="483"/>
      <c r="K164" s="483"/>
      <c r="L164" s="483"/>
      <c r="M164" s="483"/>
      <c r="N164" s="483"/>
      <c r="O164" s="483"/>
      <c r="P164" s="483"/>
      <c r="Q164" s="483"/>
      <c r="R164" s="483"/>
      <c r="S164" s="483"/>
      <c r="T164" s="483"/>
      <c r="U164" s="483"/>
      <c r="V164" s="483"/>
      <c r="W164" s="483"/>
      <c r="X164" s="483"/>
      <c r="Y164" s="483"/>
      <c r="Z164" s="483"/>
      <c r="AA164" s="483"/>
      <c r="AB164" s="483"/>
      <c r="AC164" s="483"/>
      <c r="AD164" s="483"/>
      <c r="AE164" s="483"/>
      <c r="AF164" s="483"/>
      <c r="AG164" s="483"/>
      <c r="AH164" s="483"/>
      <c r="AI164" s="483"/>
      <c r="AJ164" s="483"/>
      <c r="AK164" s="483"/>
      <c r="AL164" s="483"/>
      <c r="AM164" s="483"/>
      <c r="AN164" s="483"/>
      <c r="AO164" s="483"/>
      <c r="AP164" s="483"/>
      <c r="AQ164" s="483"/>
      <c r="AR164" s="483"/>
      <c r="AS164" s="483"/>
    </row>
    <row r="165" spans="1:45" ht="15.75" customHeight="1" x14ac:dyDescent="0.2">
      <c r="A165" s="493"/>
      <c r="B165" s="496"/>
      <c r="C165" s="496"/>
      <c r="D165" s="483"/>
      <c r="E165" s="483"/>
      <c r="F165" s="483"/>
      <c r="G165" s="483"/>
      <c r="H165" s="483"/>
      <c r="I165" s="483"/>
      <c r="J165" s="483"/>
      <c r="K165" s="483"/>
      <c r="L165" s="483"/>
      <c r="M165" s="483"/>
      <c r="N165" s="483"/>
      <c r="O165" s="483"/>
      <c r="P165" s="483"/>
      <c r="Q165" s="483"/>
      <c r="R165" s="483"/>
      <c r="S165" s="483"/>
      <c r="T165" s="483"/>
      <c r="U165" s="483"/>
      <c r="V165" s="483"/>
      <c r="W165" s="483"/>
      <c r="X165" s="483"/>
      <c r="Y165" s="483"/>
      <c r="Z165" s="483"/>
      <c r="AA165" s="483"/>
      <c r="AB165" s="483"/>
      <c r="AC165" s="483"/>
      <c r="AD165" s="483"/>
      <c r="AE165" s="483"/>
      <c r="AF165" s="483"/>
      <c r="AG165" s="483"/>
      <c r="AH165" s="483"/>
      <c r="AI165" s="483"/>
      <c r="AJ165" s="483"/>
      <c r="AK165" s="483"/>
      <c r="AL165" s="483"/>
      <c r="AM165" s="483"/>
      <c r="AN165" s="483"/>
      <c r="AO165" s="483"/>
      <c r="AP165" s="483"/>
      <c r="AQ165" s="483"/>
      <c r="AR165" s="483"/>
      <c r="AS165" s="483"/>
    </row>
    <row r="166" spans="1:45" ht="15.75" customHeight="1" x14ac:dyDescent="0.2">
      <c r="A166" s="493"/>
      <c r="B166" s="496"/>
      <c r="C166" s="496"/>
      <c r="D166" s="483"/>
      <c r="E166" s="483"/>
      <c r="F166" s="483"/>
      <c r="G166" s="483"/>
      <c r="H166" s="483"/>
      <c r="I166" s="483"/>
      <c r="J166" s="483"/>
      <c r="K166" s="483"/>
      <c r="L166" s="483"/>
      <c r="M166" s="483"/>
      <c r="N166" s="483"/>
      <c r="O166" s="483"/>
      <c r="P166" s="483"/>
      <c r="Q166" s="483"/>
      <c r="R166" s="483"/>
      <c r="S166" s="483"/>
      <c r="T166" s="483"/>
      <c r="U166" s="483"/>
      <c r="V166" s="483"/>
      <c r="W166" s="483"/>
      <c r="X166" s="483"/>
      <c r="Y166" s="483"/>
      <c r="Z166" s="483"/>
      <c r="AA166" s="483"/>
      <c r="AB166" s="483"/>
      <c r="AC166" s="483"/>
      <c r="AD166" s="483"/>
      <c r="AE166" s="483"/>
      <c r="AF166" s="483"/>
      <c r="AG166" s="483"/>
      <c r="AH166" s="483"/>
      <c r="AI166" s="483"/>
      <c r="AJ166" s="483"/>
      <c r="AK166" s="483"/>
      <c r="AL166" s="483"/>
      <c r="AM166" s="483"/>
      <c r="AN166" s="483"/>
      <c r="AO166" s="483"/>
      <c r="AP166" s="483"/>
      <c r="AQ166" s="483"/>
      <c r="AR166" s="483"/>
      <c r="AS166" s="483"/>
    </row>
    <row r="167" spans="1:45" ht="15.75" customHeight="1" x14ac:dyDescent="0.2">
      <c r="A167" s="493"/>
      <c r="B167" s="496"/>
      <c r="C167" s="496"/>
      <c r="D167" s="483"/>
      <c r="E167" s="483"/>
      <c r="F167" s="483"/>
      <c r="G167" s="483"/>
      <c r="H167" s="483"/>
      <c r="I167" s="483"/>
      <c r="J167" s="483"/>
      <c r="K167" s="483"/>
      <c r="L167" s="483"/>
      <c r="M167" s="483"/>
      <c r="N167" s="483"/>
      <c r="O167" s="483"/>
      <c r="P167" s="483"/>
      <c r="Q167" s="483"/>
      <c r="R167" s="483"/>
      <c r="S167" s="483"/>
      <c r="T167" s="483"/>
      <c r="U167" s="483"/>
      <c r="V167" s="483"/>
      <c r="W167" s="483"/>
      <c r="X167" s="483"/>
      <c r="Y167" s="483"/>
      <c r="Z167" s="483"/>
      <c r="AA167" s="483"/>
      <c r="AB167" s="483"/>
      <c r="AC167" s="483"/>
      <c r="AD167" s="483"/>
      <c r="AE167" s="483"/>
      <c r="AF167" s="483"/>
      <c r="AG167" s="483"/>
      <c r="AH167" s="483"/>
      <c r="AI167" s="483"/>
      <c r="AJ167" s="483"/>
      <c r="AK167" s="483"/>
      <c r="AL167" s="483"/>
      <c r="AM167" s="483"/>
      <c r="AN167" s="483"/>
      <c r="AO167" s="483"/>
      <c r="AP167" s="483"/>
      <c r="AQ167" s="483"/>
      <c r="AR167" s="483"/>
      <c r="AS167" s="483"/>
    </row>
    <row r="168" spans="1:45" ht="15.75" customHeight="1" x14ac:dyDescent="0.2">
      <c r="A168" s="493"/>
      <c r="B168" s="496"/>
      <c r="C168" s="496"/>
      <c r="D168" s="483"/>
      <c r="E168" s="483"/>
      <c r="F168" s="483"/>
      <c r="G168" s="483"/>
      <c r="H168" s="483"/>
      <c r="I168" s="483"/>
      <c r="J168" s="483"/>
      <c r="K168" s="483"/>
      <c r="L168" s="483"/>
      <c r="M168" s="483"/>
      <c r="N168" s="483"/>
      <c r="O168" s="483"/>
      <c r="P168" s="483"/>
      <c r="Q168" s="483"/>
      <c r="R168" s="483"/>
      <c r="S168" s="483"/>
      <c r="T168" s="483"/>
      <c r="U168" s="483"/>
      <c r="V168" s="483"/>
      <c r="W168" s="483"/>
      <c r="X168" s="483"/>
      <c r="Y168" s="483"/>
      <c r="Z168" s="483"/>
      <c r="AA168" s="483"/>
      <c r="AB168" s="483"/>
      <c r="AC168" s="483"/>
      <c r="AD168" s="483"/>
      <c r="AE168" s="483"/>
      <c r="AF168" s="483"/>
      <c r="AG168" s="483"/>
      <c r="AH168" s="483"/>
      <c r="AI168" s="483"/>
      <c r="AJ168" s="483"/>
      <c r="AK168" s="483"/>
      <c r="AL168" s="483"/>
      <c r="AM168" s="483"/>
      <c r="AN168" s="483"/>
      <c r="AO168" s="483"/>
      <c r="AP168" s="483"/>
      <c r="AQ168" s="483"/>
      <c r="AR168" s="483"/>
      <c r="AS168" s="483"/>
    </row>
    <row r="169" spans="1:45" ht="15.75" customHeight="1" x14ac:dyDescent="0.2">
      <c r="A169" s="493"/>
      <c r="B169" s="496"/>
      <c r="C169" s="496"/>
      <c r="D169" s="483"/>
      <c r="E169" s="483"/>
      <c r="F169" s="483"/>
      <c r="G169" s="483"/>
      <c r="H169" s="483"/>
      <c r="I169" s="483"/>
      <c r="J169" s="483"/>
      <c r="K169" s="483"/>
      <c r="L169" s="483"/>
      <c r="M169" s="483"/>
      <c r="N169" s="483"/>
      <c r="O169" s="483"/>
      <c r="P169" s="483"/>
      <c r="Q169" s="483"/>
      <c r="R169" s="483"/>
      <c r="S169" s="483"/>
      <c r="T169" s="483"/>
      <c r="U169" s="483"/>
      <c r="V169" s="483"/>
      <c r="W169" s="483"/>
      <c r="X169" s="483"/>
      <c r="Y169" s="483"/>
      <c r="Z169" s="483"/>
      <c r="AA169" s="483"/>
      <c r="AB169" s="483"/>
      <c r="AC169" s="483"/>
      <c r="AD169" s="483"/>
      <c r="AE169" s="483"/>
      <c r="AF169" s="483"/>
      <c r="AG169" s="483"/>
      <c r="AH169" s="483"/>
      <c r="AI169" s="483"/>
      <c r="AJ169" s="483"/>
      <c r="AK169" s="483"/>
      <c r="AL169" s="483"/>
      <c r="AM169" s="483"/>
      <c r="AN169" s="483"/>
      <c r="AO169" s="483"/>
      <c r="AP169" s="483"/>
      <c r="AQ169" s="483"/>
      <c r="AR169" s="483"/>
      <c r="AS169" s="483"/>
    </row>
    <row r="170" spans="1:45" ht="15.75" customHeight="1" x14ac:dyDescent="0.2">
      <c r="A170" s="493"/>
      <c r="B170" s="496"/>
      <c r="C170" s="496"/>
      <c r="D170" s="483"/>
      <c r="E170" s="483"/>
      <c r="F170" s="483"/>
      <c r="G170" s="483"/>
      <c r="H170" s="483"/>
      <c r="I170" s="483"/>
      <c r="J170" s="483"/>
      <c r="K170" s="483"/>
      <c r="L170" s="483"/>
      <c r="M170" s="483"/>
      <c r="N170" s="483"/>
      <c r="O170" s="483"/>
      <c r="P170" s="483"/>
      <c r="Q170" s="483"/>
      <c r="R170" s="483"/>
      <c r="S170" s="483"/>
      <c r="T170" s="483"/>
      <c r="U170" s="483"/>
      <c r="V170" s="483"/>
      <c r="W170" s="483"/>
      <c r="X170" s="483"/>
      <c r="Y170" s="483"/>
      <c r="Z170" s="483"/>
      <c r="AA170" s="483"/>
      <c r="AB170" s="483"/>
      <c r="AC170" s="483"/>
      <c r="AD170" s="483"/>
      <c r="AE170" s="483"/>
      <c r="AF170" s="483"/>
      <c r="AG170" s="483"/>
      <c r="AH170" s="483"/>
      <c r="AI170" s="483"/>
      <c r="AJ170" s="483"/>
      <c r="AK170" s="483"/>
      <c r="AL170" s="483"/>
      <c r="AM170" s="483"/>
      <c r="AN170" s="483"/>
      <c r="AO170" s="483"/>
      <c r="AP170" s="483"/>
      <c r="AQ170" s="483"/>
      <c r="AR170" s="483"/>
      <c r="AS170" s="483"/>
    </row>
    <row r="171" spans="1:45" ht="15.75" customHeight="1" x14ac:dyDescent="0.2">
      <c r="A171" s="493"/>
      <c r="B171" s="496"/>
      <c r="C171" s="496"/>
      <c r="D171" s="483"/>
      <c r="E171" s="483"/>
      <c r="F171" s="483"/>
      <c r="G171" s="483"/>
      <c r="H171" s="483"/>
      <c r="I171" s="483"/>
      <c r="J171" s="483"/>
      <c r="K171" s="483"/>
      <c r="L171" s="483"/>
      <c r="M171" s="483"/>
      <c r="N171" s="483"/>
      <c r="O171" s="483"/>
      <c r="P171" s="483"/>
      <c r="Q171" s="483"/>
      <c r="R171" s="483"/>
      <c r="S171" s="483"/>
      <c r="T171" s="483"/>
      <c r="U171" s="483"/>
      <c r="V171" s="483"/>
      <c r="W171" s="483"/>
      <c r="X171" s="483"/>
      <c r="Y171" s="483"/>
      <c r="Z171" s="483"/>
      <c r="AA171" s="483"/>
      <c r="AB171" s="483"/>
      <c r="AC171" s="483"/>
      <c r="AD171" s="483"/>
      <c r="AE171" s="483"/>
      <c r="AF171" s="483"/>
      <c r="AG171" s="483"/>
      <c r="AH171" s="483"/>
      <c r="AI171" s="483"/>
      <c r="AJ171" s="483"/>
      <c r="AK171" s="483"/>
      <c r="AL171" s="483"/>
      <c r="AM171" s="483"/>
      <c r="AN171" s="483"/>
      <c r="AO171" s="483"/>
      <c r="AP171" s="483"/>
      <c r="AQ171" s="483"/>
      <c r="AR171" s="483"/>
      <c r="AS171" s="483"/>
    </row>
    <row r="172" spans="1:45" ht="15.75" customHeight="1" x14ac:dyDescent="0.2">
      <c r="A172" s="497"/>
      <c r="B172" s="498"/>
      <c r="C172" s="498"/>
    </row>
    <row r="173" spans="1:45" ht="15.75" customHeight="1" x14ac:dyDescent="0.2">
      <c r="A173" s="497"/>
      <c r="B173" s="498"/>
      <c r="C173" s="498"/>
    </row>
    <row r="174" spans="1:45" ht="15.75" customHeight="1" x14ac:dyDescent="0.2">
      <c r="A174" s="497"/>
      <c r="B174" s="498"/>
      <c r="C174" s="498"/>
    </row>
    <row r="175" spans="1:45" ht="15.75" customHeight="1" x14ac:dyDescent="0.2">
      <c r="A175" s="497"/>
      <c r="B175" s="498"/>
      <c r="C175" s="498"/>
    </row>
    <row r="176" spans="1:45" ht="15.75" customHeight="1" x14ac:dyDescent="0.2">
      <c r="A176" s="497"/>
      <c r="B176" s="498"/>
      <c r="C176" s="498"/>
    </row>
    <row r="177" spans="1:3" ht="15.75" customHeight="1" x14ac:dyDescent="0.2">
      <c r="A177" s="497"/>
      <c r="B177" s="498"/>
      <c r="C177" s="498"/>
    </row>
    <row r="178" spans="1:3" ht="15.75" customHeight="1" x14ac:dyDescent="0.2">
      <c r="A178" s="497"/>
      <c r="B178" s="498"/>
      <c r="C178" s="498"/>
    </row>
    <row r="179" spans="1:3" ht="15.75" customHeight="1" x14ac:dyDescent="0.2">
      <c r="A179" s="497"/>
      <c r="B179" s="498"/>
      <c r="C179" s="498"/>
    </row>
    <row r="180" spans="1:3" ht="15.75" customHeight="1" x14ac:dyDescent="0.2">
      <c r="A180" s="497"/>
      <c r="B180" s="498"/>
      <c r="C180" s="498"/>
    </row>
    <row r="181" spans="1:3" ht="15.75" customHeight="1" x14ac:dyDescent="0.2">
      <c r="A181" s="497"/>
      <c r="B181" s="498"/>
      <c r="C181" s="498"/>
    </row>
    <row r="182" spans="1:3" ht="15.75" customHeight="1" x14ac:dyDescent="0.2">
      <c r="A182" s="497"/>
      <c r="B182" s="498"/>
      <c r="C182" s="498"/>
    </row>
    <row r="183" spans="1:3" ht="15.75" customHeight="1" x14ac:dyDescent="0.2">
      <c r="A183" s="497"/>
      <c r="B183" s="498"/>
      <c r="C183" s="498"/>
    </row>
    <row r="184" spans="1:3" ht="15.75" customHeight="1" x14ac:dyDescent="0.2">
      <c r="A184" s="497"/>
      <c r="B184" s="498"/>
      <c r="C184" s="498"/>
    </row>
    <row r="185" spans="1:3" ht="15.75" customHeight="1" x14ac:dyDescent="0.2">
      <c r="A185" s="497"/>
      <c r="B185" s="498"/>
      <c r="C185" s="498"/>
    </row>
    <row r="186" spans="1:3" ht="15.75" customHeight="1" x14ac:dyDescent="0.2">
      <c r="A186" s="497"/>
      <c r="B186" s="498"/>
      <c r="C186" s="498"/>
    </row>
    <row r="187" spans="1:3" ht="15.75" customHeight="1" x14ac:dyDescent="0.2">
      <c r="A187" s="497"/>
      <c r="B187" s="498"/>
      <c r="C187" s="498"/>
    </row>
    <row r="188" spans="1:3" ht="15.75" customHeight="1" x14ac:dyDescent="0.2">
      <c r="A188" s="497"/>
      <c r="B188" s="498"/>
      <c r="C188" s="498"/>
    </row>
    <row r="189" spans="1:3" ht="15.75" customHeight="1" x14ac:dyDescent="0.2">
      <c r="A189" s="497"/>
      <c r="B189" s="498"/>
      <c r="C189" s="498"/>
    </row>
    <row r="190" spans="1:3" ht="15.75" customHeight="1" x14ac:dyDescent="0.2">
      <c r="A190" s="497"/>
      <c r="B190" s="498"/>
      <c r="C190" s="498"/>
    </row>
    <row r="191" spans="1:3" ht="15.75" customHeight="1" x14ac:dyDescent="0.2">
      <c r="A191" s="497"/>
      <c r="B191" s="498"/>
      <c r="C191" s="498"/>
    </row>
    <row r="192" spans="1:3" ht="15.75" customHeight="1" x14ac:dyDescent="0.2">
      <c r="A192" s="497"/>
      <c r="B192" s="498"/>
      <c r="C192" s="498"/>
    </row>
    <row r="193" spans="1:3" ht="15.75" customHeight="1" x14ac:dyDescent="0.2">
      <c r="A193" s="497"/>
      <c r="B193" s="498"/>
      <c r="C193" s="498"/>
    </row>
    <row r="194" spans="1:3" ht="15.75" customHeight="1" x14ac:dyDescent="0.2">
      <c r="A194" s="497"/>
      <c r="B194" s="498"/>
      <c r="C194" s="498"/>
    </row>
    <row r="195" spans="1:3" ht="15.75" customHeight="1" x14ac:dyDescent="0.2">
      <c r="A195" s="497"/>
      <c r="B195" s="498"/>
      <c r="C195" s="498"/>
    </row>
    <row r="196" spans="1:3" ht="15.75" customHeight="1" x14ac:dyDescent="0.2">
      <c r="A196" s="497"/>
      <c r="B196" s="498"/>
      <c r="C196" s="498"/>
    </row>
    <row r="197" spans="1:3" x14ac:dyDescent="0.2">
      <c r="A197" s="497"/>
      <c r="B197" s="498"/>
      <c r="C197" s="498"/>
    </row>
    <row r="198" spans="1:3" x14ac:dyDescent="0.2">
      <c r="A198" s="497"/>
      <c r="B198" s="498"/>
      <c r="C198" s="498"/>
    </row>
    <row r="199" spans="1:3" x14ac:dyDescent="0.2">
      <c r="A199" s="497"/>
      <c r="B199" s="498"/>
      <c r="C199" s="498"/>
    </row>
    <row r="200" spans="1:3" x14ac:dyDescent="0.2">
      <c r="A200" s="497"/>
      <c r="B200" s="498"/>
      <c r="C200" s="498"/>
    </row>
    <row r="201" spans="1:3" x14ac:dyDescent="0.2">
      <c r="A201" s="497"/>
      <c r="B201" s="498"/>
      <c r="C201" s="498"/>
    </row>
    <row r="202" spans="1:3" x14ac:dyDescent="0.2">
      <c r="A202" s="497"/>
      <c r="B202" s="498"/>
      <c r="C202" s="498"/>
    </row>
    <row r="203" spans="1:3" x14ac:dyDescent="0.2">
      <c r="A203" s="497"/>
      <c r="B203" s="498"/>
      <c r="C203" s="498"/>
    </row>
    <row r="204" spans="1:3" x14ac:dyDescent="0.2">
      <c r="A204" s="497"/>
      <c r="B204" s="498"/>
      <c r="C204" s="498"/>
    </row>
    <row r="205" spans="1:3" x14ac:dyDescent="0.2">
      <c r="A205" s="497"/>
      <c r="B205" s="498"/>
      <c r="C205" s="498"/>
    </row>
    <row r="206" spans="1:3" x14ac:dyDescent="0.2">
      <c r="A206" s="497"/>
      <c r="B206" s="498"/>
      <c r="C206" s="498"/>
    </row>
    <row r="207" spans="1:3" x14ac:dyDescent="0.2">
      <c r="A207" s="497"/>
      <c r="B207" s="498"/>
      <c r="C207" s="498"/>
    </row>
    <row r="208" spans="1:3" x14ac:dyDescent="0.2">
      <c r="A208" s="497"/>
      <c r="B208" s="498"/>
      <c r="C208" s="498"/>
    </row>
    <row r="209" spans="1:3" x14ac:dyDescent="0.2">
      <c r="A209" s="497"/>
      <c r="B209" s="498"/>
      <c r="C209" s="498"/>
    </row>
    <row r="210" spans="1:3" x14ac:dyDescent="0.2">
      <c r="A210" s="497"/>
      <c r="B210" s="498"/>
      <c r="C210" s="498"/>
    </row>
    <row r="211" spans="1:3" x14ac:dyDescent="0.2">
      <c r="A211" s="497"/>
      <c r="B211" s="498"/>
      <c r="C211" s="498"/>
    </row>
    <row r="212" spans="1:3" x14ac:dyDescent="0.2">
      <c r="A212" s="497"/>
      <c r="B212" s="498"/>
      <c r="C212" s="498"/>
    </row>
    <row r="213" spans="1:3" x14ac:dyDescent="0.2">
      <c r="A213" s="497"/>
      <c r="B213" s="498"/>
      <c r="C213" s="498"/>
    </row>
    <row r="214" spans="1:3" x14ac:dyDescent="0.2">
      <c r="A214" s="497"/>
      <c r="B214" s="498"/>
      <c r="C214" s="498"/>
    </row>
    <row r="215" spans="1:3" x14ac:dyDescent="0.2">
      <c r="A215" s="497"/>
      <c r="B215" s="498"/>
      <c r="C215" s="498"/>
    </row>
    <row r="216" spans="1:3" x14ac:dyDescent="0.2">
      <c r="A216" s="497"/>
      <c r="B216" s="498"/>
      <c r="C216" s="498"/>
    </row>
    <row r="217" spans="1:3" x14ac:dyDescent="0.2">
      <c r="A217" s="497"/>
      <c r="B217" s="498"/>
      <c r="C217" s="498"/>
    </row>
    <row r="218" spans="1:3" x14ac:dyDescent="0.2">
      <c r="A218" s="497"/>
      <c r="B218" s="498"/>
      <c r="C218" s="498"/>
    </row>
    <row r="219" spans="1:3" x14ac:dyDescent="0.2">
      <c r="A219" s="497"/>
      <c r="B219" s="498"/>
      <c r="C219" s="498"/>
    </row>
    <row r="220" spans="1:3" x14ac:dyDescent="0.2">
      <c r="A220" s="497"/>
      <c r="B220" s="498"/>
      <c r="C220" s="498"/>
    </row>
    <row r="221" spans="1:3" x14ac:dyDescent="0.2">
      <c r="A221" s="497"/>
      <c r="B221" s="498"/>
      <c r="C221" s="498"/>
    </row>
    <row r="222" spans="1:3" x14ac:dyDescent="0.2">
      <c r="A222" s="497"/>
      <c r="B222" s="498"/>
      <c r="C222" s="498"/>
    </row>
    <row r="223" spans="1:3" x14ac:dyDescent="0.2">
      <c r="A223" s="497"/>
      <c r="B223" s="498"/>
      <c r="C223" s="498"/>
    </row>
    <row r="224" spans="1:3" x14ac:dyDescent="0.2">
      <c r="A224" s="497"/>
      <c r="B224" s="498"/>
      <c r="C224" s="498"/>
    </row>
    <row r="225" spans="1:3" x14ac:dyDescent="0.2">
      <c r="A225" s="497"/>
      <c r="B225" s="498"/>
      <c r="C225" s="498"/>
    </row>
    <row r="226" spans="1:3" x14ac:dyDescent="0.2">
      <c r="A226" s="497"/>
      <c r="B226" s="498"/>
      <c r="C226" s="498"/>
    </row>
    <row r="227" spans="1:3" x14ac:dyDescent="0.2">
      <c r="A227" s="497"/>
      <c r="B227" s="498"/>
      <c r="C227" s="498"/>
    </row>
    <row r="228" spans="1:3" x14ac:dyDescent="0.2">
      <c r="A228" s="497"/>
      <c r="B228" s="498"/>
      <c r="C228" s="498"/>
    </row>
    <row r="229" spans="1:3" x14ac:dyDescent="0.2">
      <c r="A229" s="497"/>
      <c r="B229" s="498"/>
      <c r="C229" s="498"/>
    </row>
    <row r="230" spans="1:3" x14ac:dyDescent="0.2">
      <c r="A230" s="497"/>
      <c r="B230" s="498"/>
      <c r="C230" s="498"/>
    </row>
    <row r="231" spans="1:3" x14ac:dyDescent="0.2">
      <c r="A231" s="497"/>
      <c r="B231" s="498"/>
      <c r="C231" s="498"/>
    </row>
    <row r="232" spans="1:3" x14ac:dyDescent="0.2">
      <c r="A232" s="497"/>
      <c r="B232" s="498"/>
      <c r="C232" s="498"/>
    </row>
    <row r="233" spans="1:3" x14ac:dyDescent="0.2">
      <c r="A233" s="497"/>
      <c r="B233" s="498"/>
      <c r="C233" s="498"/>
    </row>
    <row r="234" spans="1:3" x14ac:dyDescent="0.2">
      <c r="A234" s="497"/>
      <c r="B234" s="498"/>
      <c r="C234" s="498"/>
    </row>
    <row r="235" spans="1:3" x14ac:dyDescent="0.2">
      <c r="A235" s="497"/>
      <c r="B235" s="498"/>
      <c r="C235" s="498"/>
    </row>
    <row r="236" spans="1:3" x14ac:dyDescent="0.2">
      <c r="A236" s="497"/>
      <c r="B236" s="498"/>
      <c r="C236" s="498"/>
    </row>
    <row r="237" spans="1:3" x14ac:dyDescent="0.2">
      <c r="A237" s="497"/>
      <c r="B237" s="498"/>
      <c r="C237" s="498"/>
    </row>
    <row r="238" spans="1:3" x14ac:dyDescent="0.2">
      <c r="A238" s="497"/>
      <c r="B238" s="498"/>
      <c r="C238" s="498"/>
    </row>
    <row r="239" spans="1:3" x14ac:dyDescent="0.2">
      <c r="A239" s="497"/>
      <c r="B239" s="498"/>
      <c r="C239" s="498"/>
    </row>
    <row r="240" spans="1:3" x14ac:dyDescent="0.2">
      <c r="A240" s="497"/>
      <c r="B240" s="498"/>
      <c r="C240" s="498"/>
    </row>
    <row r="241" spans="1:3" x14ac:dyDescent="0.2">
      <c r="A241" s="497"/>
      <c r="B241" s="498"/>
      <c r="C241" s="498"/>
    </row>
    <row r="242" spans="1:3" x14ac:dyDescent="0.2">
      <c r="A242" s="497"/>
      <c r="B242" s="498"/>
      <c r="C242" s="498"/>
    </row>
    <row r="243" spans="1:3" x14ac:dyDescent="0.2">
      <c r="A243" s="497"/>
      <c r="B243" s="498"/>
      <c r="C243" s="498"/>
    </row>
    <row r="244" spans="1:3" x14ac:dyDescent="0.2">
      <c r="A244" s="497"/>
      <c r="B244" s="498"/>
      <c r="C244" s="498"/>
    </row>
    <row r="245" spans="1:3" x14ac:dyDescent="0.2">
      <c r="A245" s="497"/>
      <c r="B245" s="498"/>
      <c r="C245" s="498"/>
    </row>
    <row r="246" spans="1:3" x14ac:dyDescent="0.2">
      <c r="A246" s="497"/>
      <c r="B246" s="498"/>
      <c r="C246" s="498"/>
    </row>
    <row r="247" spans="1:3" x14ac:dyDescent="0.2">
      <c r="A247" s="497"/>
      <c r="B247" s="498"/>
      <c r="C247" s="498"/>
    </row>
    <row r="248" spans="1:3" x14ac:dyDescent="0.2">
      <c r="A248" s="497"/>
      <c r="B248" s="498"/>
      <c r="C248" s="498"/>
    </row>
    <row r="249" spans="1:3" x14ac:dyDescent="0.2">
      <c r="A249" s="497"/>
      <c r="B249" s="498"/>
      <c r="C249" s="498"/>
    </row>
    <row r="250" spans="1:3" x14ac:dyDescent="0.2">
      <c r="A250" s="497"/>
      <c r="B250" s="498"/>
      <c r="C250" s="498"/>
    </row>
    <row r="251" spans="1:3" x14ac:dyDescent="0.2">
      <c r="A251" s="497"/>
      <c r="B251" s="498"/>
      <c r="C251" s="498"/>
    </row>
    <row r="252" spans="1:3" x14ac:dyDescent="0.2">
      <c r="A252" s="497"/>
      <c r="B252" s="498"/>
      <c r="C252" s="498"/>
    </row>
    <row r="253" spans="1:3" x14ac:dyDescent="0.2">
      <c r="A253" s="497"/>
      <c r="B253" s="498"/>
      <c r="C253" s="498"/>
    </row>
    <row r="254" spans="1:3" x14ac:dyDescent="0.2">
      <c r="A254" s="497"/>
      <c r="B254" s="498"/>
      <c r="C254" s="498"/>
    </row>
    <row r="255" spans="1:3" x14ac:dyDescent="0.2">
      <c r="A255" s="497"/>
      <c r="B255" s="498"/>
      <c r="C255" s="498"/>
    </row>
    <row r="256" spans="1:3" x14ac:dyDescent="0.2">
      <c r="A256" s="497"/>
      <c r="B256" s="498"/>
      <c r="C256" s="498"/>
    </row>
    <row r="257" spans="1:3" x14ac:dyDescent="0.2">
      <c r="A257" s="497"/>
      <c r="B257" s="498"/>
      <c r="C257" s="498"/>
    </row>
    <row r="258" spans="1:3" x14ac:dyDescent="0.2">
      <c r="A258" s="497"/>
      <c r="B258" s="498"/>
      <c r="C258" s="498"/>
    </row>
    <row r="259" spans="1:3" x14ac:dyDescent="0.2">
      <c r="A259" s="497"/>
      <c r="B259" s="498"/>
      <c r="C259" s="498"/>
    </row>
    <row r="260" spans="1:3" x14ac:dyDescent="0.2">
      <c r="A260" s="497"/>
      <c r="B260" s="498"/>
      <c r="C260" s="498"/>
    </row>
    <row r="261" spans="1:3" x14ac:dyDescent="0.2">
      <c r="A261" s="497"/>
      <c r="B261" s="498"/>
      <c r="C261" s="498"/>
    </row>
    <row r="262" spans="1:3" x14ac:dyDescent="0.2">
      <c r="A262" s="497"/>
      <c r="B262" s="498"/>
      <c r="C262" s="498"/>
    </row>
    <row r="263" spans="1:3" x14ac:dyDescent="0.2">
      <c r="A263" s="497"/>
      <c r="B263" s="498"/>
      <c r="C263" s="498"/>
    </row>
    <row r="264" spans="1:3" x14ac:dyDescent="0.2">
      <c r="A264" s="497"/>
      <c r="B264" s="498"/>
      <c r="C264" s="498"/>
    </row>
    <row r="265" spans="1:3" x14ac:dyDescent="0.2">
      <c r="A265" s="497"/>
      <c r="B265" s="498"/>
      <c r="C265" s="498"/>
    </row>
    <row r="266" spans="1:3" x14ac:dyDescent="0.2">
      <c r="A266" s="497"/>
      <c r="B266" s="498"/>
      <c r="C266" s="498"/>
    </row>
    <row r="267" spans="1:3" x14ac:dyDescent="0.2">
      <c r="A267" s="497"/>
      <c r="B267" s="498"/>
      <c r="C267" s="498"/>
    </row>
    <row r="268" spans="1:3" x14ac:dyDescent="0.2">
      <c r="A268" s="497"/>
      <c r="B268" s="498"/>
      <c r="C268" s="498"/>
    </row>
  </sheetData>
  <protectedRanges>
    <protectedRange sqref="C84" name="Tartomány4"/>
    <protectedRange sqref="C96:C97" name="Tartomány4_1"/>
    <protectedRange sqref="C64" name="Tartomány1_2_1_1_1_1"/>
    <protectedRange sqref="C43" name="Tartomány1_2_1_3_1_1"/>
    <protectedRange sqref="C30:C35" name="Tartomány1_2_1_2_2_1"/>
    <protectedRange sqref="C54" name="Tartomány1_2_1_1_3_1"/>
    <protectedRange sqref="C44" name="Tartomány1_2_1"/>
    <protectedRange sqref="C69" name="Tartomány1_2_1_1_1"/>
    <protectedRange sqref="C75" name="Tartomány1_2_1_2_1_1"/>
    <protectedRange sqref="C66:C68" name="Tartomány1_2_1_1_1_2"/>
    <protectedRange sqref="C60:C63 C65" name="Tartomány1_2_1_1_3_2_1"/>
  </protectedRanges>
  <mergeCells count="55">
    <mergeCell ref="A6:A9"/>
    <mergeCell ref="B6:B9"/>
    <mergeCell ref="C6:C9"/>
    <mergeCell ref="D6:AA6"/>
    <mergeCell ref="AB6:AM6"/>
    <mergeCell ref="N8:N9"/>
    <mergeCell ref="AF8:AF9"/>
    <mergeCell ref="O8:O9"/>
    <mergeCell ref="P8:Q8"/>
    <mergeCell ref="R8:S8"/>
    <mergeCell ref="T8:T9"/>
    <mergeCell ref="U8:U9"/>
    <mergeCell ref="V8:W8"/>
    <mergeCell ref="A1:AS1"/>
    <mergeCell ref="A2:AS2"/>
    <mergeCell ref="A3:AS3"/>
    <mergeCell ref="A4:AS4"/>
    <mergeCell ref="A5:AS5"/>
    <mergeCell ref="AN6:AS7"/>
    <mergeCell ref="AT6:AT9"/>
    <mergeCell ref="AU6:AU9"/>
    <mergeCell ref="D7:I7"/>
    <mergeCell ref="J7:O7"/>
    <mergeCell ref="P7:U7"/>
    <mergeCell ref="V7:AA7"/>
    <mergeCell ref="AB7:AG7"/>
    <mergeCell ref="AH7:AM7"/>
    <mergeCell ref="D8:E8"/>
    <mergeCell ref="F8:G8"/>
    <mergeCell ref="H8:H9"/>
    <mergeCell ref="I8:I9"/>
    <mergeCell ref="J8:K8"/>
    <mergeCell ref="L8:M8"/>
    <mergeCell ref="AD8:AE8"/>
    <mergeCell ref="AP8:AQ8"/>
    <mergeCell ref="AR8:AR9"/>
    <mergeCell ref="AS8:AS9"/>
    <mergeCell ref="D72:AA72"/>
    <mergeCell ref="AB72:AM72"/>
    <mergeCell ref="AN72:AS72"/>
    <mergeCell ref="AG8:AG9"/>
    <mergeCell ref="AH8:AI8"/>
    <mergeCell ref="AJ8:AK8"/>
    <mergeCell ref="AL8:AL9"/>
    <mergeCell ref="AM8:AM9"/>
    <mergeCell ref="AN8:AO8"/>
    <mergeCell ref="X8:Y8"/>
    <mergeCell ref="Z8:Z9"/>
    <mergeCell ref="AA8:AA9"/>
    <mergeCell ref="AB8:AC8"/>
    <mergeCell ref="D79:AA79"/>
    <mergeCell ref="AB79:AM79"/>
    <mergeCell ref="AN79:AS79"/>
    <mergeCell ref="A83:AA83"/>
    <mergeCell ref="A84:AA84"/>
  </mergeCells>
  <pageMargins left="0.70866141732283472" right="0.70866141732283472" top="0.74803149606299213" bottom="0.74803149606299213" header="0.31496062992125984" footer="0.31496062992125984"/>
  <pageSetup paperSize="8" scale="46" orientation="landscape" r:id="rId1"/>
  <colBreaks count="1" manualBreakCount="1">
    <brk id="4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U265"/>
  <sheetViews>
    <sheetView topLeftCell="D49" zoomScale="87" zoomScaleNormal="87" zoomScaleSheetLayoutView="30" workbookViewId="0">
      <selection activeCell="A59" sqref="A59:XFD59"/>
    </sheetView>
  </sheetViews>
  <sheetFormatPr defaultColWidth="10.6640625" defaultRowHeight="15" x14ac:dyDescent="0.2"/>
  <cols>
    <col min="1" max="1" width="17.1640625" style="499" customWidth="1"/>
    <col min="2" max="2" width="7.1640625" style="67" customWidth="1"/>
    <col min="3" max="3" width="60.33203125" style="67" customWidth="1"/>
    <col min="4" max="4" width="5.33203125" style="67" customWidth="1"/>
    <col min="5" max="5" width="6.83203125" style="67" customWidth="1"/>
    <col min="6" max="6" width="5.33203125" style="67" customWidth="1"/>
    <col min="7" max="7" width="6.83203125" style="67" customWidth="1"/>
    <col min="8" max="8" width="5.33203125" style="67" customWidth="1"/>
    <col min="9" max="9" width="5.6640625" style="67" bestFit="1" customWidth="1"/>
    <col min="10" max="10" width="5.33203125" style="67" customWidth="1"/>
    <col min="11" max="11" width="6.83203125" style="67" customWidth="1"/>
    <col min="12" max="12" width="5.33203125" style="67" customWidth="1"/>
    <col min="13" max="13" width="6.83203125" style="67" customWidth="1"/>
    <col min="14" max="14" width="5.33203125" style="67" customWidth="1"/>
    <col min="15" max="15" width="5.6640625" style="67" bestFit="1" customWidth="1"/>
    <col min="16" max="16" width="5.33203125" style="67" bestFit="1" customWidth="1"/>
    <col min="17" max="17" width="6.83203125" style="67" customWidth="1"/>
    <col min="18" max="18" width="5.33203125" style="67" bestFit="1" customWidth="1"/>
    <col min="19" max="19" width="6.83203125" style="67" customWidth="1"/>
    <col min="20" max="20" width="5.33203125" style="67" customWidth="1"/>
    <col min="21" max="21" width="5.6640625" style="67" bestFit="1" customWidth="1"/>
    <col min="22" max="22" width="5.33203125" style="67" bestFit="1" customWidth="1"/>
    <col min="23" max="23" width="6.83203125" style="67" customWidth="1"/>
    <col min="24" max="24" width="5.33203125" style="67" bestFit="1" customWidth="1"/>
    <col min="25" max="25" width="6.83203125" style="67" customWidth="1"/>
    <col min="26" max="26" width="5.33203125" style="67" customWidth="1"/>
    <col min="27" max="27" width="5.6640625" style="67" bestFit="1" customWidth="1"/>
    <col min="28" max="28" width="5.33203125" style="67" customWidth="1"/>
    <col min="29" max="29" width="6.83203125" style="67" customWidth="1"/>
    <col min="30" max="30" width="5.33203125" style="67" customWidth="1"/>
    <col min="31" max="31" width="6.83203125" style="67" customWidth="1"/>
    <col min="32" max="32" width="5.33203125" style="67" customWidth="1"/>
    <col min="33" max="33" width="5.6640625" style="67" bestFit="1" customWidth="1"/>
    <col min="34" max="34" width="5.33203125" style="67" customWidth="1"/>
    <col min="35" max="35" width="6.83203125" style="67" customWidth="1"/>
    <col min="36" max="36" width="5.33203125" style="67" customWidth="1"/>
    <col min="37" max="37" width="6.83203125" style="67" customWidth="1"/>
    <col min="38" max="38" width="5.33203125" style="67" customWidth="1"/>
    <col min="39" max="39" width="5.6640625" style="67" bestFit="1" customWidth="1"/>
    <col min="40" max="40" width="6.83203125" style="67" bestFit="1" customWidth="1"/>
    <col min="41" max="41" width="8.1640625" style="67" customWidth="1"/>
    <col min="42" max="42" width="6.83203125" style="67" bestFit="1" customWidth="1"/>
    <col min="43" max="43" width="8.1640625" style="67" bestFit="1" customWidth="1"/>
    <col min="44" max="44" width="6.83203125" style="67" bestFit="1" customWidth="1"/>
    <col min="45" max="45" width="9" style="67" customWidth="1"/>
    <col min="46" max="46" width="59" style="67" customWidth="1"/>
    <col min="47" max="47" width="39" style="67" customWidth="1"/>
    <col min="48" max="16384" width="10.6640625" style="67"/>
  </cols>
  <sheetData>
    <row r="1" spans="1:47" ht="21.95" customHeight="1" x14ac:dyDescent="0.2">
      <c r="A1" s="1549" t="s">
        <v>0</v>
      </c>
      <c r="B1" s="1549"/>
      <c r="C1" s="1549"/>
      <c r="D1" s="1549"/>
      <c r="E1" s="1549"/>
      <c r="F1" s="1549"/>
      <c r="G1" s="1549"/>
      <c r="H1" s="1549"/>
      <c r="I1" s="1549"/>
      <c r="J1" s="1549"/>
      <c r="K1" s="1549"/>
      <c r="L1" s="1549"/>
      <c r="M1" s="1549"/>
      <c r="N1" s="1549"/>
      <c r="O1" s="1549"/>
      <c r="P1" s="1549"/>
      <c r="Q1" s="1549"/>
      <c r="R1" s="1549"/>
      <c r="S1" s="1549"/>
      <c r="T1" s="1549"/>
      <c r="U1" s="1549"/>
      <c r="V1" s="1549"/>
      <c r="W1" s="1549"/>
      <c r="X1" s="1549"/>
      <c r="Y1" s="1549"/>
      <c r="Z1" s="1549"/>
      <c r="AA1" s="1549"/>
      <c r="AB1" s="1549"/>
      <c r="AC1" s="1549"/>
      <c r="AD1" s="1549"/>
      <c r="AE1" s="1549"/>
      <c r="AF1" s="1549"/>
      <c r="AG1" s="1549"/>
      <c r="AH1" s="1549"/>
      <c r="AI1" s="1549"/>
      <c r="AJ1" s="1549"/>
      <c r="AK1" s="1549"/>
      <c r="AL1" s="1549"/>
      <c r="AM1" s="1549"/>
      <c r="AN1" s="1549"/>
      <c r="AO1" s="1549"/>
      <c r="AP1" s="1549"/>
      <c r="AQ1" s="1549"/>
      <c r="AR1" s="1549"/>
      <c r="AS1" s="1549"/>
    </row>
    <row r="2" spans="1:47" ht="21.95" customHeight="1" x14ac:dyDescent="0.2">
      <c r="A2" s="1550" t="s">
        <v>564</v>
      </c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  <c r="M2" s="1550"/>
      <c r="N2" s="1550"/>
      <c r="O2" s="1550"/>
      <c r="P2" s="1550"/>
      <c r="Q2" s="1550"/>
      <c r="R2" s="1550"/>
      <c r="S2" s="1550"/>
      <c r="T2" s="1550"/>
      <c r="U2" s="1550"/>
      <c r="V2" s="1550"/>
      <c r="W2" s="1550"/>
      <c r="X2" s="1550"/>
      <c r="Y2" s="1550"/>
      <c r="Z2" s="1550"/>
      <c r="AA2" s="1550"/>
      <c r="AB2" s="1550"/>
      <c r="AC2" s="1550"/>
      <c r="AD2" s="1550"/>
      <c r="AE2" s="1550"/>
      <c r="AF2" s="1550"/>
      <c r="AG2" s="1550"/>
      <c r="AH2" s="1550"/>
      <c r="AI2" s="1550"/>
      <c r="AJ2" s="1550"/>
      <c r="AK2" s="1550"/>
      <c r="AL2" s="1550"/>
      <c r="AM2" s="1550"/>
      <c r="AN2" s="1550"/>
      <c r="AO2" s="1550"/>
      <c r="AP2" s="1550"/>
      <c r="AQ2" s="1550"/>
      <c r="AR2" s="1550"/>
      <c r="AS2" s="1550"/>
    </row>
    <row r="3" spans="1:47" ht="23.25" x14ac:dyDescent="0.2">
      <c r="A3" s="1550" t="s">
        <v>571</v>
      </c>
      <c r="B3" s="1550"/>
      <c r="C3" s="1550"/>
      <c r="D3" s="1550"/>
      <c r="E3" s="1550"/>
      <c r="F3" s="1550"/>
      <c r="G3" s="1550"/>
      <c r="H3" s="1550"/>
      <c r="I3" s="1550"/>
      <c r="J3" s="1550"/>
      <c r="K3" s="1550"/>
      <c r="L3" s="1550"/>
      <c r="M3" s="1550"/>
      <c r="N3" s="1550"/>
      <c r="O3" s="1550"/>
      <c r="P3" s="1550"/>
      <c r="Q3" s="1550"/>
      <c r="R3" s="1550"/>
      <c r="S3" s="1550"/>
      <c r="T3" s="1550"/>
      <c r="U3" s="1550"/>
      <c r="V3" s="1550"/>
      <c r="W3" s="1550"/>
      <c r="X3" s="1550"/>
      <c r="Y3" s="1550"/>
      <c r="Z3" s="1550"/>
      <c r="AA3" s="1550"/>
      <c r="AB3" s="1550"/>
      <c r="AC3" s="1550"/>
      <c r="AD3" s="1550"/>
      <c r="AE3" s="1550"/>
      <c r="AF3" s="1550"/>
      <c r="AG3" s="1550"/>
      <c r="AH3" s="1550"/>
      <c r="AI3" s="1550"/>
      <c r="AJ3" s="1550"/>
      <c r="AK3" s="1550"/>
      <c r="AL3" s="1550"/>
      <c r="AM3" s="1550"/>
      <c r="AN3" s="1550"/>
      <c r="AO3" s="1550"/>
      <c r="AP3" s="1550"/>
      <c r="AQ3" s="1550"/>
      <c r="AR3" s="1550"/>
      <c r="AS3" s="1550"/>
    </row>
    <row r="4" spans="1:47" s="390" customFormat="1" ht="23.25" x14ac:dyDescent="0.2">
      <c r="A4" s="1550" t="s">
        <v>990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0"/>
      <c r="AJ4" s="1550"/>
      <c r="AK4" s="1550"/>
      <c r="AL4" s="1550"/>
      <c r="AM4" s="1550"/>
      <c r="AN4" s="1550"/>
      <c r="AO4" s="1550"/>
      <c r="AP4" s="1550"/>
      <c r="AQ4" s="1550"/>
      <c r="AR4" s="1550"/>
      <c r="AS4" s="1550"/>
    </row>
    <row r="5" spans="1:47" ht="24" customHeight="1" thickBot="1" x14ac:dyDescent="0.25">
      <c r="A5" s="1551" t="s">
        <v>565</v>
      </c>
      <c r="B5" s="1551"/>
      <c r="C5" s="1551"/>
      <c r="D5" s="1549"/>
      <c r="E5" s="1549"/>
      <c r="F5" s="1549"/>
      <c r="G5" s="1549"/>
      <c r="H5" s="1549"/>
      <c r="I5" s="1549"/>
      <c r="J5" s="1549"/>
      <c r="K5" s="1549"/>
      <c r="L5" s="1549"/>
      <c r="M5" s="1549"/>
      <c r="N5" s="1549"/>
      <c r="O5" s="1549"/>
      <c r="P5" s="1549"/>
      <c r="Q5" s="1549"/>
      <c r="R5" s="1549"/>
      <c r="S5" s="1549"/>
      <c r="T5" s="1549"/>
      <c r="U5" s="1549"/>
      <c r="V5" s="1549"/>
      <c r="W5" s="1549"/>
      <c r="X5" s="1549"/>
      <c r="Y5" s="1549"/>
      <c r="Z5" s="1549"/>
      <c r="AA5" s="1549"/>
      <c r="AB5" s="1549"/>
      <c r="AC5" s="1549"/>
      <c r="AD5" s="1549"/>
      <c r="AE5" s="1549"/>
      <c r="AF5" s="1549"/>
      <c r="AG5" s="1549"/>
      <c r="AH5" s="1549"/>
      <c r="AI5" s="1549"/>
      <c r="AJ5" s="1549"/>
      <c r="AK5" s="1549"/>
      <c r="AL5" s="1549"/>
      <c r="AM5" s="1549"/>
      <c r="AN5" s="1551"/>
      <c r="AO5" s="1551"/>
      <c r="AP5" s="1551"/>
      <c r="AQ5" s="1551"/>
      <c r="AR5" s="1551"/>
      <c r="AS5" s="1551"/>
    </row>
    <row r="6" spans="1:47" ht="15.75" customHeight="1" thickTop="1" thickBot="1" x14ac:dyDescent="0.25">
      <c r="A6" s="1572" t="s">
        <v>1</v>
      </c>
      <c r="B6" s="1575" t="s">
        <v>2</v>
      </c>
      <c r="C6" s="1578" t="s">
        <v>3</v>
      </c>
      <c r="D6" s="1581" t="s">
        <v>4</v>
      </c>
      <c r="E6" s="1582"/>
      <c r="F6" s="1582"/>
      <c r="G6" s="1582"/>
      <c r="H6" s="1582"/>
      <c r="I6" s="1582"/>
      <c r="J6" s="1582"/>
      <c r="K6" s="1582"/>
      <c r="L6" s="1582"/>
      <c r="M6" s="1582"/>
      <c r="N6" s="1582"/>
      <c r="O6" s="1582"/>
      <c r="P6" s="1582"/>
      <c r="Q6" s="1582"/>
      <c r="R6" s="1582"/>
      <c r="S6" s="1582"/>
      <c r="T6" s="1582"/>
      <c r="U6" s="1582"/>
      <c r="V6" s="1582"/>
      <c r="W6" s="1582"/>
      <c r="X6" s="1582"/>
      <c r="Y6" s="1582"/>
      <c r="Z6" s="1582"/>
      <c r="AA6" s="1582"/>
      <c r="AB6" s="1581" t="s">
        <v>4</v>
      </c>
      <c r="AC6" s="1582"/>
      <c r="AD6" s="1582"/>
      <c r="AE6" s="1582"/>
      <c r="AF6" s="1582"/>
      <c r="AG6" s="1582"/>
      <c r="AH6" s="1582"/>
      <c r="AI6" s="1582"/>
      <c r="AJ6" s="1582"/>
      <c r="AK6" s="1582"/>
      <c r="AL6" s="1582"/>
      <c r="AM6" s="1582"/>
      <c r="AN6" s="1593" t="s">
        <v>5</v>
      </c>
      <c r="AO6" s="1594"/>
      <c r="AP6" s="1594"/>
      <c r="AQ6" s="1594"/>
      <c r="AR6" s="1594"/>
      <c r="AS6" s="1595"/>
      <c r="AT6" s="1523" t="s">
        <v>48</v>
      </c>
      <c r="AU6" s="1523" t="s">
        <v>49</v>
      </c>
    </row>
    <row r="7" spans="1:47" ht="15.75" customHeight="1" x14ac:dyDescent="0.2">
      <c r="A7" s="1573"/>
      <c r="B7" s="1576"/>
      <c r="C7" s="1579"/>
      <c r="D7" s="1600" t="s">
        <v>6</v>
      </c>
      <c r="E7" s="1601"/>
      <c r="F7" s="1601"/>
      <c r="G7" s="1601"/>
      <c r="H7" s="1601"/>
      <c r="I7" s="1602"/>
      <c r="J7" s="1603" t="s">
        <v>7</v>
      </c>
      <c r="K7" s="1601"/>
      <c r="L7" s="1601"/>
      <c r="M7" s="1601"/>
      <c r="N7" s="1601"/>
      <c r="O7" s="1604"/>
      <c r="P7" s="1600" t="s">
        <v>8</v>
      </c>
      <c r="Q7" s="1601"/>
      <c r="R7" s="1601"/>
      <c r="S7" s="1601"/>
      <c r="T7" s="1601"/>
      <c r="U7" s="1602"/>
      <c r="V7" s="1603" t="s">
        <v>9</v>
      </c>
      <c r="W7" s="1601"/>
      <c r="X7" s="1601"/>
      <c r="Y7" s="1601"/>
      <c r="Z7" s="1601"/>
      <c r="AA7" s="1602"/>
      <c r="AB7" s="1600" t="s">
        <v>10</v>
      </c>
      <c r="AC7" s="1601"/>
      <c r="AD7" s="1601"/>
      <c r="AE7" s="1601"/>
      <c r="AF7" s="1601"/>
      <c r="AG7" s="1602"/>
      <c r="AH7" s="1600" t="s">
        <v>11</v>
      </c>
      <c r="AI7" s="1601"/>
      <c r="AJ7" s="1601"/>
      <c r="AK7" s="1601"/>
      <c r="AL7" s="1601"/>
      <c r="AM7" s="1602"/>
      <c r="AN7" s="1596"/>
      <c r="AO7" s="1597"/>
      <c r="AP7" s="1597"/>
      <c r="AQ7" s="1597"/>
      <c r="AR7" s="1597"/>
      <c r="AS7" s="1598"/>
      <c r="AT7" s="1599"/>
      <c r="AU7" s="1524"/>
    </row>
    <row r="8" spans="1:47" ht="15.75" customHeight="1" x14ac:dyDescent="0.2">
      <c r="A8" s="1573"/>
      <c r="B8" s="1576"/>
      <c r="C8" s="1579"/>
      <c r="D8" s="1587" t="s">
        <v>12</v>
      </c>
      <c r="E8" s="1588"/>
      <c r="F8" s="1589" t="s">
        <v>13</v>
      </c>
      <c r="G8" s="1588"/>
      <c r="H8" s="1583" t="s">
        <v>14</v>
      </c>
      <c r="I8" s="1590" t="s">
        <v>37</v>
      </c>
      <c r="J8" s="1592" t="s">
        <v>12</v>
      </c>
      <c r="K8" s="1588"/>
      <c r="L8" s="1589" t="s">
        <v>13</v>
      </c>
      <c r="M8" s="1588"/>
      <c r="N8" s="1583" t="s">
        <v>14</v>
      </c>
      <c r="O8" s="1585" t="s">
        <v>37</v>
      </c>
      <c r="P8" s="1587" t="s">
        <v>12</v>
      </c>
      <c r="Q8" s="1588"/>
      <c r="R8" s="1589" t="s">
        <v>13</v>
      </c>
      <c r="S8" s="1588"/>
      <c r="T8" s="1583" t="s">
        <v>14</v>
      </c>
      <c r="U8" s="1590" t="s">
        <v>37</v>
      </c>
      <c r="V8" s="1592" t="s">
        <v>12</v>
      </c>
      <c r="W8" s="1588"/>
      <c r="X8" s="1589" t="s">
        <v>13</v>
      </c>
      <c r="Y8" s="1588"/>
      <c r="Z8" s="1583" t="s">
        <v>14</v>
      </c>
      <c r="AA8" s="1612" t="s">
        <v>37</v>
      </c>
      <c r="AB8" s="1587" t="s">
        <v>12</v>
      </c>
      <c r="AC8" s="1588"/>
      <c r="AD8" s="1589" t="s">
        <v>13</v>
      </c>
      <c r="AE8" s="1588"/>
      <c r="AF8" s="1583" t="s">
        <v>14</v>
      </c>
      <c r="AG8" s="1590" t="s">
        <v>37</v>
      </c>
      <c r="AH8" s="1587" t="s">
        <v>12</v>
      </c>
      <c r="AI8" s="1588"/>
      <c r="AJ8" s="1589" t="s">
        <v>13</v>
      </c>
      <c r="AK8" s="1588"/>
      <c r="AL8" s="1583" t="s">
        <v>14</v>
      </c>
      <c r="AM8" s="1612" t="s">
        <v>37</v>
      </c>
      <c r="AN8" s="1592" t="s">
        <v>12</v>
      </c>
      <c r="AO8" s="1588"/>
      <c r="AP8" s="1589" t="s">
        <v>13</v>
      </c>
      <c r="AQ8" s="1588"/>
      <c r="AR8" s="1583" t="s">
        <v>14</v>
      </c>
      <c r="AS8" s="1605" t="s">
        <v>44</v>
      </c>
      <c r="AT8" s="1599"/>
      <c r="AU8" s="1524"/>
    </row>
    <row r="9" spans="1:47" ht="80.099999999999994" customHeight="1" thickBot="1" x14ac:dyDescent="0.25">
      <c r="A9" s="1574"/>
      <c r="B9" s="1577"/>
      <c r="C9" s="1580"/>
      <c r="D9" s="391" t="s">
        <v>38</v>
      </c>
      <c r="E9" s="392" t="s">
        <v>39</v>
      </c>
      <c r="F9" s="393" t="s">
        <v>38</v>
      </c>
      <c r="G9" s="392" t="s">
        <v>39</v>
      </c>
      <c r="H9" s="1584"/>
      <c r="I9" s="1591"/>
      <c r="J9" s="394" t="s">
        <v>38</v>
      </c>
      <c r="K9" s="392" t="s">
        <v>39</v>
      </c>
      <c r="L9" s="393" t="s">
        <v>38</v>
      </c>
      <c r="M9" s="392" t="s">
        <v>39</v>
      </c>
      <c r="N9" s="1584"/>
      <c r="O9" s="1586"/>
      <c r="P9" s="391" t="s">
        <v>38</v>
      </c>
      <c r="Q9" s="392" t="s">
        <v>39</v>
      </c>
      <c r="R9" s="393" t="s">
        <v>38</v>
      </c>
      <c r="S9" s="392" t="s">
        <v>39</v>
      </c>
      <c r="T9" s="1584"/>
      <c r="U9" s="1591"/>
      <c r="V9" s="394" t="s">
        <v>38</v>
      </c>
      <c r="W9" s="392" t="s">
        <v>39</v>
      </c>
      <c r="X9" s="393" t="s">
        <v>38</v>
      </c>
      <c r="Y9" s="392" t="s">
        <v>39</v>
      </c>
      <c r="Z9" s="1584"/>
      <c r="AA9" s="1613"/>
      <c r="AB9" s="391" t="s">
        <v>38</v>
      </c>
      <c r="AC9" s="392" t="s">
        <v>39</v>
      </c>
      <c r="AD9" s="393" t="s">
        <v>38</v>
      </c>
      <c r="AE9" s="392" t="s">
        <v>39</v>
      </c>
      <c r="AF9" s="1584"/>
      <c r="AG9" s="1591"/>
      <c r="AH9" s="391" t="s">
        <v>38</v>
      </c>
      <c r="AI9" s="392" t="s">
        <v>39</v>
      </c>
      <c r="AJ9" s="393" t="s">
        <v>38</v>
      </c>
      <c r="AK9" s="392" t="s">
        <v>39</v>
      </c>
      <c r="AL9" s="1584"/>
      <c r="AM9" s="1613"/>
      <c r="AN9" s="394" t="s">
        <v>38</v>
      </c>
      <c r="AO9" s="392" t="s">
        <v>40</v>
      </c>
      <c r="AP9" s="393" t="s">
        <v>38</v>
      </c>
      <c r="AQ9" s="392" t="s">
        <v>40</v>
      </c>
      <c r="AR9" s="1584"/>
      <c r="AS9" s="1606"/>
      <c r="AT9" s="1599"/>
      <c r="AU9" s="1524"/>
    </row>
    <row r="10" spans="1:47" s="433" customFormat="1" ht="15.75" customHeight="1" thickBot="1" x14ac:dyDescent="0.3">
      <c r="A10" s="1195"/>
      <c r="B10" s="1196"/>
      <c r="C10" s="1188" t="s">
        <v>55</v>
      </c>
      <c r="D10" s="1189">
        <f>SUM(SZAK!D46)</f>
        <v>4</v>
      </c>
      <c r="E10" s="1189">
        <f>SUM(SZAK!E46)</f>
        <v>40</v>
      </c>
      <c r="F10" s="1189">
        <f>SUM(SZAK!F46)</f>
        <v>6</v>
      </c>
      <c r="G10" s="1189">
        <f>SUM(SZAK!G46)</f>
        <v>60</v>
      </c>
      <c r="H10" s="1189">
        <f>SUM(SZAK!H46)</f>
        <v>8</v>
      </c>
      <c r="I10" s="1193" t="s">
        <v>17</v>
      </c>
      <c r="J10" s="1194">
        <f>SUM(SZAK!J46)</f>
        <v>4</v>
      </c>
      <c r="K10" s="1189">
        <f>SUM(SZAK!K46)</f>
        <v>64</v>
      </c>
      <c r="L10" s="1189">
        <f>SUM(SZAK!L46)</f>
        <v>6</v>
      </c>
      <c r="M10" s="1189">
        <f>SUM(SZAK!M46)</f>
        <v>88</v>
      </c>
      <c r="N10" s="1189">
        <f>SUM(SZAK!N46)</f>
        <v>8</v>
      </c>
      <c r="O10" s="1193" t="s">
        <v>17</v>
      </c>
      <c r="P10" s="1194">
        <f>SUM(SZAK!P46)</f>
        <v>5</v>
      </c>
      <c r="Q10" s="1189">
        <f>SUM(SZAK!Q46)</f>
        <v>70</v>
      </c>
      <c r="R10" s="1189">
        <f>SUM(SZAK!R46)</f>
        <v>5</v>
      </c>
      <c r="S10" s="1189">
        <f>SUM(SZAK!S46)</f>
        <v>70</v>
      </c>
      <c r="T10" s="1189">
        <f>SUM(SZAK!T46)</f>
        <v>9</v>
      </c>
      <c r="U10" s="1193" t="s">
        <v>17</v>
      </c>
      <c r="V10" s="1194">
        <f>SUM(SZAK!V46)</f>
        <v>2</v>
      </c>
      <c r="W10" s="1189">
        <f>SUM(SZAK!W46)</f>
        <v>28</v>
      </c>
      <c r="X10" s="1189">
        <f>SUM(SZAK!X46)</f>
        <v>7</v>
      </c>
      <c r="Y10" s="1189">
        <f>SUM(SZAK!Y46)</f>
        <v>98</v>
      </c>
      <c r="Z10" s="1189">
        <f>SUM(SZAK!Z46)</f>
        <v>9</v>
      </c>
      <c r="AA10" s="1189" t="s">
        <v>17</v>
      </c>
      <c r="AB10" s="1189">
        <f>SUM(SZAK!AB46)</f>
        <v>4</v>
      </c>
      <c r="AC10" s="1189">
        <f>SUM(SZAK!AC46)</f>
        <v>56</v>
      </c>
      <c r="AD10" s="1189">
        <f>SUM(SZAK!AD46)</f>
        <v>8</v>
      </c>
      <c r="AE10" s="1189">
        <f>SUM(SZAK!AE46)</f>
        <v>112</v>
      </c>
      <c r="AF10" s="1189">
        <f>SUM(SZAK!AF46)</f>
        <v>15</v>
      </c>
      <c r="AG10" s="1189" t="s">
        <v>17</v>
      </c>
      <c r="AH10" s="1189">
        <f>SUM(SZAK!AH46)</f>
        <v>4</v>
      </c>
      <c r="AI10" s="1189">
        <f>SUM(SZAK!AI46)</f>
        <v>44</v>
      </c>
      <c r="AJ10" s="1189">
        <f>SUM(SZAK!AJ46)</f>
        <v>7</v>
      </c>
      <c r="AK10" s="1189">
        <f>SUM(SZAK!AK46)</f>
        <v>74</v>
      </c>
      <c r="AL10" s="1189">
        <f>SUM(SZAK!AL46)</f>
        <v>16</v>
      </c>
      <c r="AM10" s="1197" t="s">
        <v>17</v>
      </c>
      <c r="AN10" s="1194">
        <f>SUM(SZAK!AN46)</f>
        <v>23</v>
      </c>
      <c r="AO10" s="1189">
        <f>SUM(SZAK!AO46)</f>
        <v>304</v>
      </c>
      <c r="AP10" s="1189">
        <f>SUM(SZAK!AP46)</f>
        <v>34</v>
      </c>
      <c r="AQ10" s="1189">
        <f>SUM(SZAK!AQ46)</f>
        <v>440</v>
      </c>
      <c r="AR10" s="1189">
        <f>SUM(SZAK!AR46)</f>
        <v>65</v>
      </c>
      <c r="AS10" s="1189">
        <f>SUM(SZAK!AS46)</f>
        <v>55</v>
      </c>
      <c r="AT10" s="1169"/>
      <c r="AU10" s="1169"/>
    </row>
    <row r="11" spans="1:47" s="403" customFormat="1" ht="15.75" customHeight="1" x14ac:dyDescent="0.25">
      <c r="A11" s="404" t="s">
        <v>7</v>
      </c>
      <c r="B11" s="405"/>
      <c r="C11" s="406" t="s">
        <v>51</v>
      </c>
      <c r="D11" s="407"/>
      <c r="E11" s="408"/>
      <c r="F11" s="409"/>
      <c r="G11" s="408"/>
      <c r="H11" s="409"/>
      <c r="I11" s="603"/>
      <c r="J11" s="409"/>
      <c r="K11" s="408"/>
      <c r="L11" s="409"/>
      <c r="M11" s="408"/>
      <c r="N11" s="409"/>
      <c r="O11" s="411"/>
      <c r="P11" s="409"/>
      <c r="Q11" s="408"/>
      <c r="R11" s="409"/>
      <c r="S11" s="408"/>
      <c r="T11" s="409"/>
      <c r="U11" s="411"/>
      <c r="V11" s="409"/>
      <c r="W11" s="408"/>
      <c r="X11" s="409"/>
      <c r="Y11" s="408"/>
      <c r="Z11" s="409"/>
      <c r="AA11" s="645"/>
      <c r="AB11" s="407"/>
      <c r="AC11" s="408"/>
      <c r="AD11" s="409"/>
      <c r="AE11" s="408"/>
      <c r="AF11" s="409"/>
      <c r="AG11" s="413"/>
      <c r="AH11" s="409"/>
      <c r="AI11" s="408"/>
      <c r="AJ11" s="409"/>
      <c r="AK11" s="408"/>
      <c r="AL11" s="409"/>
      <c r="AM11" s="605"/>
      <c r="AN11" s="414"/>
      <c r="AO11" s="414"/>
      <c r="AP11" s="414"/>
      <c r="AQ11" s="414"/>
      <c r="AR11" s="414"/>
      <c r="AS11" s="415"/>
      <c r="AT11" s="606"/>
      <c r="AU11" s="606"/>
    </row>
    <row r="12" spans="1:47" s="1" customFormat="1" ht="15.75" customHeight="1" x14ac:dyDescent="0.2">
      <c r="A12" s="1387" t="s">
        <v>887</v>
      </c>
      <c r="B12" s="256" t="s">
        <v>15</v>
      </c>
      <c r="C12" s="268" t="s">
        <v>886</v>
      </c>
      <c r="D12" s="269"/>
      <c r="E12" s="259"/>
      <c r="F12" s="258">
        <v>6</v>
      </c>
      <c r="G12" s="259">
        <v>60</v>
      </c>
      <c r="H12" s="258">
        <v>4</v>
      </c>
      <c r="I12" s="260" t="s">
        <v>67</v>
      </c>
      <c r="J12" s="261"/>
      <c r="K12" s="259" t="s">
        <v>68</v>
      </c>
      <c r="L12" s="262"/>
      <c r="M12" s="259" t="s">
        <v>68</v>
      </c>
      <c r="N12" s="262"/>
      <c r="O12" s="263"/>
      <c r="P12" s="262"/>
      <c r="Q12" s="259"/>
      <c r="R12" s="262"/>
      <c r="S12" s="259"/>
      <c r="T12" s="262"/>
      <c r="U12" s="264"/>
      <c r="V12" s="261"/>
      <c r="W12" s="259" t="s">
        <v>68</v>
      </c>
      <c r="X12" s="262"/>
      <c r="Y12" s="259" t="s">
        <v>68</v>
      </c>
      <c r="Z12" s="262"/>
      <c r="AA12" s="263"/>
      <c r="AB12" s="261"/>
      <c r="AC12" s="259" t="s">
        <v>68</v>
      </c>
      <c r="AD12" s="262"/>
      <c r="AE12" s="259" t="s">
        <v>68</v>
      </c>
      <c r="AF12" s="262"/>
      <c r="AG12" s="263"/>
      <c r="AH12" s="261"/>
      <c r="AI12" s="259" t="s">
        <v>68</v>
      </c>
      <c r="AJ12" s="262"/>
      <c r="AK12" s="259" t="s">
        <v>68</v>
      </c>
      <c r="AL12" s="262"/>
      <c r="AM12" s="263"/>
      <c r="AN12" s="265" t="str">
        <f t="shared" ref="AN12" si="0">IF(D12+J12+P12+V12+AB12+AH12=0,"",D12+J12+P12+V12+AB12+AH12)</f>
        <v/>
      </c>
      <c r="AO12" s="259"/>
      <c r="AP12" s="266">
        <f t="shared" ref="AP12" si="1">IF(F12+L12+R12+X12+AD12+AJ12=0,"",F12+L12+R12+X12+AD12+AJ12)</f>
        <v>6</v>
      </c>
      <c r="AQ12" s="259">
        <v>60</v>
      </c>
      <c r="AR12" s="266">
        <f t="shared" ref="AR12" si="2">IF(N12+H12+T12+Z12+AF12+AL12=0,"",N12+H12+T12+Z12+AF12+AL12)</f>
        <v>4</v>
      </c>
      <c r="AS12" s="267">
        <f t="shared" ref="AS12" si="3">IF(D12+F12+L12+J12+P12+R12+V12+X12+AB12+AD12+AH12+AJ12=0,"",D12+F12+L12+J12+P12+R12+V12+X12+AB12+AD12+AH12+AJ12)</f>
        <v>6</v>
      </c>
      <c r="AT12" s="188" t="s">
        <v>662</v>
      </c>
      <c r="AU12" s="189" t="s">
        <v>661</v>
      </c>
    </row>
    <row r="13" spans="1:47" ht="15.75" customHeight="1" x14ac:dyDescent="0.2">
      <c r="A13" s="255" t="s">
        <v>65</v>
      </c>
      <c r="B13" s="281" t="s">
        <v>34</v>
      </c>
      <c r="C13" s="257" t="s">
        <v>66</v>
      </c>
      <c r="D13" s="262">
        <v>2</v>
      </c>
      <c r="E13" s="259">
        <v>36</v>
      </c>
      <c r="F13" s="262">
        <v>2</v>
      </c>
      <c r="G13" s="259">
        <v>24</v>
      </c>
      <c r="H13" s="262">
        <v>2</v>
      </c>
      <c r="I13" s="264" t="s">
        <v>67</v>
      </c>
      <c r="J13" s="261"/>
      <c r="K13" s="259" t="str">
        <f>IF(J13*15=0,"",J13*15)</f>
        <v/>
      </c>
      <c r="L13" s="262"/>
      <c r="M13" s="259" t="str">
        <f>IF(L13*15=0,"",L13*15)</f>
        <v/>
      </c>
      <c r="N13" s="262"/>
      <c r="O13" s="663"/>
      <c r="P13" s="262"/>
      <c r="Q13" s="259" t="str">
        <f>IF(P13*15=0,"",P13*15)</f>
        <v/>
      </c>
      <c r="R13" s="262"/>
      <c r="S13" s="259" t="str">
        <f>IF(R13*15=0,"",R13*15)</f>
        <v/>
      </c>
      <c r="T13" s="262"/>
      <c r="U13" s="663"/>
      <c r="V13" s="262"/>
      <c r="W13" s="259" t="str">
        <f>IF(V13*15=0,"",V13*15)</f>
        <v/>
      </c>
      <c r="X13" s="262"/>
      <c r="Y13" s="259" t="str">
        <f>IF(X13*15=0,"",X13*15)</f>
        <v/>
      </c>
      <c r="Z13" s="262"/>
      <c r="AA13" s="263"/>
      <c r="AB13" s="261"/>
      <c r="AC13" s="259" t="str">
        <f>IF(AB13*15=0,"",AB13*15)</f>
        <v/>
      </c>
      <c r="AD13" s="283"/>
      <c r="AE13" s="259" t="str">
        <f>IF(AD13*15=0,"",AD13*15)</f>
        <v/>
      </c>
      <c r="AF13" s="283"/>
      <c r="AG13" s="284"/>
      <c r="AH13" s="262"/>
      <c r="AI13" s="259" t="str">
        <f>IF(AH13*15=0,"",AH13*15)</f>
        <v/>
      </c>
      <c r="AJ13" s="262"/>
      <c r="AK13" s="259" t="str">
        <f>IF(AJ13*15=0,"",AJ13*15)</f>
        <v/>
      </c>
      <c r="AL13" s="262"/>
      <c r="AM13" s="262"/>
      <c r="AN13" s="265">
        <f t="shared" ref="AN13:AN66" si="4">IF(D13+J13+P13+V13+AB13+AH13=0,"",D13+J13+P13+V13+AB13+AH13)</f>
        <v>2</v>
      </c>
      <c r="AO13" s="259">
        <v>36</v>
      </c>
      <c r="AP13" s="266">
        <f t="shared" ref="AP13:AP66" si="5">IF(F13+L13+R13+X13+AD13+AJ13=0,"",F13+L13+R13+X13+AD13+AJ13)</f>
        <v>2</v>
      </c>
      <c r="AQ13" s="259">
        <v>24</v>
      </c>
      <c r="AR13" s="266">
        <f t="shared" ref="AR13:AR66" si="6">IF(N13+H13+T13+Z13+AF13+AL13=0,"",N13+H13+T13+Z13+AF13+AL13)</f>
        <v>2</v>
      </c>
      <c r="AS13" s="267">
        <f t="shared" ref="AS13:AS66" si="7">IF(D13+F13+L13+J13+P13+R13+V13+X13+AB13+AD13+AH13+AJ13=0,"",D13+F13+L13+J13+P13+R13+V13+X13+AB13+AD13+AH13+AJ13)</f>
        <v>4</v>
      </c>
      <c r="AT13" s="30" t="s">
        <v>749</v>
      </c>
      <c r="AU13" s="31" t="s">
        <v>750</v>
      </c>
    </row>
    <row r="14" spans="1:47" ht="15.75" customHeight="1" x14ac:dyDescent="0.2">
      <c r="A14" s="255" t="s">
        <v>147</v>
      </c>
      <c r="B14" s="665" t="s">
        <v>34</v>
      </c>
      <c r="C14" s="257" t="s">
        <v>148</v>
      </c>
      <c r="D14" s="262">
        <v>2</v>
      </c>
      <c r="E14" s="259">
        <v>24</v>
      </c>
      <c r="F14" s="262"/>
      <c r="G14" s="259">
        <v>6</v>
      </c>
      <c r="H14" s="262">
        <v>2</v>
      </c>
      <c r="I14" s="264" t="s">
        <v>67</v>
      </c>
      <c r="J14" s="261"/>
      <c r="K14" s="259" t="str">
        <f>IF(J14*15=0,"",J14*15)</f>
        <v/>
      </c>
      <c r="L14" s="262"/>
      <c r="M14" s="259" t="str">
        <f>IF(L14*15=0,"",L14*15)</f>
        <v/>
      </c>
      <c r="N14" s="262"/>
      <c r="O14" s="263"/>
      <c r="P14" s="262"/>
      <c r="Q14" s="259" t="str">
        <f>IF(P14*15=0,"",P14*15)</f>
        <v/>
      </c>
      <c r="R14" s="262"/>
      <c r="S14" s="259" t="str">
        <f>IF(R14*15=0,"",R14*15)</f>
        <v/>
      </c>
      <c r="T14" s="262"/>
      <c r="U14" s="264"/>
      <c r="V14" s="261"/>
      <c r="W14" s="259" t="str">
        <f>IF(V14*15=0,"",V14*15)</f>
        <v/>
      </c>
      <c r="X14" s="262"/>
      <c r="Y14" s="259" t="str">
        <f>IF(X14*15=0,"",X14*15)</f>
        <v/>
      </c>
      <c r="Z14" s="262"/>
      <c r="AA14" s="263"/>
      <c r="AB14" s="261"/>
      <c r="AC14" s="259" t="str">
        <f>IF(AB14*15=0,"",AB14*15)</f>
        <v/>
      </c>
      <c r="AD14" s="283"/>
      <c r="AE14" s="259" t="str">
        <f>IF(AD14*15=0,"",AD14*15)</f>
        <v/>
      </c>
      <c r="AF14" s="283"/>
      <c r="AG14" s="284"/>
      <c r="AH14" s="262"/>
      <c r="AI14" s="259" t="str">
        <f>IF(AH14*15=0,"",AH14*15)</f>
        <v/>
      </c>
      <c r="AJ14" s="262"/>
      <c r="AK14" s="259" t="str">
        <f>IF(AJ14*15=0,"",AJ14*15)</f>
        <v/>
      </c>
      <c r="AL14" s="262"/>
      <c r="AM14" s="262"/>
      <c r="AN14" s="265">
        <f t="shared" si="4"/>
        <v>2</v>
      </c>
      <c r="AO14" s="259">
        <v>24</v>
      </c>
      <c r="AP14" s="266" t="str">
        <f t="shared" si="5"/>
        <v/>
      </c>
      <c r="AQ14" s="259">
        <v>6</v>
      </c>
      <c r="AR14" s="266">
        <f t="shared" si="6"/>
        <v>2</v>
      </c>
      <c r="AS14" s="267">
        <f t="shared" si="7"/>
        <v>2</v>
      </c>
      <c r="AT14" s="31" t="s">
        <v>692</v>
      </c>
      <c r="AU14" s="31" t="s">
        <v>752</v>
      </c>
    </row>
    <row r="15" spans="1:47" ht="15.75" customHeight="1" x14ac:dyDescent="0.2">
      <c r="A15" s="255" t="s">
        <v>69</v>
      </c>
      <c r="B15" s="665" t="s">
        <v>34</v>
      </c>
      <c r="C15" s="257" t="s">
        <v>70</v>
      </c>
      <c r="D15" s="262">
        <v>1</v>
      </c>
      <c r="E15" s="259">
        <v>16</v>
      </c>
      <c r="F15" s="262">
        <v>1</v>
      </c>
      <c r="G15" s="259">
        <v>36</v>
      </c>
      <c r="H15" s="262">
        <v>2</v>
      </c>
      <c r="I15" s="264" t="s">
        <v>71</v>
      </c>
      <c r="J15" s="261"/>
      <c r="K15" s="259" t="str">
        <f>IF(J15*15=0,"",J15*15)</f>
        <v/>
      </c>
      <c r="L15" s="262"/>
      <c r="M15" s="259" t="str">
        <f>IF(L15*15=0,"",L15*15)</f>
        <v/>
      </c>
      <c r="N15" s="262"/>
      <c r="O15" s="263"/>
      <c r="P15" s="262"/>
      <c r="Q15" s="259" t="str">
        <f>IF(P15*15=0,"",P15*15)</f>
        <v/>
      </c>
      <c r="R15" s="262"/>
      <c r="S15" s="259" t="str">
        <f>IF(R15*15=0,"",R15*15)</f>
        <v/>
      </c>
      <c r="T15" s="262"/>
      <c r="U15" s="264"/>
      <c r="V15" s="261"/>
      <c r="W15" s="259" t="str">
        <f>IF(V15*15=0,"",V15*15)</f>
        <v/>
      </c>
      <c r="X15" s="262"/>
      <c r="Y15" s="259" t="str">
        <f>IF(X15*15=0,"",X15*15)</f>
        <v/>
      </c>
      <c r="Z15" s="262"/>
      <c r="AA15" s="263"/>
      <c r="AB15" s="261"/>
      <c r="AC15" s="259" t="str">
        <f>IF(AB15*15=0,"",AB15*15)</f>
        <v/>
      </c>
      <c r="AD15" s="283"/>
      <c r="AE15" s="259" t="str">
        <f>IF(AD15*15=0,"",AD15*15)</f>
        <v/>
      </c>
      <c r="AF15" s="283"/>
      <c r="AG15" s="284"/>
      <c r="AH15" s="262"/>
      <c r="AI15" s="259" t="str">
        <f>IF(AH15*15=0,"",AH15*15)</f>
        <v/>
      </c>
      <c r="AJ15" s="262"/>
      <c r="AK15" s="259" t="str">
        <f>IF(AJ15*15=0,"",AJ15*15)</f>
        <v/>
      </c>
      <c r="AL15" s="262"/>
      <c r="AM15" s="262"/>
      <c r="AN15" s="265">
        <f t="shared" si="4"/>
        <v>1</v>
      </c>
      <c r="AO15" s="259">
        <v>16</v>
      </c>
      <c r="AP15" s="266">
        <f t="shared" si="5"/>
        <v>1</v>
      </c>
      <c r="AQ15" s="259">
        <v>36</v>
      </c>
      <c r="AR15" s="266">
        <f t="shared" si="6"/>
        <v>2</v>
      </c>
      <c r="AS15" s="267">
        <f t="shared" si="7"/>
        <v>2</v>
      </c>
      <c r="AT15" s="633" t="s">
        <v>749</v>
      </c>
      <c r="AU15" s="546" t="s">
        <v>654</v>
      </c>
    </row>
    <row r="16" spans="1:47" ht="15.75" customHeight="1" x14ac:dyDescent="0.2">
      <c r="A16" s="255" t="s">
        <v>72</v>
      </c>
      <c r="B16" s="281" t="s">
        <v>34</v>
      </c>
      <c r="C16" s="257" t="s">
        <v>73</v>
      </c>
      <c r="D16" s="262"/>
      <c r="E16" s="259" t="str">
        <f>IF(D16*15=0,"",D16*15)</f>
        <v/>
      </c>
      <c r="F16" s="262">
        <v>4</v>
      </c>
      <c r="G16" s="259">
        <v>54</v>
      </c>
      <c r="H16" s="262">
        <v>2</v>
      </c>
      <c r="I16" s="264" t="s">
        <v>71</v>
      </c>
      <c r="J16" s="261"/>
      <c r="K16" s="259" t="str">
        <f>IF(J16*15=0,"",J16*15)</f>
        <v/>
      </c>
      <c r="L16" s="262"/>
      <c r="M16" s="259" t="str">
        <f>IF(L16*15=0,"",L16*15)</f>
        <v/>
      </c>
      <c r="N16" s="262"/>
      <c r="O16" s="263"/>
      <c r="P16" s="262"/>
      <c r="Q16" s="259" t="str">
        <f>IF(P16*15=0,"",P16*15)</f>
        <v/>
      </c>
      <c r="R16" s="262"/>
      <c r="S16" s="259" t="str">
        <f>IF(R16*15=0,"",R16*15)</f>
        <v/>
      </c>
      <c r="T16" s="262"/>
      <c r="U16" s="264"/>
      <c r="V16" s="261"/>
      <c r="W16" s="259" t="str">
        <f>IF(V16*15=0,"",V16*15)</f>
        <v/>
      </c>
      <c r="X16" s="262"/>
      <c r="Y16" s="259" t="str">
        <f>IF(X16*15=0,"",X16*15)</f>
        <v/>
      </c>
      <c r="Z16" s="262"/>
      <c r="AA16" s="263"/>
      <c r="AB16" s="261"/>
      <c r="AC16" s="259" t="str">
        <f>IF(AB16*15=0,"",AB16*15)</f>
        <v/>
      </c>
      <c r="AD16" s="283"/>
      <c r="AE16" s="259" t="str">
        <f>IF(AD16*15=0,"",AD16*15)</f>
        <v/>
      </c>
      <c r="AF16" s="283"/>
      <c r="AG16" s="284"/>
      <c r="AH16" s="262"/>
      <c r="AI16" s="259" t="str">
        <f>IF(AH16*15=0,"",AH16*15)</f>
        <v/>
      </c>
      <c r="AJ16" s="262"/>
      <c r="AK16" s="259" t="str">
        <f>IF(AJ16*15=0,"",AJ16*15)</f>
        <v/>
      </c>
      <c r="AL16" s="262"/>
      <c r="AM16" s="262"/>
      <c r="AN16" s="265" t="str">
        <f t="shared" si="4"/>
        <v/>
      </c>
      <c r="AO16" s="259" t="str">
        <f t="shared" ref="AO16:AO57" si="8">IF((D16+J16+P16+V16+AB16+AH16)*14=0,"",(D16+J16+P16+V16+AB16+AH16)*14)</f>
        <v/>
      </c>
      <c r="AP16" s="266">
        <f t="shared" si="5"/>
        <v>4</v>
      </c>
      <c r="AQ16" s="259">
        <v>54</v>
      </c>
      <c r="AR16" s="266">
        <f t="shared" si="6"/>
        <v>2</v>
      </c>
      <c r="AS16" s="267">
        <f t="shared" si="7"/>
        <v>4</v>
      </c>
      <c r="AT16" s="30" t="s">
        <v>671</v>
      </c>
      <c r="AU16" s="31" t="s">
        <v>751</v>
      </c>
    </row>
    <row r="17" spans="1:47" s="20" customFormat="1" ht="15.75" customHeight="1" x14ac:dyDescent="0.2">
      <c r="A17" s="255" t="s">
        <v>79</v>
      </c>
      <c r="B17" s="256" t="s">
        <v>15</v>
      </c>
      <c r="C17" s="257" t="s">
        <v>80</v>
      </c>
      <c r="D17" s="262">
        <v>2</v>
      </c>
      <c r="E17" s="259">
        <v>20</v>
      </c>
      <c r="F17" s="262">
        <v>1</v>
      </c>
      <c r="G17" s="259">
        <v>10</v>
      </c>
      <c r="H17" s="262">
        <v>2</v>
      </c>
      <c r="I17" s="264" t="s">
        <v>67</v>
      </c>
      <c r="J17" s="261"/>
      <c r="K17" s="259"/>
      <c r="L17" s="262"/>
      <c r="M17" s="259"/>
      <c r="N17" s="262"/>
      <c r="O17" s="263"/>
      <c r="P17" s="262"/>
      <c r="Q17" s="259"/>
      <c r="R17" s="262"/>
      <c r="S17" s="259"/>
      <c r="T17" s="262"/>
      <c r="U17" s="264"/>
      <c r="V17" s="261"/>
      <c r="W17" s="259"/>
      <c r="X17" s="262"/>
      <c r="Y17" s="259"/>
      <c r="Z17" s="262"/>
      <c r="AA17" s="263"/>
      <c r="AB17" s="261"/>
      <c r="AC17" s="259"/>
      <c r="AD17" s="283"/>
      <c r="AE17" s="259"/>
      <c r="AF17" s="283"/>
      <c r="AG17" s="284"/>
      <c r="AH17" s="262"/>
      <c r="AI17" s="259"/>
      <c r="AJ17" s="262"/>
      <c r="AK17" s="259"/>
      <c r="AL17" s="262"/>
      <c r="AM17" s="262"/>
      <c r="AN17" s="265">
        <f t="shared" si="4"/>
        <v>2</v>
      </c>
      <c r="AO17" s="259">
        <v>20</v>
      </c>
      <c r="AP17" s="266">
        <f t="shared" si="5"/>
        <v>1</v>
      </c>
      <c r="AQ17" s="259">
        <v>10</v>
      </c>
      <c r="AR17" s="266">
        <f t="shared" si="6"/>
        <v>2</v>
      </c>
      <c r="AS17" s="267">
        <f t="shared" si="7"/>
        <v>3</v>
      </c>
      <c r="AT17" s="30" t="s">
        <v>980</v>
      </c>
      <c r="AU17" s="31" t="s">
        <v>750</v>
      </c>
    </row>
    <row r="18" spans="1:47" s="20" customFormat="1" ht="15.75" customHeight="1" x14ac:dyDescent="0.2">
      <c r="A18" s="339" t="s">
        <v>283</v>
      </c>
      <c r="B18" s="281" t="s">
        <v>15</v>
      </c>
      <c r="C18" s="639" t="s">
        <v>284</v>
      </c>
      <c r="D18" s="262"/>
      <c r="E18" s="259" t="s">
        <v>68</v>
      </c>
      <c r="F18" s="262">
        <v>4</v>
      </c>
      <c r="G18" s="259">
        <v>40</v>
      </c>
      <c r="H18" s="262">
        <v>3</v>
      </c>
      <c r="I18" s="264" t="s">
        <v>71</v>
      </c>
      <c r="J18" s="261"/>
      <c r="K18" s="259"/>
      <c r="L18" s="262"/>
      <c r="M18" s="259"/>
      <c r="N18" s="262"/>
      <c r="O18" s="263"/>
      <c r="P18" s="262"/>
      <c r="Q18" s="259"/>
      <c r="R18" s="262"/>
      <c r="S18" s="259"/>
      <c r="T18" s="262"/>
      <c r="U18" s="264"/>
      <c r="V18" s="261"/>
      <c r="W18" s="259"/>
      <c r="X18" s="262"/>
      <c r="Y18" s="259"/>
      <c r="Z18" s="262"/>
      <c r="AA18" s="263"/>
      <c r="AB18" s="261"/>
      <c r="AC18" s="259"/>
      <c r="AD18" s="283"/>
      <c r="AE18" s="259"/>
      <c r="AF18" s="283"/>
      <c r="AG18" s="284"/>
      <c r="AH18" s="262"/>
      <c r="AI18" s="259"/>
      <c r="AJ18" s="262"/>
      <c r="AK18" s="259"/>
      <c r="AL18" s="262"/>
      <c r="AM18" s="262"/>
      <c r="AN18" s="265" t="str">
        <f t="shared" si="4"/>
        <v/>
      </c>
      <c r="AO18" s="259" t="str">
        <f t="shared" si="8"/>
        <v/>
      </c>
      <c r="AP18" s="266">
        <f t="shared" si="5"/>
        <v>4</v>
      </c>
      <c r="AQ18" s="259">
        <v>40</v>
      </c>
      <c r="AR18" s="266">
        <f t="shared" si="6"/>
        <v>3</v>
      </c>
      <c r="AS18" s="267">
        <f t="shared" si="7"/>
        <v>4</v>
      </c>
      <c r="AT18" s="30" t="s">
        <v>846</v>
      </c>
      <c r="AU18" s="31" t="s">
        <v>847</v>
      </c>
    </row>
    <row r="19" spans="1:47" ht="15.75" customHeight="1" x14ac:dyDescent="0.2">
      <c r="A19" s="255" t="s">
        <v>150</v>
      </c>
      <c r="B19" s="281" t="s">
        <v>34</v>
      </c>
      <c r="C19" s="257" t="s">
        <v>151</v>
      </c>
      <c r="D19" s="262">
        <v>5</v>
      </c>
      <c r="E19" s="259">
        <v>50</v>
      </c>
      <c r="F19" s="262">
        <v>2</v>
      </c>
      <c r="G19" s="259">
        <v>20</v>
      </c>
      <c r="H19" s="262">
        <v>4</v>
      </c>
      <c r="I19" s="264" t="s">
        <v>67</v>
      </c>
      <c r="J19" s="261"/>
      <c r="K19" s="259" t="str">
        <f>IF(J19*15=0,"",J19*15)</f>
        <v/>
      </c>
      <c r="L19" s="262"/>
      <c r="M19" s="259" t="str">
        <f>IF(L19*15=0,"",L19*15)</f>
        <v/>
      </c>
      <c r="N19" s="262"/>
      <c r="O19" s="263"/>
      <c r="P19" s="262"/>
      <c r="Q19" s="259" t="str">
        <f>IF(P19*15=0,"",P19*15)</f>
        <v/>
      </c>
      <c r="R19" s="262"/>
      <c r="S19" s="259" t="str">
        <f>IF(R19*15=0,"",R19*15)</f>
        <v/>
      </c>
      <c r="T19" s="262"/>
      <c r="U19" s="264"/>
      <c r="V19" s="261"/>
      <c r="W19" s="259" t="str">
        <f>IF(V19*15=0,"",V19*15)</f>
        <v/>
      </c>
      <c r="X19" s="262"/>
      <c r="Y19" s="259" t="str">
        <f>IF(X19*15=0,"",X19*15)</f>
        <v/>
      </c>
      <c r="Z19" s="262"/>
      <c r="AA19" s="263"/>
      <c r="AB19" s="261"/>
      <c r="AC19" s="259" t="str">
        <f>IF(AB19*15=0,"",AB19*15)</f>
        <v/>
      </c>
      <c r="AD19" s="283"/>
      <c r="AE19" s="259" t="str">
        <f>IF(AD19*15=0,"",AD19*15)</f>
        <v/>
      </c>
      <c r="AF19" s="283"/>
      <c r="AG19" s="284"/>
      <c r="AH19" s="262"/>
      <c r="AI19" s="259" t="str">
        <f t="shared" ref="AI19:AI27" si="9">IF(AH19*15=0,"",AH19*15)</f>
        <v/>
      </c>
      <c r="AJ19" s="262"/>
      <c r="AK19" s="259" t="str">
        <f>IF(AJ19*15=0,"",AJ19*15)</f>
        <v/>
      </c>
      <c r="AL19" s="262"/>
      <c r="AM19" s="262"/>
      <c r="AN19" s="265">
        <f t="shared" si="4"/>
        <v>5</v>
      </c>
      <c r="AO19" s="259">
        <v>50</v>
      </c>
      <c r="AP19" s="266">
        <f t="shared" si="5"/>
        <v>2</v>
      </c>
      <c r="AQ19" s="259">
        <v>20</v>
      </c>
      <c r="AR19" s="266">
        <f t="shared" si="6"/>
        <v>4</v>
      </c>
      <c r="AS19" s="267">
        <f t="shared" si="7"/>
        <v>7</v>
      </c>
      <c r="AT19" s="31" t="s">
        <v>692</v>
      </c>
      <c r="AU19" s="31" t="s">
        <v>752</v>
      </c>
    </row>
    <row r="20" spans="1:47" s="20" customFormat="1" ht="15.75" customHeight="1" x14ac:dyDescent="0.2">
      <c r="A20" s="255" t="s">
        <v>801</v>
      </c>
      <c r="B20" s="301" t="s">
        <v>15</v>
      </c>
      <c r="C20" s="297" t="s">
        <v>585</v>
      </c>
      <c r="D20" s="282"/>
      <c r="E20" s="259" t="str">
        <f t="shared" ref="E20" si="10">IF(D20*15=0,"",D20*15)</f>
        <v/>
      </c>
      <c r="F20" s="262"/>
      <c r="G20" s="259" t="str">
        <f t="shared" ref="G20" si="11">IF(F20*15=0,"",F20*15)</f>
        <v/>
      </c>
      <c r="H20" s="262"/>
      <c r="I20" s="264"/>
      <c r="J20" s="261"/>
      <c r="K20" s="259" t="str">
        <f>IF(J20*15=0,"",J20*15)</f>
        <v/>
      </c>
      <c r="L20" s="262"/>
      <c r="M20" s="259" t="str">
        <f t="shared" ref="M20" si="12">IF(L20*15=0,"",L20*15)</f>
        <v/>
      </c>
      <c r="N20" s="262"/>
      <c r="O20" s="263"/>
      <c r="P20" s="262"/>
      <c r="Q20" s="259"/>
      <c r="R20" s="262"/>
      <c r="S20" s="259" t="str">
        <f>IF(R20*15=0,"",R20*15)</f>
        <v/>
      </c>
      <c r="T20" s="262"/>
      <c r="U20" s="264"/>
      <c r="V20" s="261"/>
      <c r="W20" s="259"/>
      <c r="X20" s="262">
        <v>1</v>
      </c>
      <c r="Y20" s="1038">
        <v>14</v>
      </c>
      <c r="Z20" s="262">
        <v>1</v>
      </c>
      <c r="AA20" s="263" t="s">
        <v>71</v>
      </c>
      <c r="AB20" s="1"/>
      <c r="AC20" s="307"/>
      <c r="AD20" s="31"/>
      <c r="AE20" s="309"/>
      <c r="AF20" s="283"/>
      <c r="AG20" s="298"/>
      <c r="AH20" s="282"/>
      <c r="AI20" s="259"/>
      <c r="AJ20" s="283"/>
      <c r="AK20" s="259"/>
      <c r="AL20" s="283"/>
      <c r="AM20" s="262"/>
      <c r="AN20" s="265" t="str">
        <f>IF(D20+J20+P20+V20+AB20+AH20=0,"",D20+J20+P20+V20+AB20+AH20)</f>
        <v/>
      </c>
      <c r="AO20" s="259" t="str">
        <f>IF((D20+J20+P20+V20+AB20+AH20)*14=0,"",(D20+J20+P20+V20+AB20+AH20)*14)</f>
        <v/>
      </c>
      <c r="AP20" s="266">
        <f>IF(F20+L20+R20+X20+AD20+AJ20=0,"",F20+L20+R20+X20+AD20+AJ20)</f>
        <v>1</v>
      </c>
      <c r="AQ20" s="259">
        <f>IF((L20+F20+R20+X20+AD20+AJ20)*14=0,"",(L20+F20+R20+X20+AD20+AJ20)*14)</f>
        <v>14</v>
      </c>
      <c r="AR20" s="266">
        <f>IF(N20+H20+T20+Z20+AF20+AL20=0,"",N20+H20+T20+Z20+AF20+AL20)</f>
        <v>1</v>
      </c>
      <c r="AS20" s="267">
        <f>IF(D20+F20+L20+J20+P20+R20+V20+X20+AB20+AD20+AH20+AJ20=0,"",D20+F20+L20+J20+P20+R20+V20+X20+AB20+AD20+AH20+AJ20)</f>
        <v>1</v>
      </c>
      <c r="AT20" s="30" t="s">
        <v>662</v>
      </c>
      <c r="AU20" s="31" t="s">
        <v>682</v>
      </c>
    </row>
    <row r="21" spans="1:47" s="20" customFormat="1" ht="15.75" customHeight="1" x14ac:dyDescent="0.2">
      <c r="A21" s="255" t="s">
        <v>798</v>
      </c>
      <c r="B21" s="313" t="s">
        <v>15</v>
      </c>
      <c r="C21" s="1376" t="s">
        <v>586</v>
      </c>
      <c r="D21" s="314"/>
      <c r="E21" s="315"/>
      <c r="F21" s="316"/>
      <c r="G21" s="315"/>
      <c r="H21" s="316"/>
      <c r="I21" s="317"/>
      <c r="J21" s="318"/>
      <c r="K21" s="315"/>
      <c r="L21" s="316"/>
      <c r="M21" s="315"/>
      <c r="N21" s="316"/>
      <c r="O21" s="319"/>
      <c r="P21" s="316"/>
      <c r="Q21" s="315"/>
      <c r="R21" s="316"/>
      <c r="S21" s="315"/>
      <c r="T21" s="316"/>
      <c r="U21" s="317"/>
      <c r="V21" s="318"/>
      <c r="W21" s="315"/>
      <c r="X21" s="316"/>
      <c r="Y21" s="315"/>
      <c r="Z21" s="316"/>
      <c r="AA21" s="319"/>
      <c r="AB21" s="318"/>
      <c r="AC21" s="315"/>
      <c r="AD21" s="320"/>
      <c r="AE21" s="315"/>
      <c r="AF21" s="321"/>
      <c r="AG21" s="298"/>
      <c r="AH21" s="314"/>
      <c r="AI21" s="315"/>
      <c r="AJ21" s="321">
        <v>1</v>
      </c>
      <c r="AK21" s="1390">
        <v>8</v>
      </c>
      <c r="AL21" s="321">
        <v>1</v>
      </c>
      <c r="AM21" s="262" t="s">
        <v>71</v>
      </c>
      <c r="AN21" s="265" t="str">
        <f t="shared" ref="AN21:AN22" si="13">IF(D21+J21+P21+V21+AB21+AH21=0,"",D21+J21+P21+V21+AB21+AH21)</f>
        <v/>
      </c>
      <c r="AO21" s="259" t="str">
        <f t="shared" ref="AO21:AO22" si="14">IF((D21+J21+P21+V21+AB21+AH21)*14=0,"",(D21+J21+P21+V21+AB21+AH21)*14)</f>
        <v/>
      </c>
      <c r="AP21" s="266">
        <f t="shared" ref="AP21:AP22" si="15">IF(F21+L21+R21+X21+AD21+AJ21=0,"",F21+L21+R21+X21+AD21+AJ21)</f>
        <v>1</v>
      </c>
      <c r="AQ21" s="259">
        <v>8</v>
      </c>
      <c r="AR21" s="266">
        <f t="shared" ref="AR21:AR22" si="16">IF(N21+H21+T21+Z21+AF21+AL21=0,"",N21+H21+T21+Z21+AF21+AL21)</f>
        <v>1</v>
      </c>
      <c r="AS21" s="267">
        <f t="shared" ref="AS21:AS22" si="17">IF(D21+F21+L21+J21+P21+R21+V21+X21+AB21+AD21+AH21+AJ21=0,"",D21+F21+L21+J21+P21+R21+V21+X21+AB21+AD21+AH21+AJ21)</f>
        <v>1</v>
      </c>
      <c r="AT21" s="30" t="s">
        <v>662</v>
      </c>
      <c r="AU21" s="31" t="s">
        <v>661</v>
      </c>
    </row>
    <row r="22" spans="1:47" s="20" customFormat="1" ht="15.75" customHeight="1" x14ac:dyDescent="0.2">
      <c r="A22" s="255" t="s">
        <v>799</v>
      </c>
      <c r="B22" s="313" t="s">
        <v>15</v>
      </c>
      <c r="C22" s="1376" t="s">
        <v>802</v>
      </c>
      <c r="D22" s="314"/>
      <c r="E22" s="315"/>
      <c r="F22" s="316"/>
      <c r="G22" s="315"/>
      <c r="H22" s="316"/>
      <c r="I22" s="317"/>
      <c r="J22" s="318"/>
      <c r="K22" s="315"/>
      <c r="L22" s="316"/>
      <c r="M22" s="315"/>
      <c r="N22" s="316"/>
      <c r="O22" s="319"/>
      <c r="P22" s="322"/>
      <c r="Q22" s="323"/>
      <c r="R22" s="322"/>
      <c r="S22" s="323"/>
      <c r="T22" s="322"/>
      <c r="U22" s="324"/>
      <c r="V22" s="318"/>
      <c r="W22" s="315"/>
      <c r="X22" s="316"/>
      <c r="Y22" s="315"/>
      <c r="Z22" s="316"/>
      <c r="AA22" s="319"/>
      <c r="AB22" s="318"/>
      <c r="AC22" s="315"/>
      <c r="AD22" s="321"/>
      <c r="AE22" s="315"/>
      <c r="AF22" s="321"/>
      <c r="AG22" s="1402"/>
      <c r="AH22" s="314"/>
      <c r="AI22" s="315"/>
      <c r="AJ22" s="316">
        <v>1</v>
      </c>
      <c r="AK22" s="315">
        <v>8</v>
      </c>
      <c r="AL22" s="316">
        <v>1</v>
      </c>
      <c r="AM22" s="262" t="s">
        <v>71</v>
      </c>
      <c r="AN22" s="265" t="str">
        <f t="shared" si="13"/>
        <v/>
      </c>
      <c r="AO22" s="259" t="str">
        <f t="shared" si="14"/>
        <v/>
      </c>
      <c r="AP22" s="266">
        <f t="shared" si="15"/>
        <v>1</v>
      </c>
      <c r="AQ22" s="259">
        <v>14</v>
      </c>
      <c r="AR22" s="266">
        <f t="shared" si="16"/>
        <v>1</v>
      </c>
      <c r="AS22" s="267">
        <f t="shared" si="17"/>
        <v>1</v>
      </c>
      <c r="AT22" s="30" t="s">
        <v>662</v>
      </c>
      <c r="AU22" s="31" t="s">
        <v>800</v>
      </c>
    </row>
    <row r="23" spans="1:47" s="1" customFormat="1" ht="15.75" customHeight="1" x14ac:dyDescent="0.2">
      <c r="A23" s="255" t="s">
        <v>98</v>
      </c>
      <c r="B23" s="281" t="s">
        <v>15</v>
      </c>
      <c r="C23" s="257" t="s">
        <v>99</v>
      </c>
      <c r="D23" s="262"/>
      <c r="E23" s="259" t="str">
        <f t="shared" ref="E23:E27" si="18">IF(D23*15=0,"",D23*15)</f>
        <v/>
      </c>
      <c r="F23" s="262"/>
      <c r="G23" s="259" t="str">
        <f t="shared" ref="G23:G27" si="19">IF(F23*15=0,"",F23*15)</f>
        <v/>
      </c>
      <c r="H23" s="262"/>
      <c r="I23" s="264"/>
      <c r="J23" s="261">
        <v>2</v>
      </c>
      <c r="K23" s="259">
        <v>28</v>
      </c>
      <c r="L23" s="262">
        <v>1</v>
      </c>
      <c r="M23" s="259">
        <v>14</v>
      </c>
      <c r="N23" s="262">
        <v>3</v>
      </c>
      <c r="O23" s="263" t="s">
        <v>122</v>
      </c>
      <c r="P23" s="262"/>
      <c r="Q23" s="259" t="str">
        <f>IF(P23*15=0,"",P23*15)</f>
        <v/>
      </c>
      <c r="R23" s="262"/>
      <c r="S23" s="259" t="str">
        <f>IF(R23*15=0,"",R23*15)</f>
        <v/>
      </c>
      <c r="T23" s="262"/>
      <c r="U23" s="264"/>
      <c r="V23" s="261"/>
      <c r="W23" s="259" t="str">
        <f>IF(V23*15=0,"",V23*15)</f>
        <v/>
      </c>
      <c r="X23" s="262"/>
      <c r="Y23" s="259" t="str">
        <f>IF(X23*15=0,"",X23*15)</f>
        <v/>
      </c>
      <c r="Z23" s="262"/>
      <c r="AA23" s="263"/>
      <c r="AB23" s="261"/>
      <c r="AC23" s="259" t="str">
        <f>IF(AB23*15=0,"",AB23*15)</f>
        <v/>
      </c>
      <c r="AD23" s="283"/>
      <c r="AE23" s="259" t="str">
        <f>IF(AD23*15=0,"",AD23*15)</f>
        <v/>
      </c>
      <c r="AF23" s="283"/>
      <c r="AG23" s="284"/>
      <c r="AH23" s="262"/>
      <c r="AI23" s="259" t="str">
        <f t="shared" si="9"/>
        <v/>
      </c>
      <c r="AJ23" s="262"/>
      <c r="AK23" s="259" t="str">
        <f>IF(AJ23*15=0,"",AJ23*15)</f>
        <v/>
      </c>
      <c r="AL23" s="262"/>
      <c r="AM23" s="262"/>
      <c r="AN23" s="265">
        <f t="shared" si="4"/>
        <v>2</v>
      </c>
      <c r="AO23" s="259">
        <f t="shared" si="8"/>
        <v>28</v>
      </c>
      <c r="AP23" s="266">
        <f t="shared" si="5"/>
        <v>1</v>
      </c>
      <c r="AQ23" s="259">
        <f t="shared" ref="AQ23:AQ57" si="20">IF((L23+F23+R23+X23+AD23+AJ23)*14=0,"",(L23+F23+R23+X23+AD23+AJ23)*14)</f>
        <v>14</v>
      </c>
      <c r="AR23" s="266">
        <f t="shared" si="6"/>
        <v>3</v>
      </c>
      <c r="AS23" s="267">
        <f t="shared" si="7"/>
        <v>3</v>
      </c>
      <c r="AT23" s="30" t="s">
        <v>669</v>
      </c>
      <c r="AU23" s="31" t="s">
        <v>753</v>
      </c>
    </row>
    <row r="24" spans="1:47" s="1" customFormat="1" ht="15.75" customHeight="1" x14ac:dyDescent="0.2">
      <c r="A24" s="255" t="s">
        <v>100</v>
      </c>
      <c r="B24" s="281" t="s">
        <v>15</v>
      </c>
      <c r="C24" s="257" t="s">
        <v>101</v>
      </c>
      <c r="D24" s="262"/>
      <c r="E24" s="259" t="str">
        <f t="shared" si="18"/>
        <v/>
      </c>
      <c r="F24" s="262"/>
      <c r="G24" s="259" t="str">
        <f t="shared" si="19"/>
        <v/>
      </c>
      <c r="H24" s="262"/>
      <c r="I24" s="264"/>
      <c r="J24" s="261"/>
      <c r="K24" s="259" t="str">
        <f t="shared" ref="K24:K27" si="21">IF(J24*15=0,"",J24*15)</f>
        <v/>
      </c>
      <c r="L24" s="262"/>
      <c r="M24" s="259" t="str">
        <f t="shared" ref="M24:M27" si="22">IF(L24*15=0,"",L24*15)</f>
        <v/>
      </c>
      <c r="N24" s="262"/>
      <c r="O24" s="263"/>
      <c r="P24" s="262">
        <v>1</v>
      </c>
      <c r="Q24" s="259">
        <v>14</v>
      </c>
      <c r="R24" s="262">
        <v>2</v>
      </c>
      <c r="S24" s="259">
        <v>28</v>
      </c>
      <c r="T24" s="262">
        <v>3</v>
      </c>
      <c r="U24" s="264" t="s">
        <v>122</v>
      </c>
      <c r="V24" s="261"/>
      <c r="W24" s="259" t="str">
        <f>IF(V24*15=0,"",V24*15)</f>
        <v/>
      </c>
      <c r="X24" s="262"/>
      <c r="Y24" s="259" t="str">
        <f>IF(X24*15=0,"",X24*15)</f>
        <v/>
      </c>
      <c r="Z24" s="262"/>
      <c r="AA24" s="263"/>
      <c r="AB24" s="261"/>
      <c r="AC24" s="259" t="str">
        <f>IF(AB24*15=0,"",AB24*15)</f>
        <v/>
      </c>
      <c r="AD24" s="283"/>
      <c r="AE24" s="259" t="str">
        <f>IF(AD24*15=0,"",AD24*15)</f>
        <v/>
      </c>
      <c r="AF24" s="283"/>
      <c r="AG24" s="284"/>
      <c r="AH24" s="262"/>
      <c r="AI24" s="259" t="str">
        <f t="shared" si="9"/>
        <v/>
      </c>
      <c r="AJ24" s="262"/>
      <c r="AK24" s="259" t="str">
        <f>IF(AJ24*15=0,"",AJ24*15)</f>
        <v/>
      </c>
      <c r="AL24" s="262"/>
      <c r="AM24" s="262"/>
      <c r="AN24" s="265">
        <f t="shared" si="4"/>
        <v>1</v>
      </c>
      <c r="AO24" s="259">
        <f t="shared" si="8"/>
        <v>14</v>
      </c>
      <c r="AP24" s="266">
        <f t="shared" si="5"/>
        <v>2</v>
      </c>
      <c r="AQ24" s="259">
        <f t="shared" si="20"/>
        <v>28</v>
      </c>
      <c r="AR24" s="266">
        <f t="shared" si="6"/>
        <v>3</v>
      </c>
      <c r="AS24" s="267">
        <f t="shared" si="7"/>
        <v>3</v>
      </c>
      <c r="AT24" s="30" t="s">
        <v>669</v>
      </c>
      <c r="AU24" s="31" t="s">
        <v>753</v>
      </c>
    </row>
    <row r="25" spans="1:47" s="1" customFormat="1" ht="15.75" customHeight="1" x14ac:dyDescent="0.2">
      <c r="A25" s="255" t="s">
        <v>102</v>
      </c>
      <c r="B25" s="281" t="s">
        <v>15</v>
      </c>
      <c r="C25" s="257" t="s">
        <v>103</v>
      </c>
      <c r="D25" s="262"/>
      <c r="E25" s="259" t="str">
        <f t="shared" si="18"/>
        <v/>
      </c>
      <c r="F25" s="262"/>
      <c r="G25" s="259" t="str">
        <f t="shared" si="19"/>
        <v/>
      </c>
      <c r="H25" s="262"/>
      <c r="I25" s="264"/>
      <c r="J25" s="261"/>
      <c r="K25" s="259" t="str">
        <f t="shared" si="21"/>
        <v/>
      </c>
      <c r="L25" s="262"/>
      <c r="M25" s="259" t="str">
        <f t="shared" si="22"/>
        <v/>
      </c>
      <c r="N25" s="262"/>
      <c r="O25" s="263"/>
      <c r="P25" s="262"/>
      <c r="Q25" s="259" t="str">
        <f>IF(P25*15=0,"",P25*15)</f>
        <v/>
      </c>
      <c r="R25" s="262"/>
      <c r="S25" s="259" t="str">
        <f>IF(R25*15=0,"",R25*15)</f>
        <v/>
      </c>
      <c r="T25" s="262"/>
      <c r="U25" s="264"/>
      <c r="V25" s="261">
        <v>1</v>
      </c>
      <c r="W25" s="259">
        <v>14</v>
      </c>
      <c r="X25" s="262">
        <v>1</v>
      </c>
      <c r="Y25" s="259">
        <v>14</v>
      </c>
      <c r="Z25" s="262">
        <v>3</v>
      </c>
      <c r="AA25" s="263" t="s">
        <v>122</v>
      </c>
      <c r="AB25" s="261"/>
      <c r="AC25" s="259" t="str">
        <f>IF(AB25*15=0,"",AB25*15)</f>
        <v/>
      </c>
      <c r="AD25" s="283"/>
      <c r="AE25" s="259" t="str">
        <f>IF(AD25*15=0,"",AD25*15)</f>
        <v/>
      </c>
      <c r="AF25" s="283"/>
      <c r="AG25" s="284"/>
      <c r="AH25" s="262"/>
      <c r="AI25" s="259" t="str">
        <f t="shared" si="9"/>
        <v/>
      </c>
      <c r="AJ25" s="262"/>
      <c r="AK25" s="259" t="str">
        <f>IF(AJ25*15=0,"",AJ25*15)</f>
        <v/>
      </c>
      <c r="AL25" s="262"/>
      <c r="AM25" s="262"/>
      <c r="AN25" s="265">
        <f t="shared" si="4"/>
        <v>1</v>
      </c>
      <c r="AO25" s="259">
        <f t="shared" si="8"/>
        <v>14</v>
      </c>
      <c r="AP25" s="266">
        <f t="shared" si="5"/>
        <v>1</v>
      </c>
      <c r="AQ25" s="259">
        <f t="shared" si="20"/>
        <v>14</v>
      </c>
      <c r="AR25" s="266">
        <f t="shared" si="6"/>
        <v>3</v>
      </c>
      <c r="AS25" s="267">
        <f t="shared" si="7"/>
        <v>2</v>
      </c>
      <c r="AT25" s="30" t="s">
        <v>669</v>
      </c>
      <c r="AU25" s="31" t="s">
        <v>753</v>
      </c>
    </row>
    <row r="26" spans="1:47" s="1" customFormat="1" ht="15.75" customHeight="1" x14ac:dyDescent="0.2">
      <c r="A26" s="255" t="s">
        <v>104</v>
      </c>
      <c r="B26" s="281" t="s">
        <v>15</v>
      </c>
      <c r="C26" s="257" t="s">
        <v>105</v>
      </c>
      <c r="D26" s="262"/>
      <c r="E26" s="259" t="str">
        <f t="shared" si="18"/>
        <v/>
      </c>
      <c r="F26" s="262"/>
      <c r="G26" s="259" t="str">
        <f t="shared" si="19"/>
        <v/>
      </c>
      <c r="H26" s="262"/>
      <c r="I26" s="264"/>
      <c r="J26" s="261"/>
      <c r="K26" s="259" t="str">
        <f t="shared" si="21"/>
        <v/>
      </c>
      <c r="L26" s="262"/>
      <c r="M26" s="259" t="str">
        <f t="shared" si="22"/>
        <v/>
      </c>
      <c r="N26" s="262"/>
      <c r="O26" s="263"/>
      <c r="P26" s="262"/>
      <c r="Q26" s="259" t="str">
        <f>IF(P26*15=0,"",P26*15)</f>
        <v/>
      </c>
      <c r="R26" s="262"/>
      <c r="S26" s="259" t="str">
        <f>IF(R26*15=0,"",R26*15)</f>
        <v/>
      </c>
      <c r="T26" s="262"/>
      <c r="U26" s="264"/>
      <c r="V26" s="261"/>
      <c r="W26" s="259" t="str">
        <f>IF(V26*15=0,"",V26*15)</f>
        <v/>
      </c>
      <c r="X26" s="262"/>
      <c r="Y26" s="259" t="str">
        <f>IF(X26*15=0,"",X26*15)</f>
        <v/>
      </c>
      <c r="Z26" s="262"/>
      <c r="AA26" s="263"/>
      <c r="AB26" s="261">
        <v>1</v>
      </c>
      <c r="AC26" s="259">
        <v>14</v>
      </c>
      <c r="AD26" s="283">
        <v>1</v>
      </c>
      <c r="AE26" s="259">
        <v>14</v>
      </c>
      <c r="AF26" s="283">
        <v>3</v>
      </c>
      <c r="AG26" s="284" t="s">
        <v>122</v>
      </c>
      <c r="AH26" s="262"/>
      <c r="AI26" s="259" t="str">
        <f t="shared" si="9"/>
        <v/>
      </c>
      <c r="AJ26" s="262"/>
      <c r="AK26" s="259" t="str">
        <f>IF(AJ26*15=0,"",AJ26*15)</f>
        <v/>
      </c>
      <c r="AL26" s="262"/>
      <c r="AM26" s="262"/>
      <c r="AN26" s="265">
        <f t="shared" si="4"/>
        <v>1</v>
      </c>
      <c r="AO26" s="259">
        <f t="shared" si="8"/>
        <v>14</v>
      </c>
      <c r="AP26" s="266">
        <f t="shared" si="5"/>
        <v>1</v>
      </c>
      <c r="AQ26" s="259">
        <f t="shared" si="20"/>
        <v>14</v>
      </c>
      <c r="AR26" s="266">
        <f t="shared" si="6"/>
        <v>3</v>
      </c>
      <c r="AS26" s="267">
        <f t="shared" si="7"/>
        <v>2</v>
      </c>
      <c r="AT26" s="30" t="s">
        <v>669</v>
      </c>
      <c r="AU26" s="31" t="s">
        <v>753</v>
      </c>
    </row>
    <row r="27" spans="1:47" s="1" customFormat="1" ht="15.75" customHeight="1" x14ac:dyDescent="0.2">
      <c r="A27" s="255" t="s">
        <v>106</v>
      </c>
      <c r="B27" s="281" t="s">
        <v>15</v>
      </c>
      <c r="C27" s="257" t="s">
        <v>107</v>
      </c>
      <c r="D27" s="262"/>
      <c r="E27" s="259" t="str">
        <f t="shared" si="18"/>
        <v/>
      </c>
      <c r="F27" s="262"/>
      <c r="G27" s="259" t="str">
        <f t="shared" si="19"/>
        <v/>
      </c>
      <c r="H27" s="262"/>
      <c r="I27" s="264"/>
      <c r="J27" s="261"/>
      <c r="K27" s="259" t="str">
        <f t="shared" si="21"/>
        <v/>
      </c>
      <c r="L27" s="262"/>
      <c r="M27" s="259" t="str">
        <f t="shared" si="22"/>
        <v/>
      </c>
      <c r="N27" s="262"/>
      <c r="O27" s="263"/>
      <c r="P27" s="262"/>
      <c r="Q27" s="259" t="str">
        <f>IF(P27*15=0,"",P27*15)</f>
        <v/>
      </c>
      <c r="R27" s="262"/>
      <c r="S27" s="259" t="str">
        <f>IF(R27*15=0,"",R27*15)</f>
        <v/>
      </c>
      <c r="T27" s="262"/>
      <c r="U27" s="264"/>
      <c r="V27" s="261"/>
      <c r="W27" s="259" t="str">
        <f>IF(V27*15=0,"",V27*15)</f>
        <v/>
      </c>
      <c r="X27" s="262"/>
      <c r="Y27" s="259" t="str">
        <f>IF(X27*15=0,"",X27*15)</f>
        <v/>
      </c>
      <c r="Z27" s="262"/>
      <c r="AA27" s="263"/>
      <c r="AB27" s="261"/>
      <c r="AC27" s="259" t="str">
        <f t="shared" ref="AC27" si="23">IF(AB27*15=0,"",AB27*15)</f>
        <v/>
      </c>
      <c r="AD27" s="283"/>
      <c r="AE27" s="259" t="str">
        <f t="shared" ref="AE27" si="24">IF(AD27*15=0,"",AD27*15)</f>
        <v/>
      </c>
      <c r="AF27" s="283"/>
      <c r="AG27" s="284"/>
      <c r="AH27" s="262"/>
      <c r="AI27" s="259" t="str">
        <f t="shared" si="9"/>
        <v/>
      </c>
      <c r="AJ27" s="262">
        <v>1</v>
      </c>
      <c r="AK27" s="259">
        <v>10</v>
      </c>
      <c r="AL27" s="262">
        <v>1</v>
      </c>
      <c r="AM27" s="262" t="s">
        <v>277</v>
      </c>
      <c r="AN27" s="265" t="str">
        <f t="shared" si="4"/>
        <v/>
      </c>
      <c r="AO27" s="259" t="str">
        <f t="shared" si="8"/>
        <v/>
      </c>
      <c r="AP27" s="266">
        <f t="shared" si="5"/>
        <v>1</v>
      </c>
      <c r="AQ27" s="259">
        <v>20</v>
      </c>
      <c r="AR27" s="266">
        <f t="shared" si="6"/>
        <v>1</v>
      </c>
      <c r="AS27" s="267">
        <f t="shared" si="7"/>
        <v>1</v>
      </c>
      <c r="AT27" s="30" t="s">
        <v>669</v>
      </c>
      <c r="AU27" s="31" t="s">
        <v>850</v>
      </c>
    </row>
    <row r="28" spans="1:47" ht="15.75" customHeight="1" x14ac:dyDescent="0.2">
      <c r="A28" s="255" t="s">
        <v>108</v>
      </c>
      <c r="B28" s="281" t="s">
        <v>15</v>
      </c>
      <c r="C28" s="257" t="s">
        <v>109</v>
      </c>
      <c r="D28" s="262"/>
      <c r="E28" s="259" t="s">
        <v>68</v>
      </c>
      <c r="F28" s="262"/>
      <c r="G28" s="259" t="s">
        <v>68</v>
      </c>
      <c r="H28" s="262"/>
      <c r="I28" s="264"/>
      <c r="J28" s="261"/>
      <c r="K28" s="259" t="s">
        <v>68</v>
      </c>
      <c r="L28" s="262"/>
      <c r="M28" s="259" t="s">
        <v>68</v>
      </c>
      <c r="N28" s="262"/>
      <c r="O28" s="263"/>
      <c r="P28" s="262">
        <v>1</v>
      </c>
      <c r="Q28" s="259">
        <v>14</v>
      </c>
      <c r="R28" s="262">
        <v>2</v>
      </c>
      <c r="S28" s="259">
        <v>28</v>
      </c>
      <c r="T28" s="262">
        <v>3</v>
      </c>
      <c r="U28" s="264" t="s">
        <v>15</v>
      </c>
      <c r="V28" s="261"/>
      <c r="W28" s="259" t="s">
        <v>68</v>
      </c>
      <c r="X28" s="262"/>
      <c r="Y28" s="259" t="s">
        <v>68</v>
      </c>
      <c r="Z28" s="262"/>
      <c r="AA28" s="263"/>
      <c r="AB28" s="261"/>
      <c r="AC28" s="259" t="s">
        <v>68</v>
      </c>
      <c r="AD28" s="283"/>
      <c r="AE28" s="259" t="s">
        <v>68</v>
      </c>
      <c r="AF28" s="283"/>
      <c r="AG28" s="284"/>
      <c r="AH28" s="262"/>
      <c r="AI28" s="259" t="s">
        <v>68</v>
      </c>
      <c r="AJ28" s="262"/>
      <c r="AK28" s="259" t="s">
        <v>68</v>
      </c>
      <c r="AL28" s="262"/>
      <c r="AM28" s="262"/>
      <c r="AN28" s="265">
        <f t="shared" si="4"/>
        <v>1</v>
      </c>
      <c r="AO28" s="259">
        <f t="shared" si="8"/>
        <v>14</v>
      </c>
      <c r="AP28" s="266">
        <f t="shared" si="5"/>
        <v>2</v>
      </c>
      <c r="AQ28" s="259">
        <f t="shared" si="20"/>
        <v>28</v>
      </c>
      <c r="AR28" s="266">
        <f t="shared" si="6"/>
        <v>3</v>
      </c>
      <c r="AS28" s="267">
        <f t="shared" si="7"/>
        <v>3</v>
      </c>
      <c r="AT28" s="30" t="s">
        <v>685</v>
      </c>
      <c r="AU28" s="31" t="s">
        <v>686</v>
      </c>
    </row>
    <row r="29" spans="1:47" s="1" customFormat="1" ht="15.75" customHeight="1" x14ac:dyDescent="0.2">
      <c r="A29" s="255" t="s">
        <v>110</v>
      </c>
      <c r="B29" s="281" t="s">
        <v>15</v>
      </c>
      <c r="C29" s="257" t="s">
        <v>111</v>
      </c>
      <c r="D29" s="262"/>
      <c r="E29" s="259" t="s">
        <v>68</v>
      </c>
      <c r="F29" s="262"/>
      <c r="G29" s="259" t="s">
        <v>68</v>
      </c>
      <c r="H29" s="262"/>
      <c r="I29" s="264"/>
      <c r="J29" s="261"/>
      <c r="K29" s="259" t="s">
        <v>68</v>
      </c>
      <c r="L29" s="262"/>
      <c r="M29" s="259" t="s">
        <v>68</v>
      </c>
      <c r="N29" s="262"/>
      <c r="O29" s="263"/>
      <c r="P29" s="262"/>
      <c r="Q29" s="259" t="s">
        <v>68</v>
      </c>
      <c r="R29" s="262"/>
      <c r="S29" s="259" t="s">
        <v>68</v>
      </c>
      <c r="T29" s="262"/>
      <c r="U29" s="264"/>
      <c r="V29" s="261">
        <v>1</v>
      </c>
      <c r="W29" s="259">
        <v>14</v>
      </c>
      <c r="X29" s="262">
        <v>2</v>
      </c>
      <c r="Y29" s="259">
        <v>28</v>
      </c>
      <c r="Z29" s="262">
        <v>3</v>
      </c>
      <c r="AA29" s="263" t="s">
        <v>580</v>
      </c>
      <c r="AB29" s="261"/>
      <c r="AC29" s="259" t="s">
        <v>68</v>
      </c>
      <c r="AD29" s="283"/>
      <c r="AE29" s="259" t="s">
        <v>68</v>
      </c>
      <c r="AF29" s="283"/>
      <c r="AG29" s="284"/>
      <c r="AH29" s="262"/>
      <c r="AI29" s="259" t="s">
        <v>68</v>
      </c>
      <c r="AJ29" s="262"/>
      <c r="AK29" s="259" t="s">
        <v>68</v>
      </c>
      <c r="AL29" s="262"/>
      <c r="AM29" s="262"/>
      <c r="AN29" s="265">
        <f t="shared" si="4"/>
        <v>1</v>
      </c>
      <c r="AO29" s="259">
        <f t="shared" si="8"/>
        <v>14</v>
      </c>
      <c r="AP29" s="266">
        <f t="shared" si="5"/>
        <v>2</v>
      </c>
      <c r="AQ29" s="259">
        <f t="shared" si="20"/>
        <v>28</v>
      </c>
      <c r="AR29" s="266">
        <f t="shared" si="6"/>
        <v>3</v>
      </c>
      <c r="AS29" s="267">
        <f t="shared" si="7"/>
        <v>3</v>
      </c>
      <c r="AT29" s="30" t="s">
        <v>685</v>
      </c>
      <c r="AU29" s="31" t="s">
        <v>686</v>
      </c>
    </row>
    <row r="30" spans="1:47" s="1" customFormat="1" ht="15.75" customHeight="1" x14ac:dyDescent="0.2">
      <c r="A30" s="1400" t="s">
        <v>637</v>
      </c>
      <c r="B30" s="281" t="s">
        <v>15</v>
      </c>
      <c r="C30" s="1399" t="s">
        <v>112</v>
      </c>
      <c r="D30" s="262"/>
      <c r="E30" s="259" t="s">
        <v>68</v>
      </c>
      <c r="F30" s="262"/>
      <c r="G30" s="259" t="s">
        <v>68</v>
      </c>
      <c r="H30" s="262"/>
      <c r="I30" s="264"/>
      <c r="J30" s="261">
        <v>1</v>
      </c>
      <c r="K30" s="259">
        <v>14</v>
      </c>
      <c r="L30" s="262">
        <v>3</v>
      </c>
      <c r="M30" s="259">
        <v>42</v>
      </c>
      <c r="N30" s="262">
        <v>4</v>
      </c>
      <c r="O30" s="263" t="s">
        <v>122</v>
      </c>
      <c r="P30" s="262"/>
      <c r="Q30" s="259" t="s">
        <v>68</v>
      </c>
      <c r="R30" s="262"/>
      <c r="S30" s="259" t="s">
        <v>68</v>
      </c>
      <c r="T30" s="262"/>
      <c r="U30" s="264"/>
      <c r="V30" s="261"/>
      <c r="W30" s="259" t="s">
        <v>68</v>
      </c>
      <c r="X30" s="262"/>
      <c r="Y30" s="259" t="s">
        <v>68</v>
      </c>
      <c r="Z30" s="262"/>
      <c r="AA30" s="263"/>
      <c r="AB30" s="261"/>
      <c r="AC30" s="259" t="s">
        <v>68</v>
      </c>
      <c r="AD30" s="283"/>
      <c r="AE30" s="259" t="s">
        <v>68</v>
      </c>
      <c r="AF30" s="283"/>
      <c r="AG30" s="284"/>
      <c r="AH30" s="262"/>
      <c r="AI30" s="259" t="s">
        <v>68</v>
      </c>
      <c r="AJ30" s="262"/>
      <c r="AK30" s="259" t="s">
        <v>68</v>
      </c>
      <c r="AL30" s="262"/>
      <c r="AM30" s="262"/>
      <c r="AN30" s="265">
        <f t="shared" si="4"/>
        <v>1</v>
      </c>
      <c r="AO30" s="259">
        <f t="shared" si="8"/>
        <v>14</v>
      </c>
      <c r="AP30" s="266">
        <f t="shared" si="5"/>
        <v>3</v>
      </c>
      <c r="AQ30" s="259">
        <f t="shared" si="20"/>
        <v>42</v>
      </c>
      <c r="AR30" s="266">
        <f t="shared" si="6"/>
        <v>4</v>
      </c>
      <c r="AS30" s="267">
        <f t="shared" si="7"/>
        <v>4</v>
      </c>
      <c r="AT30" s="30" t="s">
        <v>716</v>
      </c>
      <c r="AU30" s="781" t="s">
        <v>1236</v>
      </c>
    </row>
    <row r="31" spans="1:47" s="1" customFormat="1" ht="15.75" customHeight="1" x14ac:dyDescent="0.2">
      <c r="A31" s="1400" t="s">
        <v>638</v>
      </c>
      <c r="B31" s="281" t="s">
        <v>15</v>
      </c>
      <c r="C31" s="1399" t="s">
        <v>113</v>
      </c>
      <c r="D31" s="262"/>
      <c r="E31" s="259" t="s">
        <v>68</v>
      </c>
      <c r="F31" s="262"/>
      <c r="G31" s="259" t="s">
        <v>68</v>
      </c>
      <c r="H31" s="262"/>
      <c r="I31" s="264"/>
      <c r="J31" s="261"/>
      <c r="K31" s="259" t="s">
        <v>68</v>
      </c>
      <c r="L31" s="262"/>
      <c r="M31" s="259" t="s">
        <v>68</v>
      </c>
      <c r="N31" s="262"/>
      <c r="O31" s="263"/>
      <c r="P31" s="262">
        <v>1</v>
      </c>
      <c r="Q31" s="259">
        <v>14</v>
      </c>
      <c r="R31" s="262">
        <v>1</v>
      </c>
      <c r="S31" s="259">
        <v>14</v>
      </c>
      <c r="T31" s="262">
        <v>4</v>
      </c>
      <c r="U31" s="264" t="s">
        <v>122</v>
      </c>
      <c r="V31" s="261"/>
      <c r="W31" s="259" t="s">
        <v>68</v>
      </c>
      <c r="X31" s="262"/>
      <c r="Y31" s="259" t="s">
        <v>68</v>
      </c>
      <c r="Z31" s="262"/>
      <c r="AA31" s="263"/>
      <c r="AB31" s="261"/>
      <c r="AC31" s="259" t="s">
        <v>68</v>
      </c>
      <c r="AD31" s="283"/>
      <c r="AE31" s="259" t="s">
        <v>68</v>
      </c>
      <c r="AF31" s="283"/>
      <c r="AG31" s="284"/>
      <c r="AH31" s="262"/>
      <c r="AI31" s="259" t="s">
        <v>68</v>
      </c>
      <c r="AJ31" s="262"/>
      <c r="AK31" s="259" t="s">
        <v>68</v>
      </c>
      <c r="AL31" s="262"/>
      <c r="AM31" s="262"/>
      <c r="AN31" s="265">
        <f t="shared" si="4"/>
        <v>1</v>
      </c>
      <c r="AO31" s="259">
        <f t="shared" si="8"/>
        <v>14</v>
      </c>
      <c r="AP31" s="266">
        <f t="shared" si="5"/>
        <v>1</v>
      </c>
      <c r="AQ31" s="259">
        <f t="shared" si="20"/>
        <v>14</v>
      </c>
      <c r="AR31" s="266">
        <f t="shared" si="6"/>
        <v>4</v>
      </c>
      <c r="AS31" s="267">
        <f t="shared" si="7"/>
        <v>2</v>
      </c>
      <c r="AT31" s="30" t="s">
        <v>716</v>
      </c>
      <c r="AU31" s="781" t="s">
        <v>1236</v>
      </c>
    </row>
    <row r="32" spans="1:47" s="1" customFormat="1" ht="15.75" customHeight="1" x14ac:dyDescent="0.2">
      <c r="A32" s="339" t="s">
        <v>114</v>
      </c>
      <c r="B32" s="281" t="s">
        <v>15</v>
      </c>
      <c r="C32" s="664" t="s">
        <v>115</v>
      </c>
      <c r="D32" s="262"/>
      <c r="E32" s="259" t="s">
        <v>68</v>
      </c>
      <c r="F32" s="262"/>
      <c r="G32" s="259" t="s">
        <v>68</v>
      </c>
      <c r="H32" s="262"/>
      <c r="I32" s="264"/>
      <c r="J32" s="261"/>
      <c r="K32" s="259" t="s">
        <v>68</v>
      </c>
      <c r="L32" s="262"/>
      <c r="M32" s="259" t="s">
        <v>68</v>
      </c>
      <c r="N32" s="262"/>
      <c r="O32" s="263"/>
      <c r="P32" s="262">
        <v>2</v>
      </c>
      <c r="Q32" s="259">
        <v>28</v>
      </c>
      <c r="R32" s="262">
        <v>2</v>
      </c>
      <c r="S32" s="259">
        <v>28</v>
      </c>
      <c r="T32" s="262">
        <v>3</v>
      </c>
      <c r="U32" s="264" t="s">
        <v>122</v>
      </c>
      <c r="V32" s="261"/>
      <c r="W32" s="259" t="s">
        <v>68</v>
      </c>
      <c r="X32" s="262"/>
      <c r="Y32" s="259" t="s">
        <v>68</v>
      </c>
      <c r="Z32" s="262"/>
      <c r="AA32" s="263"/>
      <c r="AB32" s="261"/>
      <c r="AC32" s="259" t="s">
        <v>68</v>
      </c>
      <c r="AD32" s="283"/>
      <c r="AE32" s="259" t="s">
        <v>68</v>
      </c>
      <c r="AF32" s="283"/>
      <c r="AG32" s="284"/>
      <c r="AH32" s="262"/>
      <c r="AI32" s="259" t="s">
        <v>68</v>
      </c>
      <c r="AJ32" s="262"/>
      <c r="AK32" s="259" t="s">
        <v>68</v>
      </c>
      <c r="AL32" s="262"/>
      <c r="AM32" s="262"/>
      <c r="AN32" s="265">
        <f t="shared" si="4"/>
        <v>2</v>
      </c>
      <c r="AO32" s="259">
        <f t="shared" si="8"/>
        <v>28</v>
      </c>
      <c r="AP32" s="266">
        <f t="shared" si="5"/>
        <v>2</v>
      </c>
      <c r="AQ32" s="259">
        <f t="shared" si="20"/>
        <v>28</v>
      </c>
      <c r="AR32" s="266">
        <f t="shared" si="6"/>
        <v>3</v>
      </c>
      <c r="AS32" s="267">
        <f t="shared" si="7"/>
        <v>4</v>
      </c>
      <c r="AT32" s="30" t="s">
        <v>707</v>
      </c>
      <c r="AU32" s="31" t="s">
        <v>868</v>
      </c>
    </row>
    <row r="33" spans="1:47" s="1" customFormat="1" ht="15.75" customHeight="1" x14ac:dyDescent="0.2">
      <c r="A33" s="339" t="s">
        <v>116</v>
      </c>
      <c r="B33" s="281" t="s">
        <v>15</v>
      </c>
      <c r="C33" s="664" t="s">
        <v>117</v>
      </c>
      <c r="D33" s="262"/>
      <c r="E33" s="259" t="s">
        <v>68</v>
      </c>
      <c r="F33" s="262"/>
      <c r="G33" s="259" t="s">
        <v>68</v>
      </c>
      <c r="H33" s="262"/>
      <c r="I33" s="264"/>
      <c r="J33" s="261"/>
      <c r="K33" s="259" t="s">
        <v>68</v>
      </c>
      <c r="L33" s="262"/>
      <c r="M33" s="259" t="s">
        <v>68</v>
      </c>
      <c r="N33" s="262"/>
      <c r="O33" s="263"/>
      <c r="P33" s="262"/>
      <c r="Q33" s="259" t="s">
        <v>68</v>
      </c>
      <c r="R33" s="262"/>
      <c r="S33" s="259" t="s">
        <v>68</v>
      </c>
      <c r="T33" s="262"/>
      <c r="U33" s="264"/>
      <c r="V33" s="261">
        <v>1</v>
      </c>
      <c r="W33" s="259">
        <v>14</v>
      </c>
      <c r="X33" s="262">
        <v>1</v>
      </c>
      <c r="Y33" s="259">
        <v>14</v>
      </c>
      <c r="Z33" s="262">
        <v>3</v>
      </c>
      <c r="AA33" s="263" t="s">
        <v>122</v>
      </c>
      <c r="AB33" s="261"/>
      <c r="AC33" s="259" t="s">
        <v>68</v>
      </c>
      <c r="AD33" s="283"/>
      <c r="AE33" s="259" t="s">
        <v>68</v>
      </c>
      <c r="AF33" s="283"/>
      <c r="AG33" s="284"/>
      <c r="AH33" s="262"/>
      <c r="AI33" s="259" t="s">
        <v>68</v>
      </c>
      <c r="AJ33" s="262"/>
      <c r="AK33" s="259" t="s">
        <v>68</v>
      </c>
      <c r="AL33" s="262"/>
      <c r="AM33" s="262"/>
      <c r="AN33" s="265">
        <f t="shared" si="4"/>
        <v>1</v>
      </c>
      <c r="AO33" s="259">
        <f t="shared" si="8"/>
        <v>14</v>
      </c>
      <c r="AP33" s="266">
        <f t="shared" si="5"/>
        <v>1</v>
      </c>
      <c r="AQ33" s="259">
        <f t="shared" si="20"/>
        <v>14</v>
      </c>
      <c r="AR33" s="266">
        <f t="shared" si="6"/>
        <v>3</v>
      </c>
      <c r="AS33" s="267">
        <f t="shared" si="7"/>
        <v>2</v>
      </c>
      <c r="AT33" s="30" t="s">
        <v>707</v>
      </c>
      <c r="AU33" s="31" t="s">
        <v>734</v>
      </c>
    </row>
    <row r="34" spans="1:47" s="1" customFormat="1" ht="15.75" customHeight="1" x14ac:dyDescent="0.2">
      <c r="A34" s="339" t="s">
        <v>118</v>
      </c>
      <c r="B34" s="281" t="s">
        <v>15</v>
      </c>
      <c r="C34" s="664" t="s">
        <v>119</v>
      </c>
      <c r="D34" s="262"/>
      <c r="E34" s="259" t="s">
        <v>68</v>
      </c>
      <c r="F34" s="262"/>
      <c r="G34" s="259" t="s">
        <v>68</v>
      </c>
      <c r="H34" s="262"/>
      <c r="I34" s="264"/>
      <c r="J34" s="261"/>
      <c r="K34" s="259" t="s">
        <v>68</v>
      </c>
      <c r="L34" s="262"/>
      <c r="M34" s="259" t="s">
        <v>68</v>
      </c>
      <c r="N34" s="262"/>
      <c r="O34" s="263"/>
      <c r="P34" s="262"/>
      <c r="Q34" s="259" t="s">
        <v>68</v>
      </c>
      <c r="R34" s="262"/>
      <c r="S34" s="259" t="s">
        <v>68</v>
      </c>
      <c r="T34" s="262"/>
      <c r="U34" s="264"/>
      <c r="V34" s="261"/>
      <c r="W34" s="259" t="s">
        <v>68</v>
      </c>
      <c r="X34" s="262"/>
      <c r="Y34" s="259" t="s">
        <v>68</v>
      </c>
      <c r="Z34" s="262"/>
      <c r="AA34" s="263"/>
      <c r="AB34" s="261">
        <v>1</v>
      </c>
      <c r="AC34" s="259">
        <v>14</v>
      </c>
      <c r="AD34" s="283">
        <v>3</v>
      </c>
      <c r="AE34" s="259">
        <v>42</v>
      </c>
      <c r="AF34" s="283">
        <v>4</v>
      </c>
      <c r="AG34" s="284" t="s">
        <v>122</v>
      </c>
      <c r="AH34" s="262"/>
      <c r="AI34" s="259" t="s">
        <v>68</v>
      </c>
      <c r="AJ34" s="262"/>
      <c r="AK34" s="259" t="s">
        <v>68</v>
      </c>
      <c r="AL34" s="262"/>
      <c r="AM34" s="262"/>
      <c r="AN34" s="265">
        <f t="shared" si="4"/>
        <v>1</v>
      </c>
      <c r="AO34" s="259">
        <f t="shared" si="8"/>
        <v>14</v>
      </c>
      <c r="AP34" s="266">
        <f t="shared" si="5"/>
        <v>3</v>
      </c>
      <c r="AQ34" s="259">
        <f t="shared" si="20"/>
        <v>42</v>
      </c>
      <c r="AR34" s="266">
        <f t="shared" si="6"/>
        <v>4</v>
      </c>
      <c r="AS34" s="267">
        <f t="shared" si="7"/>
        <v>4</v>
      </c>
      <c r="AT34" s="30" t="s">
        <v>716</v>
      </c>
      <c r="AU34" s="31" t="s">
        <v>1026</v>
      </c>
    </row>
    <row r="35" spans="1:47" s="1" customFormat="1" ht="15.75" customHeight="1" x14ac:dyDescent="0.2">
      <c r="A35" s="1401" t="s">
        <v>120</v>
      </c>
      <c r="B35" s="281" t="s">
        <v>15</v>
      </c>
      <c r="C35" s="1399" t="s">
        <v>121</v>
      </c>
      <c r="D35" s="262"/>
      <c r="E35" s="259" t="s">
        <v>68</v>
      </c>
      <c r="F35" s="262"/>
      <c r="G35" s="259" t="s">
        <v>68</v>
      </c>
      <c r="H35" s="262"/>
      <c r="I35" s="264"/>
      <c r="J35" s="261"/>
      <c r="K35" s="259" t="s">
        <v>68</v>
      </c>
      <c r="L35" s="262"/>
      <c r="M35" s="259" t="s">
        <v>68</v>
      </c>
      <c r="N35" s="262"/>
      <c r="O35" s="263"/>
      <c r="P35" s="262"/>
      <c r="Q35" s="259" t="s">
        <v>68</v>
      </c>
      <c r="R35" s="262"/>
      <c r="S35" s="259" t="s">
        <v>68</v>
      </c>
      <c r="T35" s="262"/>
      <c r="U35" s="264"/>
      <c r="V35" s="261"/>
      <c r="W35" s="259" t="s">
        <v>68</v>
      </c>
      <c r="X35" s="262"/>
      <c r="Y35" s="259" t="s">
        <v>68</v>
      </c>
      <c r="Z35" s="262"/>
      <c r="AA35" s="263"/>
      <c r="AB35" s="261"/>
      <c r="AC35" s="259" t="s">
        <v>68</v>
      </c>
      <c r="AD35" s="283"/>
      <c r="AE35" s="259" t="s">
        <v>68</v>
      </c>
      <c r="AF35" s="283"/>
      <c r="AG35" s="284"/>
      <c r="AH35" s="262">
        <v>1</v>
      </c>
      <c r="AI35" s="259">
        <v>10</v>
      </c>
      <c r="AJ35" s="262">
        <v>3</v>
      </c>
      <c r="AK35" s="259">
        <v>30</v>
      </c>
      <c r="AL35" s="262">
        <v>3</v>
      </c>
      <c r="AM35" s="262" t="s">
        <v>122</v>
      </c>
      <c r="AN35" s="265">
        <f t="shared" si="4"/>
        <v>1</v>
      </c>
      <c r="AO35" s="259">
        <v>30</v>
      </c>
      <c r="AP35" s="266">
        <f t="shared" si="5"/>
        <v>3</v>
      </c>
      <c r="AQ35" s="259">
        <v>30</v>
      </c>
      <c r="AR35" s="266">
        <f t="shared" si="6"/>
        <v>3</v>
      </c>
      <c r="AS35" s="267">
        <f t="shared" si="7"/>
        <v>4</v>
      </c>
      <c r="AT35" s="30" t="s">
        <v>716</v>
      </c>
      <c r="AU35" s="781" t="s">
        <v>1026</v>
      </c>
    </row>
    <row r="36" spans="1:47" s="1" customFormat="1" ht="15.75" customHeight="1" x14ac:dyDescent="0.2">
      <c r="A36" s="339" t="s">
        <v>123</v>
      </c>
      <c r="B36" s="665" t="s">
        <v>15</v>
      </c>
      <c r="C36" s="257" t="s">
        <v>124</v>
      </c>
      <c r="D36" s="262"/>
      <c r="E36" s="259" t="s">
        <v>68</v>
      </c>
      <c r="F36" s="262"/>
      <c r="G36" s="259" t="s">
        <v>68</v>
      </c>
      <c r="H36" s="262"/>
      <c r="I36" s="264"/>
      <c r="J36" s="261"/>
      <c r="K36" s="259" t="s">
        <v>68</v>
      </c>
      <c r="L36" s="262"/>
      <c r="M36" s="259" t="s">
        <v>68</v>
      </c>
      <c r="N36" s="262"/>
      <c r="O36" s="263"/>
      <c r="P36" s="262"/>
      <c r="Q36" s="259" t="s">
        <v>68</v>
      </c>
      <c r="R36" s="262"/>
      <c r="S36" s="259" t="s">
        <v>68</v>
      </c>
      <c r="T36" s="262"/>
      <c r="U36" s="264"/>
      <c r="V36" s="261">
        <v>1</v>
      </c>
      <c r="W36" s="259">
        <v>14</v>
      </c>
      <c r="X36" s="262">
        <v>1</v>
      </c>
      <c r="Y36" s="259">
        <v>14</v>
      </c>
      <c r="Z36" s="262">
        <v>2</v>
      </c>
      <c r="AA36" s="263" t="s">
        <v>15</v>
      </c>
      <c r="AB36" s="261"/>
      <c r="AC36" s="259" t="s">
        <v>68</v>
      </c>
      <c r="AD36" s="283"/>
      <c r="AE36" s="259" t="s">
        <v>68</v>
      </c>
      <c r="AF36" s="283"/>
      <c r="AG36" s="284"/>
      <c r="AH36" s="262"/>
      <c r="AI36" s="259" t="s">
        <v>68</v>
      </c>
      <c r="AJ36" s="262"/>
      <c r="AK36" s="259" t="s">
        <v>68</v>
      </c>
      <c r="AL36" s="262"/>
      <c r="AM36" s="262"/>
      <c r="AN36" s="265">
        <f t="shared" si="4"/>
        <v>1</v>
      </c>
      <c r="AO36" s="259">
        <f t="shared" si="8"/>
        <v>14</v>
      </c>
      <c r="AP36" s="266">
        <f t="shared" si="5"/>
        <v>1</v>
      </c>
      <c r="AQ36" s="259">
        <f t="shared" si="20"/>
        <v>14</v>
      </c>
      <c r="AR36" s="266">
        <f t="shared" si="6"/>
        <v>2</v>
      </c>
      <c r="AS36" s="267">
        <f t="shared" si="7"/>
        <v>2</v>
      </c>
      <c r="AT36" s="30" t="s">
        <v>980</v>
      </c>
      <c r="AU36" s="634" t="s">
        <v>978</v>
      </c>
    </row>
    <row r="37" spans="1:47" s="1" customFormat="1" ht="15.75" customHeight="1" x14ac:dyDescent="0.2">
      <c r="A37" s="339" t="s">
        <v>125</v>
      </c>
      <c r="B37" s="665" t="s">
        <v>15</v>
      </c>
      <c r="C37" s="257" t="s">
        <v>126</v>
      </c>
      <c r="D37" s="262"/>
      <c r="E37" s="259" t="s">
        <v>68</v>
      </c>
      <c r="F37" s="262"/>
      <c r="G37" s="259" t="s">
        <v>68</v>
      </c>
      <c r="H37" s="262"/>
      <c r="I37" s="264"/>
      <c r="J37" s="261"/>
      <c r="K37" s="259" t="s">
        <v>68</v>
      </c>
      <c r="L37" s="262"/>
      <c r="M37" s="259" t="s">
        <v>68</v>
      </c>
      <c r="N37" s="262"/>
      <c r="O37" s="263"/>
      <c r="P37" s="262"/>
      <c r="Q37" s="259" t="s">
        <v>68</v>
      </c>
      <c r="R37" s="262"/>
      <c r="S37" s="259" t="s">
        <v>68</v>
      </c>
      <c r="T37" s="262"/>
      <c r="U37" s="264"/>
      <c r="V37" s="261"/>
      <c r="W37" s="259" t="s">
        <v>68</v>
      </c>
      <c r="X37" s="262"/>
      <c r="Y37" s="259" t="s">
        <v>68</v>
      </c>
      <c r="Z37" s="262"/>
      <c r="AA37" s="263"/>
      <c r="AB37" s="261">
        <v>2</v>
      </c>
      <c r="AC37" s="259">
        <v>28</v>
      </c>
      <c r="AD37" s="283"/>
      <c r="AE37" s="259" t="s">
        <v>68</v>
      </c>
      <c r="AF37" s="283">
        <v>2</v>
      </c>
      <c r="AG37" s="284" t="s">
        <v>15</v>
      </c>
      <c r="AH37" s="262"/>
      <c r="AI37" s="259" t="s">
        <v>68</v>
      </c>
      <c r="AJ37" s="262"/>
      <c r="AK37" s="259" t="s">
        <v>68</v>
      </c>
      <c r="AL37" s="262"/>
      <c r="AM37" s="262"/>
      <c r="AN37" s="265">
        <f t="shared" si="4"/>
        <v>2</v>
      </c>
      <c r="AO37" s="259">
        <f t="shared" si="8"/>
        <v>28</v>
      </c>
      <c r="AP37" s="266" t="str">
        <f t="shared" si="5"/>
        <v/>
      </c>
      <c r="AQ37" s="259" t="str">
        <f t="shared" si="20"/>
        <v/>
      </c>
      <c r="AR37" s="266">
        <f t="shared" si="6"/>
        <v>2</v>
      </c>
      <c r="AS37" s="267">
        <f t="shared" si="7"/>
        <v>2</v>
      </c>
      <c r="AT37" s="30" t="s">
        <v>980</v>
      </c>
      <c r="AU37" s="634" t="s">
        <v>978</v>
      </c>
    </row>
    <row r="38" spans="1:47" s="1" customFormat="1" ht="15.75" customHeight="1" x14ac:dyDescent="0.2">
      <c r="A38" s="255" t="s">
        <v>127</v>
      </c>
      <c r="B38" s="281" t="s">
        <v>15</v>
      </c>
      <c r="C38" s="257" t="s">
        <v>128</v>
      </c>
      <c r="D38" s="262"/>
      <c r="E38" s="259" t="str">
        <f t="shared" ref="E38:E42" si="25">IF(D38*15=0,"",D38*15)</f>
        <v/>
      </c>
      <c r="F38" s="262"/>
      <c r="G38" s="259" t="str">
        <f t="shared" ref="G38:G42" si="26">IF(F38*15=0,"",F38*15)</f>
        <v/>
      </c>
      <c r="H38" s="262"/>
      <c r="I38" s="264"/>
      <c r="J38" s="261"/>
      <c r="K38" s="259" t="str">
        <f t="shared" ref="K38:K42" si="27">IF(J38*15=0,"",J38*15)</f>
        <v/>
      </c>
      <c r="L38" s="262">
        <v>2</v>
      </c>
      <c r="M38" s="259">
        <v>28</v>
      </c>
      <c r="N38" s="262">
        <v>2</v>
      </c>
      <c r="O38" s="263" t="s">
        <v>71</v>
      </c>
      <c r="P38" s="262"/>
      <c r="Q38" s="259" t="str">
        <f t="shared" ref="Q38:Q42" si="28">IF(P38*15=0,"",P38*15)</f>
        <v/>
      </c>
      <c r="R38" s="262"/>
      <c r="S38" s="259" t="str">
        <f>IF(R38*15=0,"",R38*15)</f>
        <v/>
      </c>
      <c r="T38" s="262"/>
      <c r="U38" s="264"/>
      <c r="V38" s="261"/>
      <c r="W38" s="259" t="str">
        <f t="shared" ref="W38:W42" si="29">IF(V38*15=0,"",V38*15)</f>
        <v/>
      </c>
      <c r="X38" s="262"/>
      <c r="Y38" s="259" t="str">
        <f>IF(X38*15=0,"",X38*15)</f>
        <v/>
      </c>
      <c r="Z38" s="262"/>
      <c r="AA38" s="263"/>
      <c r="AB38" s="261"/>
      <c r="AC38" s="259" t="str">
        <f t="shared" ref="AC38:AC42" si="30">IF(AB38*15=0,"",AB38*15)</f>
        <v/>
      </c>
      <c r="AD38" s="283"/>
      <c r="AE38" s="259" t="str">
        <f t="shared" ref="AE38:AE40" si="31">IF(AD38*15=0,"",AD38*15)</f>
        <v/>
      </c>
      <c r="AF38" s="283"/>
      <c r="AG38" s="284"/>
      <c r="AH38" s="262"/>
      <c r="AI38" s="259" t="str">
        <f t="shared" ref="AI38:AI42" si="32">IF(AH38*15=0,"",AH38*15)</f>
        <v/>
      </c>
      <c r="AJ38" s="262"/>
      <c r="AK38" s="259" t="str">
        <f t="shared" ref="AK38:AK41" si="33">IF(AJ38*15=0,"",AJ38*15)</f>
        <v/>
      </c>
      <c r="AL38" s="262"/>
      <c r="AM38" s="262"/>
      <c r="AN38" s="265" t="str">
        <f t="shared" si="4"/>
        <v/>
      </c>
      <c r="AO38" s="259" t="str">
        <f t="shared" si="8"/>
        <v/>
      </c>
      <c r="AP38" s="266">
        <f t="shared" si="5"/>
        <v>2</v>
      </c>
      <c r="AQ38" s="259">
        <f t="shared" si="20"/>
        <v>28</v>
      </c>
      <c r="AR38" s="266">
        <f t="shared" si="6"/>
        <v>2</v>
      </c>
      <c r="AS38" s="267">
        <f t="shared" si="7"/>
        <v>2</v>
      </c>
      <c r="AT38" s="30" t="s">
        <v>671</v>
      </c>
      <c r="AU38" s="31" t="s">
        <v>751</v>
      </c>
    </row>
    <row r="39" spans="1:47" s="1" customFormat="1" ht="15.75" customHeight="1" x14ac:dyDescent="0.2">
      <c r="A39" s="255" t="s">
        <v>129</v>
      </c>
      <c r="B39" s="281" t="s">
        <v>15</v>
      </c>
      <c r="C39" s="257" t="s">
        <v>130</v>
      </c>
      <c r="D39" s="262"/>
      <c r="E39" s="259" t="str">
        <f t="shared" si="25"/>
        <v/>
      </c>
      <c r="F39" s="262"/>
      <c r="G39" s="259" t="str">
        <f t="shared" si="26"/>
        <v/>
      </c>
      <c r="H39" s="262"/>
      <c r="I39" s="264"/>
      <c r="J39" s="261"/>
      <c r="K39" s="259" t="str">
        <f t="shared" si="27"/>
        <v/>
      </c>
      <c r="L39" s="262"/>
      <c r="M39" s="259" t="str">
        <f>IF(L39*15=0,"",L39*15)</f>
        <v/>
      </c>
      <c r="N39" s="262"/>
      <c r="O39" s="263"/>
      <c r="P39" s="262"/>
      <c r="Q39" s="259" t="str">
        <f t="shared" si="28"/>
        <v/>
      </c>
      <c r="R39" s="262">
        <v>2</v>
      </c>
      <c r="S39" s="259">
        <v>28</v>
      </c>
      <c r="T39" s="262">
        <v>2</v>
      </c>
      <c r="U39" s="264" t="s">
        <v>71</v>
      </c>
      <c r="V39" s="261"/>
      <c r="W39" s="259" t="str">
        <f t="shared" si="29"/>
        <v/>
      </c>
      <c r="X39" s="262"/>
      <c r="Y39" s="259" t="str">
        <f>IF(X39*15=0,"",X39*15)</f>
        <v/>
      </c>
      <c r="Z39" s="262"/>
      <c r="AA39" s="263"/>
      <c r="AB39" s="261"/>
      <c r="AC39" s="259" t="str">
        <f t="shared" si="30"/>
        <v/>
      </c>
      <c r="AD39" s="283"/>
      <c r="AE39" s="259" t="str">
        <f t="shared" si="31"/>
        <v/>
      </c>
      <c r="AF39" s="283"/>
      <c r="AG39" s="284"/>
      <c r="AH39" s="262"/>
      <c r="AI39" s="259" t="str">
        <f t="shared" si="32"/>
        <v/>
      </c>
      <c r="AJ39" s="262"/>
      <c r="AK39" s="259" t="str">
        <f t="shared" si="33"/>
        <v/>
      </c>
      <c r="AL39" s="262"/>
      <c r="AM39" s="262"/>
      <c r="AN39" s="265" t="str">
        <f t="shared" si="4"/>
        <v/>
      </c>
      <c r="AO39" s="259" t="str">
        <f t="shared" si="8"/>
        <v/>
      </c>
      <c r="AP39" s="266">
        <f t="shared" si="5"/>
        <v>2</v>
      </c>
      <c r="AQ39" s="259">
        <f t="shared" si="20"/>
        <v>28</v>
      </c>
      <c r="AR39" s="266">
        <f t="shared" si="6"/>
        <v>2</v>
      </c>
      <c r="AS39" s="267">
        <f t="shared" si="7"/>
        <v>2</v>
      </c>
      <c r="AT39" s="30" t="s">
        <v>671</v>
      </c>
      <c r="AU39" s="31" t="s">
        <v>751</v>
      </c>
    </row>
    <row r="40" spans="1:47" s="1" customFormat="1" ht="15.75" customHeight="1" x14ac:dyDescent="0.2">
      <c r="A40" s="255" t="s">
        <v>131</v>
      </c>
      <c r="B40" s="281" t="s">
        <v>15</v>
      </c>
      <c r="C40" s="257" t="s">
        <v>132</v>
      </c>
      <c r="D40" s="262"/>
      <c r="E40" s="259" t="str">
        <f t="shared" si="25"/>
        <v/>
      </c>
      <c r="F40" s="262"/>
      <c r="G40" s="259" t="str">
        <f t="shared" si="26"/>
        <v/>
      </c>
      <c r="H40" s="262"/>
      <c r="I40" s="264"/>
      <c r="J40" s="261"/>
      <c r="K40" s="259" t="str">
        <f t="shared" si="27"/>
        <v/>
      </c>
      <c r="L40" s="262"/>
      <c r="M40" s="259" t="str">
        <f>IF(L40*15=0,"",L40*15)</f>
        <v/>
      </c>
      <c r="N40" s="262"/>
      <c r="O40" s="263"/>
      <c r="P40" s="262"/>
      <c r="Q40" s="259" t="str">
        <f t="shared" si="28"/>
        <v/>
      </c>
      <c r="R40" s="262"/>
      <c r="S40" s="259" t="str">
        <f t="shared" ref="S40:S42" si="34">IF(R40*15=0,"",R40*15)</f>
        <v/>
      </c>
      <c r="T40" s="262"/>
      <c r="U40" s="264"/>
      <c r="V40" s="261"/>
      <c r="W40" s="259" t="str">
        <f t="shared" si="29"/>
        <v/>
      </c>
      <c r="X40" s="262">
        <v>2</v>
      </c>
      <c r="Y40" s="259">
        <v>28</v>
      </c>
      <c r="Z40" s="262">
        <v>2</v>
      </c>
      <c r="AA40" s="263" t="s">
        <v>71</v>
      </c>
      <c r="AB40" s="261"/>
      <c r="AC40" s="259" t="str">
        <f t="shared" si="30"/>
        <v/>
      </c>
      <c r="AD40" s="283"/>
      <c r="AE40" s="259" t="str">
        <f t="shared" si="31"/>
        <v/>
      </c>
      <c r="AF40" s="283"/>
      <c r="AG40" s="284"/>
      <c r="AH40" s="262"/>
      <c r="AI40" s="259" t="str">
        <f t="shared" si="32"/>
        <v/>
      </c>
      <c r="AJ40" s="262"/>
      <c r="AK40" s="259" t="str">
        <f t="shared" si="33"/>
        <v/>
      </c>
      <c r="AL40" s="262"/>
      <c r="AM40" s="262"/>
      <c r="AN40" s="265" t="str">
        <f t="shared" si="4"/>
        <v/>
      </c>
      <c r="AO40" s="259" t="str">
        <f t="shared" si="8"/>
        <v/>
      </c>
      <c r="AP40" s="266">
        <f t="shared" si="5"/>
        <v>2</v>
      </c>
      <c r="AQ40" s="259">
        <f t="shared" si="20"/>
        <v>28</v>
      </c>
      <c r="AR40" s="266">
        <f t="shared" si="6"/>
        <v>2</v>
      </c>
      <c r="AS40" s="267">
        <f t="shared" si="7"/>
        <v>2</v>
      </c>
      <c r="AT40" s="30" t="s">
        <v>671</v>
      </c>
      <c r="AU40" s="31" t="s">
        <v>751</v>
      </c>
    </row>
    <row r="41" spans="1:47" s="1" customFormat="1" ht="15.75" customHeight="1" x14ac:dyDescent="0.2">
      <c r="A41" s="255" t="s">
        <v>133</v>
      </c>
      <c r="B41" s="281" t="s">
        <v>15</v>
      </c>
      <c r="C41" s="257" t="s">
        <v>134</v>
      </c>
      <c r="D41" s="262"/>
      <c r="E41" s="259" t="str">
        <f t="shared" si="25"/>
        <v/>
      </c>
      <c r="F41" s="262"/>
      <c r="G41" s="259" t="str">
        <f t="shared" si="26"/>
        <v/>
      </c>
      <c r="H41" s="262"/>
      <c r="I41" s="264"/>
      <c r="J41" s="261"/>
      <c r="K41" s="259" t="str">
        <f t="shared" si="27"/>
        <v/>
      </c>
      <c r="L41" s="262"/>
      <c r="M41" s="259" t="str">
        <f>IF(L41*15=0,"",L41*15)</f>
        <v/>
      </c>
      <c r="N41" s="262"/>
      <c r="O41" s="263"/>
      <c r="P41" s="262"/>
      <c r="Q41" s="259" t="str">
        <f t="shared" si="28"/>
        <v/>
      </c>
      <c r="R41" s="262"/>
      <c r="S41" s="259" t="str">
        <f t="shared" si="34"/>
        <v/>
      </c>
      <c r="T41" s="262"/>
      <c r="U41" s="264"/>
      <c r="V41" s="261"/>
      <c r="W41" s="259" t="str">
        <f t="shared" si="29"/>
        <v/>
      </c>
      <c r="X41" s="262"/>
      <c r="Y41" s="259" t="str">
        <f>IF(X41*15=0,"",X41*15)</f>
        <v/>
      </c>
      <c r="Z41" s="262"/>
      <c r="AA41" s="263"/>
      <c r="AB41" s="261"/>
      <c r="AC41" s="259" t="str">
        <f t="shared" si="30"/>
        <v/>
      </c>
      <c r="AD41" s="283">
        <v>2</v>
      </c>
      <c r="AE41" s="259">
        <v>28</v>
      </c>
      <c r="AF41" s="283">
        <v>2</v>
      </c>
      <c r="AG41" s="284" t="s">
        <v>71</v>
      </c>
      <c r="AH41" s="262"/>
      <c r="AI41" s="259" t="str">
        <f t="shared" si="32"/>
        <v/>
      </c>
      <c r="AJ41" s="262"/>
      <c r="AK41" s="259" t="str">
        <f t="shared" si="33"/>
        <v/>
      </c>
      <c r="AL41" s="262"/>
      <c r="AM41" s="262"/>
      <c r="AN41" s="265" t="str">
        <f t="shared" si="4"/>
        <v/>
      </c>
      <c r="AO41" s="259" t="str">
        <f t="shared" si="8"/>
        <v/>
      </c>
      <c r="AP41" s="266">
        <f t="shared" si="5"/>
        <v>2</v>
      </c>
      <c r="AQ41" s="259">
        <f t="shared" si="20"/>
        <v>28</v>
      </c>
      <c r="AR41" s="266">
        <f t="shared" si="6"/>
        <v>2</v>
      </c>
      <c r="AS41" s="267">
        <f t="shared" si="7"/>
        <v>2</v>
      </c>
      <c r="AT41" s="30" t="s">
        <v>671</v>
      </c>
      <c r="AU41" s="31" t="s">
        <v>751</v>
      </c>
    </row>
    <row r="42" spans="1:47" s="20" customFormat="1" ht="15.75" customHeight="1" x14ac:dyDescent="0.2">
      <c r="A42" s="255" t="s">
        <v>135</v>
      </c>
      <c r="B42" s="281" t="s">
        <v>15</v>
      </c>
      <c r="C42" s="257" t="s">
        <v>136</v>
      </c>
      <c r="D42" s="262"/>
      <c r="E42" s="259" t="str">
        <f t="shared" si="25"/>
        <v/>
      </c>
      <c r="F42" s="262"/>
      <c r="G42" s="259" t="str">
        <f t="shared" si="26"/>
        <v/>
      </c>
      <c r="H42" s="262"/>
      <c r="I42" s="264"/>
      <c r="J42" s="261"/>
      <c r="K42" s="259" t="str">
        <f t="shared" si="27"/>
        <v/>
      </c>
      <c r="L42" s="262"/>
      <c r="M42" s="259" t="str">
        <f>IF(L42*15=0,"",L42*15)</f>
        <v/>
      </c>
      <c r="N42" s="262"/>
      <c r="O42" s="263"/>
      <c r="P42" s="262"/>
      <c r="Q42" s="259" t="str">
        <f t="shared" si="28"/>
        <v/>
      </c>
      <c r="R42" s="262"/>
      <c r="S42" s="259" t="str">
        <f t="shared" si="34"/>
        <v/>
      </c>
      <c r="T42" s="262"/>
      <c r="U42" s="264"/>
      <c r="V42" s="261"/>
      <c r="W42" s="259" t="str">
        <f t="shared" si="29"/>
        <v/>
      </c>
      <c r="X42" s="262"/>
      <c r="Y42" s="259" t="str">
        <f>IF(X42*15=0,"",X42*15)</f>
        <v/>
      </c>
      <c r="Z42" s="262"/>
      <c r="AA42" s="263"/>
      <c r="AB42" s="261"/>
      <c r="AC42" s="259" t="str">
        <f t="shared" si="30"/>
        <v/>
      </c>
      <c r="AD42" s="283"/>
      <c r="AE42" s="259" t="str">
        <f>IF(AD42*15=0,"",AD42*15)</f>
        <v/>
      </c>
      <c r="AF42" s="283"/>
      <c r="AG42" s="284"/>
      <c r="AH42" s="687"/>
      <c r="AI42" s="688" t="str">
        <f t="shared" si="32"/>
        <v/>
      </c>
      <c r="AJ42" s="262">
        <v>2</v>
      </c>
      <c r="AK42" s="259">
        <v>20</v>
      </c>
      <c r="AL42" s="262">
        <v>2</v>
      </c>
      <c r="AM42" s="262" t="s">
        <v>71</v>
      </c>
      <c r="AN42" s="265" t="str">
        <f t="shared" si="4"/>
        <v/>
      </c>
      <c r="AO42" s="259" t="str">
        <f t="shared" si="8"/>
        <v/>
      </c>
      <c r="AP42" s="266">
        <f t="shared" si="5"/>
        <v>2</v>
      </c>
      <c r="AQ42" s="259">
        <v>30</v>
      </c>
      <c r="AR42" s="266">
        <f t="shared" si="6"/>
        <v>2</v>
      </c>
      <c r="AS42" s="267">
        <f t="shared" si="7"/>
        <v>2</v>
      </c>
      <c r="AT42" s="30" t="s">
        <v>671</v>
      </c>
      <c r="AU42" s="31" t="s">
        <v>751</v>
      </c>
    </row>
    <row r="43" spans="1:47" ht="12.75" x14ac:dyDescent="0.2">
      <c r="A43" s="339" t="s">
        <v>1205</v>
      </c>
      <c r="B43" s="281" t="s">
        <v>15</v>
      </c>
      <c r="C43" s="1403" t="s">
        <v>139</v>
      </c>
      <c r="D43" s="262"/>
      <c r="E43" s="259" t="s">
        <v>68</v>
      </c>
      <c r="F43" s="262"/>
      <c r="G43" s="259" t="s">
        <v>68</v>
      </c>
      <c r="H43" s="262"/>
      <c r="I43" s="264"/>
      <c r="J43" s="261"/>
      <c r="K43" s="259" t="s">
        <v>68</v>
      </c>
      <c r="L43" s="262">
        <v>1</v>
      </c>
      <c r="M43" s="259">
        <v>14</v>
      </c>
      <c r="N43" s="262">
        <v>1</v>
      </c>
      <c r="O43" s="263" t="s">
        <v>71</v>
      </c>
      <c r="P43" s="262"/>
      <c r="Q43" s="259" t="s">
        <v>68</v>
      </c>
      <c r="R43" s="262"/>
      <c r="S43" s="259" t="s">
        <v>68</v>
      </c>
      <c r="T43" s="262"/>
      <c r="U43" s="264"/>
      <c r="V43" s="261"/>
      <c r="W43" s="259" t="s">
        <v>68</v>
      </c>
      <c r="X43" s="262"/>
      <c r="Y43" s="259" t="s">
        <v>68</v>
      </c>
      <c r="Z43" s="262"/>
      <c r="AA43" s="263"/>
      <c r="AB43" s="261"/>
      <c r="AC43" s="259" t="s">
        <v>68</v>
      </c>
      <c r="AD43" s="283"/>
      <c r="AE43" s="259" t="s">
        <v>68</v>
      </c>
      <c r="AF43" s="283"/>
      <c r="AG43" s="284"/>
      <c r="AH43" s="262"/>
      <c r="AI43" s="259" t="s">
        <v>68</v>
      </c>
      <c r="AJ43" s="262"/>
      <c r="AK43" s="259" t="s">
        <v>68</v>
      </c>
      <c r="AL43" s="262"/>
      <c r="AM43" s="262"/>
      <c r="AN43" s="265" t="str">
        <f t="shared" si="4"/>
        <v/>
      </c>
      <c r="AO43" s="259" t="str">
        <f t="shared" si="8"/>
        <v/>
      </c>
      <c r="AP43" s="266">
        <f t="shared" si="5"/>
        <v>1</v>
      </c>
      <c r="AQ43" s="259">
        <f t="shared" si="20"/>
        <v>14</v>
      </c>
      <c r="AR43" s="266">
        <f t="shared" si="6"/>
        <v>1</v>
      </c>
      <c r="AS43" s="267">
        <f t="shared" si="7"/>
        <v>1</v>
      </c>
      <c r="AT43" s="188" t="s">
        <v>653</v>
      </c>
      <c r="AU43" s="546" t="s">
        <v>1210</v>
      </c>
    </row>
    <row r="44" spans="1:47" ht="12.75" x14ac:dyDescent="0.2">
      <c r="A44" s="339" t="s">
        <v>1206</v>
      </c>
      <c r="B44" s="281" t="s">
        <v>15</v>
      </c>
      <c r="C44" s="1403" t="s">
        <v>1207</v>
      </c>
      <c r="D44" s="262"/>
      <c r="E44" s="259" t="s">
        <v>68</v>
      </c>
      <c r="F44" s="262"/>
      <c r="G44" s="259" t="s">
        <v>68</v>
      </c>
      <c r="H44" s="262"/>
      <c r="I44" s="264"/>
      <c r="J44" s="261"/>
      <c r="K44" s="259" t="s">
        <v>68</v>
      </c>
      <c r="L44" s="262"/>
      <c r="M44" s="259" t="s">
        <v>68</v>
      </c>
      <c r="N44" s="262"/>
      <c r="O44" s="263"/>
      <c r="P44" s="262"/>
      <c r="Q44" s="259" t="s">
        <v>68</v>
      </c>
      <c r="R44" s="262"/>
      <c r="S44" s="259" t="s">
        <v>68</v>
      </c>
      <c r="T44" s="262"/>
      <c r="U44" s="264"/>
      <c r="V44" s="261"/>
      <c r="W44" s="259" t="s">
        <v>68</v>
      </c>
      <c r="X44" s="262">
        <v>1</v>
      </c>
      <c r="Y44" s="259">
        <v>14</v>
      </c>
      <c r="Z44" s="262">
        <v>1</v>
      </c>
      <c r="AA44" s="263" t="s">
        <v>71</v>
      </c>
      <c r="AB44" s="261"/>
      <c r="AC44" s="259" t="s">
        <v>68</v>
      </c>
      <c r="AD44" s="283"/>
      <c r="AE44" s="259" t="s">
        <v>68</v>
      </c>
      <c r="AF44" s="283"/>
      <c r="AG44" s="284"/>
      <c r="AH44" s="262"/>
      <c r="AI44" s="259" t="s">
        <v>68</v>
      </c>
      <c r="AJ44" s="262"/>
      <c r="AK44" s="259" t="s">
        <v>68</v>
      </c>
      <c r="AL44" s="262"/>
      <c r="AM44" s="262"/>
      <c r="AN44" s="265" t="str">
        <f t="shared" si="4"/>
        <v/>
      </c>
      <c r="AO44" s="259" t="str">
        <f t="shared" si="8"/>
        <v/>
      </c>
      <c r="AP44" s="266">
        <f t="shared" si="5"/>
        <v>1</v>
      </c>
      <c r="AQ44" s="259">
        <f t="shared" si="20"/>
        <v>14</v>
      </c>
      <c r="AR44" s="266">
        <f t="shared" si="6"/>
        <v>1</v>
      </c>
      <c r="AS44" s="267">
        <f t="shared" si="7"/>
        <v>1</v>
      </c>
      <c r="AT44" s="188" t="s">
        <v>653</v>
      </c>
      <c r="AU44" s="546" t="s">
        <v>1210</v>
      </c>
    </row>
    <row r="45" spans="1:47" s="1" customFormat="1" ht="15.75" customHeight="1" x14ac:dyDescent="0.2">
      <c r="A45" s="339" t="s">
        <v>1208</v>
      </c>
      <c r="B45" s="281" t="s">
        <v>15</v>
      </c>
      <c r="C45" s="1404" t="s">
        <v>1209</v>
      </c>
      <c r="D45" s="262"/>
      <c r="E45" s="259" t="s">
        <v>68</v>
      </c>
      <c r="F45" s="262"/>
      <c r="G45" s="259" t="s">
        <v>68</v>
      </c>
      <c r="H45" s="262"/>
      <c r="I45" s="264"/>
      <c r="J45" s="261"/>
      <c r="K45" s="259" t="s">
        <v>68</v>
      </c>
      <c r="L45" s="262"/>
      <c r="M45" s="259" t="s">
        <v>68</v>
      </c>
      <c r="N45" s="262"/>
      <c r="O45" s="263"/>
      <c r="P45" s="262"/>
      <c r="Q45" s="259" t="s">
        <v>68</v>
      </c>
      <c r="R45" s="262"/>
      <c r="S45" s="259" t="s">
        <v>68</v>
      </c>
      <c r="T45" s="262"/>
      <c r="U45" s="264"/>
      <c r="V45" s="261"/>
      <c r="W45" s="259" t="s">
        <v>68</v>
      </c>
      <c r="X45" s="262"/>
      <c r="Y45" s="259" t="s">
        <v>68</v>
      </c>
      <c r="Z45" s="262"/>
      <c r="AA45" s="263"/>
      <c r="AB45" s="261"/>
      <c r="AC45" s="259" t="s">
        <v>68</v>
      </c>
      <c r="AD45" s="283"/>
      <c r="AE45" s="259" t="s">
        <v>68</v>
      </c>
      <c r="AF45" s="283"/>
      <c r="AG45" s="284"/>
      <c r="AH45" s="262"/>
      <c r="AI45" s="259" t="s">
        <v>68</v>
      </c>
      <c r="AJ45" s="262">
        <v>1</v>
      </c>
      <c r="AK45" s="259">
        <v>10</v>
      </c>
      <c r="AL45" s="262">
        <v>1</v>
      </c>
      <c r="AM45" s="262" t="s">
        <v>71</v>
      </c>
      <c r="AN45" s="265" t="str">
        <f t="shared" si="4"/>
        <v/>
      </c>
      <c r="AO45" s="259" t="str">
        <f t="shared" si="8"/>
        <v/>
      </c>
      <c r="AP45" s="266">
        <f t="shared" si="5"/>
        <v>1</v>
      </c>
      <c r="AQ45" s="259">
        <v>10</v>
      </c>
      <c r="AR45" s="266">
        <f t="shared" si="6"/>
        <v>1</v>
      </c>
      <c r="AS45" s="267">
        <f t="shared" si="7"/>
        <v>1</v>
      </c>
      <c r="AT45" s="188" t="s">
        <v>653</v>
      </c>
      <c r="AU45" s="546" t="s">
        <v>1210</v>
      </c>
    </row>
    <row r="46" spans="1:47" s="1" customFormat="1" ht="15.75" customHeight="1" x14ac:dyDescent="0.2">
      <c r="A46" s="500" t="s">
        <v>1203</v>
      </c>
      <c r="B46" s="301" t="s">
        <v>15</v>
      </c>
      <c r="C46" s="1404" t="s">
        <v>1027</v>
      </c>
      <c r="D46" s="282"/>
      <c r="E46" s="302"/>
      <c r="F46" s="282"/>
      <c r="G46" s="302"/>
      <c r="H46" s="282"/>
      <c r="I46" s="303"/>
      <c r="J46" s="304"/>
      <c r="K46" s="302"/>
      <c r="L46" s="282">
        <v>1</v>
      </c>
      <c r="M46" s="302">
        <v>14</v>
      </c>
      <c r="N46" s="282">
        <v>2</v>
      </c>
      <c r="O46" s="305" t="s">
        <v>71</v>
      </c>
      <c r="P46" s="282"/>
      <c r="Q46" s="302"/>
      <c r="R46" s="282"/>
      <c r="S46" s="302"/>
      <c r="T46" s="282"/>
      <c r="U46" s="303"/>
      <c r="V46" s="304"/>
      <c r="W46" s="302"/>
      <c r="X46" s="282"/>
      <c r="Y46" s="302"/>
      <c r="Z46" s="282"/>
      <c r="AA46" s="305"/>
      <c r="AB46" s="304"/>
      <c r="AC46" s="302"/>
      <c r="AD46" s="310"/>
      <c r="AE46" s="302"/>
      <c r="AF46" s="310"/>
      <c r="AG46" s="557"/>
      <c r="AH46" s="282"/>
      <c r="AI46" s="302"/>
      <c r="AJ46" s="282"/>
      <c r="AK46" s="302"/>
      <c r="AL46" s="282"/>
      <c r="AM46" s="282"/>
      <c r="AN46" s="311"/>
      <c r="AO46" s="302"/>
      <c r="AP46" s="309">
        <v>1</v>
      </c>
      <c r="AQ46" s="302">
        <v>14</v>
      </c>
      <c r="AR46" s="309">
        <v>2</v>
      </c>
      <c r="AS46" s="312">
        <v>2</v>
      </c>
      <c r="AT46" s="30" t="s">
        <v>653</v>
      </c>
      <c r="AU46" s="634" t="s">
        <v>654</v>
      </c>
    </row>
    <row r="47" spans="1:47" s="1" customFormat="1" ht="15.75" customHeight="1" x14ac:dyDescent="0.2">
      <c r="A47" s="339" t="s">
        <v>141</v>
      </c>
      <c r="B47" s="281" t="s">
        <v>15</v>
      </c>
      <c r="C47" s="664" t="s">
        <v>142</v>
      </c>
      <c r="D47" s="262"/>
      <c r="E47" s="259" t="s">
        <v>68</v>
      </c>
      <c r="F47" s="262"/>
      <c r="G47" s="259" t="s">
        <v>68</v>
      </c>
      <c r="H47" s="262"/>
      <c r="I47" s="264"/>
      <c r="J47" s="261">
        <v>1</v>
      </c>
      <c r="K47" s="259">
        <v>14</v>
      </c>
      <c r="L47" s="262">
        <v>1</v>
      </c>
      <c r="M47" s="259">
        <v>14</v>
      </c>
      <c r="N47" s="262">
        <v>1</v>
      </c>
      <c r="O47" s="263" t="s">
        <v>67</v>
      </c>
      <c r="P47" s="262"/>
      <c r="Q47" s="259" t="s">
        <v>68</v>
      </c>
      <c r="R47" s="262"/>
      <c r="S47" s="259" t="s">
        <v>68</v>
      </c>
      <c r="T47" s="262"/>
      <c r="U47" s="264"/>
      <c r="V47" s="261"/>
      <c r="W47" s="259" t="s">
        <v>68</v>
      </c>
      <c r="X47" s="262"/>
      <c r="Y47" s="259" t="s">
        <v>68</v>
      </c>
      <c r="Z47" s="262"/>
      <c r="AA47" s="263"/>
      <c r="AB47" s="261"/>
      <c r="AC47" s="259" t="s">
        <v>68</v>
      </c>
      <c r="AD47" s="283"/>
      <c r="AE47" s="259" t="s">
        <v>68</v>
      </c>
      <c r="AF47" s="283"/>
      <c r="AG47" s="284"/>
      <c r="AH47" s="262"/>
      <c r="AI47" s="259" t="s">
        <v>68</v>
      </c>
      <c r="AJ47" s="262"/>
      <c r="AK47" s="259" t="s">
        <v>68</v>
      </c>
      <c r="AL47" s="262"/>
      <c r="AM47" s="262"/>
      <c r="AN47" s="265">
        <f t="shared" si="4"/>
        <v>1</v>
      </c>
      <c r="AO47" s="259">
        <f t="shared" si="8"/>
        <v>14</v>
      </c>
      <c r="AP47" s="266">
        <f t="shared" si="5"/>
        <v>1</v>
      </c>
      <c r="AQ47" s="259">
        <f t="shared" si="20"/>
        <v>14</v>
      </c>
      <c r="AR47" s="266">
        <f t="shared" si="6"/>
        <v>1</v>
      </c>
      <c r="AS47" s="267">
        <f t="shared" si="7"/>
        <v>2</v>
      </c>
      <c r="AT47" s="188" t="s">
        <v>692</v>
      </c>
      <c r="AU47" s="189" t="s">
        <v>756</v>
      </c>
    </row>
    <row r="48" spans="1:47" s="1" customFormat="1" ht="15.75" customHeight="1" x14ac:dyDescent="0.2">
      <c r="A48" s="339" t="s">
        <v>152</v>
      </c>
      <c r="B48" s="281" t="s">
        <v>34</v>
      </c>
      <c r="C48" s="639" t="s">
        <v>153</v>
      </c>
      <c r="D48" s="262"/>
      <c r="E48" s="259" t="s">
        <v>68</v>
      </c>
      <c r="F48" s="262"/>
      <c r="G48" s="259" t="s">
        <v>68</v>
      </c>
      <c r="H48" s="262"/>
      <c r="I48" s="264"/>
      <c r="J48" s="261"/>
      <c r="K48" s="259">
        <v>4</v>
      </c>
      <c r="L48" s="262">
        <v>2</v>
      </c>
      <c r="M48" s="259">
        <v>24</v>
      </c>
      <c r="N48" s="262">
        <v>1</v>
      </c>
      <c r="O48" s="263" t="s">
        <v>71</v>
      </c>
      <c r="P48" s="262"/>
      <c r="Q48" s="259" t="s">
        <v>68</v>
      </c>
      <c r="R48" s="262"/>
      <c r="S48" s="259" t="s">
        <v>68</v>
      </c>
      <c r="T48" s="262"/>
      <c r="U48" s="264"/>
      <c r="V48" s="261"/>
      <c r="W48" s="259" t="s">
        <v>68</v>
      </c>
      <c r="X48" s="262"/>
      <c r="Y48" s="259" t="s">
        <v>68</v>
      </c>
      <c r="Z48" s="262"/>
      <c r="AA48" s="263"/>
      <c r="AB48" s="261"/>
      <c r="AC48" s="259" t="s">
        <v>68</v>
      </c>
      <c r="AD48" s="283"/>
      <c r="AE48" s="259" t="s">
        <v>68</v>
      </c>
      <c r="AF48" s="283"/>
      <c r="AG48" s="284"/>
      <c r="AH48" s="262"/>
      <c r="AI48" s="259" t="s">
        <v>68</v>
      </c>
      <c r="AJ48" s="262"/>
      <c r="AK48" s="259" t="s">
        <v>68</v>
      </c>
      <c r="AL48" s="262"/>
      <c r="AM48" s="262"/>
      <c r="AN48" s="265" t="str">
        <f t="shared" si="4"/>
        <v/>
      </c>
      <c r="AO48" s="259" t="str">
        <f t="shared" si="8"/>
        <v/>
      </c>
      <c r="AP48" s="266">
        <f t="shared" si="5"/>
        <v>2</v>
      </c>
      <c r="AQ48" s="259">
        <f t="shared" si="20"/>
        <v>28</v>
      </c>
      <c r="AR48" s="266">
        <f t="shared" si="6"/>
        <v>1</v>
      </c>
      <c r="AS48" s="267">
        <f t="shared" si="7"/>
        <v>2</v>
      </c>
      <c r="AT48" s="30" t="s">
        <v>653</v>
      </c>
      <c r="AU48" s="31" t="s">
        <v>743</v>
      </c>
    </row>
    <row r="49" spans="1:47" s="1" customFormat="1" ht="15.75" customHeight="1" x14ac:dyDescent="0.2">
      <c r="A49" s="339" t="s">
        <v>154</v>
      </c>
      <c r="B49" s="281" t="s">
        <v>34</v>
      </c>
      <c r="C49" s="639" t="s">
        <v>155</v>
      </c>
      <c r="D49" s="262"/>
      <c r="E49" s="259" t="s">
        <v>68</v>
      </c>
      <c r="F49" s="262"/>
      <c r="G49" s="259" t="s">
        <v>68</v>
      </c>
      <c r="H49" s="262"/>
      <c r="I49" s="264"/>
      <c r="J49" s="261"/>
      <c r="K49" s="259" t="s">
        <v>68</v>
      </c>
      <c r="L49" s="262"/>
      <c r="M49" s="259" t="s">
        <v>68</v>
      </c>
      <c r="N49" s="262"/>
      <c r="O49" s="263"/>
      <c r="P49" s="262"/>
      <c r="Q49" s="259">
        <v>4</v>
      </c>
      <c r="R49" s="262">
        <v>2</v>
      </c>
      <c r="S49" s="259">
        <v>24</v>
      </c>
      <c r="T49" s="262">
        <v>1</v>
      </c>
      <c r="U49" s="264" t="s">
        <v>71</v>
      </c>
      <c r="V49" s="261"/>
      <c r="W49" s="259" t="s">
        <v>68</v>
      </c>
      <c r="X49" s="262"/>
      <c r="Y49" s="259" t="s">
        <v>68</v>
      </c>
      <c r="Z49" s="262"/>
      <c r="AA49" s="263"/>
      <c r="AB49" s="261"/>
      <c r="AC49" s="259" t="s">
        <v>68</v>
      </c>
      <c r="AD49" s="283"/>
      <c r="AE49" s="259" t="s">
        <v>68</v>
      </c>
      <c r="AF49" s="283"/>
      <c r="AG49" s="284"/>
      <c r="AH49" s="262"/>
      <c r="AI49" s="259" t="s">
        <v>68</v>
      </c>
      <c r="AJ49" s="262"/>
      <c r="AK49" s="259" t="s">
        <v>68</v>
      </c>
      <c r="AL49" s="262"/>
      <c r="AM49" s="262"/>
      <c r="AN49" s="265" t="str">
        <f t="shared" si="4"/>
        <v/>
      </c>
      <c r="AO49" s="259" t="str">
        <f t="shared" si="8"/>
        <v/>
      </c>
      <c r="AP49" s="266">
        <f t="shared" si="5"/>
        <v>2</v>
      </c>
      <c r="AQ49" s="259">
        <f t="shared" si="20"/>
        <v>28</v>
      </c>
      <c r="AR49" s="266">
        <f t="shared" si="6"/>
        <v>1</v>
      </c>
      <c r="AS49" s="267">
        <f t="shared" si="7"/>
        <v>2</v>
      </c>
      <c r="AT49" s="30" t="s">
        <v>653</v>
      </c>
      <c r="AU49" s="31" t="s">
        <v>743</v>
      </c>
    </row>
    <row r="50" spans="1:47" s="1" customFormat="1" ht="15.75" customHeight="1" x14ac:dyDescent="0.2">
      <c r="A50" s="339" t="s">
        <v>156</v>
      </c>
      <c r="B50" s="281" t="s">
        <v>34</v>
      </c>
      <c r="C50" s="639" t="s">
        <v>157</v>
      </c>
      <c r="D50" s="262"/>
      <c r="E50" s="259" t="s">
        <v>68</v>
      </c>
      <c r="F50" s="262"/>
      <c r="G50" s="259" t="s">
        <v>68</v>
      </c>
      <c r="H50" s="262"/>
      <c r="I50" s="264"/>
      <c r="J50" s="261"/>
      <c r="K50" s="259" t="s">
        <v>68</v>
      </c>
      <c r="L50" s="262"/>
      <c r="M50" s="259" t="s">
        <v>68</v>
      </c>
      <c r="N50" s="262"/>
      <c r="O50" s="263"/>
      <c r="P50" s="262"/>
      <c r="Q50" s="259" t="s">
        <v>68</v>
      </c>
      <c r="R50" s="262"/>
      <c r="S50" s="259" t="s">
        <v>68</v>
      </c>
      <c r="T50" s="262"/>
      <c r="U50" s="264"/>
      <c r="V50" s="261"/>
      <c r="W50" s="259">
        <v>4</v>
      </c>
      <c r="X50" s="262">
        <v>2</v>
      </c>
      <c r="Y50" s="259">
        <v>24</v>
      </c>
      <c r="Z50" s="262">
        <v>1</v>
      </c>
      <c r="AA50" s="263" t="s">
        <v>71</v>
      </c>
      <c r="AB50" s="261"/>
      <c r="AC50" s="259" t="s">
        <v>68</v>
      </c>
      <c r="AD50" s="283"/>
      <c r="AE50" s="259" t="s">
        <v>68</v>
      </c>
      <c r="AF50" s="283"/>
      <c r="AG50" s="284"/>
      <c r="AH50" s="262"/>
      <c r="AI50" s="259" t="s">
        <v>68</v>
      </c>
      <c r="AJ50" s="262"/>
      <c r="AK50" s="259" t="s">
        <v>68</v>
      </c>
      <c r="AL50" s="262"/>
      <c r="AM50" s="262"/>
      <c r="AN50" s="265" t="str">
        <f t="shared" si="4"/>
        <v/>
      </c>
      <c r="AO50" s="259" t="str">
        <f t="shared" si="8"/>
        <v/>
      </c>
      <c r="AP50" s="266">
        <f t="shared" si="5"/>
        <v>2</v>
      </c>
      <c r="AQ50" s="259">
        <f t="shared" si="20"/>
        <v>28</v>
      </c>
      <c r="AR50" s="266">
        <f t="shared" si="6"/>
        <v>1</v>
      </c>
      <c r="AS50" s="267">
        <f t="shared" si="7"/>
        <v>2</v>
      </c>
      <c r="AT50" s="30" t="s">
        <v>653</v>
      </c>
      <c r="AU50" s="31" t="s">
        <v>743</v>
      </c>
    </row>
    <row r="51" spans="1:47" s="1" customFormat="1" ht="15.75" customHeight="1" x14ac:dyDescent="0.2">
      <c r="A51" s="339" t="s">
        <v>158</v>
      </c>
      <c r="B51" s="281" t="s">
        <v>34</v>
      </c>
      <c r="C51" s="639" t="s">
        <v>159</v>
      </c>
      <c r="D51" s="262"/>
      <c r="E51" s="259" t="s">
        <v>68</v>
      </c>
      <c r="F51" s="262"/>
      <c r="G51" s="259" t="s">
        <v>68</v>
      </c>
      <c r="H51" s="262"/>
      <c r="I51" s="264"/>
      <c r="J51" s="261"/>
      <c r="K51" s="259" t="s">
        <v>68</v>
      </c>
      <c r="L51" s="262"/>
      <c r="M51" s="259" t="s">
        <v>68</v>
      </c>
      <c r="N51" s="262"/>
      <c r="O51" s="263"/>
      <c r="P51" s="262"/>
      <c r="Q51" s="259" t="s">
        <v>68</v>
      </c>
      <c r="R51" s="262"/>
      <c r="S51" s="259" t="s">
        <v>68</v>
      </c>
      <c r="T51" s="262"/>
      <c r="U51" s="264"/>
      <c r="V51" s="261"/>
      <c r="W51" s="259" t="s">
        <v>68</v>
      </c>
      <c r="X51" s="262"/>
      <c r="Y51" s="259" t="s">
        <v>68</v>
      </c>
      <c r="Z51" s="262"/>
      <c r="AA51" s="263"/>
      <c r="AB51" s="261"/>
      <c r="AC51" s="259">
        <v>4</v>
      </c>
      <c r="AD51" s="283">
        <v>2</v>
      </c>
      <c r="AE51" s="259">
        <v>24</v>
      </c>
      <c r="AF51" s="283">
        <v>1</v>
      </c>
      <c r="AG51" s="284" t="s">
        <v>71</v>
      </c>
      <c r="AH51" s="262"/>
      <c r="AI51" s="259" t="s">
        <v>68</v>
      </c>
      <c r="AJ51" s="262"/>
      <c r="AK51" s="259" t="s">
        <v>68</v>
      </c>
      <c r="AL51" s="262"/>
      <c r="AM51" s="262"/>
      <c r="AN51" s="265" t="str">
        <f t="shared" si="4"/>
        <v/>
      </c>
      <c r="AO51" s="259" t="str">
        <f t="shared" si="8"/>
        <v/>
      </c>
      <c r="AP51" s="266">
        <f t="shared" si="5"/>
        <v>2</v>
      </c>
      <c r="AQ51" s="259">
        <f t="shared" si="20"/>
        <v>28</v>
      </c>
      <c r="AR51" s="266">
        <f t="shared" si="6"/>
        <v>1</v>
      </c>
      <c r="AS51" s="267">
        <f t="shared" si="7"/>
        <v>2</v>
      </c>
      <c r="AT51" s="30" t="s">
        <v>653</v>
      </c>
      <c r="AU51" s="31" t="s">
        <v>743</v>
      </c>
    </row>
    <row r="52" spans="1:47" s="20" customFormat="1" ht="15.75" customHeight="1" x14ac:dyDescent="0.2">
      <c r="A52" s="339" t="s">
        <v>160</v>
      </c>
      <c r="B52" s="281" t="s">
        <v>34</v>
      </c>
      <c r="C52" s="639" t="s">
        <v>161</v>
      </c>
      <c r="D52" s="262"/>
      <c r="E52" s="259" t="s">
        <v>68</v>
      </c>
      <c r="F52" s="262"/>
      <c r="G52" s="259" t="s">
        <v>68</v>
      </c>
      <c r="H52" s="262"/>
      <c r="I52" s="264"/>
      <c r="J52" s="261"/>
      <c r="K52" s="259" t="s">
        <v>68</v>
      </c>
      <c r="L52" s="262"/>
      <c r="M52" s="259" t="s">
        <v>68</v>
      </c>
      <c r="N52" s="262"/>
      <c r="O52" s="263"/>
      <c r="P52" s="262"/>
      <c r="Q52" s="259" t="s">
        <v>68</v>
      </c>
      <c r="R52" s="262"/>
      <c r="S52" s="259" t="s">
        <v>68</v>
      </c>
      <c r="T52" s="262"/>
      <c r="U52" s="264"/>
      <c r="V52" s="261"/>
      <c r="W52" s="259" t="s">
        <v>68</v>
      </c>
      <c r="X52" s="262"/>
      <c r="Y52" s="259" t="s">
        <v>68</v>
      </c>
      <c r="Z52" s="262"/>
      <c r="AA52" s="263"/>
      <c r="AB52" s="261"/>
      <c r="AC52" s="259" t="s">
        <v>68</v>
      </c>
      <c r="AD52" s="283"/>
      <c r="AE52" s="259" t="s">
        <v>68</v>
      </c>
      <c r="AF52" s="283"/>
      <c r="AG52" s="284"/>
      <c r="AH52" s="262"/>
      <c r="AI52" s="259" t="s">
        <v>68</v>
      </c>
      <c r="AJ52" s="262">
        <v>1</v>
      </c>
      <c r="AK52" s="259">
        <v>10</v>
      </c>
      <c r="AL52" s="262">
        <v>1</v>
      </c>
      <c r="AM52" s="262" t="s">
        <v>71</v>
      </c>
      <c r="AN52" s="265" t="str">
        <f t="shared" si="4"/>
        <v/>
      </c>
      <c r="AO52" s="259" t="str">
        <f t="shared" si="8"/>
        <v/>
      </c>
      <c r="AP52" s="266">
        <f t="shared" si="5"/>
        <v>1</v>
      </c>
      <c r="AQ52" s="259">
        <v>10</v>
      </c>
      <c r="AR52" s="266">
        <f t="shared" si="6"/>
        <v>1</v>
      </c>
      <c r="AS52" s="267">
        <f t="shared" si="7"/>
        <v>1</v>
      </c>
      <c r="AT52" s="30" t="s">
        <v>653</v>
      </c>
      <c r="AU52" s="31" t="s">
        <v>743</v>
      </c>
    </row>
    <row r="53" spans="1:47" ht="12.75" x14ac:dyDescent="0.2">
      <c r="A53" s="374" t="s">
        <v>162</v>
      </c>
      <c r="B53" s="281" t="s">
        <v>34</v>
      </c>
      <c r="C53" s="666" t="s">
        <v>163</v>
      </c>
      <c r="D53" s="262"/>
      <c r="E53" s="259" t="str">
        <f t="shared" ref="E53" si="35">IF(D53*15=0,"",D53*15)</f>
        <v/>
      </c>
      <c r="F53" s="262"/>
      <c r="G53" s="259" t="str">
        <f t="shared" ref="G53" si="36">IF(F53*15=0,"",F53*15)</f>
        <v/>
      </c>
      <c r="H53" s="262"/>
      <c r="I53" s="264"/>
      <c r="J53" s="261"/>
      <c r="K53" s="259" t="str">
        <f>IF(J53*15=0,"",J53*15)</f>
        <v/>
      </c>
      <c r="L53" s="262"/>
      <c r="M53" s="259" t="str">
        <f>IF(L53*15=0,"",L53*15)</f>
        <v/>
      </c>
      <c r="N53" s="262"/>
      <c r="O53" s="263"/>
      <c r="P53" s="262">
        <v>1</v>
      </c>
      <c r="Q53" s="259">
        <v>14</v>
      </c>
      <c r="R53" s="262"/>
      <c r="S53" s="259" t="str">
        <f>IF(R53*15=0,"",R53*15)</f>
        <v/>
      </c>
      <c r="T53" s="262">
        <v>1</v>
      </c>
      <c r="U53" s="264" t="s">
        <v>83</v>
      </c>
      <c r="V53" s="261"/>
      <c r="W53" s="259" t="str">
        <f t="shared" ref="W53" si="37">IF(V53*15=0,"",V53*15)</f>
        <v/>
      </c>
      <c r="X53" s="262"/>
      <c r="Y53" s="259" t="str">
        <f>IF(X53*15=0,"",X53*15)</f>
        <v/>
      </c>
      <c r="Z53" s="262"/>
      <c r="AA53" s="263"/>
      <c r="AB53" s="261"/>
      <c r="AC53" s="259"/>
      <c r="AD53" s="283"/>
      <c r="AE53" s="259" t="str">
        <f t="shared" ref="AE53" si="38">IF(AD53*15=0,"",AD53*15)</f>
        <v/>
      </c>
      <c r="AF53" s="283"/>
      <c r="AG53" s="284"/>
      <c r="AH53" s="262"/>
      <c r="AI53" s="259" t="str">
        <f t="shared" ref="AI53" si="39">IF(AH53*15=0,"",AH53*15)</f>
        <v/>
      </c>
      <c r="AJ53" s="262"/>
      <c r="AK53" s="259" t="str">
        <f t="shared" ref="AK53" si="40">IF(AJ53*15=0,"",AJ53*15)</f>
        <v/>
      </c>
      <c r="AL53" s="262"/>
      <c r="AM53" s="262"/>
      <c r="AN53" s="265">
        <f t="shared" si="4"/>
        <v>1</v>
      </c>
      <c r="AO53" s="259">
        <f t="shared" si="8"/>
        <v>14</v>
      </c>
      <c r="AP53" s="266" t="str">
        <f t="shared" si="5"/>
        <v/>
      </c>
      <c r="AQ53" s="259" t="str">
        <f t="shared" ref="AQ53" si="41">IF((L53+F53+R53+X53+AD53+AJ53)*14=0,"",(L53+F53+R53+X53+AD53+AJ53)*14)</f>
        <v/>
      </c>
      <c r="AR53" s="266">
        <f t="shared" si="6"/>
        <v>1</v>
      </c>
      <c r="AS53" s="267">
        <f t="shared" si="7"/>
        <v>1</v>
      </c>
      <c r="AT53" s="31" t="s">
        <v>688</v>
      </c>
      <c r="AU53" s="31" t="s">
        <v>852</v>
      </c>
    </row>
    <row r="54" spans="1:47" s="20" customFormat="1" ht="15.75" customHeight="1" x14ac:dyDescent="0.2">
      <c r="A54" s="339" t="s">
        <v>96</v>
      </c>
      <c r="B54" s="281" t="s">
        <v>15</v>
      </c>
      <c r="C54" s="639" t="s">
        <v>97</v>
      </c>
      <c r="D54" s="262"/>
      <c r="E54" s="259" t="str">
        <f t="shared" ref="E54" si="42">IF(D54*15=0,"",D54*15)</f>
        <v/>
      </c>
      <c r="F54" s="262"/>
      <c r="G54" s="259" t="str">
        <f t="shared" ref="G54" si="43">IF(F54*15=0,"",F54*15)</f>
        <v/>
      </c>
      <c r="H54" s="262"/>
      <c r="I54" s="264"/>
      <c r="J54" s="261"/>
      <c r="K54" s="259" t="str">
        <f>IF(J54*15=0,"",J54*15)</f>
        <v/>
      </c>
      <c r="L54" s="262"/>
      <c r="M54" s="259" t="str">
        <f t="shared" ref="M54" si="44">IF(L54*15=0,"",L54*15)</f>
        <v/>
      </c>
      <c r="N54" s="262"/>
      <c r="O54" s="263"/>
      <c r="P54" s="261"/>
      <c r="Q54" s="259"/>
      <c r="R54" s="283"/>
      <c r="S54" s="259" t="str">
        <f t="shared" ref="S54" si="45">IF(R54*15=0,"",R54*15)</f>
        <v/>
      </c>
      <c r="T54" s="283"/>
      <c r="U54" s="263"/>
      <c r="W54" s="259"/>
      <c r="Y54" s="259"/>
      <c r="AB54" s="262">
        <v>2</v>
      </c>
      <c r="AC54" s="259">
        <v>28</v>
      </c>
      <c r="AE54" s="259"/>
      <c r="AF54" s="262">
        <v>2</v>
      </c>
      <c r="AG54" s="284" t="s">
        <v>15</v>
      </c>
      <c r="AH54" s="262"/>
      <c r="AI54" s="259"/>
      <c r="AK54" s="259"/>
      <c r="AL54" s="262"/>
      <c r="AM54" s="284"/>
      <c r="AN54" s="265">
        <f t="shared" si="4"/>
        <v>2</v>
      </c>
      <c r="AO54" s="259">
        <f t="shared" si="8"/>
        <v>28</v>
      </c>
      <c r="AP54" s="266" t="str">
        <f t="shared" si="5"/>
        <v/>
      </c>
      <c r="AQ54" s="259" t="str">
        <f t="shared" si="20"/>
        <v/>
      </c>
      <c r="AR54" s="266">
        <f t="shared" si="6"/>
        <v>2</v>
      </c>
      <c r="AS54" s="267">
        <f t="shared" si="7"/>
        <v>2</v>
      </c>
      <c r="AT54" s="188" t="s">
        <v>711</v>
      </c>
      <c r="AU54" s="189" t="s">
        <v>732</v>
      </c>
    </row>
    <row r="55" spans="1:47" s="1" customFormat="1" ht="15.75" customHeight="1" x14ac:dyDescent="0.2">
      <c r="A55" s="1413" t="s">
        <v>281</v>
      </c>
      <c r="B55" s="281" t="s">
        <v>34</v>
      </c>
      <c r="C55" s="1412" t="s">
        <v>282</v>
      </c>
      <c r="D55" s="333"/>
      <c r="E55" s="259"/>
      <c r="F55" s="334"/>
      <c r="G55" s="259"/>
      <c r="H55" s="1415"/>
      <c r="I55" s="1411"/>
      <c r="J55" s="1465">
        <v>1</v>
      </c>
      <c r="K55" s="688">
        <v>10</v>
      </c>
      <c r="L55" s="1466"/>
      <c r="M55" s="688" t="s">
        <v>68</v>
      </c>
      <c r="N55" s="1415">
        <v>1</v>
      </c>
      <c r="O55" s="1411" t="s">
        <v>67</v>
      </c>
      <c r="P55" s="333"/>
      <c r="Q55" s="259" t="s">
        <v>68</v>
      </c>
      <c r="R55" s="334"/>
      <c r="S55" s="259" t="s">
        <v>68</v>
      </c>
      <c r="T55" s="1414"/>
      <c r="U55" s="336"/>
      <c r="V55" s="333"/>
      <c r="W55" s="259" t="s">
        <v>68</v>
      </c>
      <c r="X55" s="334"/>
      <c r="Y55" s="259" t="s">
        <v>68</v>
      </c>
      <c r="Z55" s="1414"/>
      <c r="AA55" s="336"/>
      <c r="AB55" s="333"/>
      <c r="AC55" s="259" t="s">
        <v>68</v>
      </c>
      <c r="AD55" s="334"/>
      <c r="AE55" s="259" t="s">
        <v>68</v>
      </c>
      <c r="AF55" s="1414"/>
      <c r="AG55" s="336"/>
      <c r="AH55" s="333"/>
      <c r="AI55" s="259"/>
      <c r="AJ55" s="334"/>
      <c r="AK55" s="259" t="s">
        <v>68</v>
      </c>
      <c r="AL55" s="1414"/>
      <c r="AM55" s="337"/>
      <c r="AN55" s="265">
        <v>1</v>
      </c>
      <c r="AO55" s="259">
        <v>10</v>
      </c>
      <c r="AP55" s="266" t="s">
        <v>68</v>
      </c>
      <c r="AQ55" s="259" t="str">
        <f t="shared" si="20"/>
        <v/>
      </c>
      <c r="AR55" s="335">
        <v>1</v>
      </c>
      <c r="AS55" s="1205">
        <v>1</v>
      </c>
      <c r="AT55" s="848" t="s">
        <v>688</v>
      </c>
      <c r="AU55" s="829" t="s">
        <v>859</v>
      </c>
    </row>
    <row r="56" spans="1:47" s="20" customFormat="1" ht="15.75" customHeight="1" x14ac:dyDescent="0.2">
      <c r="A56" s="339" t="s">
        <v>422</v>
      </c>
      <c r="B56" s="281" t="s">
        <v>34</v>
      </c>
      <c r="C56" s="689" t="s">
        <v>423</v>
      </c>
      <c r="D56" s="262"/>
      <c r="E56" s="259" t="s">
        <v>68</v>
      </c>
      <c r="F56" s="262"/>
      <c r="G56" s="259" t="s">
        <v>68</v>
      </c>
      <c r="H56" s="262"/>
      <c r="I56" s="264"/>
      <c r="J56" s="261"/>
      <c r="K56" s="259" t="s">
        <v>68</v>
      </c>
      <c r="L56" s="262"/>
      <c r="M56" s="259" t="s">
        <v>68</v>
      </c>
      <c r="N56" s="262"/>
      <c r="O56" s="263"/>
      <c r="P56" s="261"/>
      <c r="Q56" s="259" t="s">
        <v>68</v>
      </c>
      <c r="R56" s="262"/>
      <c r="S56" s="259" t="s">
        <v>68</v>
      </c>
      <c r="T56" s="262"/>
      <c r="U56" s="263"/>
      <c r="V56" s="261">
        <v>1</v>
      </c>
      <c r="W56" s="259">
        <v>14</v>
      </c>
      <c r="X56" s="262">
        <v>1</v>
      </c>
      <c r="Y56" s="259">
        <v>14</v>
      </c>
      <c r="Z56" s="262">
        <v>2</v>
      </c>
      <c r="AA56" s="263" t="s">
        <v>122</v>
      </c>
      <c r="AB56" s="261"/>
      <c r="AC56" s="259" t="s">
        <v>68</v>
      </c>
      <c r="AD56" s="262"/>
      <c r="AE56" s="259" t="s">
        <v>68</v>
      </c>
      <c r="AF56" s="262"/>
      <c r="AG56" s="263"/>
      <c r="AH56" s="262"/>
      <c r="AI56" s="259" t="s">
        <v>68</v>
      </c>
      <c r="AJ56" s="262"/>
      <c r="AK56" s="259" t="s">
        <v>68</v>
      </c>
      <c r="AL56" s="262"/>
      <c r="AM56" s="262"/>
      <c r="AN56" s="265">
        <f t="shared" si="4"/>
        <v>1</v>
      </c>
      <c r="AO56" s="259">
        <f t="shared" si="8"/>
        <v>14</v>
      </c>
      <c r="AP56" s="266">
        <f t="shared" si="5"/>
        <v>1</v>
      </c>
      <c r="AQ56" s="259">
        <f t="shared" si="20"/>
        <v>14</v>
      </c>
      <c r="AR56" s="266">
        <f t="shared" si="6"/>
        <v>2</v>
      </c>
      <c r="AS56" s="267">
        <f t="shared" si="7"/>
        <v>2</v>
      </c>
      <c r="AT56" s="188" t="s">
        <v>986</v>
      </c>
      <c r="AU56" s="189" t="s">
        <v>855</v>
      </c>
    </row>
    <row r="57" spans="1:47" s="1" customFormat="1" ht="15.75" customHeight="1" x14ac:dyDescent="0.2">
      <c r="A57" s="500" t="s">
        <v>770</v>
      </c>
      <c r="B57" s="301" t="s">
        <v>34</v>
      </c>
      <c r="C57" s="559" t="s">
        <v>771</v>
      </c>
      <c r="D57" s="282"/>
      <c r="E57" s="302" t="s">
        <v>68</v>
      </c>
      <c r="F57" s="282"/>
      <c r="G57" s="302" t="s">
        <v>68</v>
      </c>
      <c r="H57" s="282"/>
      <c r="I57" s="303"/>
      <c r="J57" s="304"/>
      <c r="K57" s="302" t="s">
        <v>68</v>
      </c>
      <c r="L57" s="282"/>
      <c r="M57" s="302" t="s">
        <v>68</v>
      </c>
      <c r="N57" s="282"/>
      <c r="O57" s="305"/>
      <c r="P57" s="304"/>
      <c r="Q57" s="302" t="s">
        <v>68</v>
      </c>
      <c r="R57" s="282"/>
      <c r="S57" s="302" t="s">
        <v>68</v>
      </c>
      <c r="T57" s="282"/>
      <c r="U57" s="305"/>
      <c r="V57" s="304"/>
      <c r="W57" s="302" t="s">
        <v>68</v>
      </c>
      <c r="X57" s="282"/>
      <c r="Y57" s="302" t="s">
        <v>68</v>
      </c>
      <c r="Z57" s="282"/>
      <c r="AA57" s="305"/>
      <c r="AB57" s="304">
        <v>1</v>
      </c>
      <c r="AC57" s="302">
        <v>14</v>
      </c>
      <c r="AD57" s="282">
        <v>1</v>
      </c>
      <c r="AE57" s="302">
        <v>14</v>
      </c>
      <c r="AF57" s="282">
        <v>2</v>
      </c>
      <c r="AG57" s="305" t="s">
        <v>175</v>
      </c>
      <c r="AH57" s="282"/>
      <c r="AI57" s="302" t="s">
        <v>68</v>
      </c>
      <c r="AJ57" s="282"/>
      <c r="AK57" s="302" t="s">
        <v>68</v>
      </c>
      <c r="AL57" s="282"/>
      <c r="AM57" s="282"/>
      <c r="AN57" s="311">
        <f t="shared" si="4"/>
        <v>1</v>
      </c>
      <c r="AO57" s="302">
        <f t="shared" si="8"/>
        <v>14</v>
      </c>
      <c r="AP57" s="309">
        <f t="shared" si="5"/>
        <v>1</v>
      </c>
      <c r="AQ57" s="302">
        <f t="shared" si="20"/>
        <v>14</v>
      </c>
      <c r="AR57" s="309">
        <f t="shared" si="6"/>
        <v>2</v>
      </c>
      <c r="AS57" s="312">
        <f t="shared" si="7"/>
        <v>2</v>
      </c>
      <c r="AT57" s="188" t="s">
        <v>986</v>
      </c>
      <c r="AU57" s="189" t="s">
        <v>855</v>
      </c>
    </row>
    <row r="58" spans="1:47" s="1" customFormat="1" ht="15.75" customHeight="1" x14ac:dyDescent="0.2">
      <c r="A58" s="1107" t="s">
        <v>424</v>
      </c>
      <c r="B58" s="281" t="s">
        <v>34</v>
      </c>
      <c r="C58" s="1106" t="s">
        <v>425</v>
      </c>
      <c r="D58" s="262"/>
      <c r="E58" s="259" t="s">
        <v>68</v>
      </c>
      <c r="F58" s="262"/>
      <c r="G58" s="259" t="s">
        <v>68</v>
      </c>
      <c r="H58" s="262"/>
      <c r="I58" s="264"/>
      <c r="J58" s="261"/>
      <c r="K58" s="259" t="s">
        <v>68</v>
      </c>
      <c r="L58" s="262"/>
      <c r="M58" s="259" t="s">
        <v>68</v>
      </c>
      <c r="N58" s="262"/>
      <c r="O58" s="263"/>
      <c r="P58" s="261"/>
      <c r="Q58" s="259" t="s">
        <v>68</v>
      </c>
      <c r="R58" s="262"/>
      <c r="S58" s="259" t="s">
        <v>68</v>
      </c>
      <c r="T58" s="262"/>
      <c r="U58" s="263"/>
      <c r="V58" s="261"/>
      <c r="W58" s="259" t="s">
        <v>68</v>
      </c>
      <c r="X58" s="262"/>
      <c r="Y58" s="259" t="s">
        <v>68</v>
      </c>
      <c r="Z58" s="262"/>
      <c r="AA58" s="263"/>
      <c r="AB58" s="261"/>
      <c r="AC58" s="259" t="s">
        <v>68</v>
      </c>
      <c r="AD58" s="262"/>
      <c r="AE58" s="259" t="s">
        <v>68</v>
      </c>
      <c r="AF58" s="262"/>
      <c r="AG58" s="263"/>
      <c r="AH58" s="262">
        <v>1</v>
      </c>
      <c r="AI58" s="259">
        <v>10</v>
      </c>
      <c r="AJ58" s="262">
        <v>1</v>
      </c>
      <c r="AK58" s="259">
        <v>10</v>
      </c>
      <c r="AL58" s="687">
        <v>2</v>
      </c>
      <c r="AM58" s="262" t="s">
        <v>122</v>
      </c>
      <c r="AN58" s="265">
        <f t="shared" si="4"/>
        <v>1</v>
      </c>
      <c r="AO58" s="259">
        <v>10</v>
      </c>
      <c r="AP58" s="266">
        <f t="shared" si="5"/>
        <v>1</v>
      </c>
      <c r="AQ58" s="259">
        <v>10</v>
      </c>
      <c r="AR58" s="266">
        <f t="shared" si="6"/>
        <v>2</v>
      </c>
      <c r="AS58" s="267">
        <f t="shared" si="7"/>
        <v>2</v>
      </c>
      <c r="AT58" s="188" t="s">
        <v>986</v>
      </c>
      <c r="AU58" s="189" t="s">
        <v>855</v>
      </c>
    </row>
    <row r="59" spans="1:47" ht="12.75" x14ac:dyDescent="0.2">
      <c r="A59" s="786" t="s">
        <v>426</v>
      </c>
      <c r="B59" s="301" t="s">
        <v>34</v>
      </c>
      <c r="C59" s="772" t="s">
        <v>427</v>
      </c>
      <c r="D59" s="282"/>
      <c r="E59" s="302" t="s">
        <v>68</v>
      </c>
      <c r="F59" s="282"/>
      <c r="G59" s="302" t="s">
        <v>68</v>
      </c>
      <c r="H59" s="282"/>
      <c r="I59" s="303"/>
      <c r="J59" s="304">
        <v>2</v>
      </c>
      <c r="K59" s="302">
        <v>28</v>
      </c>
      <c r="L59" s="282">
        <v>1</v>
      </c>
      <c r="M59" s="302">
        <v>14</v>
      </c>
      <c r="N59" s="775">
        <v>5</v>
      </c>
      <c r="O59" s="305" t="s">
        <v>122</v>
      </c>
      <c r="P59" s="304"/>
      <c r="Q59" s="302" t="s">
        <v>68</v>
      </c>
      <c r="R59" s="282"/>
      <c r="S59" s="302" t="s">
        <v>68</v>
      </c>
      <c r="T59" s="282"/>
      <c r="U59" s="305"/>
      <c r="V59" s="304"/>
      <c r="W59" s="302"/>
      <c r="X59" s="282"/>
      <c r="Y59" s="302"/>
      <c r="Z59" s="282"/>
      <c r="AA59" s="305"/>
      <c r="AB59" s="304"/>
      <c r="AC59" s="302" t="s">
        <v>68</v>
      </c>
      <c r="AD59" s="282"/>
      <c r="AE59" s="302" t="s">
        <v>68</v>
      </c>
      <c r="AF59" s="282"/>
      <c r="AG59" s="305"/>
      <c r="AH59" s="282"/>
      <c r="AI59" s="302" t="s">
        <v>68</v>
      </c>
      <c r="AJ59" s="282"/>
      <c r="AK59" s="302" t="s">
        <v>68</v>
      </c>
      <c r="AL59" s="282"/>
      <c r="AM59" s="282"/>
      <c r="AN59" s="311">
        <f t="shared" si="4"/>
        <v>2</v>
      </c>
      <c r="AO59" s="302">
        <f t="shared" ref="AO59:AO65" si="46">IF((D59+J59+P59+V59+AB59+AH59)*14=0,"",(D59+J59+P59+V59+AB59+AH59)*14)</f>
        <v>28</v>
      </c>
      <c r="AP59" s="309">
        <f t="shared" si="5"/>
        <v>1</v>
      </c>
      <c r="AQ59" s="302">
        <f t="shared" ref="AQ59:AQ66" si="47">IF((L59+F59+R59+X59+AD59+AJ59)*14=0,"",(L59+F59+R59+X59+AD59+AJ59)*14)</f>
        <v>14</v>
      </c>
      <c r="AR59" s="309">
        <f t="shared" si="6"/>
        <v>5</v>
      </c>
      <c r="AS59" s="312">
        <f t="shared" si="7"/>
        <v>3</v>
      </c>
      <c r="AT59" s="30" t="s">
        <v>986</v>
      </c>
      <c r="AU59" s="31" t="s">
        <v>757</v>
      </c>
    </row>
    <row r="60" spans="1:47" ht="12.75" x14ac:dyDescent="0.2">
      <c r="A60" s="500" t="s">
        <v>856</v>
      </c>
      <c r="B60" s="301" t="s">
        <v>34</v>
      </c>
      <c r="C60" s="559" t="s">
        <v>650</v>
      </c>
      <c r="D60" s="282"/>
      <c r="E60" s="302" t="s">
        <v>68</v>
      </c>
      <c r="F60" s="282"/>
      <c r="G60" s="302" t="s">
        <v>68</v>
      </c>
      <c r="H60" s="282"/>
      <c r="I60" s="303"/>
      <c r="J60" s="304"/>
      <c r="K60" s="302" t="s">
        <v>68</v>
      </c>
      <c r="L60" s="282"/>
      <c r="M60" s="302" t="s">
        <v>68</v>
      </c>
      <c r="N60" s="282"/>
      <c r="O60" s="305"/>
      <c r="P60" s="304">
        <v>2</v>
      </c>
      <c r="Q60" s="302">
        <v>28</v>
      </c>
      <c r="R60" s="282">
        <v>3</v>
      </c>
      <c r="S60" s="302">
        <v>42</v>
      </c>
      <c r="T60" s="282">
        <v>4</v>
      </c>
      <c r="U60" s="305" t="s">
        <v>175</v>
      </c>
      <c r="V60" s="304"/>
      <c r="W60" s="302" t="s">
        <v>68</v>
      </c>
      <c r="X60" s="282"/>
      <c r="Y60" s="302" t="s">
        <v>68</v>
      </c>
      <c r="Z60" s="282"/>
      <c r="AA60" s="305"/>
      <c r="AB60" s="304"/>
      <c r="AC60" s="302"/>
      <c r="AD60" s="282"/>
      <c r="AE60" s="302"/>
      <c r="AF60" s="282"/>
      <c r="AG60" s="305"/>
      <c r="AH60" s="282"/>
      <c r="AI60" s="302" t="s">
        <v>68</v>
      </c>
      <c r="AJ60" s="282"/>
      <c r="AK60" s="302" t="s">
        <v>68</v>
      </c>
      <c r="AL60" s="282"/>
      <c r="AM60" s="282"/>
      <c r="AN60" s="311">
        <f t="shared" si="4"/>
        <v>2</v>
      </c>
      <c r="AO60" s="302">
        <f t="shared" si="46"/>
        <v>28</v>
      </c>
      <c r="AP60" s="309">
        <f t="shared" si="5"/>
        <v>3</v>
      </c>
      <c r="AQ60" s="302">
        <f t="shared" si="47"/>
        <v>42</v>
      </c>
      <c r="AR60" s="309">
        <f t="shared" si="6"/>
        <v>4</v>
      </c>
      <c r="AS60" s="312">
        <f t="shared" si="7"/>
        <v>5</v>
      </c>
      <c r="AT60" s="30" t="s">
        <v>986</v>
      </c>
      <c r="AU60" s="31" t="s">
        <v>757</v>
      </c>
    </row>
    <row r="61" spans="1:47" ht="12.75" x14ac:dyDescent="0.2">
      <c r="A61" s="500" t="s">
        <v>857</v>
      </c>
      <c r="B61" s="301" t="s">
        <v>34</v>
      </c>
      <c r="C61" s="1103" t="s">
        <v>651</v>
      </c>
      <c r="D61" s="282"/>
      <c r="E61" s="302" t="s">
        <v>68</v>
      </c>
      <c r="F61" s="282"/>
      <c r="G61" s="302" t="s">
        <v>68</v>
      </c>
      <c r="H61" s="282"/>
      <c r="I61" s="303"/>
      <c r="J61" s="304"/>
      <c r="K61" s="302" t="s">
        <v>68</v>
      </c>
      <c r="L61" s="282"/>
      <c r="M61" s="302" t="s">
        <v>68</v>
      </c>
      <c r="N61" s="282"/>
      <c r="O61" s="305"/>
      <c r="P61" s="304"/>
      <c r="Q61" s="302" t="s">
        <v>68</v>
      </c>
      <c r="R61" s="282"/>
      <c r="S61" s="302" t="s">
        <v>68</v>
      </c>
      <c r="T61" s="282"/>
      <c r="U61" s="305"/>
      <c r="V61" s="304">
        <v>1</v>
      </c>
      <c r="W61" s="302">
        <v>14</v>
      </c>
      <c r="X61" s="282">
        <v>1</v>
      </c>
      <c r="Y61" s="302">
        <v>14</v>
      </c>
      <c r="Z61" s="282">
        <v>2</v>
      </c>
      <c r="AA61" s="305" t="s">
        <v>122</v>
      </c>
      <c r="AB61" s="304"/>
      <c r="AC61" s="302" t="s">
        <v>68</v>
      </c>
      <c r="AD61" s="282"/>
      <c r="AE61" s="302" t="s">
        <v>68</v>
      </c>
      <c r="AF61" s="282"/>
      <c r="AG61" s="305"/>
      <c r="AH61" s="282"/>
      <c r="AI61" s="302"/>
      <c r="AJ61" s="282"/>
      <c r="AK61" s="302"/>
      <c r="AL61" s="282"/>
      <c r="AM61" s="282"/>
      <c r="AN61" s="311">
        <f t="shared" si="4"/>
        <v>1</v>
      </c>
      <c r="AO61" s="302">
        <f t="shared" si="46"/>
        <v>14</v>
      </c>
      <c r="AP61" s="309">
        <f t="shared" si="5"/>
        <v>1</v>
      </c>
      <c r="AQ61" s="302">
        <f t="shared" si="47"/>
        <v>14</v>
      </c>
      <c r="AR61" s="309">
        <f t="shared" si="6"/>
        <v>2</v>
      </c>
      <c r="AS61" s="312">
        <f t="shared" si="7"/>
        <v>2</v>
      </c>
      <c r="AT61" s="30" t="s">
        <v>986</v>
      </c>
      <c r="AU61" s="31" t="s">
        <v>757</v>
      </c>
    </row>
    <row r="62" spans="1:47" ht="12.75" x14ac:dyDescent="0.2">
      <c r="A62" s="1406" t="s">
        <v>993</v>
      </c>
      <c r="B62" s="301" t="s">
        <v>34</v>
      </c>
      <c r="C62" s="1407" t="s">
        <v>994</v>
      </c>
      <c r="D62" s="282"/>
      <c r="E62" s="302"/>
      <c r="F62" s="282"/>
      <c r="G62" s="302"/>
      <c r="H62" s="282"/>
      <c r="I62" s="303"/>
      <c r="J62" s="304"/>
      <c r="K62" s="302"/>
      <c r="L62" s="282"/>
      <c r="M62" s="302"/>
      <c r="N62" s="282"/>
      <c r="O62" s="305"/>
      <c r="P62" s="304"/>
      <c r="Q62" s="302"/>
      <c r="R62" s="282"/>
      <c r="S62" s="302"/>
      <c r="T62" s="282"/>
      <c r="U62" s="305"/>
      <c r="V62" s="304"/>
      <c r="W62" s="302"/>
      <c r="X62" s="282"/>
      <c r="Y62" s="302"/>
      <c r="Z62" s="282"/>
      <c r="AA62" s="305"/>
      <c r="AB62" s="304">
        <v>1</v>
      </c>
      <c r="AC62" s="302">
        <v>14</v>
      </c>
      <c r="AD62" s="282"/>
      <c r="AE62" s="302"/>
      <c r="AF62" s="282">
        <v>1</v>
      </c>
      <c r="AG62" s="305" t="s">
        <v>122</v>
      </c>
      <c r="AH62" s="282"/>
      <c r="AI62" s="302"/>
      <c r="AJ62" s="282"/>
      <c r="AK62" s="302"/>
      <c r="AL62" s="282"/>
      <c r="AM62" s="282"/>
      <c r="AN62" s="311">
        <f t="shared" si="4"/>
        <v>1</v>
      </c>
      <c r="AO62" s="302">
        <f t="shared" si="46"/>
        <v>14</v>
      </c>
      <c r="AP62" s="309" t="str">
        <f t="shared" si="5"/>
        <v/>
      </c>
      <c r="AQ62" s="302" t="str">
        <f t="shared" si="47"/>
        <v/>
      </c>
      <c r="AR62" s="309">
        <f t="shared" si="6"/>
        <v>1</v>
      </c>
      <c r="AS62" s="312">
        <f t="shared" si="7"/>
        <v>1</v>
      </c>
      <c r="AT62" s="30" t="s">
        <v>982</v>
      </c>
      <c r="AU62" s="31" t="s">
        <v>823</v>
      </c>
    </row>
    <row r="63" spans="1:47" ht="12.75" x14ac:dyDescent="0.2">
      <c r="A63" s="1408" t="s">
        <v>995</v>
      </c>
      <c r="B63" s="301" t="s">
        <v>34</v>
      </c>
      <c r="C63" s="1407" t="s">
        <v>996</v>
      </c>
      <c r="D63" s="282"/>
      <c r="E63" s="302"/>
      <c r="F63" s="282"/>
      <c r="G63" s="302"/>
      <c r="H63" s="282"/>
      <c r="I63" s="303"/>
      <c r="J63" s="304"/>
      <c r="K63" s="302"/>
      <c r="L63" s="282"/>
      <c r="M63" s="302"/>
      <c r="N63" s="282"/>
      <c r="O63" s="305"/>
      <c r="P63" s="304"/>
      <c r="Q63" s="302"/>
      <c r="R63" s="282"/>
      <c r="S63" s="302"/>
      <c r="T63" s="282"/>
      <c r="U63" s="305"/>
      <c r="V63" s="304"/>
      <c r="W63" s="302"/>
      <c r="X63" s="282"/>
      <c r="Y63" s="302"/>
      <c r="Z63" s="282"/>
      <c r="AA63" s="305"/>
      <c r="AB63" s="304"/>
      <c r="AC63" s="302"/>
      <c r="AD63" s="282"/>
      <c r="AE63" s="302"/>
      <c r="AF63" s="282"/>
      <c r="AG63" s="305"/>
      <c r="AH63" s="282">
        <v>1</v>
      </c>
      <c r="AI63" s="302">
        <v>10</v>
      </c>
      <c r="AJ63" s="282"/>
      <c r="AK63" s="302"/>
      <c r="AL63" s="282">
        <v>1</v>
      </c>
      <c r="AM63" s="282" t="s">
        <v>122</v>
      </c>
      <c r="AN63" s="311">
        <f t="shared" si="4"/>
        <v>1</v>
      </c>
      <c r="AO63" s="302">
        <f>IF((D63+J63+P63+V63+AB63+AH63)*10=0,"",(D63+J63+P63+V63+AB63+AH63)*10)</f>
        <v>10</v>
      </c>
      <c r="AP63" s="309" t="str">
        <f t="shared" si="5"/>
        <v/>
      </c>
      <c r="AQ63" s="302" t="str">
        <f t="shared" si="47"/>
        <v/>
      </c>
      <c r="AR63" s="309">
        <f t="shared" si="6"/>
        <v>1</v>
      </c>
      <c r="AS63" s="312">
        <f t="shared" si="7"/>
        <v>1</v>
      </c>
      <c r="AT63" s="30" t="s">
        <v>982</v>
      </c>
      <c r="AU63" s="31" t="s">
        <v>823</v>
      </c>
    </row>
    <row r="64" spans="1:47" ht="12.75" x14ac:dyDescent="0.2">
      <c r="A64" s="1406" t="s">
        <v>997</v>
      </c>
      <c r="B64" s="301" t="s">
        <v>34</v>
      </c>
      <c r="C64" s="1407" t="s">
        <v>998</v>
      </c>
      <c r="D64" s="282"/>
      <c r="E64" s="302"/>
      <c r="F64" s="282"/>
      <c r="G64" s="302"/>
      <c r="H64" s="282"/>
      <c r="I64" s="303"/>
      <c r="J64" s="304"/>
      <c r="K64" s="302"/>
      <c r="L64" s="282"/>
      <c r="M64" s="302"/>
      <c r="N64" s="282"/>
      <c r="O64" s="305"/>
      <c r="P64" s="304"/>
      <c r="Q64" s="302"/>
      <c r="R64" s="282"/>
      <c r="S64" s="302"/>
      <c r="T64" s="282"/>
      <c r="U64" s="305"/>
      <c r="V64" s="304"/>
      <c r="W64" s="302"/>
      <c r="X64" s="282"/>
      <c r="Y64" s="302"/>
      <c r="Z64" s="282"/>
      <c r="AA64" s="305"/>
      <c r="AB64" s="304"/>
      <c r="AC64" s="302"/>
      <c r="AD64" s="282"/>
      <c r="AE64" s="302"/>
      <c r="AF64" s="282"/>
      <c r="AG64" s="305"/>
      <c r="AH64" s="282">
        <v>1</v>
      </c>
      <c r="AI64" s="302">
        <v>10</v>
      </c>
      <c r="AJ64" s="282"/>
      <c r="AK64" s="302"/>
      <c r="AL64" s="282">
        <v>1</v>
      </c>
      <c r="AM64" s="282" t="s">
        <v>277</v>
      </c>
      <c r="AN64" s="311">
        <f t="shared" si="4"/>
        <v>1</v>
      </c>
      <c r="AO64" s="302">
        <f>IF((D64+J64+P64+V64+AB64+AH64)*10=0,"",(D64+J64+P64+V64+AB64+AH64)*10)</f>
        <v>10</v>
      </c>
      <c r="AP64" s="309" t="str">
        <f t="shared" si="5"/>
        <v/>
      </c>
      <c r="AQ64" s="302" t="str">
        <f t="shared" si="47"/>
        <v/>
      </c>
      <c r="AR64" s="309">
        <f t="shared" si="6"/>
        <v>1</v>
      </c>
      <c r="AS64" s="312">
        <f t="shared" si="7"/>
        <v>1</v>
      </c>
      <c r="AT64" s="30" t="s">
        <v>982</v>
      </c>
      <c r="AU64" s="31" t="s">
        <v>999</v>
      </c>
    </row>
    <row r="65" spans="1:47" ht="12.75" x14ac:dyDescent="0.2">
      <c r="A65" s="1491" t="s">
        <v>428</v>
      </c>
      <c r="B65" s="384" t="s">
        <v>34</v>
      </c>
      <c r="C65" s="1492" t="s">
        <v>429</v>
      </c>
      <c r="D65" s="282"/>
      <c r="E65" s="302" t="s">
        <v>68</v>
      </c>
      <c r="F65" s="282"/>
      <c r="G65" s="302" t="s">
        <v>68</v>
      </c>
      <c r="H65" s="282"/>
      <c r="I65" s="303"/>
      <c r="J65" s="304"/>
      <c r="K65" s="302" t="s">
        <v>68</v>
      </c>
      <c r="L65" s="282"/>
      <c r="M65" s="302" t="s">
        <v>68</v>
      </c>
      <c r="N65" s="282"/>
      <c r="O65" s="305"/>
      <c r="P65" s="304"/>
      <c r="Q65" s="302" t="s">
        <v>68</v>
      </c>
      <c r="R65" s="282"/>
      <c r="S65" s="302" t="s">
        <v>68</v>
      </c>
      <c r="T65" s="282"/>
      <c r="U65" s="305"/>
      <c r="V65" s="304"/>
      <c r="W65" s="302" t="s">
        <v>68</v>
      </c>
      <c r="X65" s="282"/>
      <c r="Y65" s="302" t="s">
        <v>68</v>
      </c>
      <c r="Z65" s="282"/>
      <c r="AA65" s="305"/>
      <c r="AB65" s="304">
        <v>1</v>
      </c>
      <c r="AC65" s="302">
        <v>14</v>
      </c>
      <c r="AD65" s="282">
        <v>1</v>
      </c>
      <c r="AE65" s="302">
        <v>14</v>
      </c>
      <c r="AF65" s="775">
        <v>1</v>
      </c>
      <c r="AG65" s="305" t="s">
        <v>15</v>
      </c>
      <c r="AH65" s="282"/>
      <c r="AI65" s="302" t="s">
        <v>68</v>
      </c>
      <c r="AJ65" s="282"/>
      <c r="AK65" s="302" t="s">
        <v>68</v>
      </c>
      <c r="AL65" s="282"/>
      <c r="AM65" s="282"/>
      <c r="AN65" s="311">
        <f t="shared" si="4"/>
        <v>1</v>
      </c>
      <c r="AO65" s="302">
        <f t="shared" si="46"/>
        <v>14</v>
      </c>
      <c r="AP65" s="309">
        <f t="shared" si="5"/>
        <v>1</v>
      </c>
      <c r="AQ65" s="302">
        <f t="shared" si="47"/>
        <v>14</v>
      </c>
      <c r="AR65" s="309">
        <f t="shared" si="6"/>
        <v>1</v>
      </c>
      <c r="AS65" s="312">
        <f t="shared" si="7"/>
        <v>2</v>
      </c>
      <c r="AT65" s="30" t="s">
        <v>986</v>
      </c>
      <c r="AU65" s="634" t="s">
        <v>979</v>
      </c>
    </row>
    <row r="66" spans="1:47" ht="12.75" x14ac:dyDescent="0.2">
      <c r="A66" s="1409" t="s">
        <v>858</v>
      </c>
      <c r="B66" s="384" t="s">
        <v>34</v>
      </c>
      <c r="C66" s="1410" t="s">
        <v>663</v>
      </c>
      <c r="D66" s="282"/>
      <c r="E66" s="302" t="s">
        <v>68</v>
      </c>
      <c r="F66" s="282"/>
      <c r="G66" s="302" t="s">
        <v>68</v>
      </c>
      <c r="H66" s="282"/>
      <c r="I66" s="303"/>
      <c r="J66" s="304"/>
      <c r="K66" s="302" t="s">
        <v>68</v>
      </c>
      <c r="L66" s="282"/>
      <c r="M66" s="302" t="s">
        <v>68</v>
      </c>
      <c r="N66" s="282"/>
      <c r="O66" s="305"/>
      <c r="P66" s="304"/>
      <c r="Q66" s="302" t="s">
        <v>68</v>
      </c>
      <c r="R66" s="282"/>
      <c r="S66" s="302" t="s">
        <v>68</v>
      </c>
      <c r="T66" s="282"/>
      <c r="U66" s="305"/>
      <c r="V66" s="304"/>
      <c r="W66" s="302" t="s">
        <v>68</v>
      </c>
      <c r="X66" s="282"/>
      <c r="Y66" s="302" t="s">
        <v>68</v>
      </c>
      <c r="Z66" s="282"/>
      <c r="AA66" s="305"/>
      <c r="AB66" s="304"/>
      <c r="AC66" s="302" t="s">
        <v>68</v>
      </c>
      <c r="AD66" s="282"/>
      <c r="AE66" s="302" t="s">
        <v>68</v>
      </c>
      <c r="AF66" s="282"/>
      <c r="AG66" s="305"/>
      <c r="AH66" s="282">
        <v>2</v>
      </c>
      <c r="AI66" s="302">
        <v>20</v>
      </c>
      <c r="AJ66" s="282"/>
      <c r="AK66" s="302"/>
      <c r="AL66" s="282">
        <v>1</v>
      </c>
      <c r="AM66" s="282" t="s">
        <v>15</v>
      </c>
      <c r="AN66" s="311">
        <f t="shared" si="4"/>
        <v>2</v>
      </c>
      <c r="AO66" s="302">
        <v>10</v>
      </c>
      <c r="AP66" s="309" t="str">
        <f t="shared" si="5"/>
        <v/>
      </c>
      <c r="AQ66" s="302" t="str">
        <f t="shared" si="47"/>
        <v/>
      </c>
      <c r="AR66" s="309">
        <f t="shared" si="6"/>
        <v>1</v>
      </c>
      <c r="AS66" s="312">
        <f t="shared" si="7"/>
        <v>2</v>
      </c>
      <c r="AT66" s="30" t="s">
        <v>986</v>
      </c>
      <c r="AU66" s="634" t="s">
        <v>979</v>
      </c>
    </row>
    <row r="67" spans="1:47" s="403" customFormat="1" ht="17.25" thickBot="1" x14ac:dyDescent="0.3">
      <c r="A67" s="46"/>
      <c r="B67" s="424"/>
      <c r="C67" s="425" t="s">
        <v>52</v>
      </c>
      <c r="D67" s="426">
        <f>SUM(D13:D66)</f>
        <v>12</v>
      </c>
      <c r="E67" s="426">
        <f>SUM(E13:E66)</f>
        <v>146</v>
      </c>
      <c r="F67" s="426">
        <f>SUM(F13:F66)</f>
        <v>14</v>
      </c>
      <c r="G67" s="426">
        <f>SUM(G13:G66)</f>
        <v>190</v>
      </c>
      <c r="H67" s="426">
        <f>SUM(H12:H66)</f>
        <v>21</v>
      </c>
      <c r="I67" s="430" t="s">
        <v>17</v>
      </c>
      <c r="J67" s="426">
        <f>SUM(J23:J66)</f>
        <v>7</v>
      </c>
      <c r="K67" s="426">
        <f>SUM(K23:K66)</f>
        <v>98</v>
      </c>
      <c r="L67" s="426">
        <f>SUM(L23:L66)</f>
        <v>12</v>
      </c>
      <c r="M67" s="426">
        <f>SUM(M23:M66)</f>
        <v>164</v>
      </c>
      <c r="N67" s="426">
        <f>SUM(N23:N66)</f>
        <v>20</v>
      </c>
      <c r="O67" s="430" t="s">
        <v>17</v>
      </c>
      <c r="P67" s="426">
        <f>SUM(P23:P66)</f>
        <v>8</v>
      </c>
      <c r="Q67" s="426">
        <f>SUM(Q23:Q66)</f>
        <v>116</v>
      </c>
      <c r="R67" s="426">
        <f>SUM(R23:R66)</f>
        <v>14</v>
      </c>
      <c r="S67" s="426">
        <f>SUM(S23:S66)</f>
        <v>192</v>
      </c>
      <c r="T67" s="426">
        <f>SUM(T23:T66)</f>
        <v>21</v>
      </c>
      <c r="U67" s="430" t="s">
        <v>17</v>
      </c>
      <c r="V67" s="426">
        <f>SUM(V23:V66)</f>
        <v>6</v>
      </c>
      <c r="W67" s="426">
        <f>SUM(W23:W66)</f>
        <v>88</v>
      </c>
      <c r="X67" s="426">
        <f>SUM(X23:X66)</f>
        <v>12</v>
      </c>
      <c r="Y67" s="426">
        <f>SUM(Y23:Y66)</f>
        <v>164</v>
      </c>
      <c r="Z67" s="426">
        <f>SUM(Z20:Z66)</f>
        <v>20</v>
      </c>
      <c r="AA67" s="430" t="s">
        <v>17</v>
      </c>
      <c r="AB67" s="426">
        <f>SUM(AB23:AB66)</f>
        <v>9</v>
      </c>
      <c r="AC67" s="426">
        <f>SUM(AC23:AC66)</f>
        <v>130</v>
      </c>
      <c r="AD67" s="426">
        <f>SUM(AD23:AD66)</f>
        <v>10</v>
      </c>
      <c r="AE67" s="426">
        <f>SUM(AE23:AE66)</f>
        <v>136</v>
      </c>
      <c r="AF67" s="426">
        <f>SUM(AF23:AF66)</f>
        <v>18</v>
      </c>
      <c r="AG67" s="430" t="s">
        <v>17</v>
      </c>
      <c r="AH67" s="426">
        <f>SUM(AH23:AH66)</f>
        <v>6</v>
      </c>
      <c r="AI67" s="426">
        <f>SUM(AI23:AI66)</f>
        <v>60</v>
      </c>
      <c r="AJ67" s="426">
        <f>SUM(AJ23:AJ66)</f>
        <v>9</v>
      </c>
      <c r="AK67" s="426">
        <f>SUM(AK13:AK66)</f>
        <v>106</v>
      </c>
      <c r="AL67" s="426">
        <f>SUM(AL21:AL66)</f>
        <v>15</v>
      </c>
      <c r="AM67" s="430" t="s">
        <v>17</v>
      </c>
      <c r="AN67" s="426">
        <f t="shared" ref="AN67:AS67" si="48">SUM(AN13:AN66)</f>
        <v>48</v>
      </c>
      <c r="AO67" s="426">
        <f t="shared" si="48"/>
        <v>632</v>
      </c>
      <c r="AP67" s="426">
        <f>SUM(AP12:AP66)</f>
        <v>80</v>
      </c>
      <c r="AQ67" s="426">
        <f>SUM(AQ12:AQ66)</f>
        <v>1068</v>
      </c>
      <c r="AR67" s="432">
        <f>SUM(AR12:AR66)</f>
        <v>115</v>
      </c>
      <c r="AS67" s="1207">
        <f t="shared" si="48"/>
        <v>123</v>
      </c>
      <c r="AT67" s="433"/>
      <c r="AU67" s="433"/>
    </row>
    <row r="68" spans="1:47" s="433" customFormat="1" ht="16.5" thickBot="1" x14ac:dyDescent="0.3">
      <c r="A68" s="1186"/>
      <c r="B68" s="1187"/>
      <c r="C68" s="1188" t="s">
        <v>42</v>
      </c>
      <c r="D68" s="1189">
        <f>D10+D67</f>
        <v>16</v>
      </c>
      <c r="E68" s="1189">
        <f>E10+E67</f>
        <v>186</v>
      </c>
      <c r="F68" s="1189">
        <f>F10+F67</f>
        <v>20</v>
      </c>
      <c r="G68" s="1189">
        <f>G10+G67</f>
        <v>250</v>
      </c>
      <c r="H68" s="1189">
        <f>H10+H67</f>
        <v>29</v>
      </c>
      <c r="I68" s="1190" t="s">
        <v>17</v>
      </c>
      <c r="J68" s="1189">
        <f>J10+J67</f>
        <v>11</v>
      </c>
      <c r="K68" s="1189">
        <f>K10+K67</f>
        <v>162</v>
      </c>
      <c r="L68" s="1189">
        <f>L10+L67</f>
        <v>18</v>
      </c>
      <c r="M68" s="1189">
        <f>M10+M67</f>
        <v>252</v>
      </c>
      <c r="N68" s="1189">
        <f>N10+N67</f>
        <v>28</v>
      </c>
      <c r="O68" s="1190" t="s">
        <v>17</v>
      </c>
      <c r="P68" s="1189">
        <f>P10+P67</f>
        <v>13</v>
      </c>
      <c r="Q68" s="1189">
        <f>Q10+Q67</f>
        <v>186</v>
      </c>
      <c r="R68" s="1189">
        <f>R10+R67</f>
        <v>19</v>
      </c>
      <c r="S68" s="1189">
        <f>S10+S67</f>
        <v>262</v>
      </c>
      <c r="T68" s="1189">
        <f>T10+T67</f>
        <v>30</v>
      </c>
      <c r="U68" s="1190" t="s">
        <v>17</v>
      </c>
      <c r="V68" s="1189">
        <f>V10+V67</f>
        <v>8</v>
      </c>
      <c r="W68" s="1189">
        <f>W10+W67</f>
        <v>116</v>
      </c>
      <c r="X68" s="1189">
        <f>X10+X67</f>
        <v>19</v>
      </c>
      <c r="Y68" s="1189">
        <f>Y10+Y67</f>
        <v>262</v>
      </c>
      <c r="Z68" s="1189">
        <f>Z10+Z67</f>
        <v>29</v>
      </c>
      <c r="AA68" s="1190" t="s">
        <v>17</v>
      </c>
      <c r="AB68" s="1189">
        <f>AB10+AB67</f>
        <v>13</v>
      </c>
      <c r="AC68" s="1189">
        <f>AC10+AC67</f>
        <v>186</v>
      </c>
      <c r="AD68" s="1189">
        <f>AD10+AD67</f>
        <v>18</v>
      </c>
      <c r="AE68" s="1189">
        <f>AE10+AE67</f>
        <v>248</v>
      </c>
      <c r="AF68" s="1189">
        <f>AF10+AF67</f>
        <v>33</v>
      </c>
      <c r="AG68" s="1190" t="s">
        <v>17</v>
      </c>
      <c r="AH68" s="1189">
        <f>AH10+AH67</f>
        <v>10</v>
      </c>
      <c r="AI68" s="1189">
        <f>AI10+AI67</f>
        <v>104</v>
      </c>
      <c r="AJ68" s="1189">
        <f>AJ10+AJ67</f>
        <v>16</v>
      </c>
      <c r="AK68" s="1189">
        <f>AK10+AK67</f>
        <v>180</v>
      </c>
      <c r="AL68" s="1189">
        <f>AL10+AL67</f>
        <v>31</v>
      </c>
      <c r="AM68" s="1190" t="s">
        <v>17</v>
      </c>
      <c r="AN68" s="1191">
        <f t="shared" ref="AN68:AS68" si="49">AN10+AN67</f>
        <v>71</v>
      </c>
      <c r="AO68" s="1191">
        <f t="shared" si="49"/>
        <v>936</v>
      </c>
      <c r="AP68" s="1191">
        <f t="shared" si="49"/>
        <v>114</v>
      </c>
      <c r="AQ68" s="1192">
        <f t="shared" si="49"/>
        <v>1508</v>
      </c>
      <c r="AR68" s="1417">
        <f t="shared" si="49"/>
        <v>180</v>
      </c>
      <c r="AS68" s="1208">
        <f t="shared" si="49"/>
        <v>178</v>
      </c>
    </row>
    <row r="69" spans="1:47" ht="18.75" customHeight="1" x14ac:dyDescent="0.25">
      <c r="A69" s="439"/>
      <c r="B69" s="440"/>
      <c r="C69" s="441" t="s">
        <v>16</v>
      </c>
      <c r="D69" s="1642"/>
      <c r="E69" s="1642"/>
      <c r="F69" s="1642"/>
      <c r="G69" s="1642"/>
      <c r="H69" s="1642"/>
      <c r="I69" s="1642"/>
      <c r="J69" s="1642"/>
      <c r="K69" s="1642"/>
      <c r="L69" s="1642"/>
      <c r="M69" s="1642"/>
      <c r="N69" s="1642"/>
      <c r="O69" s="1642"/>
      <c r="P69" s="1642"/>
      <c r="Q69" s="1642"/>
      <c r="R69" s="1642"/>
      <c r="S69" s="1642"/>
      <c r="T69" s="1642"/>
      <c r="U69" s="1642"/>
      <c r="V69" s="1642"/>
      <c r="W69" s="1642"/>
      <c r="X69" s="1642"/>
      <c r="Y69" s="1642"/>
      <c r="Z69" s="1642"/>
      <c r="AA69" s="1642"/>
      <c r="AB69" s="1642"/>
      <c r="AC69" s="1642"/>
      <c r="AD69" s="1642"/>
      <c r="AE69" s="1642"/>
      <c r="AF69" s="1642"/>
      <c r="AG69" s="1642"/>
      <c r="AH69" s="1642"/>
      <c r="AI69" s="1642"/>
      <c r="AJ69" s="1642"/>
      <c r="AK69" s="1642"/>
      <c r="AL69" s="1642"/>
      <c r="AM69" s="1642"/>
      <c r="AN69" s="1642"/>
      <c r="AO69" s="1642"/>
      <c r="AP69" s="1642"/>
      <c r="AQ69" s="1642"/>
      <c r="AR69" s="1615"/>
      <c r="AS69" s="1643"/>
      <c r="AT69" s="1201"/>
      <c r="AU69" s="1201"/>
    </row>
    <row r="70" spans="1:47" ht="15.75" customHeight="1" x14ac:dyDescent="0.2">
      <c r="A70" s="255" t="s">
        <v>293</v>
      </c>
      <c r="B70" s="281" t="s">
        <v>15</v>
      </c>
      <c r="C70" s="332" t="s">
        <v>294</v>
      </c>
      <c r="D70" s="333"/>
      <c r="E70" s="259" t="s">
        <v>68</v>
      </c>
      <c r="F70" s="334"/>
      <c r="G70" s="259" t="s">
        <v>68</v>
      </c>
      <c r="H70" s="335" t="s">
        <v>17</v>
      </c>
      <c r="I70" s="336"/>
      <c r="J70" s="333"/>
      <c r="K70" s="259" t="s">
        <v>68</v>
      </c>
      <c r="L70" s="334"/>
      <c r="M70" s="259" t="s">
        <v>68</v>
      </c>
      <c r="N70" s="335" t="s">
        <v>17</v>
      </c>
      <c r="O70" s="336"/>
      <c r="P70" s="333"/>
      <c r="Q70" s="259" t="s">
        <v>68</v>
      </c>
      <c r="R70" s="334"/>
      <c r="S70" s="259" t="s">
        <v>68</v>
      </c>
      <c r="T70" s="335" t="s">
        <v>17</v>
      </c>
      <c r="U70" s="336"/>
      <c r="V70" s="333"/>
      <c r="W70" s="259" t="s">
        <v>68</v>
      </c>
      <c r="X70" s="334"/>
      <c r="Y70" s="259" t="s">
        <v>68</v>
      </c>
      <c r="Z70" s="335" t="s">
        <v>17</v>
      </c>
      <c r="AA70" s="336"/>
      <c r="AB70" s="333"/>
      <c r="AC70" s="259" t="s">
        <v>68</v>
      </c>
      <c r="AD70" s="334"/>
      <c r="AE70" s="259" t="s">
        <v>68</v>
      </c>
      <c r="AF70" s="335" t="s">
        <v>17</v>
      </c>
      <c r="AG70" s="336"/>
      <c r="AH70" s="333"/>
      <c r="AI70" s="259" t="s">
        <v>68</v>
      </c>
      <c r="AJ70" s="334"/>
      <c r="AK70" s="259" t="s">
        <v>68</v>
      </c>
      <c r="AL70" s="335" t="s">
        <v>17</v>
      </c>
      <c r="AM70" s="337"/>
      <c r="AN70" s="265" t="s">
        <v>68</v>
      </c>
      <c r="AO70" s="259" t="str">
        <f t="shared" ref="AO70:AO73" si="50">IF((D70+J70+P70+V70+AB70+AH70)*14=0,"",(D70+J70+P70+V70+AB70+AH70)*14)</f>
        <v/>
      </c>
      <c r="AP70" s="266" t="s">
        <v>68</v>
      </c>
      <c r="AQ70" s="259" t="str">
        <f t="shared" ref="AQ70:AQ73" si="51">IF((L70+F70+R70+X70+AD70+AJ70)*14=0,"",(L70+F70+R70+X70+AD70+AJ70)*14)</f>
        <v/>
      </c>
      <c r="AR70" s="335" t="s">
        <v>17</v>
      </c>
      <c r="AS70" s="1205" t="s">
        <v>68</v>
      </c>
      <c r="AT70" s="1202"/>
      <c r="AU70" s="1200"/>
    </row>
    <row r="71" spans="1:47" ht="15.75" customHeight="1" x14ac:dyDescent="0.2">
      <c r="A71" s="255" t="s">
        <v>176</v>
      </c>
      <c r="B71" s="281" t="s">
        <v>15</v>
      </c>
      <c r="C71" s="257" t="s">
        <v>177</v>
      </c>
      <c r="D71" s="333"/>
      <c r="E71" s="259" t="s">
        <v>68</v>
      </c>
      <c r="F71" s="334"/>
      <c r="G71" s="259" t="s">
        <v>68</v>
      </c>
      <c r="H71" s="335" t="s">
        <v>17</v>
      </c>
      <c r="I71" s="336"/>
      <c r="J71" s="333"/>
      <c r="K71" s="259" t="s">
        <v>68</v>
      </c>
      <c r="L71" s="334"/>
      <c r="M71" s="259" t="s">
        <v>68</v>
      </c>
      <c r="N71" s="335" t="s">
        <v>17</v>
      </c>
      <c r="O71" s="336"/>
      <c r="P71" s="333"/>
      <c r="Q71" s="259" t="s">
        <v>68</v>
      </c>
      <c r="R71" s="334"/>
      <c r="S71" s="259" t="s">
        <v>68</v>
      </c>
      <c r="T71" s="335" t="s">
        <v>17</v>
      </c>
      <c r="U71" s="336"/>
      <c r="V71" s="333"/>
      <c r="W71" s="259" t="s">
        <v>68</v>
      </c>
      <c r="X71" s="334"/>
      <c r="Y71" s="259" t="s">
        <v>68</v>
      </c>
      <c r="Z71" s="335" t="s">
        <v>17</v>
      </c>
      <c r="AA71" s="336"/>
      <c r="AB71" s="333"/>
      <c r="AC71" s="259" t="s">
        <v>68</v>
      </c>
      <c r="AD71" s="334"/>
      <c r="AE71" s="259" t="s">
        <v>68</v>
      </c>
      <c r="AF71" s="335" t="s">
        <v>17</v>
      </c>
      <c r="AG71" s="336"/>
      <c r="AH71" s="333"/>
      <c r="AI71" s="259" t="s">
        <v>68</v>
      </c>
      <c r="AJ71" s="334"/>
      <c r="AK71" s="259" t="s">
        <v>68</v>
      </c>
      <c r="AL71" s="335" t="s">
        <v>17</v>
      </c>
      <c r="AM71" s="337"/>
      <c r="AN71" s="265" t="s">
        <v>68</v>
      </c>
      <c r="AO71" s="259" t="str">
        <f t="shared" si="50"/>
        <v/>
      </c>
      <c r="AP71" s="266" t="s">
        <v>68</v>
      </c>
      <c r="AQ71" s="259" t="str">
        <f t="shared" si="51"/>
        <v/>
      </c>
      <c r="AR71" s="335" t="s">
        <v>17</v>
      </c>
      <c r="AS71" s="1205" t="s">
        <v>68</v>
      </c>
      <c r="AT71" s="1203"/>
      <c r="AU71" s="877"/>
    </row>
    <row r="72" spans="1:47" s="483" customFormat="1" ht="15.75" customHeight="1" x14ac:dyDescent="0.2">
      <c r="A72" s="339" t="s">
        <v>178</v>
      </c>
      <c r="B72" s="281" t="s">
        <v>15</v>
      </c>
      <c r="C72" s="664" t="s">
        <v>179</v>
      </c>
      <c r="D72" s="333"/>
      <c r="E72" s="259" t="s">
        <v>68</v>
      </c>
      <c r="F72" s="334"/>
      <c r="G72" s="259" t="s">
        <v>68</v>
      </c>
      <c r="H72" s="335" t="s">
        <v>17</v>
      </c>
      <c r="I72" s="336"/>
      <c r="J72" s="333"/>
      <c r="K72" s="259" t="s">
        <v>68</v>
      </c>
      <c r="L72" s="334"/>
      <c r="M72" s="259" t="s">
        <v>68</v>
      </c>
      <c r="N72" s="335" t="s">
        <v>17</v>
      </c>
      <c r="O72" s="336"/>
      <c r="P72" s="333"/>
      <c r="Q72" s="259" t="s">
        <v>68</v>
      </c>
      <c r="R72" s="334"/>
      <c r="S72" s="259" t="s">
        <v>68</v>
      </c>
      <c r="T72" s="335" t="s">
        <v>17</v>
      </c>
      <c r="U72" s="336"/>
      <c r="V72" s="333"/>
      <c r="W72" s="259" t="s">
        <v>68</v>
      </c>
      <c r="X72" s="334"/>
      <c r="Y72" s="259" t="s">
        <v>68</v>
      </c>
      <c r="Z72" s="335" t="s">
        <v>17</v>
      </c>
      <c r="AA72" s="336"/>
      <c r="AB72" s="333"/>
      <c r="AC72" s="259" t="s">
        <v>68</v>
      </c>
      <c r="AD72" s="334"/>
      <c r="AE72" s="259" t="s">
        <v>68</v>
      </c>
      <c r="AF72" s="335" t="s">
        <v>17</v>
      </c>
      <c r="AG72" s="336"/>
      <c r="AH72" s="333"/>
      <c r="AI72" s="259" t="s">
        <v>68</v>
      </c>
      <c r="AJ72" s="334"/>
      <c r="AK72" s="259" t="s">
        <v>68</v>
      </c>
      <c r="AL72" s="335" t="s">
        <v>17</v>
      </c>
      <c r="AM72" s="337"/>
      <c r="AN72" s="681" t="s">
        <v>68</v>
      </c>
      <c r="AO72" s="344" t="str">
        <f t="shared" si="50"/>
        <v/>
      </c>
      <c r="AP72" s="358" t="s">
        <v>68</v>
      </c>
      <c r="AQ72" s="344" t="str">
        <f t="shared" si="51"/>
        <v/>
      </c>
      <c r="AR72" s="335" t="s">
        <v>17</v>
      </c>
      <c r="AS72" s="1205" t="s">
        <v>68</v>
      </c>
      <c r="AT72" s="1200"/>
      <c r="AU72" s="1199"/>
    </row>
    <row r="73" spans="1:47" s="483" customFormat="1" ht="15.75" customHeight="1" thickBot="1" x14ac:dyDescent="0.25">
      <c r="A73" s="577" t="s">
        <v>430</v>
      </c>
      <c r="B73" s="281" t="s">
        <v>15</v>
      </c>
      <c r="C73" s="578" t="s">
        <v>431</v>
      </c>
      <c r="D73" s="675"/>
      <c r="E73" s="676" t="s">
        <v>68</v>
      </c>
      <c r="F73" s="677"/>
      <c r="G73" s="676" t="s">
        <v>68</v>
      </c>
      <c r="H73" s="678" t="s">
        <v>17</v>
      </c>
      <c r="I73" s="679"/>
      <c r="J73" s="675"/>
      <c r="K73" s="676" t="s">
        <v>68</v>
      </c>
      <c r="L73" s="677"/>
      <c r="M73" s="676" t="s">
        <v>68</v>
      </c>
      <c r="N73" s="678" t="s">
        <v>17</v>
      </c>
      <c r="O73" s="679"/>
      <c r="P73" s="675"/>
      <c r="Q73" s="676" t="s">
        <v>68</v>
      </c>
      <c r="R73" s="677"/>
      <c r="S73" s="676" t="s">
        <v>68</v>
      </c>
      <c r="T73" s="678" t="s">
        <v>17</v>
      </c>
      <c r="U73" s="679"/>
      <c r="V73" s="675"/>
      <c r="W73" s="676" t="s">
        <v>68</v>
      </c>
      <c r="X73" s="677"/>
      <c r="Y73" s="676" t="s">
        <v>68</v>
      </c>
      <c r="Z73" s="678" t="s">
        <v>17</v>
      </c>
      <c r="AA73" s="679"/>
      <c r="AB73" s="675"/>
      <c r="AC73" s="676" t="s">
        <v>68</v>
      </c>
      <c r="AD73" s="677"/>
      <c r="AE73" s="676" t="s">
        <v>68</v>
      </c>
      <c r="AF73" s="678" t="s">
        <v>17</v>
      </c>
      <c r="AG73" s="679"/>
      <c r="AH73" s="675"/>
      <c r="AI73" s="676" t="s">
        <v>68</v>
      </c>
      <c r="AJ73" s="677"/>
      <c r="AK73" s="676" t="s">
        <v>68</v>
      </c>
      <c r="AL73" s="678" t="s">
        <v>17</v>
      </c>
      <c r="AM73" s="680"/>
      <c r="AN73" s="681" t="s">
        <v>68</v>
      </c>
      <c r="AO73" s="344" t="str">
        <f t="shared" si="50"/>
        <v/>
      </c>
      <c r="AP73" s="358" t="s">
        <v>68</v>
      </c>
      <c r="AQ73" s="344" t="str">
        <f t="shared" si="51"/>
        <v/>
      </c>
      <c r="AR73" s="601" t="s">
        <v>17</v>
      </c>
      <c r="AS73" s="1206" t="s">
        <v>68</v>
      </c>
      <c r="AT73" s="1204"/>
      <c r="AU73" s="1198"/>
    </row>
    <row r="74" spans="1:47" s="483" customFormat="1" ht="15.75" customHeight="1" thickBot="1" x14ac:dyDescent="0.3">
      <c r="A74" s="455"/>
      <c r="B74" s="456"/>
      <c r="C74" s="457" t="s">
        <v>18</v>
      </c>
      <c r="D74" s="458">
        <f t="shared" ref="D74:AM74" si="52">SUM(D70:D73)</f>
        <v>0</v>
      </c>
      <c r="E74" s="613">
        <f t="shared" si="52"/>
        <v>0</v>
      </c>
      <c r="F74" s="613">
        <f t="shared" si="52"/>
        <v>0</v>
      </c>
      <c r="G74" s="613">
        <f t="shared" si="52"/>
        <v>0</v>
      </c>
      <c r="H74" s="614">
        <f t="shared" si="52"/>
        <v>0</v>
      </c>
      <c r="I74" s="615">
        <f t="shared" si="52"/>
        <v>0</v>
      </c>
      <c r="J74" s="616">
        <f t="shared" si="52"/>
        <v>0</v>
      </c>
      <c r="K74" s="613">
        <f t="shared" si="52"/>
        <v>0</v>
      </c>
      <c r="L74" s="617">
        <f t="shared" si="52"/>
        <v>0</v>
      </c>
      <c r="M74" s="613">
        <f t="shared" si="52"/>
        <v>0</v>
      </c>
      <c r="N74" s="614">
        <f t="shared" si="52"/>
        <v>0</v>
      </c>
      <c r="O74" s="615">
        <f t="shared" si="52"/>
        <v>0</v>
      </c>
      <c r="P74" s="458">
        <f t="shared" si="52"/>
        <v>0</v>
      </c>
      <c r="Q74" s="613">
        <f t="shared" si="52"/>
        <v>0</v>
      </c>
      <c r="R74" s="617">
        <f t="shared" si="52"/>
        <v>0</v>
      </c>
      <c r="S74" s="613">
        <f t="shared" si="52"/>
        <v>0</v>
      </c>
      <c r="T74" s="618">
        <f t="shared" si="52"/>
        <v>0</v>
      </c>
      <c r="U74" s="615">
        <f t="shared" si="52"/>
        <v>0</v>
      </c>
      <c r="V74" s="616">
        <f t="shared" si="52"/>
        <v>0</v>
      </c>
      <c r="W74" s="613">
        <f t="shared" si="52"/>
        <v>0</v>
      </c>
      <c r="X74" s="617">
        <f t="shared" si="52"/>
        <v>0</v>
      </c>
      <c r="Y74" s="613">
        <f t="shared" si="52"/>
        <v>0</v>
      </c>
      <c r="Z74" s="614">
        <f t="shared" si="52"/>
        <v>0</v>
      </c>
      <c r="AA74" s="615">
        <f t="shared" si="52"/>
        <v>0</v>
      </c>
      <c r="AB74" s="458">
        <f t="shared" si="52"/>
        <v>0</v>
      </c>
      <c r="AC74" s="613">
        <f t="shared" si="52"/>
        <v>0</v>
      </c>
      <c r="AD74" s="617">
        <f t="shared" si="52"/>
        <v>0</v>
      </c>
      <c r="AE74" s="613">
        <f t="shared" si="52"/>
        <v>0</v>
      </c>
      <c r="AF74" s="614">
        <f t="shared" si="52"/>
        <v>0</v>
      </c>
      <c r="AG74" s="615">
        <f t="shared" si="52"/>
        <v>0</v>
      </c>
      <c r="AH74" s="616">
        <f t="shared" si="52"/>
        <v>0</v>
      </c>
      <c r="AI74" s="613">
        <f t="shared" si="52"/>
        <v>0</v>
      </c>
      <c r="AJ74" s="617">
        <f t="shared" si="52"/>
        <v>0</v>
      </c>
      <c r="AK74" s="613">
        <f t="shared" si="52"/>
        <v>0</v>
      </c>
      <c r="AL74" s="614">
        <f t="shared" si="52"/>
        <v>0</v>
      </c>
      <c r="AM74" s="615">
        <f t="shared" si="52"/>
        <v>0</v>
      </c>
      <c r="AN74" s="619" t="str">
        <f>IF(D74+J74+P74+V74=0,"",D74+J74+P74+V74)</f>
        <v/>
      </c>
      <c r="AO74" s="620" t="str">
        <f>IF((P74+V74+AB74+AH74)*14=0,"",(P74+V74+AB74+AH74)*14)</f>
        <v/>
      </c>
      <c r="AP74" s="621" t="str">
        <f>IF(F74+L74+R74+X74=0,"",F74+L74+R74+X74)</f>
        <v/>
      </c>
      <c r="AQ74" s="620" t="str">
        <f>IF((L74+F74+R74+X74+AD74+AJ74)*14=0,"",(L74+F74+R74+X74+AD74+AJ74)*14)</f>
        <v/>
      </c>
      <c r="AR74" s="614" t="s">
        <v>17</v>
      </c>
      <c r="AS74" s="622" t="s">
        <v>41</v>
      </c>
    </row>
    <row r="75" spans="1:47" s="483" customFormat="1" ht="15.75" customHeight="1" thickBot="1" x14ac:dyDescent="0.3">
      <c r="A75" s="464"/>
      <c r="B75" s="465"/>
      <c r="C75" s="466" t="s">
        <v>43</v>
      </c>
      <c r="D75" s="458">
        <f>D68+D74</f>
        <v>16</v>
      </c>
      <c r="E75" s="613">
        <f>E68+E74</f>
        <v>186</v>
      </c>
      <c r="F75" s="617">
        <f>F68+F74</f>
        <v>20</v>
      </c>
      <c r="G75" s="613">
        <f>G68+G74</f>
        <v>250</v>
      </c>
      <c r="H75" s="614" t="s">
        <v>17</v>
      </c>
      <c r="I75" s="615" t="s">
        <v>17</v>
      </c>
      <c r="J75" s="616">
        <f>J68+J74</f>
        <v>11</v>
      </c>
      <c r="K75" s="613">
        <f>K68+K74</f>
        <v>162</v>
      </c>
      <c r="L75" s="617">
        <f>L68+L74</f>
        <v>18</v>
      </c>
      <c r="M75" s="613">
        <f>M68+M74</f>
        <v>252</v>
      </c>
      <c r="N75" s="614" t="s">
        <v>17</v>
      </c>
      <c r="O75" s="615" t="s">
        <v>17</v>
      </c>
      <c r="P75" s="458">
        <f>P68+P74</f>
        <v>13</v>
      </c>
      <c r="Q75" s="613">
        <f>Q68+Q74</f>
        <v>186</v>
      </c>
      <c r="R75" s="617">
        <f>R68+R74</f>
        <v>19</v>
      </c>
      <c r="S75" s="613">
        <f>S68+S74</f>
        <v>262</v>
      </c>
      <c r="T75" s="618" t="s">
        <v>17</v>
      </c>
      <c r="U75" s="615" t="s">
        <v>17</v>
      </c>
      <c r="V75" s="616">
        <f>V68+V74</f>
        <v>8</v>
      </c>
      <c r="W75" s="613">
        <f>W68+W74</f>
        <v>116</v>
      </c>
      <c r="X75" s="617">
        <f>X68+X74</f>
        <v>19</v>
      </c>
      <c r="Y75" s="613">
        <f>Y68+Y74</f>
        <v>262</v>
      </c>
      <c r="Z75" s="614" t="s">
        <v>17</v>
      </c>
      <c r="AA75" s="615" t="s">
        <v>17</v>
      </c>
      <c r="AB75" s="458">
        <f>AB68+AB74</f>
        <v>13</v>
      </c>
      <c r="AC75" s="613">
        <f>AC68+AC74</f>
        <v>186</v>
      </c>
      <c r="AD75" s="617">
        <f>AD68+AD74</f>
        <v>18</v>
      </c>
      <c r="AE75" s="613">
        <f>AE68+AE74</f>
        <v>248</v>
      </c>
      <c r="AF75" s="614" t="s">
        <v>17</v>
      </c>
      <c r="AG75" s="615" t="s">
        <v>17</v>
      </c>
      <c r="AH75" s="616">
        <f>AH68+AH74</f>
        <v>10</v>
      </c>
      <c r="AI75" s="613">
        <f>AI68+AI74</f>
        <v>104</v>
      </c>
      <c r="AJ75" s="617">
        <f>AJ68+AJ74</f>
        <v>16</v>
      </c>
      <c r="AK75" s="613">
        <f>AK68+AK74</f>
        <v>180</v>
      </c>
      <c r="AL75" s="614" t="s">
        <v>17</v>
      </c>
      <c r="AM75" s="615" t="s">
        <v>17</v>
      </c>
      <c r="AN75" s="619">
        <f>IF(D75+J75+P75+V75+AB75+AH75=0,"",D75+J75+P75+V75+AB75+AH75)</f>
        <v>71</v>
      </c>
      <c r="AO75" s="619">
        <v>1160</v>
      </c>
      <c r="AP75" s="619">
        <f>IF(F75+L75+R75+X75+AD75+AJ75=0,"",F75+L75+R75+X75+AD75+AJ75)</f>
        <v>110</v>
      </c>
      <c r="AQ75" s="619">
        <v>1396</v>
      </c>
      <c r="AR75" s="614" t="s">
        <v>17</v>
      </c>
      <c r="AS75" s="622" t="s">
        <v>41</v>
      </c>
    </row>
    <row r="76" spans="1:47" s="483" customFormat="1" ht="15.75" customHeight="1" thickTop="1" thickBot="1" x14ac:dyDescent="0.3">
      <c r="A76" s="477"/>
      <c r="B76" s="478"/>
      <c r="C76" s="479"/>
      <c r="D76" s="1651"/>
      <c r="E76" s="1651"/>
      <c r="F76" s="1651"/>
      <c r="G76" s="1651"/>
      <c r="H76" s="1651"/>
      <c r="I76" s="1651"/>
      <c r="J76" s="1651"/>
      <c r="K76" s="1651"/>
      <c r="L76" s="1651"/>
      <c r="M76" s="1651"/>
      <c r="N76" s="1651"/>
      <c r="O76" s="1651"/>
      <c r="P76" s="1651"/>
      <c r="Q76" s="1651"/>
      <c r="R76" s="1651"/>
      <c r="S76" s="1651"/>
      <c r="T76" s="1651"/>
      <c r="U76" s="1651"/>
      <c r="V76" s="1651"/>
      <c r="W76" s="1651"/>
      <c r="X76" s="1651"/>
      <c r="Y76" s="1651"/>
      <c r="Z76" s="1651"/>
      <c r="AA76" s="1651"/>
      <c r="AB76" s="1651"/>
      <c r="AC76" s="1651"/>
      <c r="AD76" s="1651"/>
      <c r="AE76" s="1651"/>
      <c r="AF76" s="1651"/>
      <c r="AG76" s="1651"/>
      <c r="AH76" s="1651"/>
      <c r="AI76" s="1651"/>
      <c r="AJ76" s="1651"/>
      <c r="AK76" s="1651"/>
      <c r="AL76" s="1651"/>
      <c r="AM76" s="1651"/>
      <c r="AN76" s="1615"/>
      <c r="AO76" s="1615"/>
      <c r="AP76" s="1615"/>
      <c r="AQ76" s="1615"/>
      <c r="AR76" s="1615"/>
      <c r="AS76" s="1615"/>
      <c r="AT76" s="1209"/>
    </row>
    <row r="77" spans="1:47" s="483" customFormat="1" ht="15.75" customHeight="1" thickTop="1" x14ac:dyDescent="0.2">
      <c r="A77" s="597" t="s">
        <v>664</v>
      </c>
      <c r="B77" s="598" t="s">
        <v>15</v>
      </c>
      <c r="C77" s="599" t="s">
        <v>20</v>
      </c>
      <c r="D77" s="585"/>
      <c r="E77" s="586"/>
      <c r="F77" s="586"/>
      <c r="G77" s="586"/>
      <c r="H77" s="587"/>
      <c r="I77" s="588"/>
      <c r="J77" s="589"/>
      <c r="K77" s="586"/>
      <c r="L77" s="586"/>
      <c r="M77" s="586">
        <v>160</v>
      </c>
      <c r="N77" s="587" t="s">
        <v>17</v>
      </c>
      <c r="O77" s="588" t="s">
        <v>184</v>
      </c>
      <c r="P77" s="590"/>
      <c r="Q77" s="586"/>
      <c r="R77" s="586"/>
      <c r="S77" s="586"/>
      <c r="T77" s="587"/>
      <c r="U77" s="587"/>
      <c r="V77" s="590"/>
      <c r="W77" s="586"/>
      <c r="X77" s="586"/>
      <c r="Y77" s="586"/>
      <c r="Z77" s="587"/>
      <c r="AA77" s="588"/>
      <c r="AB77" s="589"/>
      <c r="AC77" s="586"/>
      <c r="AD77" s="586"/>
      <c r="AE77" s="586"/>
      <c r="AF77" s="587"/>
      <c r="AG77" s="587"/>
      <c r="AH77" s="587"/>
      <c r="AI77" s="586"/>
      <c r="AJ77" s="683"/>
      <c r="AK77" s="887"/>
      <c r="AL77" s="1001"/>
      <c r="AM77" s="1212"/>
      <c r="AN77" s="480"/>
      <c r="AO77" s="481"/>
      <c r="AP77" s="481"/>
      <c r="AQ77" s="481"/>
      <c r="AR77" s="481"/>
      <c r="AS77" s="1306"/>
      <c r="AT77" s="1199" t="s">
        <v>653</v>
      </c>
      <c r="AU77" s="1199" t="s">
        <v>750</v>
      </c>
    </row>
    <row r="78" spans="1:47" s="483" customFormat="1" ht="15.75" customHeight="1" x14ac:dyDescent="0.2">
      <c r="A78" s="600" t="s">
        <v>969</v>
      </c>
      <c r="B78" s="601" t="s">
        <v>15</v>
      </c>
      <c r="C78" s="1383" t="s">
        <v>21</v>
      </c>
      <c r="D78" s="594"/>
      <c r="E78" s="586"/>
      <c r="F78" s="586"/>
      <c r="G78" s="586"/>
      <c r="H78" s="587"/>
      <c r="I78" s="595"/>
      <c r="J78" s="589"/>
      <c r="K78" s="586"/>
      <c r="L78" s="586"/>
      <c r="M78" s="586"/>
      <c r="N78" s="587"/>
      <c r="O78" s="595"/>
      <c r="P78" s="590"/>
      <c r="Q78" s="586"/>
      <c r="R78" s="586"/>
      <c r="S78" s="586"/>
      <c r="T78" s="587"/>
      <c r="U78" s="587"/>
      <c r="V78" s="590"/>
      <c r="W78" s="586"/>
      <c r="X78" s="586"/>
      <c r="Y78" s="586">
        <v>160</v>
      </c>
      <c r="Z78" s="587" t="s">
        <v>17</v>
      </c>
      <c r="AA78" s="595" t="s">
        <v>184</v>
      </c>
      <c r="AB78" s="589"/>
      <c r="AC78" s="586"/>
      <c r="AD78" s="586"/>
      <c r="AE78" s="586"/>
      <c r="AF78" s="587"/>
      <c r="AG78" s="587"/>
      <c r="AH78" s="587"/>
      <c r="AI78" s="586"/>
      <c r="AJ78" s="586"/>
      <c r="AK78" s="591"/>
      <c r="AL78" s="592"/>
      <c r="AM78" s="596"/>
      <c r="AN78" s="480"/>
      <c r="AO78" s="481"/>
      <c r="AP78" s="481"/>
      <c r="AQ78" s="481"/>
      <c r="AR78" s="481"/>
      <c r="AS78" s="908"/>
      <c r="AT78" s="1199" t="s">
        <v>986</v>
      </c>
      <c r="AU78" s="877" t="s">
        <v>855</v>
      </c>
    </row>
    <row r="79" spans="1:47" s="483" customFormat="1" ht="15.75" customHeight="1" x14ac:dyDescent="0.2">
      <c r="A79" s="600" t="s">
        <v>970</v>
      </c>
      <c r="B79" s="601" t="s">
        <v>15</v>
      </c>
      <c r="C79" s="1383" t="s">
        <v>33</v>
      </c>
      <c r="D79" s="594"/>
      <c r="E79" s="586"/>
      <c r="F79" s="586"/>
      <c r="G79" s="586"/>
      <c r="H79" s="587"/>
      <c r="I79" s="595"/>
      <c r="J79" s="589"/>
      <c r="K79" s="586"/>
      <c r="L79" s="586"/>
      <c r="M79" s="586"/>
      <c r="N79" s="587"/>
      <c r="O79" s="595"/>
      <c r="P79" s="590"/>
      <c r="Q79" s="586"/>
      <c r="R79" s="586"/>
      <c r="S79" s="586"/>
      <c r="T79" s="587"/>
      <c r="U79" s="587"/>
      <c r="V79" s="590"/>
      <c r="W79" s="586"/>
      <c r="X79" s="586"/>
      <c r="Y79" s="586"/>
      <c r="Z79" s="587"/>
      <c r="AA79" s="595"/>
      <c r="AB79" s="589"/>
      <c r="AC79" s="586"/>
      <c r="AD79" s="586"/>
      <c r="AE79" s="586"/>
      <c r="AF79" s="587"/>
      <c r="AG79" s="587"/>
      <c r="AH79" s="587"/>
      <c r="AI79" s="586"/>
      <c r="AJ79" s="586"/>
      <c r="AK79" s="591">
        <v>80</v>
      </c>
      <c r="AL79" s="592" t="s">
        <v>17</v>
      </c>
      <c r="AM79" s="596" t="s">
        <v>184</v>
      </c>
      <c r="AN79" s="480"/>
      <c r="AO79" s="481"/>
      <c r="AP79" s="481"/>
      <c r="AQ79" s="481"/>
      <c r="AR79" s="481"/>
      <c r="AS79" s="481"/>
      <c r="AT79" s="1199" t="s">
        <v>986</v>
      </c>
      <c r="AU79" s="877" t="s">
        <v>855</v>
      </c>
    </row>
    <row r="80" spans="1:47" s="483" customFormat="1" ht="15.75" customHeight="1" x14ac:dyDescent="0.2">
      <c r="A80" s="1617"/>
      <c r="B80" s="1618"/>
      <c r="C80" s="1618"/>
      <c r="D80" s="1618"/>
      <c r="E80" s="1618"/>
      <c r="F80" s="1618"/>
      <c r="G80" s="1618"/>
      <c r="H80" s="1618"/>
      <c r="I80" s="1618"/>
      <c r="J80" s="1618"/>
      <c r="K80" s="1618"/>
      <c r="L80" s="1618"/>
      <c r="M80" s="1618"/>
      <c r="N80" s="1618"/>
      <c r="O80" s="1618"/>
      <c r="P80" s="1618"/>
      <c r="Q80" s="1618"/>
      <c r="R80" s="1618"/>
      <c r="S80" s="1618"/>
      <c r="T80" s="1618"/>
      <c r="U80" s="1618"/>
      <c r="V80" s="1618"/>
      <c r="W80" s="1618"/>
      <c r="X80" s="1618"/>
      <c r="Y80" s="1618"/>
      <c r="Z80" s="1618"/>
      <c r="AA80" s="1618"/>
      <c r="AB80" s="484"/>
      <c r="AC80" s="484"/>
      <c r="AD80" s="484"/>
      <c r="AE80" s="484"/>
      <c r="AF80" s="484"/>
      <c r="AG80" s="484"/>
      <c r="AH80" s="484"/>
      <c r="AI80" s="484"/>
      <c r="AJ80" s="484"/>
      <c r="AK80" s="484"/>
      <c r="AL80" s="484"/>
      <c r="AM80" s="484"/>
      <c r="AN80" s="485"/>
      <c r="AO80" s="486"/>
      <c r="AP80" s="486"/>
      <c r="AQ80" s="486"/>
      <c r="AR80" s="486"/>
      <c r="AS80" s="487"/>
    </row>
    <row r="81" spans="1:45" s="483" customFormat="1" ht="15.75" customHeight="1" x14ac:dyDescent="0.2">
      <c r="A81" s="1619" t="s">
        <v>22</v>
      </c>
      <c r="B81" s="1620"/>
      <c r="C81" s="1620"/>
      <c r="D81" s="1620"/>
      <c r="E81" s="1620"/>
      <c r="F81" s="1620"/>
      <c r="G81" s="1620"/>
      <c r="H81" s="1620"/>
      <c r="I81" s="1620"/>
      <c r="J81" s="1620"/>
      <c r="K81" s="1620"/>
      <c r="L81" s="1620"/>
      <c r="M81" s="1620"/>
      <c r="N81" s="1620"/>
      <c r="O81" s="1620"/>
      <c r="P81" s="1620"/>
      <c r="Q81" s="1620"/>
      <c r="R81" s="1620"/>
      <c r="S81" s="1620"/>
      <c r="T81" s="1620"/>
      <c r="U81" s="1620"/>
      <c r="V81" s="1620"/>
      <c r="W81" s="1620"/>
      <c r="X81" s="1620"/>
      <c r="Y81" s="1620"/>
      <c r="Z81" s="1620"/>
      <c r="AA81" s="1620"/>
      <c r="AB81" s="489"/>
      <c r="AC81" s="489"/>
      <c r="AD81" s="489"/>
      <c r="AE81" s="489"/>
      <c r="AF81" s="489"/>
      <c r="AG81" s="489"/>
      <c r="AH81" s="489"/>
      <c r="AI81" s="489"/>
      <c r="AJ81" s="489"/>
      <c r="AK81" s="489"/>
      <c r="AL81" s="489"/>
      <c r="AM81" s="489"/>
      <c r="AN81" s="485"/>
      <c r="AO81" s="486"/>
      <c r="AP81" s="486"/>
      <c r="AQ81" s="486"/>
      <c r="AR81" s="486"/>
      <c r="AS81" s="487"/>
    </row>
    <row r="82" spans="1:45" s="483" customFormat="1" ht="15.75" customHeight="1" x14ac:dyDescent="0.2">
      <c r="A82" s="490"/>
      <c r="B82" s="118"/>
      <c r="C82" s="602" t="s">
        <v>23</v>
      </c>
      <c r="D82" s="347"/>
      <c r="E82" s="348"/>
      <c r="F82" s="348"/>
      <c r="G82" s="348"/>
      <c r="H82" s="266"/>
      <c r="I82" s="349" t="str">
        <f>IF(COUNTIF(I23:I79,"A")=0,"",COUNTIF(I23:I79,"A"))</f>
        <v/>
      </c>
      <c r="J82" s="347"/>
      <c r="K82" s="348"/>
      <c r="L82" s="348"/>
      <c r="M82" s="348"/>
      <c r="N82" s="266"/>
      <c r="O82" s="349">
        <f>IF(COUNTIF(O23:O79,"A")=0,"",COUNTIF(O23:O79,"A"))</f>
        <v>1</v>
      </c>
      <c r="P82" s="347"/>
      <c r="Q82" s="348"/>
      <c r="R82" s="348"/>
      <c r="S82" s="348"/>
      <c r="T82" s="266"/>
      <c r="U82" s="349" t="str">
        <f>IF(COUNTIF(U23:U79,"A")=0,"",COUNTIF(U23:U79,"A"))</f>
        <v/>
      </c>
      <c r="V82" s="347"/>
      <c r="W82" s="348"/>
      <c r="X82" s="348"/>
      <c r="Y82" s="348"/>
      <c r="Z82" s="266"/>
      <c r="AA82" s="349">
        <f>IF(COUNTIF(AA23:AA79,"A")=0,"",COUNTIF(AA23:AA79,"A"))</f>
        <v>1</v>
      </c>
      <c r="AB82" s="347"/>
      <c r="AC82" s="348"/>
      <c r="AD82" s="348"/>
      <c r="AE82" s="348"/>
      <c r="AF82" s="266"/>
      <c r="AG82" s="349" t="str">
        <f>IF(COUNTIF(AG23:AG79,"A")=0,"",COUNTIF(AG23:AG79,"A"))</f>
        <v/>
      </c>
      <c r="AH82" s="347"/>
      <c r="AI82" s="348"/>
      <c r="AJ82" s="348"/>
      <c r="AK82" s="348"/>
      <c r="AL82" s="266"/>
      <c r="AM82" s="349">
        <f>IF(COUNTIF(AM23:AM79,"A")=0,"",COUNTIF(AM23:AM79,"A"))</f>
        <v>1</v>
      </c>
      <c r="AN82" s="350"/>
      <c r="AO82" s="348"/>
      <c r="AP82" s="348"/>
      <c r="AQ82" s="348"/>
      <c r="AR82" s="266"/>
      <c r="AS82" s="366">
        <f t="shared" ref="AS82:AS94" si="53">IF(SUM(I82:AM82)=0,"",SUM(I82:AM82))</f>
        <v>3</v>
      </c>
    </row>
    <row r="83" spans="1:45" s="483" customFormat="1" ht="15.75" customHeight="1" x14ac:dyDescent="0.2">
      <c r="A83" s="490"/>
      <c r="B83" s="118"/>
      <c r="C83" s="602" t="s">
        <v>24</v>
      </c>
      <c r="D83" s="347"/>
      <c r="E83" s="348"/>
      <c r="F83" s="348"/>
      <c r="G83" s="348"/>
      <c r="H83" s="266"/>
      <c r="I83" s="349" t="str">
        <f>IF(COUNTIF(I23:I79,"B")=0,"",COUNTIF(I23:I79,"B"))</f>
        <v/>
      </c>
      <c r="J83" s="347"/>
      <c r="K83" s="348"/>
      <c r="L83" s="348"/>
      <c r="M83" s="348"/>
      <c r="N83" s="266"/>
      <c r="O83" s="349" t="str">
        <f>IF(COUNTIF(O23:O79,"B")=0,"",COUNTIF(O23:O79,"B"))</f>
        <v/>
      </c>
      <c r="P83" s="347"/>
      <c r="Q83" s="348"/>
      <c r="R83" s="348"/>
      <c r="S83" s="348"/>
      <c r="T83" s="266"/>
      <c r="U83" s="349">
        <v>2</v>
      </c>
      <c r="V83" s="347"/>
      <c r="W83" s="348"/>
      <c r="X83" s="348"/>
      <c r="Y83" s="348"/>
      <c r="Z83" s="266"/>
      <c r="AA83" s="349" t="str">
        <f>IF(COUNTIF(AA23:AA79,"B")=0,"",COUNTIF(AA23:AA79,"B"))</f>
        <v/>
      </c>
      <c r="AB83" s="347"/>
      <c r="AC83" s="348"/>
      <c r="AD83" s="348"/>
      <c r="AE83" s="348"/>
      <c r="AF83" s="266"/>
      <c r="AG83" s="349">
        <v>1</v>
      </c>
      <c r="AH83" s="347"/>
      <c r="AI83" s="348"/>
      <c r="AJ83" s="348"/>
      <c r="AK83" s="348"/>
      <c r="AL83" s="266"/>
      <c r="AM83" s="349" t="str">
        <f>IF(COUNTIF(AM23:AM79,"B")=0,"",COUNTIF(AM23:AM79,"B"))</f>
        <v/>
      </c>
      <c r="AN83" s="350"/>
      <c r="AO83" s="348"/>
      <c r="AP83" s="348"/>
      <c r="AQ83" s="348"/>
      <c r="AR83" s="266"/>
      <c r="AS83" s="366">
        <f t="shared" si="53"/>
        <v>3</v>
      </c>
    </row>
    <row r="84" spans="1:45" s="483" customFormat="1" ht="15.75" customHeight="1" x14ac:dyDescent="0.2">
      <c r="A84" s="490"/>
      <c r="B84" s="118"/>
      <c r="C84" s="602" t="s">
        <v>58</v>
      </c>
      <c r="D84" s="347"/>
      <c r="E84" s="348"/>
      <c r="F84" s="348"/>
      <c r="G84" s="348"/>
      <c r="H84" s="266"/>
      <c r="I84" s="349" t="str">
        <f>IF(COUNTIF(I23:I79,"ÉÉ")=0,"",COUNTIF(I23:I79,"ÉÉ"))</f>
        <v/>
      </c>
      <c r="J84" s="347"/>
      <c r="K84" s="348"/>
      <c r="L84" s="348"/>
      <c r="M84" s="348"/>
      <c r="N84" s="266"/>
      <c r="O84" s="349">
        <f>IF(COUNTIF(O23:O79,"ÉÉ")=0,"",COUNTIF(O23:O79,"ÉÉ"))</f>
        <v>2</v>
      </c>
      <c r="P84" s="347"/>
      <c r="Q84" s="348"/>
      <c r="R84" s="348"/>
      <c r="S84" s="348"/>
      <c r="T84" s="266"/>
      <c r="U84" s="349" t="str">
        <f>IF(COUNTIF(U23:U79,"ÉÉ")=0,"",COUNTIF(U23:U79,"ÉÉ"))</f>
        <v/>
      </c>
      <c r="V84" s="347"/>
      <c r="W84" s="348"/>
      <c r="X84" s="348"/>
      <c r="Y84" s="348"/>
      <c r="Z84" s="266"/>
      <c r="AA84" s="349">
        <v>1</v>
      </c>
      <c r="AB84" s="347"/>
      <c r="AC84" s="348"/>
      <c r="AD84" s="348"/>
      <c r="AE84" s="348"/>
      <c r="AF84" s="266"/>
      <c r="AG84" s="349" t="str">
        <f>IF(COUNTIF(AG23:AG79,"ÉÉ")=0,"",COUNTIF(AG23:AG79,"ÉÉ"))</f>
        <v/>
      </c>
      <c r="AH84" s="347"/>
      <c r="AI84" s="348"/>
      <c r="AJ84" s="348"/>
      <c r="AK84" s="348"/>
      <c r="AL84" s="266"/>
      <c r="AM84" s="349" t="str">
        <f>IF(COUNTIF(AM23:AM79,"ÉÉ")=0,"",COUNTIF(AM23:AM79,"ÉÉ"))</f>
        <v/>
      </c>
      <c r="AN84" s="350"/>
      <c r="AO84" s="348"/>
      <c r="AP84" s="348"/>
      <c r="AQ84" s="348"/>
      <c r="AR84" s="266"/>
      <c r="AS84" s="366">
        <f t="shared" si="53"/>
        <v>3</v>
      </c>
    </row>
    <row r="85" spans="1:45" s="483" customFormat="1" ht="15.75" customHeight="1" x14ac:dyDescent="0.2">
      <c r="A85" s="490"/>
      <c r="B85" s="118"/>
      <c r="C85" s="602" t="s">
        <v>59</v>
      </c>
      <c r="D85" s="351"/>
      <c r="E85" s="352"/>
      <c r="F85" s="352"/>
      <c r="G85" s="352"/>
      <c r="H85" s="353"/>
      <c r="I85" s="349" t="str">
        <f>IF(COUNTIF(I23:I79,"ÉÉ(Z)")=0,"",COUNTIF(I23:I79,"ÉÉ(Z)"))</f>
        <v/>
      </c>
      <c r="J85" s="351"/>
      <c r="K85" s="352"/>
      <c r="L85" s="352"/>
      <c r="M85" s="352"/>
      <c r="N85" s="353"/>
      <c r="O85" s="349" t="str">
        <f>IF(COUNTIF(O23:O79,"ÉÉ(Z)")=0,"",COUNTIF(O23:O79,"ÉÉ(Z)"))</f>
        <v/>
      </c>
      <c r="P85" s="351"/>
      <c r="Q85" s="352"/>
      <c r="R85" s="352"/>
      <c r="S85" s="352"/>
      <c r="T85" s="353"/>
      <c r="U85" s="349" t="str">
        <f>IF(COUNTIF(U23:U79,"ÉÉ(Z)")=0,"",COUNTIF(U23:U79,"ÉÉ(Z)"))</f>
        <v/>
      </c>
      <c r="V85" s="351"/>
      <c r="W85" s="352"/>
      <c r="X85" s="352"/>
      <c r="Y85" s="352"/>
      <c r="Z85" s="353"/>
      <c r="AA85" s="349" t="str">
        <f>IF(COUNTIF(AA23:AA79,"ÉÉ(Z)")=0,"",COUNTIF(AA23:AA79,"ÉÉ(Z)"))</f>
        <v/>
      </c>
      <c r="AB85" s="351"/>
      <c r="AC85" s="352"/>
      <c r="AD85" s="352"/>
      <c r="AE85" s="352"/>
      <c r="AF85" s="353"/>
      <c r="AG85" s="349" t="str">
        <f>IF(COUNTIF(AG23:AG79,"ÉÉ(Z)")=0,"",COUNTIF(AG23:AG79,"ÉÉ(Z)"))</f>
        <v/>
      </c>
      <c r="AH85" s="351"/>
      <c r="AI85" s="352"/>
      <c r="AJ85" s="352"/>
      <c r="AK85" s="352"/>
      <c r="AL85" s="353"/>
      <c r="AM85" s="349">
        <f>IF(COUNTIF(AM23:AM79,"ÉÉ(Z)")=0,"",COUNTIF(AM23:AM79,"ÉÉ(Z)"))</f>
        <v>2</v>
      </c>
      <c r="AN85" s="354"/>
      <c r="AO85" s="352"/>
      <c r="AP85" s="352"/>
      <c r="AQ85" s="352"/>
      <c r="AR85" s="353"/>
      <c r="AS85" s="366">
        <f t="shared" si="53"/>
        <v>2</v>
      </c>
    </row>
    <row r="86" spans="1:45" s="483" customFormat="1" ht="15.75" customHeight="1" x14ac:dyDescent="0.2">
      <c r="A86" s="490"/>
      <c r="B86" s="118"/>
      <c r="C86" s="602" t="s">
        <v>60</v>
      </c>
      <c r="D86" s="347"/>
      <c r="E86" s="348"/>
      <c r="F86" s="348"/>
      <c r="G86" s="348"/>
      <c r="H86" s="266"/>
      <c r="I86" s="349" t="str">
        <f>IF(COUNTIF(I23:I79,"GYJ")=0,"",COUNTIF(I23:I79,"GYJ"))</f>
        <v/>
      </c>
      <c r="J86" s="347"/>
      <c r="K86" s="348"/>
      <c r="L86" s="348"/>
      <c r="M86" s="348"/>
      <c r="N86" s="266"/>
      <c r="O86" s="349">
        <f>IF(COUNTIF(O23:O79,"GYJ")=0,"",COUNTIF(O23:O79,"GYJ"))</f>
        <v>4</v>
      </c>
      <c r="P86" s="347"/>
      <c r="Q86" s="348"/>
      <c r="R86" s="348"/>
      <c r="S86" s="348"/>
      <c r="T86" s="266"/>
      <c r="U86" s="349">
        <f>IF(COUNTIF(U23:U79,"GYJ")=0,"",COUNTIF(U23:U79,"GYJ"))</f>
        <v>2</v>
      </c>
      <c r="V86" s="347"/>
      <c r="W86" s="348"/>
      <c r="X86" s="348"/>
      <c r="Y86" s="348"/>
      <c r="Z86" s="266"/>
      <c r="AA86" s="349">
        <f>IF(COUNTIF(AA23:AA79,"GYJ")=0,"",COUNTIF(AA23:AA79,"GYJ"))</f>
        <v>3</v>
      </c>
      <c r="AB86" s="347"/>
      <c r="AC86" s="348"/>
      <c r="AD86" s="348"/>
      <c r="AE86" s="348"/>
      <c r="AF86" s="266"/>
      <c r="AG86" s="349">
        <f>IF(COUNTIF(AG23:AG79,"GYJ")=0,"",COUNTIF(AG23:AG79,"GYJ"))</f>
        <v>2</v>
      </c>
      <c r="AH86" s="347"/>
      <c r="AI86" s="348"/>
      <c r="AJ86" s="348"/>
      <c r="AK86" s="348"/>
      <c r="AL86" s="266"/>
      <c r="AM86" s="349">
        <f>IF(COUNTIF(AM23:AM79,"GYJ")=0,"",COUNTIF(AM23:AM79,"GYJ"))</f>
        <v>3</v>
      </c>
      <c r="AN86" s="350"/>
      <c r="AO86" s="348"/>
      <c r="AP86" s="348"/>
      <c r="AQ86" s="348"/>
      <c r="AR86" s="266"/>
      <c r="AS86" s="366">
        <f t="shared" si="53"/>
        <v>14</v>
      </c>
    </row>
    <row r="87" spans="1:45" s="483" customFormat="1" ht="15.75" customHeight="1" x14ac:dyDescent="0.2">
      <c r="A87" s="490"/>
      <c r="B87" s="492"/>
      <c r="C87" s="602" t="s">
        <v>61</v>
      </c>
      <c r="D87" s="347"/>
      <c r="E87" s="348"/>
      <c r="F87" s="348"/>
      <c r="G87" s="348"/>
      <c r="H87" s="266"/>
      <c r="I87" s="349" t="str">
        <f>IF(COUNTIF(I23:I79,"GYJ(Z)")=0,"",COUNTIF(I23:I79,"GYJ(Z)"))</f>
        <v/>
      </c>
      <c r="J87" s="347"/>
      <c r="K87" s="348"/>
      <c r="L87" s="348"/>
      <c r="M87" s="348"/>
      <c r="N87" s="266"/>
      <c r="O87" s="349" t="str">
        <f>IF(COUNTIF(O23:O79,"GYJ(Z)")=0,"",COUNTIF(O23:O79,"GYJ(Z)"))</f>
        <v/>
      </c>
      <c r="P87" s="347"/>
      <c r="Q87" s="348"/>
      <c r="R87" s="348"/>
      <c r="S87" s="348"/>
      <c r="T87" s="266"/>
      <c r="U87" s="349" t="str">
        <f>IF(COUNTIF(U23:U79,"GYJ(Z)")=0,"",COUNTIF(U23:U79,"GYJ(Z)"))</f>
        <v/>
      </c>
      <c r="V87" s="347"/>
      <c r="W87" s="348"/>
      <c r="X87" s="348"/>
      <c r="Y87" s="348"/>
      <c r="Z87" s="266"/>
      <c r="AA87" s="349" t="str">
        <f>IF(COUNTIF(AA23:AA79,"GYJ(Z)")=0,"",COUNTIF(AA23:AA79,"GYJ(Z)"))</f>
        <v/>
      </c>
      <c r="AB87" s="347"/>
      <c r="AC87" s="348"/>
      <c r="AD87" s="348"/>
      <c r="AE87" s="348"/>
      <c r="AF87" s="266"/>
      <c r="AG87" s="349" t="str">
        <f>IF(COUNTIF(AG23:AG79,"GYJ(Z)")=0,"",COUNTIF(AG23:AG79,"GYJ(Z)"))</f>
        <v/>
      </c>
      <c r="AH87" s="347"/>
      <c r="AI87" s="348"/>
      <c r="AJ87" s="348"/>
      <c r="AK87" s="348"/>
      <c r="AL87" s="266"/>
      <c r="AM87" s="349" t="str">
        <f>IF(COUNTIF(AM23:AM79,"GYJ(Z)")=0,"",COUNTIF(AM23:AM79,"GYJ(Z)"))</f>
        <v/>
      </c>
      <c r="AN87" s="350"/>
      <c r="AO87" s="348"/>
      <c r="AP87" s="348"/>
      <c r="AQ87" s="348"/>
      <c r="AR87" s="266"/>
      <c r="AS87" s="366" t="str">
        <f t="shared" si="53"/>
        <v/>
      </c>
    </row>
    <row r="88" spans="1:45" s="483" customFormat="1" ht="15.75" customHeight="1" x14ac:dyDescent="0.2">
      <c r="A88" s="490"/>
      <c r="B88" s="118"/>
      <c r="C88" s="346" t="s">
        <v>35</v>
      </c>
      <c r="D88" s="347"/>
      <c r="E88" s="348"/>
      <c r="F88" s="348"/>
      <c r="G88" s="348"/>
      <c r="H88" s="266"/>
      <c r="I88" s="349" t="str">
        <f>IF(COUNTIF(I23:I79,"K")=0,"",COUNTIF(I23:I79,"K"))</f>
        <v/>
      </c>
      <c r="J88" s="347"/>
      <c r="K88" s="348"/>
      <c r="L88" s="348"/>
      <c r="M88" s="348"/>
      <c r="N88" s="266"/>
      <c r="O88" s="349" t="str">
        <f>IF(COUNTIF(O23:O79,"K")=0,"",COUNTIF(O23:O79,"K"))</f>
        <v/>
      </c>
      <c r="P88" s="347"/>
      <c r="Q88" s="348"/>
      <c r="R88" s="348"/>
      <c r="S88" s="348"/>
      <c r="T88" s="266"/>
      <c r="U88" s="349">
        <f>IF(COUNTIF(U23:U79,"K")=0,"",COUNTIF(U23:U79,"K"))</f>
        <v>1</v>
      </c>
      <c r="V88" s="347"/>
      <c r="W88" s="348"/>
      <c r="X88" s="348"/>
      <c r="Y88" s="348"/>
      <c r="Z88" s="266"/>
      <c r="AA88" s="349">
        <f>IF(COUNTIF(AA23:AA79,"K")=0,"",COUNTIF(AA23:AA79,"K"))</f>
        <v>1</v>
      </c>
      <c r="AB88" s="347"/>
      <c r="AC88" s="348"/>
      <c r="AD88" s="348"/>
      <c r="AE88" s="348"/>
      <c r="AF88" s="266"/>
      <c r="AG88" s="349">
        <f>IF(COUNTIF(AG23:AG79,"K")=0,"",COUNTIF(AG23:AG79,"K"))</f>
        <v>3</v>
      </c>
      <c r="AH88" s="347"/>
      <c r="AI88" s="348"/>
      <c r="AJ88" s="348"/>
      <c r="AK88" s="348"/>
      <c r="AL88" s="266"/>
      <c r="AM88" s="349">
        <f>IF(COUNTIF(AM23:AM79,"K")=0,"",COUNTIF(AM23:AM79,"K"))</f>
        <v>1</v>
      </c>
      <c r="AN88" s="350"/>
      <c r="AO88" s="348"/>
      <c r="AP88" s="348"/>
      <c r="AQ88" s="348"/>
      <c r="AR88" s="266"/>
      <c r="AS88" s="366">
        <f t="shared" si="53"/>
        <v>6</v>
      </c>
    </row>
    <row r="89" spans="1:45" s="483" customFormat="1" ht="15.75" customHeight="1" x14ac:dyDescent="0.2">
      <c r="A89" s="490"/>
      <c r="B89" s="118"/>
      <c r="C89" s="346" t="s">
        <v>36</v>
      </c>
      <c r="D89" s="347"/>
      <c r="E89" s="348"/>
      <c r="F89" s="348"/>
      <c r="G89" s="348"/>
      <c r="H89" s="266"/>
      <c r="I89" s="349" t="str">
        <f>IF(COUNTIF(I23:I79,"K(Z)")=0,"",COUNTIF(I23:I79,"K(Z)"))</f>
        <v/>
      </c>
      <c r="J89" s="347"/>
      <c r="K89" s="348"/>
      <c r="L89" s="348"/>
      <c r="M89" s="348"/>
      <c r="N89" s="266"/>
      <c r="O89" s="349">
        <f>IF(COUNTIF(O23:O79,"K(Z)")=0,"",COUNTIF(O23:O79,"K(Z)"))</f>
        <v>3</v>
      </c>
      <c r="P89" s="347"/>
      <c r="Q89" s="348"/>
      <c r="R89" s="348"/>
      <c r="S89" s="348"/>
      <c r="T89" s="266"/>
      <c r="U89" s="349">
        <f>IF(COUNTIF(U23:U79,"K(Z)")=0,"",COUNTIF(U23:U79,"K(Z)"))</f>
        <v>3</v>
      </c>
      <c r="V89" s="347"/>
      <c r="W89" s="348"/>
      <c r="X89" s="348"/>
      <c r="Y89" s="348"/>
      <c r="Z89" s="266"/>
      <c r="AA89" s="349">
        <f>IF(COUNTIF(AA23:AA79,"K(Z)")=0,"",COUNTIF(AA23:AA79,"K(Z)"))</f>
        <v>4</v>
      </c>
      <c r="AB89" s="347"/>
      <c r="AC89" s="348"/>
      <c r="AD89" s="348"/>
      <c r="AE89" s="348"/>
      <c r="AF89" s="266"/>
      <c r="AG89" s="349">
        <f>IF(COUNTIF(AG23:AG79,"K(Z)")=0,"",COUNTIF(AG23:AG79,"K(Z)"))</f>
        <v>3</v>
      </c>
      <c r="AH89" s="347"/>
      <c r="AI89" s="348"/>
      <c r="AJ89" s="348"/>
      <c r="AK89" s="348"/>
      <c r="AL89" s="266"/>
      <c r="AM89" s="349">
        <f>IF(COUNTIF(AM23:AM79,"K(Z)")=0,"",COUNTIF(AM23:AM79,"K(Z)"))</f>
        <v>3</v>
      </c>
      <c r="AN89" s="350"/>
      <c r="AO89" s="348"/>
      <c r="AP89" s="348"/>
      <c r="AQ89" s="348"/>
      <c r="AR89" s="266"/>
      <c r="AS89" s="366">
        <f t="shared" si="53"/>
        <v>16</v>
      </c>
    </row>
    <row r="90" spans="1:45" s="483" customFormat="1" ht="15.75" customHeight="1" x14ac:dyDescent="0.2">
      <c r="A90" s="490"/>
      <c r="B90" s="118"/>
      <c r="C90" s="602" t="s">
        <v>25</v>
      </c>
      <c r="D90" s="347"/>
      <c r="E90" s="348"/>
      <c r="F90" s="348"/>
      <c r="G90" s="348"/>
      <c r="H90" s="266"/>
      <c r="I90" s="349" t="str">
        <f>IF(COUNTIF(I23:I79,"AV")=0,"",COUNTIF(I23:I79,"AV"))</f>
        <v/>
      </c>
      <c r="J90" s="347"/>
      <c r="K90" s="348"/>
      <c r="L90" s="348"/>
      <c r="M90" s="348"/>
      <c r="N90" s="266"/>
      <c r="O90" s="349" t="str">
        <f>IF(COUNTIF(O23:O79,"AV")=0,"",COUNTIF(O23:O79,"AV"))</f>
        <v/>
      </c>
      <c r="P90" s="347"/>
      <c r="Q90" s="348"/>
      <c r="R90" s="348"/>
      <c r="S90" s="348"/>
      <c r="T90" s="266"/>
      <c r="U90" s="349" t="str">
        <f>IF(COUNTIF(U23:U79,"AV")=0,"",COUNTIF(U23:U79,"AV"))</f>
        <v/>
      </c>
      <c r="V90" s="347"/>
      <c r="W90" s="348"/>
      <c r="X90" s="348"/>
      <c r="Y90" s="348"/>
      <c r="Z90" s="266"/>
      <c r="AA90" s="349" t="str">
        <f>IF(COUNTIF(AA23:AA79,"AV")=0,"",COUNTIF(AA23:AA79,"AV"))</f>
        <v/>
      </c>
      <c r="AB90" s="347"/>
      <c r="AC90" s="348"/>
      <c r="AD90" s="348"/>
      <c r="AE90" s="348"/>
      <c r="AF90" s="266"/>
      <c r="AG90" s="349" t="str">
        <f>IF(COUNTIF(AG23:AG79,"AV")=0,"",COUNTIF(AG23:AG79,"AV"))</f>
        <v/>
      </c>
      <c r="AH90" s="347"/>
      <c r="AI90" s="348"/>
      <c r="AJ90" s="348"/>
      <c r="AK90" s="348"/>
      <c r="AL90" s="266"/>
      <c r="AM90" s="349" t="str">
        <f>IF(COUNTIF(AM23:AM79,"AV")=0,"",COUNTIF(AM23:AM79,"AV"))</f>
        <v/>
      </c>
      <c r="AN90" s="350"/>
      <c r="AO90" s="348"/>
      <c r="AP90" s="348"/>
      <c r="AQ90" s="348"/>
      <c r="AR90" s="266"/>
      <c r="AS90" s="366" t="str">
        <f t="shared" si="53"/>
        <v/>
      </c>
    </row>
    <row r="91" spans="1:45" s="483" customFormat="1" ht="15.75" customHeight="1" x14ac:dyDescent="0.2">
      <c r="A91" s="490"/>
      <c r="B91" s="118"/>
      <c r="C91" s="602" t="s">
        <v>62</v>
      </c>
      <c r="D91" s="347"/>
      <c r="E91" s="348"/>
      <c r="F91" s="348"/>
      <c r="G91" s="348"/>
      <c r="H91" s="266"/>
      <c r="I91" s="349" t="str">
        <f>IF(COUNTIF(I23:I79,"KV")=0,"",COUNTIF(I23:I79,"KV"))</f>
        <v/>
      </c>
      <c r="J91" s="347"/>
      <c r="K91" s="348"/>
      <c r="L91" s="348"/>
      <c r="M91" s="348"/>
      <c r="N91" s="266"/>
      <c r="O91" s="349" t="str">
        <f>IF(COUNTIF(O23:O79,"KV")=0,"",COUNTIF(O23:O79,"KV"))</f>
        <v/>
      </c>
      <c r="P91" s="347"/>
      <c r="Q91" s="348"/>
      <c r="R91" s="348"/>
      <c r="S91" s="348"/>
      <c r="T91" s="266"/>
      <c r="U91" s="349" t="str">
        <f>IF(COUNTIF(U23:U79,"KV")=0,"",COUNTIF(U23:U79,"KV"))</f>
        <v/>
      </c>
      <c r="V91" s="347"/>
      <c r="W91" s="348"/>
      <c r="X91" s="348"/>
      <c r="Y91" s="348"/>
      <c r="Z91" s="266"/>
      <c r="AA91" s="349" t="str">
        <f>IF(COUNTIF(AA23:AA79,"KV")=0,"",COUNTIF(AA23:AA79,"KV"))</f>
        <v/>
      </c>
      <c r="AB91" s="347"/>
      <c r="AC91" s="348"/>
      <c r="AD91" s="348"/>
      <c r="AE91" s="348"/>
      <c r="AF91" s="266"/>
      <c r="AG91" s="349" t="str">
        <f>IF(COUNTIF(AG23:AG79,"KV")=0,"",COUNTIF(AG23:AG79,"KV"))</f>
        <v/>
      </c>
      <c r="AH91" s="347"/>
      <c r="AI91" s="348"/>
      <c r="AJ91" s="348"/>
      <c r="AK91" s="348"/>
      <c r="AL91" s="266"/>
      <c r="AM91" s="349" t="str">
        <f>IF(COUNTIF(AM23:AM79,"KV")=0,"",COUNTIF(AM23:AM79,"KV"))</f>
        <v/>
      </c>
      <c r="AN91" s="350"/>
      <c r="AO91" s="348"/>
      <c r="AP91" s="348"/>
      <c r="AQ91" s="348"/>
      <c r="AR91" s="266"/>
      <c r="AS91" s="366" t="str">
        <f t="shared" si="53"/>
        <v/>
      </c>
    </row>
    <row r="92" spans="1:45" s="483" customFormat="1" ht="15.75" customHeight="1" x14ac:dyDescent="0.2">
      <c r="A92" s="490"/>
      <c r="B92" s="118"/>
      <c r="C92" s="602" t="s">
        <v>63</v>
      </c>
      <c r="D92" s="356"/>
      <c r="E92" s="357"/>
      <c r="F92" s="357"/>
      <c r="G92" s="357"/>
      <c r="H92" s="358"/>
      <c r="I92" s="349" t="str">
        <f>IF(COUNTIF(I23:I79,"SZG")=0,"",COUNTIF(I23:I79,"SZG"))</f>
        <v/>
      </c>
      <c r="J92" s="356"/>
      <c r="K92" s="357"/>
      <c r="L92" s="357"/>
      <c r="M92" s="357"/>
      <c r="N92" s="358"/>
      <c r="O92" s="349" t="str">
        <f>IF(COUNTIF(O23:O79,"SZG")=0,"",COUNTIF(O23:O79,"SZG"))</f>
        <v/>
      </c>
      <c r="P92" s="356"/>
      <c r="Q92" s="357"/>
      <c r="R92" s="357"/>
      <c r="S92" s="357"/>
      <c r="T92" s="358"/>
      <c r="U92" s="349" t="str">
        <f>IF(COUNTIF(U23:U79,"SZG")=0,"",COUNTIF(U23:U79,"SZG"))</f>
        <v/>
      </c>
      <c r="V92" s="356"/>
      <c r="W92" s="357"/>
      <c r="X92" s="357"/>
      <c r="Y92" s="357"/>
      <c r="Z92" s="358"/>
      <c r="AA92" s="349" t="str">
        <f>IF(COUNTIF(AA23:AA79,"SZG")=0,"",COUNTIF(AA23:AA79,"SZG"))</f>
        <v/>
      </c>
      <c r="AB92" s="356"/>
      <c r="AC92" s="357"/>
      <c r="AD92" s="357"/>
      <c r="AE92" s="357"/>
      <c r="AF92" s="358"/>
      <c r="AG92" s="349" t="str">
        <f>IF(COUNTIF(AG23:AG79,"SZG")=0,"",COUNTIF(AG23:AG79,"SZG"))</f>
        <v/>
      </c>
      <c r="AH92" s="356"/>
      <c r="AI92" s="357"/>
      <c r="AJ92" s="357"/>
      <c r="AK92" s="357"/>
      <c r="AL92" s="358"/>
      <c r="AM92" s="349" t="str">
        <f>IF(COUNTIF(AM23:AM79,"SZG")=0,"",COUNTIF(AM23:AM79,"SZG"))</f>
        <v/>
      </c>
      <c r="AN92" s="350"/>
      <c r="AO92" s="348"/>
      <c r="AP92" s="348"/>
      <c r="AQ92" s="348"/>
      <c r="AR92" s="266"/>
      <c r="AS92" s="366" t="str">
        <f t="shared" si="53"/>
        <v/>
      </c>
    </row>
    <row r="93" spans="1:45" s="483" customFormat="1" ht="15.75" customHeight="1" x14ac:dyDescent="0.2">
      <c r="A93" s="490"/>
      <c r="B93" s="118"/>
      <c r="C93" s="602" t="s">
        <v>64</v>
      </c>
      <c r="D93" s="356"/>
      <c r="E93" s="357"/>
      <c r="F93" s="357"/>
      <c r="G93" s="357"/>
      <c r="H93" s="358"/>
      <c r="I93" s="349" t="str">
        <f>IF(COUNTIF(I23:I79,"ZV")=0,"",COUNTIF(I23:I79,"ZV"))</f>
        <v/>
      </c>
      <c r="J93" s="356"/>
      <c r="K93" s="357"/>
      <c r="L93" s="357"/>
      <c r="M93" s="357"/>
      <c r="N93" s="358"/>
      <c r="O93" s="349" t="str">
        <f>IF(COUNTIF(O23:O79,"ZV")=0,"",COUNTIF(O23:O79,"ZV"))</f>
        <v/>
      </c>
      <c r="P93" s="356"/>
      <c r="Q93" s="357"/>
      <c r="R93" s="357"/>
      <c r="S93" s="357"/>
      <c r="T93" s="358"/>
      <c r="U93" s="349" t="str">
        <f>IF(COUNTIF(U23:U79,"ZV")=0,"",COUNTIF(U23:U79,"ZV"))</f>
        <v/>
      </c>
      <c r="V93" s="356"/>
      <c r="W93" s="357"/>
      <c r="X93" s="357"/>
      <c r="Y93" s="357"/>
      <c r="Z93" s="358"/>
      <c r="AA93" s="349" t="str">
        <f>IF(COUNTIF(AA23:AA79,"ZV")=0,"",COUNTIF(AA23:AA79,"ZV"))</f>
        <v/>
      </c>
      <c r="AB93" s="356"/>
      <c r="AC93" s="357"/>
      <c r="AD93" s="357"/>
      <c r="AE93" s="357"/>
      <c r="AF93" s="358"/>
      <c r="AG93" s="349" t="str">
        <f>IF(COUNTIF(AG23:AG79,"ZV")=0,"",COUNTIF(AG23:AG79,"ZV"))</f>
        <v/>
      </c>
      <c r="AH93" s="356"/>
      <c r="AI93" s="357"/>
      <c r="AJ93" s="357"/>
      <c r="AK93" s="357"/>
      <c r="AL93" s="358"/>
      <c r="AM93" s="349" t="str">
        <f>IF(COUNTIF(AM23:AM79,"ZV")=0,"",COUNTIF(AM23:AM79,"ZV"))</f>
        <v/>
      </c>
      <c r="AN93" s="350"/>
      <c r="AO93" s="348"/>
      <c r="AP93" s="348"/>
      <c r="AQ93" s="348"/>
      <c r="AR93" s="266"/>
      <c r="AS93" s="366" t="str">
        <f t="shared" si="53"/>
        <v/>
      </c>
    </row>
    <row r="94" spans="1:45" s="483" customFormat="1" ht="15.75" customHeight="1" thickBot="1" x14ac:dyDescent="0.25">
      <c r="A94" s="223"/>
      <c r="B94" s="224"/>
      <c r="C94" s="359" t="s">
        <v>26</v>
      </c>
      <c r="D94" s="360"/>
      <c r="E94" s="361"/>
      <c r="F94" s="361"/>
      <c r="G94" s="361"/>
      <c r="H94" s="362"/>
      <c r="I94" s="363" t="str">
        <f>IF(SUM(I82:I93)=0,"",SUM(I82:I93))</f>
        <v/>
      </c>
      <c r="J94" s="360"/>
      <c r="K94" s="361"/>
      <c r="L94" s="361"/>
      <c r="M94" s="361"/>
      <c r="N94" s="362"/>
      <c r="O94" s="363">
        <f>IF(SUM(O82:O93)=0,"",SUM(O82:O93))</f>
        <v>10</v>
      </c>
      <c r="P94" s="360"/>
      <c r="Q94" s="361"/>
      <c r="R94" s="361"/>
      <c r="S94" s="361"/>
      <c r="T94" s="362"/>
      <c r="U94" s="363">
        <f>IF(SUM(U82:U93)=0,"",SUM(U82:U93))</f>
        <v>8</v>
      </c>
      <c r="V94" s="360"/>
      <c r="W94" s="361"/>
      <c r="X94" s="361"/>
      <c r="Y94" s="361"/>
      <c r="Z94" s="362"/>
      <c r="AA94" s="363">
        <f>IF(SUM(AA82:AA93)=0,"",SUM(AA82:AA93))</f>
        <v>10</v>
      </c>
      <c r="AB94" s="360"/>
      <c r="AC94" s="361"/>
      <c r="AD94" s="361"/>
      <c r="AE94" s="361"/>
      <c r="AF94" s="362"/>
      <c r="AG94" s="363">
        <f>IF(SUM(AG82:AG93)=0,"",SUM(AG82:AG93))</f>
        <v>9</v>
      </c>
      <c r="AH94" s="360"/>
      <c r="AI94" s="361"/>
      <c r="AJ94" s="361"/>
      <c r="AK94" s="361"/>
      <c r="AL94" s="362"/>
      <c r="AM94" s="363">
        <f>IF(SUM(AM82:AM93)=0,"",SUM(AM82:AM93))</f>
        <v>10</v>
      </c>
      <c r="AN94" s="364"/>
      <c r="AO94" s="361"/>
      <c r="AP94" s="361"/>
      <c r="AQ94" s="361"/>
      <c r="AR94" s="362"/>
      <c r="AS94" s="1210">
        <f t="shared" si="53"/>
        <v>47</v>
      </c>
    </row>
    <row r="95" spans="1:45" s="483" customFormat="1" ht="15.75" customHeight="1" thickTop="1" x14ac:dyDescent="0.2">
      <c r="A95" s="493"/>
      <c r="B95" s="494"/>
      <c r="C95" s="494"/>
      <c r="AS95" s="1211"/>
    </row>
    <row r="96" spans="1:45" s="483" customFormat="1" ht="15.75" customHeight="1" x14ac:dyDescent="0.2">
      <c r="A96" s="493"/>
      <c r="B96" s="494"/>
      <c r="C96" s="494"/>
      <c r="E96" s="495"/>
      <c r="K96" s="495"/>
      <c r="Q96" s="495"/>
      <c r="W96" s="495"/>
      <c r="AC96" s="495"/>
    </row>
    <row r="97" spans="1:3" s="483" customFormat="1" ht="15.75" customHeight="1" x14ac:dyDescent="0.2">
      <c r="A97" s="493"/>
      <c r="B97" s="494"/>
      <c r="C97" s="494"/>
    </row>
    <row r="98" spans="1:3" s="483" customFormat="1" ht="15.75" customHeight="1" x14ac:dyDescent="0.2">
      <c r="A98" s="493"/>
      <c r="B98" s="494"/>
      <c r="C98" s="494"/>
    </row>
    <row r="99" spans="1:3" s="483" customFormat="1" ht="15.75" customHeight="1" x14ac:dyDescent="0.2">
      <c r="A99" s="493"/>
      <c r="B99" s="494"/>
      <c r="C99" s="494"/>
    </row>
    <row r="100" spans="1:3" s="483" customFormat="1" ht="15.75" customHeight="1" x14ac:dyDescent="0.2">
      <c r="A100" s="493"/>
      <c r="B100" s="494"/>
      <c r="C100" s="494"/>
    </row>
    <row r="101" spans="1:3" s="483" customFormat="1" ht="15.75" customHeight="1" x14ac:dyDescent="0.2">
      <c r="A101" s="493"/>
      <c r="B101" s="494"/>
      <c r="C101" s="494"/>
    </row>
    <row r="102" spans="1:3" s="483" customFormat="1" ht="15.75" customHeight="1" x14ac:dyDescent="0.2">
      <c r="A102" s="493"/>
      <c r="B102" s="494"/>
      <c r="C102" s="494"/>
    </row>
    <row r="103" spans="1:3" s="483" customFormat="1" ht="15.75" customHeight="1" x14ac:dyDescent="0.2">
      <c r="A103" s="493"/>
      <c r="B103" s="494"/>
      <c r="C103" s="494"/>
    </row>
    <row r="104" spans="1:3" s="483" customFormat="1" ht="15.75" customHeight="1" x14ac:dyDescent="0.2">
      <c r="A104" s="493"/>
      <c r="B104" s="494"/>
      <c r="C104" s="494"/>
    </row>
    <row r="105" spans="1:3" s="483" customFormat="1" ht="15.75" customHeight="1" x14ac:dyDescent="0.2">
      <c r="A105" s="493"/>
      <c r="B105" s="494"/>
      <c r="C105" s="494"/>
    </row>
    <row r="106" spans="1:3" s="483" customFormat="1" ht="15.75" customHeight="1" x14ac:dyDescent="0.2">
      <c r="A106" s="493"/>
      <c r="B106" s="494"/>
      <c r="C106" s="494"/>
    </row>
    <row r="107" spans="1:3" s="483" customFormat="1" ht="15.75" customHeight="1" x14ac:dyDescent="0.2">
      <c r="A107" s="493"/>
      <c r="B107" s="494"/>
      <c r="C107" s="494"/>
    </row>
    <row r="108" spans="1:3" s="483" customFormat="1" ht="15.75" customHeight="1" x14ac:dyDescent="0.2">
      <c r="A108" s="493"/>
      <c r="B108" s="494"/>
      <c r="C108" s="494"/>
    </row>
    <row r="109" spans="1:3" s="483" customFormat="1" ht="15.75" customHeight="1" x14ac:dyDescent="0.2">
      <c r="A109" s="493"/>
      <c r="B109" s="494"/>
      <c r="C109" s="494"/>
    </row>
    <row r="110" spans="1:3" s="483" customFormat="1" ht="15.75" customHeight="1" x14ac:dyDescent="0.2">
      <c r="A110" s="493"/>
      <c r="B110" s="494"/>
      <c r="C110" s="494"/>
    </row>
    <row r="111" spans="1:3" s="483" customFormat="1" ht="15.75" customHeight="1" x14ac:dyDescent="0.2">
      <c r="A111" s="493"/>
      <c r="B111" s="494"/>
      <c r="C111" s="494"/>
    </row>
    <row r="112" spans="1:3" s="483" customFormat="1" ht="15.75" customHeight="1" x14ac:dyDescent="0.2">
      <c r="A112" s="493"/>
      <c r="B112" s="494"/>
      <c r="C112" s="494"/>
    </row>
    <row r="113" spans="1:3" s="483" customFormat="1" ht="15.75" customHeight="1" x14ac:dyDescent="0.2">
      <c r="A113" s="493"/>
      <c r="B113" s="494"/>
      <c r="C113" s="494"/>
    </row>
    <row r="114" spans="1:3" s="483" customFormat="1" ht="15.75" customHeight="1" x14ac:dyDescent="0.2">
      <c r="A114" s="493"/>
      <c r="B114" s="494"/>
      <c r="C114" s="494"/>
    </row>
    <row r="115" spans="1:3" s="483" customFormat="1" ht="15.75" customHeight="1" x14ac:dyDescent="0.2">
      <c r="A115" s="493"/>
      <c r="B115" s="494"/>
      <c r="C115" s="494"/>
    </row>
    <row r="116" spans="1:3" s="483" customFormat="1" ht="15.75" customHeight="1" x14ac:dyDescent="0.2">
      <c r="A116" s="493"/>
      <c r="B116" s="494"/>
      <c r="C116" s="494"/>
    </row>
    <row r="117" spans="1:3" s="483" customFormat="1" ht="15.75" customHeight="1" x14ac:dyDescent="0.2">
      <c r="A117" s="493"/>
      <c r="B117" s="494"/>
      <c r="C117" s="494"/>
    </row>
    <row r="118" spans="1:3" s="483" customFormat="1" ht="15.75" customHeight="1" x14ac:dyDescent="0.2">
      <c r="A118" s="493"/>
      <c r="B118" s="494"/>
      <c r="C118" s="494"/>
    </row>
    <row r="119" spans="1:3" s="483" customFormat="1" ht="15.75" customHeight="1" x14ac:dyDescent="0.2">
      <c r="A119" s="493"/>
      <c r="B119" s="494"/>
      <c r="C119" s="494"/>
    </row>
    <row r="120" spans="1:3" s="483" customFormat="1" ht="15.75" customHeight="1" x14ac:dyDescent="0.2">
      <c r="A120" s="493"/>
      <c r="B120" s="494"/>
      <c r="C120" s="494"/>
    </row>
    <row r="121" spans="1:3" s="483" customFormat="1" ht="15.75" customHeight="1" x14ac:dyDescent="0.2">
      <c r="A121" s="493"/>
      <c r="B121" s="494"/>
      <c r="C121" s="494"/>
    </row>
    <row r="122" spans="1:3" s="483" customFormat="1" ht="15.75" customHeight="1" x14ac:dyDescent="0.2">
      <c r="A122" s="493"/>
      <c r="B122" s="494"/>
      <c r="C122" s="494"/>
    </row>
    <row r="123" spans="1:3" s="483" customFormat="1" ht="15.75" customHeight="1" x14ac:dyDescent="0.2">
      <c r="A123" s="493"/>
      <c r="B123" s="494"/>
      <c r="C123" s="494"/>
    </row>
    <row r="124" spans="1:3" s="483" customFormat="1" ht="15.75" customHeight="1" x14ac:dyDescent="0.2">
      <c r="A124" s="493"/>
      <c r="B124" s="494"/>
      <c r="C124" s="494"/>
    </row>
    <row r="125" spans="1:3" s="483" customFormat="1" ht="15.75" customHeight="1" x14ac:dyDescent="0.2">
      <c r="A125" s="493"/>
      <c r="B125" s="494"/>
      <c r="C125" s="494"/>
    </row>
    <row r="126" spans="1:3" s="483" customFormat="1" ht="15.75" customHeight="1" x14ac:dyDescent="0.2">
      <c r="A126" s="493"/>
      <c r="B126" s="494"/>
      <c r="C126" s="494"/>
    </row>
    <row r="127" spans="1:3" s="483" customFormat="1" ht="15.75" customHeight="1" x14ac:dyDescent="0.2">
      <c r="A127" s="493"/>
      <c r="B127" s="494"/>
      <c r="C127" s="494"/>
    </row>
    <row r="128" spans="1:3" s="483" customFormat="1" ht="15.75" customHeight="1" x14ac:dyDescent="0.2">
      <c r="A128" s="493"/>
      <c r="B128" s="494"/>
      <c r="C128" s="494"/>
    </row>
    <row r="129" spans="1:3" s="483" customFormat="1" ht="15.75" customHeight="1" x14ac:dyDescent="0.2">
      <c r="A129" s="493"/>
      <c r="B129" s="494"/>
      <c r="C129" s="494"/>
    </row>
    <row r="130" spans="1:3" s="483" customFormat="1" ht="15.75" customHeight="1" x14ac:dyDescent="0.2">
      <c r="A130" s="493"/>
      <c r="B130" s="494"/>
      <c r="C130" s="494"/>
    </row>
    <row r="131" spans="1:3" s="483" customFormat="1" ht="15.75" customHeight="1" x14ac:dyDescent="0.2">
      <c r="A131" s="493"/>
      <c r="B131" s="494"/>
      <c r="C131" s="494"/>
    </row>
    <row r="132" spans="1:3" s="483" customFormat="1" ht="15.75" customHeight="1" x14ac:dyDescent="0.2">
      <c r="A132" s="493"/>
      <c r="B132" s="494"/>
      <c r="C132" s="494"/>
    </row>
    <row r="133" spans="1:3" s="483" customFormat="1" ht="15.75" customHeight="1" x14ac:dyDescent="0.2">
      <c r="A133" s="493"/>
      <c r="B133" s="494"/>
      <c r="C133" s="494"/>
    </row>
    <row r="134" spans="1:3" s="483" customFormat="1" ht="15.75" customHeight="1" x14ac:dyDescent="0.2">
      <c r="A134" s="493"/>
      <c r="B134" s="494"/>
      <c r="C134" s="494"/>
    </row>
    <row r="135" spans="1:3" s="483" customFormat="1" ht="15.75" customHeight="1" x14ac:dyDescent="0.2">
      <c r="A135" s="493"/>
      <c r="B135" s="494"/>
      <c r="C135" s="494"/>
    </row>
    <row r="136" spans="1:3" s="483" customFormat="1" ht="15.75" customHeight="1" x14ac:dyDescent="0.2">
      <c r="A136" s="493"/>
      <c r="B136" s="494"/>
      <c r="C136" s="494"/>
    </row>
    <row r="137" spans="1:3" s="483" customFormat="1" ht="15.75" customHeight="1" x14ac:dyDescent="0.2">
      <c r="A137" s="493"/>
      <c r="B137" s="494"/>
      <c r="C137" s="494"/>
    </row>
    <row r="138" spans="1:3" s="483" customFormat="1" ht="15.75" customHeight="1" x14ac:dyDescent="0.2">
      <c r="A138" s="493"/>
      <c r="B138" s="494"/>
      <c r="C138" s="494"/>
    </row>
    <row r="139" spans="1:3" s="483" customFormat="1" ht="15.75" customHeight="1" x14ac:dyDescent="0.2">
      <c r="A139" s="493"/>
      <c r="B139" s="494"/>
      <c r="C139" s="494"/>
    </row>
    <row r="140" spans="1:3" s="483" customFormat="1" ht="15.75" customHeight="1" x14ac:dyDescent="0.2">
      <c r="A140" s="493"/>
      <c r="B140" s="494"/>
      <c r="C140" s="494"/>
    </row>
    <row r="141" spans="1:3" s="483" customFormat="1" ht="15.75" customHeight="1" x14ac:dyDescent="0.2">
      <c r="A141" s="493"/>
      <c r="B141" s="494"/>
      <c r="C141" s="494"/>
    </row>
    <row r="142" spans="1:3" s="483" customFormat="1" ht="15.75" customHeight="1" x14ac:dyDescent="0.2">
      <c r="A142" s="493"/>
      <c r="B142" s="494"/>
      <c r="C142" s="494"/>
    </row>
    <row r="143" spans="1:3" s="483" customFormat="1" ht="15.75" customHeight="1" x14ac:dyDescent="0.2">
      <c r="A143" s="493"/>
      <c r="B143" s="494"/>
      <c r="C143" s="494"/>
    </row>
    <row r="144" spans="1:3" s="483" customFormat="1" ht="15.75" customHeight="1" x14ac:dyDescent="0.2">
      <c r="A144" s="493"/>
      <c r="B144" s="494"/>
      <c r="C144" s="494"/>
    </row>
    <row r="145" spans="1:45" s="483" customFormat="1" ht="15.75" customHeight="1" x14ac:dyDescent="0.2">
      <c r="A145" s="493"/>
      <c r="B145" s="494"/>
      <c r="C145" s="494"/>
    </row>
    <row r="146" spans="1:45" s="483" customFormat="1" ht="15.75" customHeight="1" x14ac:dyDescent="0.2">
      <c r="A146" s="493"/>
      <c r="B146" s="494"/>
      <c r="C146" s="494"/>
    </row>
    <row r="147" spans="1:45" s="483" customFormat="1" ht="15.75" customHeight="1" x14ac:dyDescent="0.2">
      <c r="A147" s="493"/>
      <c r="B147" s="494"/>
      <c r="C147" s="494"/>
    </row>
    <row r="148" spans="1:45" s="483" customFormat="1" ht="15.75" customHeight="1" x14ac:dyDescent="0.2">
      <c r="A148" s="493"/>
      <c r="B148" s="494"/>
      <c r="C148" s="494"/>
    </row>
    <row r="149" spans="1:45" s="483" customFormat="1" ht="15.75" customHeight="1" x14ac:dyDescent="0.2">
      <c r="A149" s="493"/>
      <c r="B149" s="494"/>
      <c r="C149" s="494"/>
    </row>
    <row r="150" spans="1:45" s="483" customFormat="1" ht="15.75" customHeight="1" x14ac:dyDescent="0.2">
      <c r="A150" s="493"/>
      <c r="B150" s="494"/>
      <c r="C150" s="494"/>
    </row>
    <row r="151" spans="1:45" s="483" customFormat="1" ht="15.75" customHeight="1" x14ac:dyDescent="0.2">
      <c r="A151" s="493"/>
      <c r="B151" s="494"/>
      <c r="C151" s="494"/>
    </row>
    <row r="152" spans="1:45" s="483" customFormat="1" ht="15.75" customHeight="1" x14ac:dyDescent="0.2">
      <c r="A152" s="493"/>
      <c r="B152" s="494"/>
      <c r="C152" s="494"/>
    </row>
    <row r="153" spans="1:45" s="483" customFormat="1" ht="15.75" customHeight="1" x14ac:dyDescent="0.2">
      <c r="A153" s="493"/>
      <c r="B153" s="494"/>
      <c r="C153" s="494"/>
    </row>
    <row r="154" spans="1:45" s="483" customFormat="1" ht="15.75" customHeight="1" x14ac:dyDescent="0.2">
      <c r="A154" s="493"/>
      <c r="B154" s="494"/>
      <c r="C154" s="494"/>
    </row>
    <row r="155" spans="1:45" s="483" customFormat="1" ht="15.75" customHeight="1" x14ac:dyDescent="0.2">
      <c r="A155" s="493"/>
      <c r="B155" s="494"/>
      <c r="C155" s="494"/>
    </row>
    <row r="156" spans="1:45" s="483" customFormat="1" ht="15.75" customHeight="1" x14ac:dyDescent="0.2">
      <c r="A156" s="493"/>
      <c r="B156" s="494"/>
      <c r="C156" s="494"/>
    </row>
    <row r="157" spans="1:45" s="483" customFormat="1" ht="15.75" customHeight="1" x14ac:dyDescent="0.2">
      <c r="A157" s="493"/>
      <c r="B157" s="494"/>
      <c r="C157" s="494"/>
    </row>
    <row r="158" spans="1:45" s="483" customFormat="1" ht="15.75" customHeight="1" x14ac:dyDescent="0.2">
      <c r="A158" s="493"/>
      <c r="B158" s="494"/>
      <c r="C158" s="494"/>
    </row>
    <row r="159" spans="1:45" s="483" customFormat="1" ht="15.75" customHeight="1" x14ac:dyDescent="0.2">
      <c r="A159" s="493"/>
      <c r="B159" s="494"/>
      <c r="C159" s="494"/>
    </row>
    <row r="160" spans="1:45" ht="15.75" customHeight="1" x14ac:dyDescent="0.2">
      <c r="A160" s="493"/>
      <c r="B160" s="496"/>
      <c r="C160" s="496"/>
      <c r="D160" s="483"/>
      <c r="E160" s="483"/>
      <c r="F160" s="483"/>
      <c r="G160" s="483"/>
      <c r="H160" s="483"/>
      <c r="I160" s="483"/>
      <c r="J160" s="483"/>
      <c r="K160" s="483"/>
      <c r="L160" s="483"/>
      <c r="M160" s="483"/>
      <c r="N160" s="483"/>
      <c r="O160" s="483"/>
      <c r="P160" s="483"/>
      <c r="Q160" s="483"/>
      <c r="R160" s="483"/>
      <c r="S160" s="483"/>
      <c r="T160" s="483"/>
      <c r="U160" s="483"/>
      <c r="V160" s="483"/>
      <c r="W160" s="483"/>
      <c r="X160" s="483"/>
      <c r="Y160" s="483"/>
      <c r="Z160" s="483"/>
      <c r="AA160" s="483"/>
      <c r="AB160" s="483"/>
      <c r="AC160" s="483"/>
      <c r="AD160" s="483"/>
      <c r="AE160" s="483"/>
      <c r="AF160" s="483"/>
      <c r="AG160" s="483"/>
      <c r="AH160" s="483"/>
      <c r="AI160" s="483"/>
      <c r="AJ160" s="483"/>
      <c r="AK160" s="483"/>
      <c r="AL160" s="483"/>
      <c r="AM160" s="483"/>
      <c r="AN160" s="483"/>
      <c r="AO160" s="483"/>
      <c r="AP160" s="483"/>
      <c r="AQ160" s="483"/>
      <c r="AR160" s="483"/>
      <c r="AS160" s="483"/>
    </row>
    <row r="161" spans="1:45" ht="15.75" customHeight="1" x14ac:dyDescent="0.2">
      <c r="A161" s="493"/>
      <c r="B161" s="496"/>
      <c r="C161" s="496"/>
      <c r="D161" s="483"/>
      <c r="E161" s="483"/>
      <c r="F161" s="483"/>
      <c r="G161" s="483"/>
      <c r="H161" s="483"/>
      <c r="I161" s="483"/>
      <c r="J161" s="483"/>
      <c r="K161" s="483"/>
      <c r="L161" s="483"/>
      <c r="M161" s="483"/>
      <c r="N161" s="483"/>
      <c r="O161" s="483"/>
      <c r="P161" s="483"/>
      <c r="Q161" s="483"/>
      <c r="R161" s="483"/>
      <c r="S161" s="483"/>
      <c r="T161" s="483"/>
      <c r="U161" s="483"/>
      <c r="V161" s="483"/>
      <c r="W161" s="483"/>
      <c r="X161" s="483"/>
      <c r="Y161" s="483"/>
      <c r="Z161" s="483"/>
      <c r="AA161" s="483"/>
      <c r="AB161" s="483"/>
      <c r="AC161" s="483"/>
      <c r="AD161" s="483"/>
      <c r="AE161" s="483"/>
      <c r="AF161" s="483"/>
      <c r="AG161" s="483"/>
      <c r="AH161" s="483"/>
      <c r="AI161" s="483"/>
      <c r="AJ161" s="483"/>
      <c r="AK161" s="483"/>
      <c r="AL161" s="483"/>
      <c r="AM161" s="483"/>
      <c r="AN161" s="483"/>
      <c r="AO161" s="483"/>
      <c r="AP161" s="483"/>
      <c r="AQ161" s="483"/>
      <c r="AR161" s="483"/>
      <c r="AS161" s="483"/>
    </row>
    <row r="162" spans="1:45" ht="15.75" customHeight="1" x14ac:dyDescent="0.2">
      <c r="A162" s="493"/>
      <c r="B162" s="496"/>
      <c r="C162" s="496"/>
      <c r="D162" s="483"/>
      <c r="E162" s="483"/>
      <c r="F162" s="483"/>
      <c r="G162" s="483"/>
      <c r="H162" s="483"/>
      <c r="I162" s="483"/>
      <c r="J162" s="483"/>
      <c r="K162" s="483"/>
      <c r="L162" s="483"/>
      <c r="M162" s="483"/>
      <c r="N162" s="483"/>
      <c r="O162" s="483"/>
      <c r="P162" s="483"/>
      <c r="Q162" s="483"/>
      <c r="R162" s="483"/>
      <c r="S162" s="483"/>
      <c r="T162" s="483"/>
      <c r="U162" s="483"/>
      <c r="V162" s="483"/>
      <c r="W162" s="483"/>
      <c r="X162" s="483"/>
      <c r="Y162" s="483"/>
      <c r="Z162" s="483"/>
      <c r="AA162" s="483"/>
      <c r="AB162" s="483"/>
      <c r="AC162" s="483"/>
      <c r="AD162" s="483"/>
      <c r="AE162" s="483"/>
      <c r="AF162" s="483"/>
      <c r="AG162" s="483"/>
      <c r="AH162" s="483"/>
      <c r="AI162" s="483"/>
      <c r="AJ162" s="483"/>
      <c r="AK162" s="483"/>
      <c r="AL162" s="483"/>
      <c r="AM162" s="483"/>
      <c r="AN162" s="483"/>
      <c r="AO162" s="483"/>
      <c r="AP162" s="483"/>
      <c r="AQ162" s="483"/>
      <c r="AR162" s="483"/>
      <c r="AS162" s="483"/>
    </row>
    <row r="163" spans="1:45" ht="15.75" customHeight="1" x14ac:dyDescent="0.2">
      <c r="A163" s="493"/>
      <c r="B163" s="496"/>
      <c r="C163" s="496"/>
      <c r="D163" s="483"/>
      <c r="E163" s="483"/>
      <c r="F163" s="483"/>
      <c r="G163" s="483"/>
      <c r="H163" s="483"/>
      <c r="I163" s="483"/>
      <c r="J163" s="483"/>
      <c r="K163" s="483"/>
      <c r="L163" s="483"/>
      <c r="M163" s="483"/>
      <c r="N163" s="483"/>
      <c r="O163" s="483"/>
      <c r="P163" s="483"/>
      <c r="Q163" s="483"/>
      <c r="R163" s="483"/>
      <c r="S163" s="483"/>
      <c r="T163" s="483"/>
      <c r="U163" s="483"/>
      <c r="V163" s="483"/>
      <c r="W163" s="483"/>
      <c r="X163" s="483"/>
      <c r="Y163" s="483"/>
      <c r="Z163" s="483"/>
      <c r="AA163" s="483"/>
      <c r="AB163" s="483"/>
      <c r="AC163" s="483"/>
      <c r="AD163" s="483"/>
      <c r="AE163" s="483"/>
      <c r="AF163" s="483"/>
      <c r="AG163" s="483"/>
      <c r="AH163" s="483"/>
      <c r="AI163" s="483"/>
      <c r="AJ163" s="483"/>
      <c r="AK163" s="483"/>
      <c r="AL163" s="483"/>
      <c r="AM163" s="483"/>
      <c r="AN163" s="483"/>
      <c r="AO163" s="483"/>
      <c r="AP163" s="483"/>
      <c r="AQ163" s="483"/>
      <c r="AR163" s="483"/>
      <c r="AS163" s="483"/>
    </row>
    <row r="164" spans="1:45" ht="15.75" customHeight="1" x14ac:dyDescent="0.2">
      <c r="A164" s="493"/>
      <c r="B164" s="496"/>
      <c r="C164" s="496"/>
      <c r="D164" s="483"/>
      <c r="E164" s="483"/>
      <c r="F164" s="483"/>
      <c r="G164" s="483"/>
      <c r="H164" s="483"/>
      <c r="I164" s="483"/>
      <c r="J164" s="483"/>
      <c r="K164" s="483"/>
      <c r="L164" s="483"/>
      <c r="M164" s="483"/>
      <c r="N164" s="483"/>
      <c r="O164" s="483"/>
      <c r="P164" s="483"/>
      <c r="Q164" s="483"/>
      <c r="R164" s="483"/>
      <c r="S164" s="483"/>
      <c r="T164" s="483"/>
      <c r="U164" s="483"/>
      <c r="V164" s="483"/>
      <c r="W164" s="483"/>
      <c r="X164" s="483"/>
      <c r="Y164" s="483"/>
      <c r="Z164" s="483"/>
      <c r="AA164" s="483"/>
      <c r="AB164" s="483"/>
      <c r="AC164" s="483"/>
      <c r="AD164" s="483"/>
      <c r="AE164" s="483"/>
      <c r="AF164" s="483"/>
      <c r="AG164" s="483"/>
      <c r="AH164" s="483"/>
      <c r="AI164" s="483"/>
      <c r="AJ164" s="483"/>
      <c r="AK164" s="483"/>
      <c r="AL164" s="483"/>
      <c r="AM164" s="483"/>
      <c r="AN164" s="483"/>
      <c r="AO164" s="483"/>
      <c r="AP164" s="483"/>
      <c r="AQ164" s="483"/>
      <c r="AR164" s="483"/>
      <c r="AS164" s="483"/>
    </row>
    <row r="165" spans="1:45" ht="15.75" customHeight="1" x14ac:dyDescent="0.2">
      <c r="A165" s="493"/>
      <c r="B165" s="496"/>
      <c r="C165" s="496"/>
      <c r="D165" s="483"/>
      <c r="E165" s="483"/>
      <c r="F165" s="483"/>
      <c r="G165" s="483"/>
      <c r="H165" s="483"/>
      <c r="I165" s="483"/>
      <c r="J165" s="483"/>
      <c r="K165" s="483"/>
      <c r="L165" s="483"/>
      <c r="M165" s="483"/>
      <c r="N165" s="483"/>
      <c r="O165" s="483"/>
      <c r="P165" s="483"/>
      <c r="Q165" s="483"/>
      <c r="R165" s="483"/>
      <c r="S165" s="483"/>
      <c r="T165" s="483"/>
      <c r="U165" s="483"/>
      <c r="V165" s="483"/>
      <c r="W165" s="483"/>
      <c r="X165" s="483"/>
      <c r="Y165" s="483"/>
      <c r="Z165" s="483"/>
      <c r="AA165" s="483"/>
      <c r="AB165" s="483"/>
      <c r="AC165" s="483"/>
      <c r="AD165" s="483"/>
      <c r="AE165" s="483"/>
      <c r="AF165" s="483"/>
      <c r="AG165" s="483"/>
      <c r="AH165" s="483"/>
      <c r="AI165" s="483"/>
      <c r="AJ165" s="483"/>
      <c r="AK165" s="483"/>
      <c r="AL165" s="483"/>
      <c r="AM165" s="483"/>
      <c r="AN165" s="483"/>
      <c r="AO165" s="483"/>
      <c r="AP165" s="483"/>
      <c r="AQ165" s="483"/>
      <c r="AR165" s="483"/>
      <c r="AS165" s="483"/>
    </row>
    <row r="166" spans="1:45" ht="15.75" customHeight="1" x14ac:dyDescent="0.2">
      <c r="A166" s="493"/>
      <c r="B166" s="496"/>
      <c r="C166" s="496"/>
      <c r="D166" s="483"/>
      <c r="E166" s="483"/>
      <c r="F166" s="483"/>
      <c r="G166" s="483"/>
      <c r="H166" s="483"/>
      <c r="I166" s="483"/>
      <c r="J166" s="483"/>
      <c r="K166" s="483"/>
      <c r="L166" s="483"/>
      <c r="M166" s="483"/>
      <c r="N166" s="483"/>
      <c r="O166" s="483"/>
      <c r="P166" s="483"/>
      <c r="Q166" s="483"/>
      <c r="R166" s="483"/>
      <c r="S166" s="483"/>
      <c r="T166" s="483"/>
      <c r="U166" s="483"/>
      <c r="V166" s="483"/>
      <c r="W166" s="483"/>
      <c r="X166" s="483"/>
      <c r="Y166" s="483"/>
      <c r="Z166" s="483"/>
      <c r="AA166" s="483"/>
      <c r="AB166" s="483"/>
      <c r="AC166" s="483"/>
      <c r="AD166" s="483"/>
      <c r="AE166" s="483"/>
      <c r="AF166" s="483"/>
      <c r="AG166" s="483"/>
      <c r="AH166" s="483"/>
      <c r="AI166" s="483"/>
      <c r="AJ166" s="483"/>
      <c r="AK166" s="483"/>
      <c r="AL166" s="483"/>
      <c r="AM166" s="483"/>
      <c r="AN166" s="483"/>
      <c r="AO166" s="483"/>
      <c r="AP166" s="483"/>
      <c r="AQ166" s="483"/>
      <c r="AR166" s="483"/>
      <c r="AS166" s="483"/>
    </row>
    <row r="167" spans="1:45" ht="15.75" customHeight="1" x14ac:dyDescent="0.2">
      <c r="A167" s="493"/>
      <c r="B167" s="496"/>
      <c r="C167" s="496"/>
      <c r="D167" s="483"/>
      <c r="E167" s="483"/>
      <c r="F167" s="483"/>
      <c r="G167" s="483"/>
      <c r="H167" s="483"/>
      <c r="I167" s="483"/>
      <c r="J167" s="483"/>
      <c r="K167" s="483"/>
      <c r="L167" s="483"/>
      <c r="M167" s="483"/>
      <c r="N167" s="483"/>
      <c r="O167" s="483"/>
      <c r="P167" s="483"/>
      <c r="Q167" s="483"/>
      <c r="R167" s="483"/>
      <c r="S167" s="483"/>
      <c r="T167" s="483"/>
      <c r="U167" s="483"/>
      <c r="V167" s="483"/>
      <c r="W167" s="483"/>
      <c r="X167" s="483"/>
      <c r="Y167" s="483"/>
      <c r="Z167" s="483"/>
      <c r="AA167" s="483"/>
      <c r="AB167" s="483"/>
      <c r="AC167" s="483"/>
      <c r="AD167" s="483"/>
      <c r="AE167" s="483"/>
      <c r="AF167" s="483"/>
      <c r="AG167" s="483"/>
      <c r="AH167" s="483"/>
      <c r="AI167" s="483"/>
      <c r="AJ167" s="483"/>
      <c r="AK167" s="483"/>
      <c r="AL167" s="483"/>
      <c r="AM167" s="483"/>
      <c r="AN167" s="483"/>
      <c r="AO167" s="483"/>
      <c r="AP167" s="483"/>
      <c r="AQ167" s="483"/>
      <c r="AR167" s="483"/>
      <c r="AS167" s="483"/>
    </row>
    <row r="168" spans="1:45" ht="15.75" customHeight="1" x14ac:dyDescent="0.2">
      <c r="A168" s="493"/>
      <c r="B168" s="496"/>
      <c r="C168" s="496"/>
      <c r="D168" s="483"/>
      <c r="E168" s="483"/>
      <c r="F168" s="483"/>
      <c r="G168" s="483"/>
      <c r="H168" s="483"/>
      <c r="I168" s="483"/>
      <c r="J168" s="483"/>
      <c r="K168" s="483"/>
      <c r="L168" s="483"/>
      <c r="M168" s="483"/>
      <c r="N168" s="483"/>
      <c r="O168" s="483"/>
      <c r="P168" s="483"/>
      <c r="Q168" s="483"/>
      <c r="R168" s="483"/>
      <c r="S168" s="483"/>
      <c r="T168" s="483"/>
      <c r="U168" s="483"/>
      <c r="V168" s="483"/>
      <c r="W168" s="483"/>
      <c r="X168" s="483"/>
      <c r="Y168" s="483"/>
      <c r="Z168" s="483"/>
      <c r="AA168" s="483"/>
      <c r="AB168" s="483"/>
      <c r="AC168" s="483"/>
      <c r="AD168" s="483"/>
      <c r="AE168" s="483"/>
      <c r="AF168" s="483"/>
      <c r="AG168" s="483"/>
      <c r="AH168" s="483"/>
      <c r="AI168" s="483"/>
      <c r="AJ168" s="483"/>
      <c r="AK168" s="483"/>
      <c r="AL168" s="483"/>
      <c r="AM168" s="483"/>
      <c r="AN168" s="483"/>
      <c r="AO168" s="483"/>
      <c r="AP168" s="483"/>
      <c r="AQ168" s="483"/>
      <c r="AR168" s="483"/>
      <c r="AS168" s="483"/>
    </row>
    <row r="169" spans="1:45" ht="15.75" customHeight="1" x14ac:dyDescent="0.2">
      <c r="A169" s="497"/>
      <c r="B169" s="498"/>
      <c r="C169" s="498"/>
    </row>
    <row r="170" spans="1:45" ht="15.75" customHeight="1" x14ac:dyDescent="0.2">
      <c r="A170" s="497"/>
      <c r="B170" s="498"/>
      <c r="C170" s="498"/>
    </row>
    <row r="171" spans="1:45" ht="15.75" customHeight="1" x14ac:dyDescent="0.2">
      <c r="A171" s="497"/>
      <c r="B171" s="498"/>
      <c r="C171" s="498"/>
    </row>
    <row r="172" spans="1:45" ht="15.75" customHeight="1" x14ac:dyDescent="0.2">
      <c r="A172" s="497"/>
      <c r="B172" s="498"/>
      <c r="C172" s="498"/>
    </row>
    <row r="173" spans="1:45" ht="15.75" customHeight="1" x14ac:dyDescent="0.2">
      <c r="A173" s="497"/>
      <c r="B173" s="498"/>
      <c r="C173" s="498"/>
    </row>
    <row r="174" spans="1:45" ht="15.75" customHeight="1" x14ac:dyDescent="0.2">
      <c r="A174" s="497"/>
      <c r="B174" s="498"/>
      <c r="C174" s="498"/>
    </row>
    <row r="175" spans="1:45" ht="15.75" customHeight="1" x14ac:dyDescent="0.2">
      <c r="A175" s="497"/>
      <c r="B175" s="498"/>
      <c r="C175" s="498"/>
    </row>
    <row r="176" spans="1:45" ht="15.75" customHeight="1" x14ac:dyDescent="0.2">
      <c r="A176" s="497"/>
      <c r="B176" s="498"/>
      <c r="C176" s="498"/>
    </row>
    <row r="177" spans="1:3" ht="15.75" customHeight="1" x14ac:dyDescent="0.2">
      <c r="A177" s="497"/>
      <c r="B177" s="498"/>
      <c r="C177" s="498"/>
    </row>
    <row r="178" spans="1:3" ht="15.75" customHeight="1" x14ac:dyDescent="0.2">
      <c r="A178" s="497"/>
      <c r="B178" s="498"/>
      <c r="C178" s="498"/>
    </row>
    <row r="179" spans="1:3" ht="15.75" customHeight="1" x14ac:dyDescent="0.2">
      <c r="A179" s="497"/>
      <c r="B179" s="498"/>
      <c r="C179" s="498"/>
    </row>
    <row r="180" spans="1:3" ht="15.75" customHeight="1" x14ac:dyDescent="0.2">
      <c r="A180" s="497"/>
      <c r="B180" s="498"/>
      <c r="C180" s="498"/>
    </row>
    <row r="181" spans="1:3" ht="15.75" customHeight="1" x14ac:dyDescent="0.2">
      <c r="A181" s="497"/>
      <c r="B181" s="498"/>
      <c r="C181" s="498"/>
    </row>
    <row r="182" spans="1:3" ht="15.75" customHeight="1" x14ac:dyDescent="0.2">
      <c r="A182" s="497"/>
      <c r="B182" s="498"/>
      <c r="C182" s="498"/>
    </row>
    <row r="183" spans="1:3" ht="15.75" customHeight="1" x14ac:dyDescent="0.2">
      <c r="A183" s="497"/>
      <c r="B183" s="498"/>
      <c r="C183" s="498"/>
    </row>
    <row r="184" spans="1:3" ht="15.75" customHeight="1" x14ac:dyDescent="0.2">
      <c r="A184" s="497"/>
      <c r="B184" s="498"/>
      <c r="C184" s="498"/>
    </row>
    <row r="185" spans="1:3" ht="15.75" customHeight="1" x14ac:dyDescent="0.2">
      <c r="A185" s="497"/>
      <c r="B185" s="498"/>
      <c r="C185" s="498"/>
    </row>
    <row r="186" spans="1:3" ht="15.75" customHeight="1" x14ac:dyDescent="0.2">
      <c r="A186" s="497"/>
      <c r="B186" s="498"/>
      <c r="C186" s="498"/>
    </row>
    <row r="187" spans="1:3" ht="15.75" customHeight="1" x14ac:dyDescent="0.2">
      <c r="A187" s="497"/>
      <c r="B187" s="498"/>
      <c r="C187" s="498"/>
    </row>
    <row r="188" spans="1:3" ht="15.75" customHeight="1" x14ac:dyDescent="0.2">
      <c r="A188" s="497"/>
      <c r="B188" s="498"/>
      <c r="C188" s="498"/>
    </row>
    <row r="189" spans="1:3" ht="15.75" customHeight="1" x14ac:dyDescent="0.2">
      <c r="A189" s="497"/>
      <c r="B189" s="498"/>
      <c r="C189" s="498"/>
    </row>
    <row r="190" spans="1:3" ht="15.75" customHeight="1" x14ac:dyDescent="0.2">
      <c r="A190" s="497"/>
      <c r="B190" s="498"/>
      <c r="C190" s="498"/>
    </row>
    <row r="191" spans="1:3" ht="15.75" customHeight="1" x14ac:dyDescent="0.2">
      <c r="A191" s="497"/>
      <c r="B191" s="498"/>
      <c r="C191" s="498"/>
    </row>
    <row r="192" spans="1:3" ht="15.75" customHeight="1" x14ac:dyDescent="0.2">
      <c r="A192" s="497"/>
      <c r="B192" s="498"/>
      <c r="C192" s="498"/>
    </row>
    <row r="193" spans="1:3" ht="15.75" customHeight="1" x14ac:dyDescent="0.2">
      <c r="A193" s="497"/>
      <c r="B193" s="498"/>
      <c r="C193" s="498"/>
    </row>
    <row r="194" spans="1:3" x14ac:dyDescent="0.2">
      <c r="A194" s="497"/>
      <c r="B194" s="498"/>
      <c r="C194" s="498"/>
    </row>
    <row r="195" spans="1:3" x14ac:dyDescent="0.2">
      <c r="A195" s="497"/>
      <c r="B195" s="498"/>
      <c r="C195" s="498"/>
    </row>
    <row r="196" spans="1:3" x14ac:dyDescent="0.2">
      <c r="A196" s="497"/>
      <c r="B196" s="498"/>
      <c r="C196" s="498"/>
    </row>
    <row r="197" spans="1:3" x14ac:dyDescent="0.2">
      <c r="A197" s="497"/>
      <c r="B197" s="498"/>
      <c r="C197" s="498"/>
    </row>
    <row r="198" spans="1:3" x14ac:dyDescent="0.2">
      <c r="A198" s="497"/>
      <c r="B198" s="498"/>
      <c r="C198" s="498"/>
    </row>
    <row r="199" spans="1:3" x14ac:dyDescent="0.2">
      <c r="A199" s="497"/>
      <c r="B199" s="498"/>
      <c r="C199" s="498"/>
    </row>
    <row r="200" spans="1:3" x14ac:dyDescent="0.2">
      <c r="A200" s="497"/>
      <c r="B200" s="498"/>
      <c r="C200" s="498"/>
    </row>
    <row r="201" spans="1:3" x14ac:dyDescent="0.2">
      <c r="A201" s="497"/>
      <c r="B201" s="498"/>
      <c r="C201" s="498"/>
    </row>
    <row r="202" spans="1:3" x14ac:dyDescent="0.2">
      <c r="A202" s="497"/>
      <c r="B202" s="498"/>
      <c r="C202" s="498"/>
    </row>
    <row r="203" spans="1:3" x14ac:dyDescent="0.2">
      <c r="A203" s="497"/>
      <c r="B203" s="498"/>
      <c r="C203" s="498"/>
    </row>
    <row r="204" spans="1:3" x14ac:dyDescent="0.2">
      <c r="A204" s="497"/>
      <c r="B204" s="498"/>
      <c r="C204" s="498"/>
    </row>
    <row r="205" spans="1:3" x14ac:dyDescent="0.2">
      <c r="A205" s="497"/>
      <c r="B205" s="498"/>
      <c r="C205" s="498"/>
    </row>
    <row r="206" spans="1:3" x14ac:dyDescent="0.2">
      <c r="A206" s="497"/>
      <c r="B206" s="498"/>
      <c r="C206" s="498"/>
    </row>
    <row r="207" spans="1:3" x14ac:dyDescent="0.2">
      <c r="A207" s="497"/>
      <c r="B207" s="498"/>
      <c r="C207" s="498"/>
    </row>
    <row r="208" spans="1:3" x14ac:dyDescent="0.2">
      <c r="A208" s="497"/>
      <c r="B208" s="498"/>
      <c r="C208" s="498"/>
    </row>
    <row r="209" spans="1:3" x14ac:dyDescent="0.2">
      <c r="A209" s="497"/>
      <c r="B209" s="498"/>
      <c r="C209" s="498"/>
    </row>
    <row r="210" spans="1:3" x14ac:dyDescent="0.2">
      <c r="A210" s="497"/>
      <c r="B210" s="498"/>
      <c r="C210" s="498"/>
    </row>
    <row r="211" spans="1:3" x14ac:dyDescent="0.2">
      <c r="A211" s="497"/>
      <c r="B211" s="498"/>
      <c r="C211" s="498"/>
    </row>
    <row r="212" spans="1:3" x14ac:dyDescent="0.2">
      <c r="A212" s="497"/>
      <c r="B212" s="498"/>
      <c r="C212" s="498"/>
    </row>
    <row r="213" spans="1:3" x14ac:dyDescent="0.2">
      <c r="A213" s="497"/>
      <c r="B213" s="498"/>
      <c r="C213" s="498"/>
    </row>
    <row r="214" spans="1:3" x14ac:dyDescent="0.2">
      <c r="A214" s="497"/>
      <c r="B214" s="498"/>
      <c r="C214" s="498"/>
    </row>
    <row r="215" spans="1:3" x14ac:dyDescent="0.2">
      <c r="A215" s="497"/>
      <c r="B215" s="498"/>
      <c r="C215" s="498"/>
    </row>
    <row r="216" spans="1:3" x14ac:dyDescent="0.2">
      <c r="A216" s="497"/>
      <c r="B216" s="498"/>
      <c r="C216" s="498"/>
    </row>
    <row r="217" spans="1:3" x14ac:dyDescent="0.2">
      <c r="A217" s="497"/>
      <c r="B217" s="498"/>
      <c r="C217" s="498"/>
    </row>
    <row r="218" spans="1:3" x14ac:dyDescent="0.2">
      <c r="A218" s="497"/>
      <c r="B218" s="498"/>
      <c r="C218" s="498"/>
    </row>
    <row r="219" spans="1:3" x14ac:dyDescent="0.2">
      <c r="A219" s="497"/>
      <c r="B219" s="498"/>
      <c r="C219" s="498"/>
    </row>
    <row r="220" spans="1:3" x14ac:dyDescent="0.2">
      <c r="A220" s="497"/>
      <c r="B220" s="498"/>
      <c r="C220" s="498"/>
    </row>
    <row r="221" spans="1:3" x14ac:dyDescent="0.2">
      <c r="A221" s="497"/>
      <c r="B221" s="498"/>
      <c r="C221" s="498"/>
    </row>
    <row r="222" spans="1:3" x14ac:dyDescent="0.2">
      <c r="A222" s="497"/>
      <c r="B222" s="498"/>
      <c r="C222" s="498"/>
    </row>
    <row r="223" spans="1:3" x14ac:dyDescent="0.2">
      <c r="A223" s="497"/>
      <c r="B223" s="498"/>
      <c r="C223" s="498"/>
    </row>
    <row r="224" spans="1:3" x14ac:dyDescent="0.2">
      <c r="A224" s="497"/>
      <c r="B224" s="498"/>
      <c r="C224" s="498"/>
    </row>
    <row r="225" spans="1:3" x14ac:dyDescent="0.2">
      <c r="A225" s="497"/>
      <c r="B225" s="498"/>
      <c r="C225" s="498"/>
    </row>
    <row r="226" spans="1:3" x14ac:dyDescent="0.2">
      <c r="A226" s="497"/>
      <c r="B226" s="498"/>
      <c r="C226" s="498"/>
    </row>
    <row r="227" spans="1:3" x14ac:dyDescent="0.2">
      <c r="A227" s="497"/>
      <c r="B227" s="498"/>
      <c r="C227" s="498"/>
    </row>
    <row r="228" spans="1:3" x14ac:dyDescent="0.2">
      <c r="A228" s="497"/>
      <c r="B228" s="498"/>
      <c r="C228" s="498"/>
    </row>
    <row r="229" spans="1:3" x14ac:dyDescent="0.2">
      <c r="A229" s="497"/>
      <c r="B229" s="498"/>
      <c r="C229" s="498"/>
    </row>
    <row r="230" spans="1:3" x14ac:dyDescent="0.2">
      <c r="A230" s="497"/>
      <c r="B230" s="498"/>
      <c r="C230" s="498"/>
    </row>
    <row r="231" spans="1:3" x14ac:dyDescent="0.2">
      <c r="A231" s="497"/>
      <c r="B231" s="498"/>
      <c r="C231" s="498"/>
    </row>
    <row r="232" spans="1:3" x14ac:dyDescent="0.2">
      <c r="A232" s="497"/>
      <c r="B232" s="498"/>
      <c r="C232" s="498"/>
    </row>
    <row r="233" spans="1:3" x14ac:dyDescent="0.2">
      <c r="A233" s="497"/>
      <c r="B233" s="498"/>
      <c r="C233" s="498"/>
    </row>
    <row r="234" spans="1:3" x14ac:dyDescent="0.2">
      <c r="A234" s="497"/>
      <c r="B234" s="498"/>
      <c r="C234" s="498"/>
    </row>
    <row r="235" spans="1:3" x14ac:dyDescent="0.2">
      <c r="A235" s="497"/>
      <c r="B235" s="498"/>
      <c r="C235" s="498"/>
    </row>
    <row r="236" spans="1:3" x14ac:dyDescent="0.2">
      <c r="A236" s="497"/>
      <c r="B236" s="498"/>
      <c r="C236" s="498"/>
    </row>
    <row r="237" spans="1:3" x14ac:dyDescent="0.2">
      <c r="A237" s="497"/>
      <c r="B237" s="498"/>
      <c r="C237" s="498"/>
    </row>
    <row r="238" spans="1:3" x14ac:dyDescent="0.2">
      <c r="A238" s="497"/>
      <c r="B238" s="498"/>
      <c r="C238" s="498"/>
    </row>
    <row r="239" spans="1:3" x14ac:dyDescent="0.2">
      <c r="A239" s="497"/>
      <c r="B239" s="498"/>
      <c r="C239" s="498"/>
    </row>
    <row r="240" spans="1:3" x14ac:dyDescent="0.2">
      <c r="A240" s="497"/>
      <c r="B240" s="498"/>
      <c r="C240" s="498"/>
    </row>
    <row r="241" spans="1:3" x14ac:dyDescent="0.2">
      <c r="A241" s="497"/>
      <c r="B241" s="498"/>
      <c r="C241" s="498"/>
    </row>
    <row r="242" spans="1:3" x14ac:dyDescent="0.2">
      <c r="A242" s="497"/>
      <c r="B242" s="498"/>
      <c r="C242" s="498"/>
    </row>
    <row r="243" spans="1:3" x14ac:dyDescent="0.2">
      <c r="A243" s="497"/>
      <c r="B243" s="498"/>
      <c r="C243" s="498"/>
    </row>
    <row r="244" spans="1:3" x14ac:dyDescent="0.2">
      <c r="A244" s="497"/>
      <c r="B244" s="498"/>
      <c r="C244" s="498"/>
    </row>
    <row r="245" spans="1:3" x14ac:dyDescent="0.2">
      <c r="A245" s="497"/>
      <c r="B245" s="498"/>
      <c r="C245" s="498"/>
    </row>
    <row r="246" spans="1:3" x14ac:dyDescent="0.2">
      <c r="A246" s="497"/>
      <c r="B246" s="498"/>
      <c r="C246" s="498"/>
    </row>
    <row r="247" spans="1:3" x14ac:dyDescent="0.2">
      <c r="A247" s="497"/>
      <c r="B247" s="498"/>
      <c r="C247" s="498"/>
    </row>
    <row r="248" spans="1:3" x14ac:dyDescent="0.2">
      <c r="A248" s="497"/>
      <c r="B248" s="498"/>
      <c r="C248" s="498"/>
    </row>
    <row r="249" spans="1:3" x14ac:dyDescent="0.2">
      <c r="A249" s="497"/>
      <c r="B249" s="498"/>
      <c r="C249" s="498"/>
    </row>
    <row r="250" spans="1:3" x14ac:dyDescent="0.2">
      <c r="A250" s="497"/>
      <c r="B250" s="498"/>
      <c r="C250" s="498"/>
    </row>
    <row r="251" spans="1:3" x14ac:dyDescent="0.2">
      <c r="A251" s="497"/>
      <c r="B251" s="498"/>
      <c r="C251" s="498"/>
    </row>
    <row r="252" spans="1:3" x14ac:dyDescent="0.2">
      <c r="A252" s="497"/>
      <c r="B252" s="498"/>
      <c r="C252" s="498"/>
    </row>
    <row r="253" spans="1:3" x14ac:dyDescent="0.2">
      <c r="A253" s="497"/>
      <c r="B253" s="498"/>
      <c r="C253" s="498"/>
    </row>
    <row r="254" spans="1:3" x14ac:dyDescent="0.2">
      <c r="A254" s="497"/>
      <c r="B254" s="498"/>
      <c r="C254" s="498"/>
    </row>
    <row r="255" spans="1:3" x14ac:dyDescent="0.2">
      <c r="A255" s="497"/>
      <c r="B255" s="498"/>
      <c r="C255" s="498"/>
    </row>
    <row r="256" spans="1:3" x14ac:dyDescent="0.2">
      <c r="A256" s="497"/>
      <c r="B256" s="498"/>
      <c r="C256" s="498"/>
    </row>
    <row r="257" spans="1:3" x14ac:dyDescent="0.2">
      <c r="A257" s="497"/>
      <c r="B257" s="498"/>
      <c r="C257" s="498"/>
    </row>
    <row r="258" spans="1:3" x14ac:dyDescent="0.2">
      <c r="A258" s="497"/>
      <c r="B258" s="498"/>
      <c r="C258" s="498"/>
    </row>
    <row r="259" spans="1:3" x14ac:dyDescent="0.2">
      <c r="A259" s="497"/>
      <c r="B259" s="498"/>
      <c r="C259" s="498"/>
    </row>
    <row r="260" spans="1:3" x14ac:dyDescent="0.2">
      <c r="A260" s="497"/>
      <c r="B260" s="498"/>
      <c r="C260" s="498"/>
    </row>
    <row r="261" spans="1:3" x14ac:dyDescent="0.2">
      <c r="A261" s="497"/>
      <c r="B261" s="498"/>
      <c r="C261" s="498"/>
    </row>
    <row r="262" spans="1:3" x14ac:dyDescent="0.2">
      <c r="A262" s="497"/>
      <c r="B262" s="498"/>
      <c r="C262" s="498"/>
    </row>
    <row r="263" spans="1:3" x14ac:dyDescent="0.2">
      <c r="A263" s="497"/>
      <c r="B263" s="498"/>
      <c r="C263" s="498"/>
    </row>
    <row r="264" spans="1:3" x14ac:dyDescent="0.2">
      <c r="A264" s="497"/>
      <c r="B264" s="498"/>
      <c r="C264" s="498"/>
    </row>
    <row r="265" spans="1:3" x14ac:dyDescent="0.2">
      <c r="A265" s="497"/>
      <c r="B265" s="498"/>
      <c r="C265" s="498"/>
    </row>
  </sheetData>
  <protectedRanges>
    <protectedRange sqref="C81" name="Tartomány4"/>
    <protectedRange sqref="C93:C94" name="Tartomány4_1"/>
    <protectedRange sqref="C36:C37" name="Tartomány1_2_1_2_2"/>
    <protectedRange sqref="C58" name="Tartomány1_2_1_1_3"/>
    <protectedRange sqref="C55" name="Tartomány1_2_1_1_1_1"/>
    <protectedRange sqref="C54" name="Tartomány1_2_1"/>
    <protectedRange sqref="C53" name="Tartomány1_2_1_3_1_1"/>
    <protectedRange sqref="C59:C66" name="Tartomány1_2_1_1_6"/>
  </protectedRanges>
  <mergeCells count="55">
    <mergeCell ref="A6:A9"/>
    <mergeCell ref="B6:B9"/>
    <mergeCell ref="C6:C9"/>
    <mergeCell ref="D6:AA6"/>
    <mergeCell ref="AB6:AM6"/>
    <mergeCell ref="N8:N9"/>
    <mergeCell ref="AF8:AF9"/>
    <mergeCell ref="O8:O9"/>
    <mergeCell ref="P8:Q8"/>
    <mergeCell ref="R8:S8"/>
    <mergeCell ref="T8:T9"/>
    <mergeCell ref="U8:U9"/>
    <mergeCell ref="V8:W8"/>
    <mergeCell ref="A1:AS1"/>
    <mergeCell ref="A2:AS2"/>
    <mergeCell ref="A3:AS3"/>
    <mergeCell ref="A4:AS4"/>
    <mergeCell ref="A5:AS5"/>
    <mergeCell ref="AN6:AS7"/>
    <mergeCell ref="AT6:AT9"/>
    <mergeCell ref="AU6:AU9"/>
    <mergeCell ref="D7:I7"/>
    <mergeCell ref="J7:O7"/>
    <mergeCell ref="P7:U7"/>
    <mergeCell ref="V7:AA7"/>
    <mergeCell ref="AB7:AG7"/>
    <mergeCell ref="AH7:AM7"/>
    <mergeCell ref="D8:E8"/>
    <mergeCell ref="F8:G8"/>
    <mergeCell ref="H8:H9"/>
    <mergeCell ref="I8:I9"/>
    <mergeCell ref="J8:K8"/>
    <mergeCell ref="L8:M8"/>
    <mergeCell ref="AD8:AE8"/>
    <mergeCell ref="AP8:AQ8"/>
    <mergeCell ref="AR8:AR9"/>
    <mergeCell ref="AS8:AS9"/>
    <mergeCell ref="D69:AA69"/>
    <mergeCell ref="AB69:AM69"/>
    <mergeCell ref="AN69:AS69"/>
    <mergeCell ref="AG8:AG9"/>
    <mergeCell ref="AH8:AI8"/>
    <mergeCell ref="AJ8:AK8"/>
    <mergeCell ref="AL8:AL9"/>
    <mergeCell ref="AM8:AM9"/>
    <mergeCell ref="AN8:AO8"/>
    <mergeCell ref="X8:Y8"/>
    <mergeCell ref="Z8:Z9"/>
    <mergeCell ref="AA8:AA9"/>
    <mergeCell ref="AB8:AC8"/>
    <mergeCell ref="D76:AA76"/>
    <mergeCell ref="AB76:AM76"/>
    <mergeCell ref="AN76:AS76"/>
    <mergeCell ref="A80:AA80"/>
    <mergeCell ref="A81:AA81"/>
  </mergeCells>
  <pageMargins left="0.7" right="0.7" top="0.75" bottom="0.75" header="0.3" footer="0.3"/>
  <pageSetup paperSize="8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U267"/>
  <sheetViews>
    <sheetView topLeftCell="A49" zoomScale="91" zoomScaleNormal="91" zoomScaleSheetLayoutView="30" workbookViewId="0">
      <selection activeCell="A68" sqref="A68:XFD68"/>
    </sheetView>
  </sheetViews>
  <sheetFormatPr defaultColWidth="10.6640625" defaultRowHeight="15" x14ac:dyDescent="0.2"/>
  <cols>
    <col min="1" max="1" width="17.1640625" style="499" customWidth="1"/>
    <col min="2" max="2" width="7.1640625" style="67" customWidth="1"/>
    <col min="3" max="3" width="64.6640625" style="67" customWidth="1"/>
    <col min="4" max="4" width="5.33203125" style="67" customWidth="1"/>
    <col min="5" max="5" width="6.83203125" style="67" customWidth="1"/>
    <col min="6" max="6" width="5.33203125" style="67" customWidth="1"/>
    <col min="7" max="7" width="6.83203125" style="67" customWidth="1"/>
    <col min="8" max="8" width="5.33203125" style="67" customWidth="1"/>
    <col min="9" max="9" width="5.6640625" style="67" bestFit="1" customWidth="1"/>
    <col min="10" max="10" width="5.33203125" style="67" customWidth="1"/>
    <col min="11" max="11" width="6.83203125" style="67" customWidth="1"/>
    <col min="12" max="12" width="5.33203125" style="67" customWidth="1"/>
    <col min="13" max="13" width="6.83203125" style="67" customWidth="1"/>
    <col min="14" max="14" width="5.33203125" style="67" customWidth="1"/>
    <col min="15" max="15" width="5.6640625" style="67" bestFit="1" customWidth="1"/>
    <col min="16" max="16" width="5.33203125" style="67" bestFit="1" customWidth="1"/>
    <col min="17" max="17" width="6.83203125" style="67" customWidth="1"/>
    <col min="18" max="18" width="5.33203125" style="67" bestFit="1" customWidth="1"/>
    <col min="19" max="19" width="6.83203125" style="67" customWidth="1"/>
    <col min="20" max="20" width="5.33203125" style="67" customWidth="1"/>
    <col min="21" max="21" width="5.6640625" style="67" bestFit="1" customWidth="1"/>
    <col min="22" max="22" width="5.33203125" style="67" bestFit="1" customWidth="1"/>
    <col min="23" max="23" width="6.83203125" style="67" customWidth="1"/>
    <col min="24" max="24" width="5.33203125" style="67" bestFit="1" customWidth="1"/>
    <col min="25" max="25" width="6.83203125" style="67" customWidth="1"/>
    <col min="26" max="26" width="5.33203125" style="67" customWidth="1"/>
    <col min="27" max="27" width="5.6640625" style="67" bestFit="1" customWidth="1"/>
    <col min="28" max="28" width="5.33203125" style="67" customWidth="1"/>
    <col min="29" max="29" width="6.83203125" style="67" customWidth="1"/>
    <col min="30" max="30" width="5.33203125" style="67" customWidth="1"/>
    <col min="31" max="31" width="6.83203125" style="67" customWidth="1"/>
    <col min="32" max="32" width="5.33203125" style="67" customWidth="1"/>
    <col min="33" max="33" width="5.6640625" style="67" bestFit="1" customWidth="1"/>
    <col min="34" max="34" width="5.33203125" style="67" customWidth="1"/>
    <col min="35" max="35" width="6.83203125" style="67" customWidth="1"/>
    <col min="36" max="36" width="5.33203125" style="67" customWidth="1"/>
    <col min="37" max="37" width="6.83203125" style="67" customWidth="1"/>
    <col min="38" max="38" width="5.33203125" style="67" customWidth="1"/>
    <col min="39" max="39" width="5.6640625" style="67" bestFit="1" customWidth="1"/>
    <col min="40" max="40" width="6.83203125" style="67" bestFit="1" customWidth="1"/>
    <col min="41" max="41" width="8.1640625" style="67" customWidth="1"/>
    <col min="42" max="42" width="6.83203125" style="67" bestFit="1" customWidth="1"/>
    <col min="43" max="43" width="8.1640625" style="67" bestFit="1" customWidth="1"/>
    <col min="44" max="44" width="6.83203125" style="67" bestFit="1" customWidth="1"/>
    <col min="45" max="45" width="9" style="67" customWidth="1"/>
    <col min="46" max="46" width="53.33203125" style="67" customWidth="1"/>
    <col min="47" max="47" width="40.6640625" style="67" bestFit="1" customWidth="1"/>
    <col min="48" max="16384" width="10.6640625" style="67"/>
  </cols>
  <sheetData>
    <row r="1" spans="1:47" ht="21.95" customHeight="1" x14ac:dyDescent="0.2">
      <c r="A1" s="1549" t="s">
        <v>0</v>
      </c>
      <c r="B1" s="1549"/>
      <c r="C1" s="1549"/>
      <c r="D1" s="1549"/>
      <c r="E1" s="1549"/>
      <c r="F1" s="1549"/>
      <c r="G1" s="1549"/>
      <c r="H1" s="1549"/>
      <c r="I1" s="1549"/>
      <c r="J1" s="1549"/>
      <c r="K1" s="1549"/>
      <c r="L1" s="1549"/>
      <c r="M1" s="1549"/>
      <c r="N1" s="1549"/>
      <c r="O1" s="1549"/>
      <c r="P1" s="1549"/>
      <c r="Q1" s="1549"/>
      <c r="R1" s="1549"/>
      <c r="S1" s="1549"/>
      <c r="T1" s="1549"/>
      <c r="U1" s="1549"/>
      <c r="V1" s="1549"/>
      <c r="W1" s="1549"/>
      <c r="X1" s="1549"/>
      <c r="Y1" s="1549"/>
      <c r="Z1" s="1549"/>
      <c r="AA1" s="1549"/>
      <c r="AB1" s="1549"/>
      <c r="AC1" s="1549"/>
      <c r="AD1" s="1549"/>
      <c r="AE1" s="1549"/>
      <c r="AF1" s="1549"/>
      <c r="AG1" s="1549"/>
      <c r="AH1" s="1549"/>
      <c r="AI1" s="1549"/>
      <c r="AJ1" s="1549"/>
      <c r="AK1" s="1549"/>
      <c r="AL1" s="1549"/>
      <c r="AM1" s="1549"/>
      <c r="AN1" s="1549"/>
      <c r="AO1" s="1549"/>
      <c r="AP1" s="1549"/>
      <c r="AQ1" s="1549"/>
      <c r="AR1" s="1549"/>
      <c r="AS1" s="1549"/>
    </row>
    <row r="2" spans="1:47" ht="21.95" customHeight="1" x14ac:dyDescent="0.2">
      <c r="A2" s="1550" t="s">
        <v>564</v>
      </c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  <c r="M2" s="1550"/>
      <c r="N2" s="1550"/>
      <c r="O2" s="1550"/>
      <c r="P2" s="1550"/>
      <c r="Q2" s="1550"/>
      <c r="R2" s="1550"/>
      <c r="S2" s="1550"/>
      <c r="T2" s="1550"/>
      <c r="U2" s="1550"/>
      <c r="V2" s="1550"/>
      <c r="W2" s="1550"/>
      <c r="X2" s="1550"/>
      <c r="Y2" s="1550"/>
      <c r="Z2" s="1550"/>
      <c r="AA2" s="1550"/>
      <c r="AB2" s="1550"/>
      <c r="AC2" s="1550"/>
      <c r="AD2" s="1550"/>
      <c r="AE2" s="1550"/>
      <c r="AF2" s="1550"/>
      <c r="AG2" s="1550"/>
      <c r="AH2" s="1550"/>
      <c r="AI2" s="1550"/>
      <c r="AJ2" s="1550"/>
      <c r="AK2" s="1550"/>
      <c r="AL2" s="1550"/>
      <c r="AM2" s="1550"/>
      <c r="AN2" s="1550"/>
      <c r="AO2" s="1550"/>
      <c r="AP2" s="1550"/>
      <c r="AQ2" s="1550"/>
      <c r="AR2" s="1550"/>
      <c r="AS2" s="1550"/>
    </row>
    <row r="3" spans="1:47" ht="21.95" customHeight="1" x14ac:dyDescent="0.2">
      <c r="A3" s="1550" t="s">
        <v>566</v>
      </c>
      <c r="B3" s="1550"/>
      <c r="C3" s="1550"/>
      <c r="D3" s="1550"/>
      <c r="E3" s="1550"/>
      <c r="F3" s="1550"/>
      <c r="G3" s="1550"/>
      <c r="H3" s="1550"/>
      <c r="I3" s="1550"/>
      <c r="J3" s="1550"/>
      <c r="K3" s="1550"/>
      <c r="L3" s="1550"/>
      <c r="M3" s="1550"/>
      <c r="N3" s="1550"/>
      <c r="O3" s="1550"/>
      <c r="P3" s="1550"/>
      <c r="Q3" s="1550"/>
      <c r="R3" s="1550"/>
      <c r="S3" s="1550"/>
      <c r="T3" s="1550"/>
      <c r="U3" s="1550"/>
      <c r="V3" s="1550"/>
      <c r="W3" s="1550"/>
      <c r="X3" s="1550"/>
      <c r="Y3" s="1550"/>
      <c r="Z3" s="1550"/>
      <c r="AA3" s="1550"/>
      <c r="AB3" s="1550"/>
      <c r="AC3" s="1550"/>
      <c r="AD3" s="1550"/>
      <c r="AE3" s="1550"/>
      <c r="AF3" s="1550"/>
      <c r="AG3" s="1550"/>
      <c r="AH3" s="1550"/>
      <c r="AI3" s="1550"/>
      <c r="AJ3" s="1550"/>
      <c r="AK3" s="1550"/>
      <c r="AL3" s="1550"/>
      <c r="AM3" s="1550"/>
      <c r="AN3" s="1550"/>
      <c r="AO3" s="1550"/>
      <c r="AP3" s="1550"/>
      <c r="AQ3" s="1550"/>
      <c r="AR3" s="1550"/>
      <c r="AS3" s="1550"/>
    </row>
    <row r="4" spans="1:47" ht="23.25" x14ac:dyDescent="0.2">
      <c r="A4" s="1550" t="s">
        <v>990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0"/>
      <c r="AJ4" s="1550"/>
      <c r="AK4" s="1550"/>
      <c r="AL4" s="1550"/>
      <c r="AM4" s="1550"/>
      <c r="AN4" s="1550"/>
      <c r="AO4" s="1550"/>
      <c r="AP4" s="1550"/>
      <c r="AQ4" s="1550"/>
      <c r="AR4" s="1550"/>
      <c r="AS4" s="1550"/>
    </row>
    <row r="5" spans="1:47" s="390" customFormat="1" ht="24" thickBot="1" x14ac:dyDescent="0.25">
      <c r="A5" s="1551" t="s">
        <v>565</v>
      </c>
      <c r="B5" s="1551"/>
      <c r="C5" s="1551"/>
      <c r="D5" s="1549"/>
      <c r="E5" s="1549"/>
      <c r="F5" s="1549"/>
      <c r="G5" s="1549"/>
      <c r="H5" s="1549"/>
      <c r="I5" s="1549"/>
      <c r="J5" s="1549"/>
      <c r="K5" s="1549"/>
      <c r="L5" s="1549"/>
      <c r="M5" s="1549"/>
      <c r="N5" s="1549"/>
      <c r="O5" s="1549"/>
      <c r="P5" s="1549"/>
      <c r="Q5" s="1549"/>
      <c r="R5" s="1549"/>
      <c r="S5" s="1549"/>
      <c r="T5" s="1549"/>
      <c r="U5" s="1549"/>
      <c r="V5" s="1549"/>
      <c r="W5" s="1549"/>
      <c r="X5" s="1549"/>
      <c r="Y5" s="1549"/>
      <c r="Z5" s="1549"/>
      <c r="AA5" s="1549"/>
      <c r="AB5" s="1549"/>
      <c r="AC5" s="1549"/>
      <c r="AD5" s="1549"/>
      <c r="AE5" s="1549"/>
      <c r="AF5" s="1549"/>
      <c r="AG5" s="1549"/>
      <c r="AH5" s="1549"/>
      <c r="AI5" s="1549"/>
      <c r="AJ5" s="1549"/>
      <c r="AK5" s="1549"/>
      <c r="AL5" s="1549"/>
      <c r="AM5" s="1549"/>
      <c r="AN5" s="1551"/>
      <c r="AO5" s="1551"/>
      <c r="AP5" s="1551"/>
      <c r="AQ5" s="1551"/>
      <c r="AR5" s="1551"/>
      <c r="AS5" s="1551"/>
    </row>
    <row r="6" spans="1:47" ht="15.75" customHeight="1" thickTop="1" thickBot="1" x14ac:dyDescent="0.25">
      <c r="A6" s="1572" t="s">
        <v>1</v>
      </c>
      <c r="B6" s="1575" t="s">
        <v>2</v>
      </c>
      <c r="C6" s="1578" t="s">
        <v>3</v>
      </c>
      <c r="D6" s="1581" t="s">
        <v>4</v>
      </c>
      <c r="E6" s="1582"/>
      <c r="F6" s="1582"/>
      <c r="G6" s="1582"/>
      <c r="H6" s="1582"/>
      <c r="I6" s="1582"/>
      <c r="J6" s="1582"/>
      <c r="K6" s="1582"/>
      <c r="L6" s="1582"/>
      <c r="M6" s="1582"/>
      <c r="N6" s="1582"/>
      <c r="O6" s="1582"/>
      <c r="P6" s="1582"/>
      <c r="Q6" s="1582"/>
      <c r="R6" s="1582"/>
      <c r="S6" s="1582"/>
      <c r="T6" s="1582"/>
      <c r="U6" s="1582"/>
      <c r="V6" s="1582"/>
      <c r="W6" s="1582"/>
      <c r="X6" s="1582"/>
      <c r="Y6" s="1582"/>
      <c r="Z6" s="1582"/>
      <c r="AA6" s="1582"/>
      <c r="AB6" s="1581" t="s">
        <v>4</v>
      </c>
      <c r="AC6" s="1582"/>
      <c r="AD6" s="1582"/>
      <c r="AE6" s="1582"/>
      <c r="AF6" s="1582"/>
      <c r="AG6" s="1582"/>
      <c r="AH6" s="1582"/>
      <c r="AI6" s="1582"/>
      <c r="AJ6" s="1582"/>
      <c r="AK6" s="1582"/>
      <c r="AL6" s="1582"/>
      <c r="AM6" s="1582"/>
      <c r="AN6" s="1593" t="s">
        <v>5</v>
      </c>
      <c r="AO6" s="1594"/>
      <c r="AP6" s="1594"/>
      <c r="AQ6" s="1594"/>
      <c r="AR6" s="1594"/>
      <c r="AS6" s="1595"/>
      <c r="AT6" s="1523" t="s">
        <v>48</v>
      </c>
      <c r="AU6" s="1523" t="s">
        <v>49</v>
      </c>
    </row>
    <row r="7" spans="1:47" ht="15.75" customHeight="1" x14ac:dyDescent="0.2">
      <c r="A7" s="1573"/>
      <c r="B7" s="1576"/>
      <c r="C7" s="1579"/>
      <c r="D7" s="1600" t="s">
        <v>6</v>
      </c>
      <c r="E7" s="1601"/>
      <c r="F7" s="1601"/>
      <c r="G7" s="1601"/>
      <c r="H7" s="1601"/>
      <c r="I7" s="1602"/>
      <c r="J7" s="1603" t="s">
        <v>7</v>
      </c>
      <c r="K7" s="1601"/>
      <c r="L7" s="1601"/>
      <c r="M7" s="1601"/>
      <c r="N7" s="1601"/>
      <c r="O7" s="1604"/>
      <c r="P7" s="1600" t="s">
        <v>8</v>
      </c>
      <c r="Q7" s="1601"/>
      <c r="R7" s="1601"/>
      <c r="S7" s="1601"/>
      <c r="T7" s="1601"/>
      <c r="U7" s="1602"/>
      <c r="V7" s="1603" t="s">
        <v>9</v>
      </c>
      <c r="W7" s="1601"/>
      <c r="X7" s="1601"/>
      <c r="Y7" s="1601"/>
      <c r="Z7" s="1601"/>
      <c r="AA7" s="1602"/>
      <c r="AB7" s="1600" t="s">
        <v>10</v>
      </c>
      <c r="AC7" s="1601"/>
      <c r="AD7" s="1601"/>
      <c r="AE7" s="1601"/>
      <c r="AF7" s="1601"/>
      <c r="AG7" s="1602"/>
      <c r="AH7" s="1600" t="s">
        <v>11</v>
      </c>
      <c r="AI7" s="1601"/>
      <c r="AJ7" s="1601"/>
      <c r="AK7" s="1601"/>
      <c r="AL7" s="1601"/>
      <c r="AM7" s="1602"/>
      <c r="AN7" s="1596"/>
      <c r="AO7" s="1597"/>
      <c r="AP7" s="1597"/>
      <c r="AQ7" s="1597"/>
      <c r="AR7" s="1597"/>
      <c r="AS7" s="1598"/>
      <c r="AT7" s="1599"/>
      <c r="AU7" s="1524"/>
    </row>
    <row r="8" spans="1:47" ht="15.75" customHeight="1" x14ac:dyDescent="0.2">
      <c r="A8" s="1573"/>
      <c r="B8" s="1576"/>
      <c r="C8" s="1579"/>
      <c r="D8" s="1587" t="s">
        <v>12</v>
      </c>
      <c r="E8" s="1588"/>
      <c r="F8" s="1589" t="s">
        <v>13</v>
      </c>
      <c r="G8" s="1588"/>
      <c r="H8" s="1583" t="s">
        <v>14</v>
      </c>
      <c r="I8" s="1590" t="s">
        <v>37</v>
      </c>
      <c r="J8" s="1592" t="s">
        <v>12</v>
      </c>
      <c r="K8" s="1588"/>
      <c r="L8" s="1589" t="s">
        <v>13</v>
      </c>
      <c r="M8" s="1588"/>
      <c r="N8" s="1583" t="s">
        <v>14</v>
      </c>
      <c r="O8" s="1585" t="s">
        <v>37</v>
      </c>
      <c r="P8" s="1587" t="s">
        <v>12</v>
      </c>
      <c r="Q8" s="1588"/>
      <c r="R8" s="1589" t="s">
        <v>13</v>
      </c>
      <c r="S8" s="1588"/>
      <c r="T8" s="1583" t="s">
        <v>14</v>
      </c>
      <c r="U8" s="1590" t="s">
        <v>37</v>
      </c>
      <c r="V8" s="1592" t="s">
        <v>12</v>
      </c>
      <c r="W8" s="1588"/>
      <c r="X8" s="1589" t="s">
        <v>13</v>
      </c>
      <c r="Y8" s="1588"/>
      <c r="Z8" s="1583" t="s">
        <v>14</v>
      </c>
      <c r="AA8" s="1612" t="s">
        <v>37</v>
      </c>
      <c r="AB8" s="1587" t="s">
        <v>12</v>
      </c>
      <c r="AC8" s="1588"/>
      <c r="AD8" s="1589" t="s">
        <v>13</v>
      </c>
      <c r="AE8" s="1588"/>
      <c r="AF8" s="1583" t="s">
        <v>14</v>
      </c>
      <c r="AG8" s="1590" t="s">
        <v>37</v>
      </c>
      <c r="AH8" s="1587" t="s">
        <v>12</v>
      </c>
      <c r="AI8" s="1588"/>
      <c r="AJ8" s="1589" t="s">
        <v>13</v>
      </c>
      <c r="AK8" s="1588"/>
      <c r="AL8" s="1583" t="s">
        <v>14</v>
      </c>
      <c r="AM8" s="1612" t="s">
        <v>37</v>
      </c>
      <c r="AN8" s="1592" t="s">
        <v>12</v>
      </c>
      <c r="AO8" s="1588"/>
      <c r="AP8" s="1589" t="s">
        <v>13</v>
      </c>
      <c r="AQ8" s="1588"/>
      <c r="AR8" s="1583" t="s">
        <v>14</v>
      </c>
      <c r="AS8" s="1605" t="s">
        <v>44</v>
      </c>
      <c r="AT8" s="1599"/>
      <c r="AU8" s="1524"/>
    </row>
    <row r="9" spans="1:47" ht="79.5" customHeight="1" thickBot="1" x14ac:dyDescent="0.25">
      <c r="A9" s="1574"/>
      <c r="B9" s="1577"/>
      <c r="C9" s="1580"/>
      <c r="D9" s="391" t="s">
        <v>38</v>
      </c>
      <c r="E9" s="392" t="s">
        <v>39</v>
      </c>
      <c r="F9" s="393" t="s">
        <v>38</v>
      </c>
      <c r="G9" s="392" t="s">
        <v>39</v>
      </c>
      <c r="H9" s="1584"/>
      <c r="I9" s="1591"/>
      <c r="J9" s="394" t="s">
        <v>38</v>
      </c>
      <c r="K9" s="392" t="s">
        <v>39</v>
      </c>
      <c r="L9" s="393" t="s">
        <v>38</v>
      </c>
      <c r="M9" s="392" t="s">
        <v>39</v>
      </c>
      <c r="N9" s="1584"/>
      <c r="O9" s="1586"/>
      <c r="P9" s="391" t="s">
        <v>38</v>
      </c>
      <c r="Q9" s="392" t="s">
        <v>39</v>
      </c>
      <c r="R9" s="393" t="s">
        <v>38</v>
      </c>
      <c r="S9" s="392" t="s">
        <v>39</v>
      </c>
      <c r="T9" s="1584"/>
      <c r="U9" s="1591"/>
      <c r="V9" s="394" t="s">
        <v>38</v>
      </c>
      <c r="W9" s="392" t="s">
        <v>39</v>
      </c>
      <c r="X9" s="393" t="s">
        <v>38</v>
      </c>
      <c r="Y9" s="392" t="s">
        <v>39</v>
      </c>
      <c r="Z9" s="1584"/>
      <c r="AA9" s="1613"/>
      <c r="AB9" s="391" t="s">
        <v>38</v>
      </c>
      <c r="AC9" s="392" t="s">
        <v>39</v>
      </c>
      <c r="AD9" s="393" t="s">
        <v>38</v>
      </c>
      <c r="AE9" s="392" t="s">
        <v>39</v>
      </c>
      <c r="AF9" s="1584"/>
      <c r="AG9" s="1591"/>
      <c r="AH9" s="391" t="s">
        <v>38</v>
      </c>
      <c r="AI9" s="392" t="s">
        <v>39</v>
      </c>
      <c r="AJ9" s="393" t="s">
        <v>38</v>
      </c>
      <c r="AK9" s="392" t="s">
        <v>39</v>
      </c>
      <c r="AL9" s="1584"/>
      <c r="AM9" s="1613"/>
      <c r="AN9" s="394" t="s">
        <v>38</v>
      </c>
      <c r="AO9" s="392" t="s">
        <v>40</v>
      </c>
      <c r="AP9" s="393" t="s">
        <v>38</v>
      </c>
      <c r="AQ9" s="392" t="s">
        <v>40</v>
      </c>
      <c r="AR9" s="1584"/>
      <c r="AS9" s="1606"/>
      <c r="AT9" s="1599"/>
      <c r="AU9" s="1524"/>
    </row>
    <row r="10" spans="1:47" s="433" customFormat="1" ht="15.75" customHeight="1" thickBot="1" x14ac:dyDescent="0.3">
      <c r="A10" s="1195"/>
      <c r="B10" s="1196"/>
      <c r="C10" s="1188" t="s">
        <v>55</v>
      </c>
      <c r="D10" s="1189">
        <f>SUM(SZAK!D46)</f>
        <v>4</v>
      </c>
      <c r="E10" s="1189">
        <f>SUM(SZAK!E46)</f>
        <v>40</v>
      </c>
      <c r="F10" s="1189">
        <f>SUM(SZAK!F46)</f>
        <v>6</v>
      </c>
      <c r="G10" s="1189">
        <f>SUM(SZAK!G46)</f>
        <v>60</v>
      </c>
      <c r="H10" s="1189">
        <f>SUM(SZAK!H46)</f>
        <v>8</v>
      </c>
      <c r="I10" s="1193" t="s">
        <v>17</v>
      </c>
      <c r="J10" s="1194">
        <f>SUM(SZAK!J46)</f>
        <v>4</v>
      </c>
      <c r="K10" s="1189">
        <f>SUM(SZAK!K46)</f>
        <v>64</v>
      </c>
      <c r="L10" s="1189">
        <f>SUM(SZAK!L46)</f>
        <v>6</v>
      </c>
      <c r="M10" s="1189">
        <f>SUM(SZAK!M46)</f>
        <v>88</v>
      </c>
      <c r="N10" s="1189">
        <f>SUM(SZAK!N46)</f>
        <v>8</v>
      </c>
      <c r="O10" s="1193" t="s">
        <v>17</v>
      </c>
      <c r="P10" s="1194">
        <f>SUM(SZAK!P46)</f>
        <v>5</v>
      </c>
      <c r="Q10" s="1189">
        <f>SUM(SZAK!Q46)</f>
        <v>70</v>
      </c>
      <c r="R10" s="1189">
        <f>SUM(SZAK!R46)</f>
        <v>5</v>
      </c>
      <c r="S10" s="1189">
        <f>SUM(SZAK!S46)</f>
        <v>70</v>
      </c>
      <c r="T10" s="1189">
        <f>SUM(SZAK!T46)</f>
        <v>9</v>
      </c>
      <c r="U10" s="1193" t="s">
        <v>17</v>
      </c>
      <c r="V10" s="1194">
        <f>SUM(SZAK!V46)</f>
        <v>2</v>
      </c>
      <c r="W10" s="1189">
        <f>SUM(SZAK!W46)</f>
        <v>28</v>
      </c>
      <c r="X10" s="1189">
        <f>SUM(SZAK!X46)</f>
        <v>7</v>
      </c>
      <c r="Y10" s="1189">
        <f>SUM(SZAK!Y46)</f>
        <v>98</v>
      </c>
      <c r="Z10" s="1189">
        <f>SUM(SZAK!Z46)</f>
        <v>9</v>
      </c>
      <c r="AA10" s="1189" t="s">
        <v>17</v>
      </c>
      <c r="AB10" s="1189">
        <f>SUM(SZAK!AB46)</f>
        <v>4</v>
      </c>
      <c r="AC10" s="1189">
        <f>SUM(SZAK!AC46)</f>
        <v>56</v>
      </c>
      <c r="AD10" s="1189">
        <f>SUM(SZAK!AD46)</f>
        <v>8</v>
      </c>
      <c r="AE10" s="1189">
        <f>SUM(SZAK!AE46)</f>
        <v>112</v>
      </c>
      <c r="AF10" s="1189">
        <f>SUM(SZAK!AF46)</f>
        <v>15</v>
      </c>
      <c r="AG10" s="1189" t="s">
        <v>17</v>
      </c>
      <c r="AH10" s="1189">
        <f>SUM(SZAK!AH46)</f>
        <v>4</v>
      </c>
      <c r="AI10" s="1189">
        <f>SUM(SZAK!AI46)</f>
        <v>44</v>
      </c>
      <c r="AJ10" s="1189">
        <f>SUM(SZAK!AJ46)</f>
        <v>7</v>
      </c>
      <c r="AK10" s="1189">
        <f>SUM(SZAK!AK46)</f>
        <v>74</v>
      </c>
      <c r="AL10" s="1189">
        <f>SUM(SZAK!AL46)</f>
        <v>16</v>
      </c>
      <c r="AM10" s="1197" t="s">
        <v>17</v>
      </c>
      <c r="AN10" s="1194">
        <f>SUM(SZAK!AN46)</f>
        <v>23</v>
      </c>
      <c r="AO10" s="1189">
        <f>SUM(SZAK!AO46)</f>
        <v>304</v>
      </c>
      <c r="AP10" s="1189">
        <f>SUM(SZAK!AP46)</f>
        <v>34</v>
      </c>
      <c r="AQ10" s="1189">
        <f>SUM(SZAK!AQ46)</f>
        <v>440</v>
      </c>
      <c r="AR10" s="1189">
        <f>SUM(SZAK!AR46)</f>
        <v>65</v>
      </c>
      <c r="AS10" s="1189">
        <f>SUM(SZAK!AS46)</f>
        <v>55</v>
      </c>
      <c r="AT10" s="1169"/>
      <c r="AU10" s="1169"/>
    </row>
    <row r="11" spans="1:47" s="403" customFormat="1" ht="15.75" customHeight="1" thickBot="1" x14ac:dyDescent="0.3">
      <c r="A11" s="404" t="s">
        <v>7</v>
      </c>
      <c r="B11" s="405"/>
      <c r="C11" s="406" t="s">
        <v>51</v>
      </c>
      <c r="D11" s="407"/>
      <c r="E11" s="408"/>
      <c r="F11" s="409"/>
      <c r="G11" s="408"/>
      <c r="H11" s="409"/>
      <c r="I11" s="411"/>
      <c r="J11" s="409"/>
      <c r="K11" s="408"/>
      <c r="L11" s="409"/>
      <c r="M11" s="408"/>
      <c r="N11" s="409"/>
      <c r="O11" s="411"/>
      <c r="P11" s="409"/>
      <c r="Q11" s="408"/>
      <c r="R11" s="409"/>
      <c r="S11" s="408"/>
      <c r="T11" s="409"/>
      <c r="U11" s="411"/>
      <c r="V11" s="409"/>
      <c r="W11" s="408"/>
      <c r="X11" s="409"/>
      <c r="Y11" s="408"/>
      <c r="Z11" s="409"/>
      <c r="AA11" s="412"/>
      <c r="AB11" s="407"/>
      <c r="AC11" s="408"/>
      <c r="AD11" s="409"/>
      <c r="AE11" s="408"/>
      <c r="AF11" s="409"/>
      <c r="AG11" s="413"/>
      <c r="AH11" s="409"/>
      <c r="AI11" s="408"/>
      <c r="AJ11" s="409"/>
      <c r="AK11" s="408"/>
      <c r="AL11" s="409"/>
      <c r="AM11" s="605"/>
      <c r="AN11" s="414"/>
      <c r="AO11" s="414"/>
      <c r="AP11" s="414"/>
      <c r="AQ11" s="414"/>
      <c r="AR11" s="414"/>
      <c r="AS11" s="415"/>
      <c r="AT11" s="606"/>
      <c r="AU11" s="606"/>
    </row>
    <row r="12" spans="1:47" s="1" customFormat="1" ht="15.75" customHeight="1" thickTop="1" thickBot="1" x14ac:dyDescent="0.25">
      <c r="A12" s="1387" t="s">
        <v>887</v>
      </c>
      <c r="B12" s="256" t="s">
        <v>15</v>
      </c>
      <c r="C12" s="1127" t="s">
        <v>886</v>
      </c>
      <c r="D12" s="1148"/>
      <c r="E12" s="1144"/>
      <c r="F12" s="1419">
        <v>6</v>
      </c>
      <c r="G12" s="888">
        <v>60</v>
      </c>
      <c r="H12" s="1419">
        <v>4</v>
      </c>
      <c r="I12" s="1420" t="s">
        <v>67</v>
      </c>
      <c r="J12" s="1151" t="s">
        <v>68</v>
      </c>
      <c r="K12" s="1144"/>
      <c r="L12" s="1143" t="s">
        <v>68</v>
      </c>
      <c r="M12" s="1144"/>
      <c r="N12" s="1137"/>
      <c r="O12" s="1153"/>
      <c r="P12" s="1151"/>
      <c r="Q12" s="1144"/>
      <c r="R12" s="1143"/>
      <c r="S12" s="1144"/>
      <c r="T12" s="1137"/>
      <c r="U12" s="1153"/>
      <c r="V12" s="1151" t="s">
        <v>68</v>
      </c>
      <c r="W12" s="1144"/>
      <c r="X12" s="1143" t="s">
        <v>68</v>
      </c>
      <c r="Y12" s="1144"/>
      <c r="Z12" s="1137"/>
      <c r="AA12" s="1153"/>
      <c r="AB12" s="1151" t="s">
        <v>68</v>
      </c>
      <c r="AC12" s="1144"/>
      <c r="AD12" s="1143" t="s">
        <v>68</v>
      </c>
      <c r="AE12" s="1144"/>
      <c r="AF12" s="1137"/>
      <c r="AG12" s="1153"/>
      <c r="AH12" s="1151" t="s">
        <v>68</v>
      </c>
      <c r="AI12" s="1144"/>
      <c r="AJ12" s="1143" t="s">
        <v>68</v>
      </c>
      <c r="AK12" s="1144"/>
      <c r="AL12" s="1137"/>
      <c r="AM12" s="1155"/>
      <c r="AN12" s="846"/>
      <c r="AO12" s="266"/>
      <c r="AP12" s="259">
        <v>6</v>
      </c>
      <c r="AQ12" s="913">
        <v>60</v>
      </c>
      <c r="AR12" s="1162">
        <v>4</v>
      </c>
      <c r="AS12" s="1156">
        <v>6</v>
      </c>
      <c r="AT12" s="188" t="s">
        <v>662</v>
      </c>
      <c r="AU12" s="189" t="s">
        <v>661</v>
      </c>
    </row>
    <row r="13" spans="1:47" ht="15.75" customHeight="1" thickTop="1" x14ac:dyDescent="0.2">
      <c r="A13" s="255" t="s">
        <v>65</v>
      </c>
      <c r="B13" s="281" t="s">
        <v>34</v>
      </c>
      <c r="C13" s="1127" t="s">
        <v>66</v>
      </c>
      <c r="D13" s="1149">
        <v>2</v>
      </c>
      <c r="E13" s="1171">
        <v>36</v>
      </c>
      <c r="F13" s="1137">
        <v>2</v>
      </c>
      <c r="G13" s="888">
        <v>24</v>
      </c>
      <c r="H13" s="1137">
        <v>2</v>
      </c>
      <c r="I13" s="1153" t="s">
        <v>67</v>
      </c>
      <c r="J13" s="1149"/>
      <c r="K13" s="1171" t="str">
        <f>IF(J13*15=0,"",J13*15)</f>
        <v/>
      </c>
      <c r="L13" s="1137"/>
      <c r="M13" s="1171" t="str">
        <f>IF(L13*15=0,"",L13*15)</f>
        <v/>
      </c>
      <c r="N13" s="1137"/>
      <c r="O13" s="1153"/>
      <c r="P13" s="1149"/>
      <c r="Q13" s="1171" t="str">
        <f>IF(P13*15=0,"",P13*15)</f>
        <v/>
      </c>
      <c r="R13" s="1137"/>
      <c r="S13" s="1171" t="str">
        <f>IF(R13*15=0,"",R13*15)</f>
        <v/>
      </c>
      <c r="T13" s="1137"/>
      <c r="U13" s="1153"/>
      <c r="V13" s="1149"/>
      <c r="W13" s="888" t="str">
        <f>IF(V13*15=0,"",V13*15)</f>
        <v/>
      </c>
      <c r="X13" s="1137"/>
      <c r="Y13" s="888" t="str">
        <f>IF(X13*15=0,"",X13*15)</f>
        <v/>
      </c>
      <c r="Z13" s="1137"/>
      <c r="AA13" s="1153"/>
      <c r="AB13" s="1149"/>
      <c r="AC13" s="888" t="str">
        <f>IF(AB13*15=0,"",AB13*15)</f>
        <v/>
      </c>
      <c r="AD13" s="1137"/>
      <c r="AE13" s="888" t="str">
        <f>IF(AD13*15=0,"",AD13*15)</f>
        <v/>
      </c>
      <c r="AF13" s="1137"/>
      <c r="AG13" s="1153"/>
      <c r="AH13" s="1149"/>
      <c r="AI13" s="888" t="str">
        <f>IF(AH13*15=0,"",AH13*15)</f>
        <v/>
      </c>
      <c r="AJ13" s="1137"/>
      <c r="AK13" s="888" t="str">
        <f>IF(AJ13*15=0,"",AJ13*15)</f>
        <v/>
      </c>
      <c r="AL13" s="1137"/>
      <c r="AM13" s="1172"/>
      <c r="AN13" s="846">
        <f t="shared" ref="AN13:AN47" si="0">IF(D13+J13+P13+V13+AB13+AH13=0,"",D13+J13+P13+V13+AB13+AH13)</f>
        <v>2</v>
      </c>
      <c r="AO13" s="259">
        <v>36</v>
      </c>
      <c r="AP13" s="266">
        <f t="shared" ref="AP13:AP47" si="1">IF(F13+L13+R13+X13+AD13+AJ13=0,"",F13+L13+R13+X13+AD13+AJ13)</f>
        <v>2</v>
      </c>
      <c r="AQ13" s="259">
        <v>24</v>
      </c>
      <c r="AR13" s="583">
        <f t="shared" ref="AR13:AR47" si="2">IF(N13+H13+T13+Z13+AF13+AL13=0,"",N13+H13+T13+Z13+AF13+AL13)</f>
        <v>2</v>
      </c>
      <c r="AS13" s="1173">
        <f t="shared" ref="AS13:AS47" si="3">IF(D13+F13+L13+J13+P13+R13+V13+X13+AB13+AD13+AH13+AJ13=0,"",D13+F13+L13+J13+P13+R13+V13+X13+AB13+AD13+AH13+AJ13)</f>
        <v>4</v>
      </c>
      <c r="AT13" s="30" t="s">
        <v>749</v>
      </c>
      <c r="AU13" s="31" t="s">
        <v>750</v>
      </c>
    </row>
    <row r="14" spans="1:47" ht="15.75" customHeight="1" x14ac:dyDescent="0.2">
      <c r="A14" s="255" t="s">
        <v>147</v>
      </c>
      <c r="B14" s="665" t="s">
        <v>34</v>
      </c>
      <c r="C14" s="1127" t="s">
        <v>148</v>
      </c>
      <c r="D14" s="1149">
        <v>2</v>
      </c>
      <c r="E14" s="1171">
        <v>24</v>
      </c>
      <c r="F14" s="1137"/>
      <c r="G14" s="888">
        <v>6</v>
      </c>
      <c r="H14" s="1137">
        <v>2</v>
      </c>
      <c r="I14" s="1153" t="s">
        <v>67</v>
      </c>
      <c r="J14" s="1149"/>
      <c r="K14" s="1171" t="str">
        <f>IF(J14*15=0,"",J14*15)</f>
        <v/>
      </c>
      <c r="L14" s="1137"/>
      <c r="M14" s="1171" t="str">
        <f>IF(L14*15=0,"",L14*15)</f>
        <v/>
      </c>
      <c r="N14" s="1137"/>
      <c r="O14" s="1153"/>
      <c r="P14" s="1149"/>
      <c r="Q14" s="1171" t="str">
        <f>IF(P14*15=0,"",P14*15)</f>
        <v/>
      </c>
      <c r="R14" s="1137"/>
      <c r="S14" s="1171" t="str">
        <f>IF(R14*15=0,"",R14*15)</f>
        <v/>
      </c>
      <c r="T14" s="1137"/>
      <c r="U14" s="1153"/>
      <c r="V14" s="1149"/>
      <c r="W14" s="888" t="str">
        <f>IF(V14*15=0,"",V14*15)</f>
        <v/>
      </c>
      <c r="X14" s="1137"/>
      <c r="Y14" s="888" t="str">
        <f>IF(X14*15=0,"",X14*15)</f>
        <v/>
      </c>
      <c r="Z14" s="1137"/>
      <c r="AA14" s="1153"/>
      <c r="AB14" s="1149"/>
      <c r="AC14" s="888" t="str">
        <f>IF(AB14*15=0,"",AB14*15)</f>
        <v/>
      </c>
      <c r="AD14" s="1137"/>
      <c r="AE14" s="888" t="str">
        <f>IF(AD14*15=0,"",AD14*15)</f>
        <v/>
      </c>
      <c r="AF14" s="1137"/>
      <c r="AG14" s="1153"/>
      <c r="AH14" s="1149"/>
      <c r="AI14" s="888" t="str">
        <f>IF(AH14*15=0,"",AH14*15)</f>
        <v/>
      </c>
      <c r="AJ14" s="1137"/>
      <c r="AK14" s="888" t="str">
        <f>IF(AJ14*15=0,"",AJ14*15)</f>
        <v/>
      </c>
      <c r="AL14" s="1137"/>
      <c r="AM14" s="1172"/>
      <c r="AN14" s="846">
        <f t="shared" si="0"/>
        <v>2</v>
      </c>
      <c r="AO14" s="259">
        <v>24</v>
      </c>
      <c r="AP14" s="266" t="str">
        <f t="shared" si="1"/>
        <v/>
      </c>
      <c r="AQ14" s="259">
        <v>6</v>
      </c>
      <c r="AR14" s="266">
        <f t="shared" si="2"/>
        <v>2</v>
      </c>
      <c r="AS14" s="1040">
        <f t="shared" si="3"/>
        <v>2</v>
      </c>
      <c r="AT14" s="31" t="s">
        <v>692</v>
      </c>
      <c r="AU14" s="31" t="s">
        <v>752</v>
      </c>
    </row>
    <row r="15" spans="1:47" ht="15.75" customHeight="1" x14ac:dyDescent="0.2">
      <c r="A15" s="255" t="s">
        <v>69</v>
      </c>
      <c r="B15" s="665" t="s">
        <v>34</v>
      </c>
      <c r="C15" s="1127" t="s">
        <v>70</v>
      </c>
      <c r="D15" s="1149">
        <v>1</v>
      </c>
      <c r="E15" s="1171">
        <v>16</v>
      </c>
      <c r="F15" s="1137">
        <v>1</v>
      </c>
      <c r="G15" s="888">
        <v>36</v>
      </c>
      <c r="H15" s="1137">
        <v>2</v>
      </c>
      <c r="I15" s="1153" t="s">
        <v>71</v>
      </c>
      <c r="J15" s="1149"/>
      <c r="K15" s="1171" t="str">
        <f>IF(J15*15=0,"",J15*15)</f>
        <v/>
      </c>
      <c r="L15" s="1137"/>
      <c r="M15" s="1171" t="str">
        <f>IF(L15*15=0,"",L15*15)</f>
        <v/>
      </c>
      <c r="N15" s="1137"/>
      <c r="O15" s="1153"/>
      <c r="P15" s="1149"/>
      <c r="Q15" s="1171" t="str">
        <f>IF(P15*15=0,"",P15*15)</f>
        <v/>
      </c>
      <c r="R15" s="1137"/>
      <c r="S15" s="1171" t="str">
        <f>IF(R15*15=0,"",R15*15)</f>
        <v/>
      </c>
      <c r="T15" s="1137"/>
      <c r="U15" s="1153"/>
      <c r="V15" s="1149"/>
      <c r="W15" s="888" t="str">
        <f>IF(V15*15=0,"",V15*15)</f>
        <v/>
      </c>
      <c r="X15" s="1137"/>
      <c r="Y15" s="888" t="str">
        <f>IF(X15*15=0,"",X15*15)</f>
        <v/>
      </c>
      <c r="Z15" s="1137"/>
      <c r="AA15" s="1153"/>
      <c r="AB15" s="1149"/>
      <c r="AC15" s="888" t="str">
        <f>IF(AB15*15=0,"",AB15*15)</f>
        <v/>
      </c>
      <c r="AD15" s="1137"/>
      <c r="AE15" s="888" t="str">
        <f>IF(AD15*15=0,"",AD15*15)</f>
        <v/>
      </c>
      <c r="AF15" s="1137"/>
      <c r="AG15" s="1153"/>
      <c r="AH15" s="1149"/>
      <c r="AI15" s="888" t="str">
        <f>IF(AH15*15=0,"",AH15*15)</f>
        <v/>
      </c>
      <c r="AJ15" s="1137"/>
      <c r="AK15" s="888" t="str">
        <f>IF(AJ15*15=0,"",AJ15*15)</f>
        <v/>
      </c>
      <c r="AL15" s="1137"/>
      <c r="AM15" s="1172"/>
      <c r="AN15" s="846">
        <f t="shared" si="0"/>
        <v>1</v>
      </c>
      <c r="AO15" s="259">
        <v>16</v>
      </c>
      <c r="AP15" s="266">
        <f t="shared" si="1"/>
        <v>1</v>
      </c>
      <c r="AQ15" s="259">
        <v>36</v>
      </c>
      <c r="AR15" s="266">
        <f t="shared" si="2"/>
        <v>2</v>
      </c>
      <c r="AS15" s="1040">
        <f t="shared" si="3"/>
        <v>2</v>
      </c>
      <c r="AT15" s="633" t="s">
        <v>749</v>
      </c>
      <c r="AU15" s="546" t="s">
        <v>654</v>
      </c>
    </row>
    <row r="16" spans="1:47" ht="15.75" customHeight="1" x14ac:dyDescent="0.2">
      <c r="A16" s="255" t="s">
        <v>72</v>
      </c>
      <c r="B16" s="281" t="s">
        <v>34</v>
      </c>
      <c r="C16" s="1127" t="s">
        <v>73</v>
      </c>
      <c r="D16" s="1149"/>
      <c r="E16" s="1171" t="str">
        <f>IF(D16*15=0,"",D16*15)</f>
        <v/>
      </c>
      <c r="F16" s="1137">
        <v>4</v>
      </c>
      <c r="G16" s="888">
        <v>54</v>
      </c>
      <c r="H16" s="1137">
        <v>2</v>
      </c>
      <c r="I16" s="1153" t="s">
        <v>71</v>
      </c>
      <c r="J16" s="1149"/>
      <c r="K16" s="1171" t="str">
        <f>IF(J16*15=0,"",J16*15)</f>
        <v/>
      </c>
      <c r="L16" s="1137"/>
      <c r="M16" s="1171" t="str">
        <f>IF(L16*15=0,"",L16*15)</f>
        <v/>
      </c>
      <c r="N16" s="1137"/>
      <c r="O16" s="1153"/>
      <c r="P16" s="1149"/>
      <c r="Q16" s="1171" t="str">
        <f>IF(P16*15=0,"",P16*15)</f>
        <v/>
      </c>
      <c r="R16" s="1137"/>
      <c r="S16" s="1171" t="str">
        <f>IF(R16*15=0,"",R16*15)</f>
        <v/>
      </c>
      <c r="T16" s="1137"/>
      <c r="U16" s="1153"/>
      <c r="V16" s="1149"/>
      <c r="W16" s="888" t="str">
        <f>IF(V16*15=0,"",V16*15)</f>
        <v/>
      </c>
      <c r="X16" s="1137"/>
      <c r="Y16" s="888" t="str">
        <f>IF(X16*15=0,"",X16*15)</f>
        <v/>
      </c>
      <c r="Z16" s="1137"/>
      <c r="AA16" s="1153"/>
      <c r="AB16" s="1149"/>
      <c r="AC16" s="888" t="str">
        <f>IF(AB16*15=0,"",AB16*15)</f>
        <v/>
      </c>
      <c r="AD16" s="1137"/>
      <c r="AE16" s="888" t="str">
        <f>IF(AD16*15=0,"",AD16*15)</f>
        <v/>
      </c>
      <c r="AF16" s="1137"/>
      <c r="AG16" s="1153"/>
      <c r="AH16" s="1149"/>
      <c r="AI16" s="888" t="str">
        <f>IF(AH16*15=0,"",AH16*15)</f>
        <v/>
      </c>
      <c r="AJ16" s="1137"/>
      <c r="AK16" s="888" t="str">
        <f>IF(AJ16*15=0,"",AJ16*15)</f>
        <v/>
      </c>
      <c r="AL16" s="1137"/>
      <c r="AM16" s="1172"/>
      <c r="AN16" s="846" t="str">
        <f t="shared" si="0"/>
        <v/>
      </c>
      <c r="AO16" s="259" t="str">
        <f t="shared" ref="AO16:AO47" si="4">IF((D16+J16+P16+V16+AB16+AH16)*14=0,"",(D16+J16+P16+V16+AB16+AH16)*14)</f>
        <v/>
      </c>
      <c r="AP16" s="266">
        <f t="shared" si="1"/>
        <v>4</v>
      </c>
      <c r="AQ16" s="259">
        <v>54</v>
      </c>
      <c r="AR16" s="266">
        <f t="shared" si="2"/>
        <v>2</v>
      </c>
      <c r="AS16" s="1040">
        <f t="shared" si="3"/>
        <v>4</v>
      </c>
      <c r="AT16" s="30" t="s">
        <v>671</v>
      </c>
      <c r="AU16" s="31" t="s">
        <v>751</v>
      </c>
    </row>
    <row r="17" spans="1:47" s="20" customFormat="1" ht="15.75" customHeight="1" x14ac:dyDescent="0.2">
      <c r="A17" s="255" t="s">
        <v>79</v>
      </c>
      <c r="B17" s="256" t="s">
        <v>15</v>
      </c>
      <c r="C17" s="1127" t="s">
        <v>80</v>
      </c>
      <c r="D17" s="1149">
        <v>2</v>
      </c>
      <c r="E17" s="1171">
        <v>20</v>
      </c>
      <c r="F17" s="1137">
        <v>1</v>
      </c>
      <c r="G17" s="888">
        <v>10</v>
      </c>
      <c r="H17" s="1137">
        <v>2</v>
      </c>
      <c r="I17" s="1153" t="s">
        <v>67</v>
      </c>
      <c r="J17" s="1149"/>
      <c r="K17" s="1171"/>
      <c r="L17" s="1137"/>
      <c r="M17" s="1171"/>
      <c r="N17" s="1137"/>
      <c r="O17" s="1153"/>
      <c r="P17" s="1149"/>
      <c r="Q17" s="1171"/>
      <c r="R17" s="1137"/>
      <c r="S17" s="1171"/>
      <c r="T17" s="1137"/>
      <c r="U17" s="1153"/>
      <c r="V17" s="1149"/>
      <c r="W17" s="888"/>
      <c r="X17" s="1137"/>
      <c r="Y17" s="888"/>
      <c r="Z17" s="1137"/>
      <c r="AA17" s="1153"/>
      <c r="AB17" s="1149"/>
      <c r="AC17" s="888"/>
      <c r="AD17" s="1137"/>
      <c r="AE17" s="888"/>
      <c r="AF17" s="1137"/>
      <c r="AG17" s="1153"/>
      <c r="AH17" s="1149"/>
      <c r="AI17" s="888"/>
      <c r="AJ17" s="1137"/>
      <c r="AK17" s="888"/>
      <c r="AL17" s="1137"/>
      <c r="AM17" s="1172"/>
      <c r="AN17" s="846">
        <f t="shared" si="0"/>
        <v>2</v>
      </c>
      <c r="AO17" s="259">
        <v>20</v>
      </c>
      <c r="AP17" s="266">
        <f t="shared" si="1"/>
        <v>1</v>
      </c>
      <c r="AQ17" s="259">
        <v>10</v>
      </c>
      <c r="AR17" s="266">
        <f t="shared" si="2"/>
        <v>2</v>
      </c>
      <c r="AS17" s="1040">
        <f t="shared" si="3"/>
        <v>3</v>
      </c>
      <c r="AT17" s="30" t="s">
        <v>981</v>
      </c>
      <c r="AU17" s="31" t="s">
        <v>750</v>
      </c>
    </row>
    <row r="18" spans="1:47" s="20" customFormat="1" ht="15.75" customHeight="1" x14ac:dyDescent="0.2">
      <c r="A18" s="339" t="s">
        <v>283</v>
      </c>
      <c r="B18" s="281" t="s">
        <v>15</v>
      </c>
      <c r="C18" s="827" t="s">
        <v>284</v>
      </c>
      <c r="D18" s="1149"/>
      <c r="E18" s="1171" t="s">
        <v>68</v>
      </c>
      <c r="F18" s="1137">
        <v>4</v>
      </c>
      <c r="G18" s="888">
        <v>40</v>
      </c>
      <c r="H18" s="1137">
        <v>3</v>
      </c>
      <c r="I18" s="1153" t="s">
        <v>71</v>
      </c>
      <c r="J18" s="1149"/>
      <c r="K18" s="1171"/>
      <c r="L18" s="1137"/>
      <c r="M18" s="1171"/>
      <c r="N18" s="1137"/>
      <c r="O18" s="1153"/>
      <c r="P18" s="1149"/>
      <c r="Q18" s="1171"/>
      <c r="R18" s="1137"/>
      <c r="S18" s="1171"/>
      <c r="T18" s="1137"/>
      <c r="U18" s="1153"/>
      <c r="V18" s="1149"/>
      <c r="W18" s="888"/>
      <c r="X18" s="1137"/>
      <c r="Y18" s="888"/>
      <c r="Z18" s="1137"/>
      <c r="AA18" s="1153"/>
      <c r="AB18" s="1149"/>
      <c r="AC18" s="888"/>
      <c r="AD18" s="1137"/>
      <c r="AE18" s="888"/>
      <c r="AF18" s="1137"/>
      <c r="AG18" s="1153"/>
      <c r="AH18" s="1149"/>
      <c r="AI18" s="888"/>
      <c r="AJ18" s="1137"/>
      <c r="AK18" s="888"/>
      <c r="AL18" s="1137"/>
      <c r="AM18" s="1172"/>
      <c r="AN18" s="846" t="str">
        <f t="shared" si="0"/>
        <v/>
      </c>
      <c r="AO18" s="259" t="str">
        <f t="shared" si="4"/>
        <v/>
      </c>
      <c r="AP18" s="266">
        <f t="shared" si="1"/>
        <v>4</v>
      </c>
      <c r="AQ18" s="259">
        <v>40</v>
      </c>
      <c r="AR18" s="266">
        <f t="shared" si="2"/>
        <v>3</v>
      </c>
      <c r="AS18" s="1040">
        <f t="shared" si="3"/>
        <v>4</v>
      </c>
      <c r="AT18" s="30" t="s">
        <v>846</v>
      </c>
      <c r="AU18" s="31" t="s">
        <v>847</v>
      </c>
    </row>
    <row r="19" spans="1:47" ht="15.75" customHeight="1" x14ac:dyDescent="0.2">
      <c r="A19" s="255" t="s">
        <v>150</v>
      </c>
      <c r="B19" s="281" t="s">
        <v>34</v>
      </c>
      <c r="C19" s="1127" t="s">
        <v>151</v>
      </c>
      <c r="D19" s="1149">
        <v>5</v>
      </c>
      <c r="E19" s="1171">
        <v>50</v>
      </c>
      <c r="F19" s="1137">
        <v>2</v>
      </c>
      <c r="G19" s="1171">
        <v>20</v>
      </c>
      <c r="H19" s="1137">
        <v>4</v>
      </c>
      <c r="I19" s="1153" t="s">
        <v>67</v>
      </c>
      <c r="J19" s="1149"/>
      <c r="K19" s="1171" t="str">
        <f>IF(J19*15=0,"",J19*15)</f>
        <v/>
      </c>
      <c r="L19" s="1137"/>
      <c r="M19" s="1171" t="str">
        <f>IF(L19*15=0,"",L19*15)</f>
        <v/>
      </c>
      <c r="N19" s="1137"/>
      <c r="O19" s="1153"/>
      <c r="P19" s="1149"/>
      <c r="Q19" s="1171" t="str">
        <f>IF(P19*15=0,"",P19*15)</f>
        <v/>
      </c>
      <c r="R19" s="1137"/>
      <c r="S19" s="1171" t="str">
        <f>IF(R19*15=0,"",R19*15)</f>
        <v/>
      </c>
      <c r="T19" s="1137"/>
      <c r="U19" s="1153"/>
      <c r="V19" s="1149"/>
      <c r="W19" s="888" t="str">
        <f>IF(V19*15=0,"",V19*15)</f>
        <v/>
      </c>
      <c r="X19" s="1137"/>
      <c r="Y19" s="888" t="str">
        <f>IF(X19*15=0,"",X19*15)</f>
        <v/>
      </c>
      <c r="Z19" s="1137"/>
      <c r="AA19" s="1153"/>
      <c r="AB19" s="1149"/>
      <c r="AC19" s="888" t="str">
        <f>IF(AB19*15=0,"",AB19*15)</f>
        <v/>
      </c>
      <c r="AD19" s="1137"/>
      <c r="AE19" s="888" t="str">
        <f>IF(AD19*15=0,"",AD19*15)</f>
        <v/>
      </c>
      <c r="AF19" s="1137"/>
      <c r="AG19" s="1153"/>
      <c r="AH19" s="1149"/>
      <c r="AI19" s="888" t="str">
        <f t="shared" ref="AI19:AI34" si="5">IF(AH19*15=0,"",AH19*15)</f>
        <v/>
      </c>
      <c r="AJ19" s="1137"/>
      <c r="AK19" s="888" t="str">
        <f>IF(AJ19*15=0,"",AJ19*15)</f>
        <v/>
      </c>
      <c r="AL19" s="1137"/>
      <c r="AM19" s="1172"/>
      <c r="AN19" s="846">
        <f t="shared" si="0"/>
        <v>5</v>
      </c>
      <c r="AO19" s="259">
        <v>50</v>
      </c>
      <c r="AP19" s="266">
        <f t="shared" si="1"/>
        <v>2</v>
      </c>
      <c r="AQ19" s="259">
        <v>20</v>
      </c>
      <c r="AR19" s="925">
        <f t="shared" si="2"/>
        <v>4</v>
      </c>
      <c r="AS19" s="1040">
        <f t="shared" si="3"/>
        <v>7</v>
      </c>
      <c r="AT19" s="31" t="s">
        <v>692</v>
      </c>
      <c r="AU19" s="31" t="s">
        <v>752</v>
      </c>
    </row>
    <row r="20" spans="1:47" s="20" customFormat="1" ht="15.75" customHeight="1" thickBot="1" x14ac:dyDescent="0.25">
      <c r="A20" s="255" t="s">
        <v>801</v>
      </c>
      <c r="B20" s="301" t="s">
        <v>15</v>
      </c>
      <c r="C20" s="1127" t="s">
        <v>585</v>
      </c>
      <c r="D20" s="1149"/>
      <c r="E20" s="1144"/>
      <c r="F20" s="1143" t="str">
        <f t="shared" ref="F20" si="6">IF(E20*15=0,"",E20*15)</f>
        <v/>
      </c>
      <c r="G20" s="1144"/>
      <c r="H20" s="1137"/>
      <c r="I20" s="1153"/>
      <c r="J20" s="1151" t="str">
        <f>IF(I20*15=0,"",I20*15)</f>
        <v/>
      </c>
      <c r="K20" s="1144"/>
      <c r="L20" s="1143" t="str">
        <f t="shared" ref="L20" si="7">IF(K20*15=0,"",K20*15)</f>
        <v/>
      </c>
      <c r="M20" s="1144"/>
      <c r="N20" s="1137"/>
      <c r="O20" s="1153"/>
      <c r="P20" s="1159"/>
      <c r="Q20" s="1144"/>
      <c r="R20" s="1143" t="str">
        <f>IF(Q20*15=0,"",Q20*15)</f>
        <v/>
      </c>
      <c r="S20" s="1144"/>
      <c r="T20" s="1137"/>
      <c r="U20" s="1153"/>
      <c r="V20" s="1151"/>
      <c r="W20" s="1144"/>
      <c r="X20" s="1143">
        <v>1</v>
      </c>
      <c r="Y20" s="1144">
        <v>14</v>
      </c>
      <c r="Z20" s="1143">
        <v>1</v>
      </c>
      <c r="AA20" s="1153" t="s">
        <v>71</v>
      </c>
      <c r="AB20" s="1149"/>
      <c r="AC20" s="1421"/>
      <c r="AD20" s="1143"/>
      <c r="AE20" s="1144"/>
      <c r="AF20" s="1137"/>
      <c r="AG20" s="1153"/>
      <c r="AH20" s="1151"/>
      <c r="AI20" s="1144"/>
      <c r="AJ20" s="1143"/>
      <c r="AK20" s="1144"/>
      <c r="AL20" s="1137"/>
      <c r="AM20" s="1422"/>
      <c r="AN20" s="846"/>
      <c r="AO20" s="266"/>
      <c r="AP20" s="259">
        <v>1</v>
      </c>
      <c r="AQ20" s="913">
        <v>14</v>
      </c>
      <c r="AR20" s="1141">
        <v>1</v>
      </c>
      <c r="AS20" s="1140">
        <v>1</v>
      </c>
      <c r="AT20" s="30" t="s">
        <v>662</v>
      </c>
      <c r="AU20" s="31" t="s">
        <v>682</v>
      </c>
    </row>
    <row r="21" spans="1:47" s="20" customFormat="1" ht="15.75" customHeight="1" thickTop="1" thickBot="1" x14ac:dyDescent="0.25">
      <c r="A21" s="255" t="s">
        <v>798</v>
      </c>
      <c r="B21" s="313" t="s">
        <v>15</v>
      </c>
      <c r="C21" s="1418" t="s">
        <v>586</v>
      </c>
      <c r="D21" s="1150"/>
      <c r="E21" s="1142"/>
      <c r="F21" s="1145"/>
      <c r="G21" s="1142"/>
      <c r="H21" s="1138"/>
      <c r="I21" s="1154"/>
      <c r="J21" s="1152"/>
      <c r="K21" s="1142"/>
      <c r="L21" s="1145"/>
      <c r="M21" s="1142"/>
      <c r="N21" s="1138"/>
      <c r="O21" s="1157"/>
      <c r="P21" s="1161"/>
      <c r="Q21" s="1158"/>
      <c r="R21" s="1145"/>
      <c r="S21" s="1142"/>
      <c r="T21" s="1138"/>
      <c r="U21" s="1154"/>
      <c r="V21" s="1152"/>
      <c r="W21" s="1142"/>
      <c r="X21" s="1145"/>
      <c r="Y21" s="1142"/>
      <c r="Z21" s="1145"/>
      <c r="AA21" s="1154"/>
      <c r="AB21" s="1150"/>
      <c r="AC21" s="1142"/>
      <c r="AD21" s="1145"/>
      <c r="AE21" s="1142"/>
      <c r="AF21" s="1137"/>
      <c r="AG21" s="1153"/>
      <c r="AH21" s="1152"/>
      <c r="AI21" s="1142"/>
      <c r="AJ21" s="1145">
        <v>1</v>
      </c>
      <c r="AK21" s="1142">
        <v>8</v>
      </c>
      <c r="AL21" s="1137">
        <v>1</v>
      </c>
      <c r="AM21" s="1423" t="s">
        <v>71</v>
      </c>
      <c r="AN21" s="846"/>
      <c r="AO21" s="266"/>
      <c r="AP21" s="259">
        <v>1</v>
      </c>
      <c r="AQ21" s="913">
        <v>10</v>
      </c>
      <c r="AR21" s="1141">
        <v>1</v>
      </c>
      <c r="AS21" s="1140">
        <v>1</v>
      </c>
      <c r="AT21" s="30" t="s">
        <v>662</v>
      </c>
      <c r="AU21" s="31" t="s">
        <v>661</v>
      </c>
    </row>
    <row r="22" spans="1:47" s="20" customFormat="1" ht="15.75" customHeight="1" thickTop="1" x14ac:dyDescent="0.2">
      <c r="A22" s="255" t="s">
        <v>799</v>
      </c>
      <c r="B22" s="313" t="s">
        <v>15</v>
      </c>
      <c r="C22" s="1418" t="s">
        <v>802</v>
      </c>
      <c r="D22" s="1150"/>
      <c r="E22" s="1142"/>
      <c r="F22" s="1145"/>
      <c r="G22" s="1142"/>
      <c r="H22" s="1138"/>
      <c r="I22" s="1154"/>
      <c r="J22" s="1152"/>
      <c r="K22" s="1142"/>
      <c r="L22" s="1145"/>
      <c r="M22" s="1142"/>
      <c r="N22" s="1138"/>
      <c r="O22" s="1154"/>
      <c r="P22" s="1160"/>
      <c r="Q22" s="1147"/>
      <c r="R22" s="1146"/>
      <c r="S22" s="1147"/>
      <c r="T22" s="1139"/>
      <c r="U22" s="1154"/>
      <c r="V22" s="1152"/>
      <c r="W22" s="1142"/>
      <c r="X22" s="1145"/>
      <c r="Y22" s="1142"/>
      <c r="Z22" s="1145"/>
      <c r="AA22" s="1154"/>
      <c r="AB22" s="1150"/>
      <c r="AC22" s="1142"/>
      <c r="AD22" s="1145"/>
      <c r="AE22" s="1142"/>
      <c r="AF22" s="1138"/>
      <c r="AG22" s="1154"/>
      <c r="AH22" s="1152"/>
      <c r="AI22" s="1142"/>
      <c r="AJ22" s="1145">
        <v>1</v>
      </c>
      <c r="AK22" s="1142">
        <v>8</v>
      </c>
      <c r="AL22" s="1137">
        <v>1</v>
      </c>
      <c r="AM22" s="1424" t="s">
        <v>71</v>
      </c>
      <c r="AN22" s="846"/>
      <c r="AO22" s="266"/>
      <c r="AP22" s="259">
        <v>1</v>
      </c>
      <c r="AQ22" s="913">
        <v>10</v>
      </c>
      <c r="AR22" s="1141">
        <v>1</v>
      </c>
      <c r="AS22" s="1140">
        <v>1</v>
      </c>
      <c r="AT22" s="30" t="s">
        <v>662</v>
      </c>
      <c r="AU22" s="31" t="s">
        <v>800</v>
      </c>
    </row>
    <row r="23" spans="1:47" s="1" customFormat="1" ht="15.75" customHeight="1" x14ac:dyDescent="0.2">
      <c r="A23" s="255" t="s">
        <v>98</v>
      </c>
      <c r="B23" s="281" t="s">
        <v>15</v>
      </c>
      <c r="C23" s="1127" t="s">
        <v>99</v>
      </c>
      <c r="D23" s="1149"/>
      <c r="E23" s="888" t="str">
        <f t="shared" ref="E23:E27" si="8">IF(D23*15=0,"",D23*15)</f>
        <v/>
      </c>
      <c r="F23" s="1137"/>
      <c r="G23" s="888" t="str">
        <f t="shared" ref="G23:G27" si="9">IF(F23*15=0,"",F23*15)</f>
        <v/>
      </c>
      <c r="H23" s="1137"/>
      <c r="I23" s="1153"/>
      <c r="J23" s="1149">
        <v>2</v>
      </c>
      <c r="K23" s="888">
        <v>28</v>
      </c>
      <c r="L23" s="1137">
        <v>1</v>
      </c>
      <c r="M23" s="888">
        <v>14</v>
      </c>
      <c r="N23" s="1137">
        <v>3</v>
      </c>
      <c r="O23" s="1153" t="s">
        <v>122</v>
      </c>
      <c r="P23" s="1149"/>
      <c r="Q23" s="888" t="str">
        <f>IF(P23*15=0,"",P23*15)</f>
        <v/>
      </c>
      <c r="R23" s="1137"/>
      <c r="S23" s="888" t="str">
        <f>IF(R23*15=0,"",R23*15)</f>
        <v/>
      </c>
      <c r="T23" s="1137"/>
      <c r="U23" s="1153"/>
      <c r="V23" s="1149"/>
      <c r="W23" s="888" t="str">
        <f>IF(V23*15=0,"",V23*15)</f>
        <v/>
      </c>
      <c r="X23" s="1137"/>
      <c r="Y23" s="888" t="str">
        <f>IF(X23*15=0,"",X23*15)</f>
        <v/>
      </c>
      <c r="Z23" s="1137"/>
      <c r="AA23" s="1153"/>
      <c r="AB23" s="1149"/>
      <c r="AC23" s="888" t="str">
        <f>IF(AB23*15=0,"",AB23*15)</f>
        <v/>
      </c>
      <c r="AD23" s="1137"/>
      <c r="AE23" s="1171" t="str">
        <f>IF(AD23*15=0,"",AD23*15)</f>
        <v/>
      </c>
      <c r="AF23" s="1137"/>
      <c r="AG23" s="1153"/>
      <c r="AH23" s="1149"/>
      <c r="AI23" s="888" t="str">
        <f t="shared" si="5"/>
        <v/>
      </c>
      <c r="AJ23" s="1137"/>
      <c r="AK23" s="1171" t="str">
        <f>IF(AJ23*15=0,"",AJ23*15)</f>
        <v/>
      </c>
      <c r="AL23" s="1137"/>
      <c r="AM23" s="1174"/>
      <c r="AN23" s="846">
        <f t="shared" si="0"/>
        <v>2</v>
      </c>
      <c r="AO23" s="259">
        <f t="shared" si="4"/>
        <v>28</v>
      </c>
      <c r="AP23" s="266">
        <f t="shared" si="1"/>
        <v>1</v>
      </c>
      <c r="AQ23" s="259">
        <f t="shared" ref="AQ23:AQ47" si="10">IF((L23+F23+R23+X23+AD23+AJ23)*14=0,"",(L23+F23+R23+X23+AD23+AJ23)*14)</f>
        <v>14</v>
      </c>
      <c r="AR23" s="583">
        <f t="shared" si="2"/>
        <v>3</v>
      </c>
      <c r="AS23" s="267">
        <f t="shared" si="3"/>
        <v>3</v>
      </c>
      <c r="AT23" s="30" t="s">
        <v>669</v>
      </c>
      <c r="AU23" s="31" t="s">
        <v>753</v>
      </c>
    </row>
    <row r="24" spans="1:47" s="1" customFormat="1" ht="15.75" customHeight="1" x14ac:dyDescent="0.2">
      <c r="A24" s="255" t="s">
        <v>100</v>
      </c>
      <c r="B24" s="281" t="s">
        <v>15</v>
      </c>
      <c r="C24" s="1127" t="s">
        <v>101</v>
      </c>
      <c r="D24" s="1149"/>
      <c r="E24" s="888" t="str">
        <f t="shared" si="8"/>
        <v/>
      </c>
      <c r="F24" s="1137"/>
      <c r="G24" s="888" t="str">
        <f t="shared" si="9"/>
        <v/>
      </c>
      <c r="H24" s="1137"/>
      <c r="I24" s="1153"/>
      <c r="J24" s="1175"/>
      <c r="K24" s="1176" t="str">
        <f t="shared" ref="K24:K27" si="11">IF(J24*15=0,"",J24*15)</f>
        <v/>
      </c>
      <c r="L24" s="1177"/>
      <c r="M24" s="1176" t="str">
        <f t="shared" ref="M24:M27" si="12">IF(L24*15=0,"",L24*15)</f>
        <v/>
      </c>
      <c r="N24" s="1177"/>
      <c r="O24" s="1178"/>
      <c r="P24" s="1149">
        <v>1</v>
      </c>
      <c r="Q24" s="888">
        <v>14</v>
      </c>
      <c r="R24" s="1137">
        <v>2</v>
      </c>
      <c r="S24" s="888">
        <v>28</v>
      </c>
      <c r="T24" s="1137">
        <v>3</v>
      </c>
      <c r="U24" s="1153" t="s">
        <v>122</v>
      </c>
      <c r="V24" s="1149"/>
      <c r="W24" s="888" t="str">
        <f>IF(V24*15=0,"",V24*15)</f>
        <v/>
      </c>
      <c r="X24" s="1137"/>
      <c r="Y24" s="888" t="str">
        <f>IF(X24*15=0,"",X24*15)</f>
        <v/>
      </c>
      <c r="Z24" s="1137"/>
      <c r="AA24" s="1153"/>
      <c r="AB24" s="1149"/>
      <c r="AC24" s="888" t="str">
        <f>IF(AB24*15=0,"",AB24*15)</f>
        <v/>
      </c>
      <c r="AD24" s="1137"/>
      <c r="AE24" s="888" t="str">
        <f>IF(AD24*15=0,"",AD24*15)</f>
        <v/>
      </c>
      <c r="AF24" s="1137"/>
      <c r="AG24" s="1153"/>
      <c r="AH24" s="1149"/>
      <c r="AI24" s="888" t="str">
        <f t="shared" si="5"/>
        <v/>
      </c>
      <c r="AJ24" s="1137"/>
      <c r="AK24" s="888" t="str">
        <f>IF(AJ24*15=0,"",AJ24*15)</f>
        <v/>
      </c>
      <c r="AL24" s="1137"/>
      <c r="AM24" s="834"/>
      <c r="AN24" s="265">
        <f t="shared" si="0"/>
        <v>1</v>
      </c>
      <c r="AO24" s="259">
        <f t="shared" si="4"/>
        <v>14</v>
      </c>
      <c r="AP24" s="266">
        <f t="shared" si="1"/>
        <v>2</v>
      </c>
      <c r="AQ24" s="259">
        <f t="shared" si="10"/>
        <v>28</v>
      </c>
      <c r="AR24" s="266">
        <f t="shared" si="2"/>
        <v>3</v>
      </c>
      <c r="AS24" s="267">
        <f t="shared" si="3"/>
        <v>3</v>
      </c>
      <c r="AT24" s="30" t="s">
        <v>669</v>
      </c>
      <c r="AU24" s="31" t="s">
        <v>753</v>
      </c>
    </row>
    <row r="25" spans="1:47" s="1" customFormat="1" ht="15.75" customHeight="1" x14ac:dyDescent="0.2">
      <c r="A25" s="255" t="s">
        <v>102</v>
      </c>
      <c r="B25" s="281" t="s">
        <v>15</v>
      </c>
      <c r="C25" s="257" t="s">
        <v>103</v>
      </c>
      <c r="D25" s="535"/>
      <c r="E25" s="537" t="str">
        <f t="shared" si="8"/>
        <v/>
      </c>
      <c r="F25" s="535"/>
      <c r="G25" s="537" t="str">
        <f t="shared" si="9"/>
        <v/>
      </c>
      <c r="H25" s="535"/>
      <c r="I25" s="1134"/>
      <c r="J25" s="1179"/>
      <c r="K25" s="537" t="str">
        <f t="shared" si="11"/>
        <v/>
      </c>
      <c r="L25" s="535"/>
      <c r="M25" s="537" t="str">
        <f t="shared" si="12"/>
        <v/>
      </c>
      <c r="N25" s="535"/>
      <c r="O25" s="1180"/>
      <c r="P25" s="535"/>
      <c r="Q25" s="537" t="str">
        <f>IF(P25*15=0,"",P25*15)</f>
        <v/>
      </c>
      <c r="R25" s="535"/>
      <c r="S25" s="537" t="str">
        <f>IF(R25*15=0,"",R25*15)</f>
        <v/>
      </c>
      <c r="T25" s="535"/>
      <c r="U25" s="1131"/>
      <c r="V25" s="535">
        <v>1</v>
      </c>
      <c r="W25" s="537">
        <v>14</v>
      </c>
      <c r="X25" s="535">
        <v>1</v>
      </c>
      <c r="Y25" s="537">
        <v>14</v>
      </c>
      <c r="Z25" s="535">
        <v>3</v>
      </c>
      <c r="AA25" s="1131" t="s">
        <v>122</v>
      </c>
      <c r="AB25" s="535"/>
      <c r="AC25" s="537" t="str">
        <f>IF(AB25*15=0,"",AB25*15)</f>
        <v/>
      </c>
      <c r="AD25" s="1181"/>
      <c r="AE25" s="537" t="str">
        <f>IF(AD25*15=0,"",AD25*15)</f>
        <v/>
      </c>
      <c r="AF25" s="1181"/>
      <c r="AG25" s="536"/>
      <c r="AH25" s="535"/>
      <c r="AI25" s="537" t="str">
        <f t="shared" si="5"/>
        <v/>
      </c>
      <c r="AJ25" s="535"/>
      <c r="AK25" s="537" t="str">
        <f>IF(AJ25*15=0,"",AJ25*15)</f>
        <v/>
      </c>
      <c r="AL25" s="535"/>
      <c r="AM25" s="262"/>
      <c r="AN25" s="265">
        <f t="shared" si="0"/>
        <v>1</v>
      </c>
      <c r="AO25" s="259">
        <f t="shared" si="4"/>
        <v>14</v>
      </c>
      <c r="AP25" s="266">
        <f t="shared" si="1"/>
        <v>1</v>
      </c>
      <c r="AQ25" s="259">
        <f t="shared" si="10"/>
        <v>14</v>
      </c>
      <c r="AR25" s="266">
        <f t="shared" si="2"/>
        <v>3</v>
      </c>
      <c r="AS25" s="267">
        <f t="shared" si="3"/>
        <v>2</v>
      </c>
      <c r="AT25" s="30" t="s">
        <v>669</v>
      </c>
      <c r="AU25" s="31" t="s">
        <v>753</v>
      </c>
    </row>
    <row r="26" spans="1:47" s="1" customFormat="1" ht="15.75" customHeight="1" x14ac:dyDescent="0.2">
      <c r="A26" s="255" t="s">
        <v>104</v>
      </c>
      <c r="B26" s="281" t="s">
        <v>15</v>
      </c>
      <c r="C26" s="257" t="s">
        <v>105</v>
      </c>
      <c r="D26" s="262"/>
      <c r="E26" s="259" t="str">
        <f t="shared" si="8"/>
        <v/>
      </c>
      <c r="F26" s="262"/>
      <c r="G26" s="259" t="str">
        <f t="shared" si="9"/>
        <v/>
      </c>
      <c r="H26" s="262"/>
      <c r="I26" s="264"/>
      <c r="J26" s="261"/>
      <c r="K26" s="259" t="str">
        <f t="shared" si="11"/>
        <v/>
      </c>
      <c r="L26" s="262"/>
      <c r="M26" s="259" t="str">
        <f t="shared" si="12"/>
        <v/>
      </c>
      <c r="N26" s="262"/>
      <c r="O26" s="263"/>
      <c r="P26" s="262"/>
      <c r="Q26" s="259" t="str">
        <f>IF(P26*15=0,"",P26*15)</f>
        <v/>
      </c>
      <c r="R26" s="262"/>
      <c r="S26" s="259" t="str">
        <f>IF(R26*15=0,"",R26*15)</f>
        <v/>
      </c>
      <c r="T26" s="262"/>
      <c r="U26" s="264"/>
      <c r="V26" s="261"/>
      <c r="W26" s="259" t="str">
        <f>IF(V26*15=0,"",V26*15)</f>
        <v/>
      </c>
      <c r="X26" s="262"/>
      <c r="Y26" s="259" t="str">
        <f>IF(X26*15=0,"",X26*15)</f>
        <v/>
      </c>
      <c r="Z26" s="262"/>
      <c r="AA26" s="1129"/>
      <c r="AB26" s="834">
        <v>1</v>
      </c>
      <c r="AC26" s="259">
        <v>14</v>
      </c>
      <c r="AD26" s="283">
        <v>1</v>
      </c>
      <c r="AE26" s="259">
        <v>14</v>
      </c>
      <c r="AF26" s="283">
        <v>3</v>
      </c>
      <c r="AG26" s="284" t="s">
        <v>122</v>
      </c>
      <c r="AH26" s="262"/>
      <c r="AI26" s="259" t="str">
        <f t="shared" si="5"/>
        <v/>
      </c>
      <c r="AJ26" s="262"/>
      <c r="AK26" s="259" t="str">
        <f>IF(AJ26*15=0,"",AJ26*15)</f>
        <v/>
      </c>
      <c r="AL26" s="262"/>
      <c r="AM26" s="262"/>
      <c r="AN26" s="265">
        <f t="shared" si="0"/>
        <v>1</v>
      </c>
      <c r="AO26" s="259">
        <f t="shared" si="4"/>
        <v>14</v>
      </c>
      <c r="AP26" s="266">
        <f t="shared" si="1"/>
        <v>1</v>
      </c>
      <c r="AQ26" s="259">
        <f t="shared" si="10"/>
        <v>14</v>
      </c>
      <c r="AR26" s="266">
        <f t="shared" si="2"/>
        <v>3</v>
      </c>
      <c r="AS26" s="267">
        <f t="shared" si="3"/>
        <v>2</v>
      </c>
      <c r="AT26" s="30" t="s">
        <v>669</v>
      </c>
      <c r="AU26" s="31" t="s">
        <v>753</v>
      </c>
    </row>
    <row r="27" spans="1:47" s="1" customFormat="1" ht="15.75" customHeight="1" x14ac:dyDescent="0.2">
      <c r="A27" s="255" t="s">
        <v>106</v>
      </c>
      <c r="B27" s="281" t="s">
        <v>15</v>
      </c>
      <c r="C27" s="257" t="s">
        <v>107</v>
      </c>
      <c r="D27" s="262"/>
      <c r="E27" s="259" t="str">
        <f t="shared" si="8"/>
        <v/>
      </c>
      <c r="F27" s="262"/>
      <c r="G27" s="259" t="str">
        <f t="shared" si="9"/>
        <v/>
      </c>
      <c r="H27" s="262"/>
      <c r="I27" s="264"/>
      <c r="J27" s="261"/>
      <c r="K27" s="259" t="str">
        <f t="shared" si="11"/>
        <v/>
      </c>
      <c r="L27" s="262"/>
      <c r="M27" s="259" t="str">
        <f t="shared" si="12"/>
        <v/>
      </c>
      <c r="N27" s="262"/>
      <c r="O27" s="263"/>
      <c r="P27" s="262"/>
      <c r="Q27" s="259" t="str">
        <f>IF(P27*15=0,"",P27*15)</f>
        <v/>
      </c>
      <c r="R27" s="262"/>
      <c r="S27" s="259" t="str">
        <f>IF(R27*15=0,"",R27*15)</f>
        <v/>
      </c>
      <c r="T27" s="262"/>
      <c r="U27" s="264"/>
      <c r="V27" s="261"/>
      <c r="W27" s="259" t="str">
        <f>IF(V27*15=0,"",V27*15)</f>
        <v/>
      </c>
      <c r="X27" s="262"/>
      <c r="Y27" s="259" t="str">
        <f>IF(X27*15=0,"",X27*15)</f>
        <v/>
      </c>
      <c r="Z27" s="262"/>
      <c r="AA27" s="263"/>
      <c r="AB27" s="261"/>
      <c r="AC27" s="259" t="str">
        <f t="shared" ref="AC27" si="13">IF(AB27*15=0,"",AB27*15)</f>
        <v/>
      </c>
      <c r="AD27" s="283"/>
      <c r="AE27" s="259" t="str">
        <f t="shared" ref="AE27" si="14">IF(AD27*15=0,"",AD27*15)</f>
        <v/>
      </c>
      <c r="AF27" s="283"/>
      <c r="AG27" s="284"/>
      <c r="AH27" s="262"/>
      <c r="AI27" s="259" t="str">
        <f t="shared" si="5"/>
        <v/>
      </c>
      <c r="AJ27" s="262">
        <v>1</v>
      </c>
      <c r="AK27" s="259">
        <v>10</v>
      </c>
      <c r="AL27" s="262">
        <v>1</v>
      </c>
      <c r="AM27" s="262" t="s">
        <v>277</v>
      </c>
      <c r="AN27" s="265" t="str">
        <f t="shared" si="0"/>
        <v/>
      </c>
      <c r="AO27" s="259" t="str">
        <f t="shared" si="4"/>
        <v/>
      </c>
      <c r="AP27" s="266">
        <f t="shared" si="1"/>
        <v>1</v>
      </c>
      <c r="AQ27" s="259">
        <v>20</v>
      </c>
      <c r="AR27" s="266">
        <f t="shared" si="2"/>
        <v>1</v>
      </c>
      <c r="AS27" s="267">
        <f t="shared" si="3"/>
        <v>1</v>
      </c>
      <c r="AT27" s="30" t="s">
        <v>669</v>
      </c>
      <c r="AU27" s="31" t="s">
        <v>850</v>
      </c>
    </row>
    <row r="28" spans="1:47" s="1" customFormat="1" ht="15.75" customHeight="1" x14ac:dyDescent="0.2">
      <c r="A28" s="255" t="s">
        <v>108</v>
      </c>
      <c r="B28" s="281" t="s">
        <v>15</v>
      </c>
      <c r="C28" s="257" t="s">
        <v>109</v>
      </c>
      <c r="D28" s="262"/>
      <c r="E28" s="259" t="str">
        <f t="shared" ref="E28:E54" si="15">IF(D28*15=0,"",D28*15)</f>
        <v/>
      </c>
      <c r="F28" s="262"/>
      <c r="G28" s="259" t="str">
        <f t="shared" ref="G28:G54" si="16">IF(F28*15=0,"",F28*15)</f>
        <v/>
      </c>
      <c r="H28" s="262"/>
      <c r="I28" s="264"/>
      <c r="J28" s="261"/>
      <c r="K28" s="259" t="str">
        <f t="shared" ref="K28:K29" si="17">IF(J28*15=0,"",J28*15)</f>
        <v/>
      </c>
      <c r="L28" s="262"/>
      <c r="M28" s="259" t="str">
        <f t="shared" ref="M28:M29" si="18">IF(L28*15=0,"",L28*15)</f>
        <v/>
      </c>
      <c r="N28" s="262"/>
      <c r="O28" s="263"/>
      <c r="P28" s="262">
        <v>1</v>
      </c>
      <c r="Q28" s="259">
        <v>14</v>
      </c>
      <c r="R28" s="262">
        <v>2</v>
      </c>
      <c r="S28" s="259">
        <v>28</v>
      </c>
      <c r="T28" s="262">
        <v>3</v>
      </c>
      <c r="U28" s="264" t="s">
        <v>15</v>
      </c>
      <c r="V28" s="261"/>
      <c r="W28" s="259" t="str">
        <f>IF(V28*15=0,"",V28*15)</f>
        <v/>
      </c>
      <c r="X28" s="262"/>
      <c r="Y28" s="259" t="str">
        <f>IF(X28*15=0,"",X28*15)</f>
        <v/>
      </c>
      <c r="Z28" s="262"/>
      <c r="AA28" s="263"/>
      <c r="AB28" s="261"/>
      <c r="AC28" s="259" t="str">
        <f t="shared" ref="AC28:AC33" si="19">IF(AB28*15=0,"",AB28*15)</f>
        <v/>
      </c>
      <c r="AD28" s="283"/>
      <c r="AE28" s="259" t="str">
        <f t="shared" ref="AE28:AE33" si="20">IF(AD28*15=0,"",AD28*15)</f>
        <v/>
      </c>
      <c r="AF28" s="283"/>
      <c r="AG28" s="284"/>
      <c r="AH28" s="262"/>
      <c r="AI28" s="259" t="str">
        <f t="shared" si="5"/>
        <v/>
      </c>
      <c r="AJ28" s="262"/>
      <c r="AK28" s="259" t="str">
        <f t="shared" ref="AK28:AK34" si="21">IF(AJ28*15=0,"",AJ28*15)</f>
        <v/>
      </c>
      <c r="AL28" s="262"/>
      <c r="AM28" s="262"/>
      <c r="AN28" s="265">
        <f t="shared" si="0"/>
        <v>1</v>
      </c>
      <c r="AO28" s="259">
        <f t="shared" si="4"/>
        <v>14</v>
      </c>
      <c r="AP28" s="266">
        <f t="shared" si="1"/>
        <v>2</v>
      </c>
      <c r="AQ28" s="259">
        <f t="shared" si="10"/>
        <v>28</v>
      </c>
      <c r="AR28" s="266">
        <f t="shared" si="2"/>
        <v>3</v>
      </c>
      <c r="AS28" s="267">
        <f t="shared" si="3"/>
        <v>3</v>
      </c>
      <c r="AT28" s="30" t="s">
        <v>685</v>
      </c>
      <c r="AU28" s="31" t="s">
        <v>686</v>
      </c>
    </row>
    <row r="29" spans="1:47" s="1" customFormat="1" ht="15.75" customHeight="1" x14ac:dyDescent="0.2">
      <c r="A29" s="255" t="s">
        <v>110</v>
      </c>
      <c r="B29" s="281" t="s">
        <v>15</v>
      </c>
      <c r="C29" s="257" t="s">
        <v>111</v>
      </c>
      <c r="D29" s="262"/>
      <c r="E29" s="259" t="str">
        <f t="shared" si="15"/>
        <v/>
      </c>
      <c r="F29" s="262"/>
      <c r="G29" s="259" t="str">
        <f t="shared" si="16"/>
        <v/>
      </c>
      <c r="H29" s="262"/>
      <c r="I29" s="264"/>
      <c r="J29" s="261"/>
      <c r="K29" s="259" t="str">
        <f t="shared" si="17"/>
        <v/>
      </c>
      <c r="L29" s="262"/>
      <c r="M29" s="259" t="str">
        <f t="shared" si="18"/>
        <v/>
      </c>
      <c r="N29" s="262"/>
      <c r="O29" s="263"/>
      <c r="P29" s="262"/>
      <c r="Q29" s="259" t="str">
        <f>IF(P29*15=0,"",P29*15)</f>
        <v/>
      </c>
      <c r="R29" s="262"/>
      <c r="S29" s="259" t="str">
        <f>IF(R29*15=0,"",R29*15)</f>
        <v/>
      </c>
      <c r="T29" s="262"/>
      <c r="U29" s="264"/>
      <c r="V29" s="261">
        <v>1</v>
      </c>
      <c r="W29" s="259">
        <v>14</v>
      </c>
      <c r="X29" s="262">
        <v>2</v>
      </c>
      <c r="Y29" s="259">
        <v>28</v>
      </c>
      <c r="Z29" s="262">
        <v>3</v>
      </c>
      <c r="AA29" s="263" t="s">
        <v>580</v>
      </c>
      <c r="AB29" s="261"/>
      <c r="AC29" s="259" t="str">
        <f t="shared" si="19"/>
        <v/>
      </c>
      <c r="AD29" s="283"/>
      <c r="AE29" s="259" t="str">
        <f t="shared" si="20"/>
        <v/>
      </c>
      <c r="AF29" s="283"/>
      <c r="AG29" s="284"/>
      <c r="AH29" s="262"/>
      <c r="AI29" s="259" t="str">
        <f t="shared" si="5"/>
        <v/>
      </c>
      <c r="AJ29" s="262"/>
      <c r="AK29" s="259" t="str">
        <f t="shared" si="21"/>
        <v/>
      </c>
      <c r="AL29" s="262"/>
      <c r="AM29" s="262"/>
      <c r="AN29" s="265">
        <f t="shared" si="0"/>
        <v>1</v>
      </c>
      <c r="AO29" s="259">
        <f t="shared" si="4"/>
        <v>14</v>
      </c>
      <c r="AP29" s="266">
        <f t="shared" si="1"/>
        <v>2</v>
      </c>
      <c r="AQ29" s="259">
        <f t="shared" si="10"/>
        <v>28</v>
      </c>
      <c r="AR29" s="266">
        <f t="shared" si="2"/>
        <v>3</v>
      </c>
      <c r="AS29" s="267">
        <f t="shared" si="3"/>
        <v>3</v>
      </c>
      <c r="AT29" s="30" t="s">
        <v>685</v>
      </c>
      <c r="AU29" s="31" t="s">
        <v>686</v>
      </c>
    </row>
    <row r="30" spans="1:47" s="1" customFormat="1" ht="15.75" customHeight="1" x14ac:dyDescent="0.2">
      <c r="A30" s="1400" t="s">
        <v>637</v>
      </c>
      <c r="B30" s="281" t="s">
        <v>15</v>
      </c>
      <c r="C30" s="1399" t="s">
        <v>112</v>
      </c>
      <c r="D30" s="262"/>
      <c r="E30" s="259" t="str">
        <f t="shared" si="15"/>
        <v/>
      </c>
      <c r="F30" s="262"/>
      <c r="G30" s="259" t="str">
        <f t="shared" si="16"/>
        <v/>
      </c>
      <c r="H30" s="262"/>
      <c r="I30" s="264"/>
      <c r="J30" s="261">
        <v>1</v>
      </c>
      <c r="K30" s="259">
        <v>14</v>
      </c>
      <c r="L30" s="262">
        <v>3</v>
      </c>
      <c r="M30" s="259">
        <v>42</v>
      </c>
      <c r="N30" s="262">
        <v>4</v>
      </c>
      <c r="O30" s="263" t="s">
        <v>122</v>
      </c>
      <c r="P30" s="262"/>
      <c r="Q30" s="259" t="str">
        <f>IF(P30*15=0,"",P30*15)</f>
        <v/>
      </c>
      <c r="R30" s="262"/>
      <c r="S30" s="259" t="str">
        <f>IF(R30*15=0,"",R30*15)</f>
        <v/>
      </c>
      <c r="T30" s="262"/>
      <c r="U30" s="264"/>
      <c r="V30" s="261"/>
      <c r="W30" s="259" t="str">
        <f>IF(V30*15=0,"",V30*15)</f>
        <v/>
      </c>
      <c r="X30" s="262"/>
      <c r="Y30" s="259" t="str">
        <f>IF(X30*15=0,"",X30*15)</f>
        <v/>
      </c>
      <c r="Z30" s="262"/>
      <c r="AA30" s="263"/>
      <c r="AB30" s="261"/>
      <c r="AC30" s="259" t="str">
        <f t="shared" si="19"/>
        <v/>
      </c>
      <c r="AD30" s="283"/>
      <c r="AE30" s="259" t="str">
        <f t="shared" si="20"/>
        <v/>
      </c>
      <c r="AF30" s="283"/>
      <c r="AG30" s="284"/>
      <c r="AH30" s="262"/>
      <c r="AI30" s="259" t="str">
        <f t="shared" si="5"/>
        <v/>
      </c>
      <c r="AJ30" s="262"/>
      <c r="AK30" s="259" t="str">
        <f t="shared" si="21"/>
        <v/>
      </c>
      <c r="AL30" s="262"/>
      <c r="AM30" s="262"/>
      <c r="AN30" s="265">
        <f t="shared" si="0"/>
        <v>1</v>
      </c>
      <c r="AO30" s="259">
        <f t="shared" si="4"/>
        <v>14</v>
      </c>
      <c r="AP30" s="266">
        <f t="shared" si="1"/>
        <v>3</v>
      </c>
      <c r="AQ30" s="259">
        <f t="shared" si="10"/>
        <v>42</v>
      </c>
      <c r="AR30" s="266">
        <f t="shared" si="2"/>
        <v>4</v>
      </c>
      <c r="AS30" s="267">
        <f t="shared" si="3"/>
        <v>4</v>
      </c>
      <c r="AT30" s="30" t="s">
        <v>716</v>
      </c>
      <c r="AU30" s="781" t="s">
        <v>1236</v>
      </c>
    </row>
    <row r="31" spans="1:47" s="1" customFormat="1" ht="15.75" customHeight="1" x14ac:dyDescent="0.2">
      <c r="A31" s="1400" t="s">
        <v>638</v>
      </c>
      <c r="B31" s="281" t="s">
        <v>15</v>
      </c>
      <c r="C31" s="1399" t="s">
        <v>113</v>
      </c>
      <c r="D31" s="262"/>
      <c r="E31" s="259" t="str">
        <f t="shared" si="15"/>
        <v/>
      </c>
      <c r="F31" s="262"/>
      <c r="G31" s="259" t="str">
        <f t="shared" si="16"/>
        <v/>
      </c>
      <c r="H31" s="262"/>
      <c r="I31" s="264"/>
      <c r="J31" s="261"/>
      <c r="K31" s="259" t="str">
        <f t="shared" ref="K31:K37" si="22">IF(J31*15=0,"",J31*15)</f>
        <v/>
      </c>
      <c r="L31" s="262"/>
      <c r="M31" s="259" t="str">
        <f t="shared" ref="M31:M37" si="23">IF(L31*15=0,"",L31*15)</f>
        <v/>
      </c>
      <c r="N31" s="262"/>
      <c r="O31" s="263"/>
      <c r="P31" s="262">
        <v>1</v>
      </c>
      <c r="Q31" s="259">
        <v>14</v>
      </c>
      <c r="R31" s="262">
        <v>1</v>
      </c>
      <c r="S31" s="259">
        <v>14</v>
      </c>
      <c r="T31" s="262">
        <v>4</v>
      </c>
      <c r="U31" s="264" t="s">
        <v>122</v>
      </c>
      <c r="V31" s="261"/>
      <c r="W31" s="259" t="str">
        <f>IF(V31*15=0,"",V31*15)</f>
        <v/>
      </c>
      <c r="X31" s="262"/>
      <c r="Y31" s="259" t="str">
        <f>IF(X31*15=0,"",X31*15)</f>
        <v/>
      </c>
      <c r="Z31" s="262"/>
      <c r="AA31" s="263"/>
      <c r="AB31" s="261"/>
      <c r="AC31" s="259" t="str">
        <f t="shared" si="19"/>
        <v/>
      </c>
      <c r="AD31" s="283"/>
      <c r="AE31" s="259" t="str">
        <f t="shared" si="20"/>
        <v/>
      </c>
      <c r="AF31" s="283"/>
      <c r="AG31" s="284"/>
      <c r="AH31" s="262"/>
      <c r="AI31" s="259" t="str">
        <f t="shared" si="5"/>
        <v/>
      </c>
      <c r="AJ31" s="262"/>
      <c r="AK31" s="259" t="str">
        <f t="shared" si="21"/>
        <v/>
      </c>
      <c r="AL31" s="262"/>
      <c r="AM31" s="262"/>
      <c r="AN31" s="265">
        <f t="shared" si="0"/>
        <v>1</v>
      </c>
      <c r="AO31" s="259">
        <f t="shared" si="4"/>
        <v>14</v>
      </c>
      <c r="AP31" s="266">
        <f t="shared" si="1"/>
        <v>1</v>
      </c>
      <c r="AQ31" s="259">
        <f t="shared" si="10"/>
        <v>14</v>
      </c>
      <c r="AR31" s="266">
        <f t="shared" si="2"/>
        <v>4</v>
      </c>
      <c r="AS31" s="267">
        <f t="shared" si="3"/>
        <v>2</v>
      </c>
      <c r="AT31" s="30" t="s">
        <v>716</v>
      </c>
      <c r="AU31" s="781" t="s">
        <v>1236</v>
      </c>
    </row>
    <row r="32" spans="1:47" s="1" customFormat="1" ht="15.75" customHeight="1" x14ac:dyDescent="0.2">
      <c r="A32" s="339" t="s">
        <v>114</v>
      </c>
      <c r="B32" s="281" t="s">
        <v>15</v>
      </c>
      <c r="C32" s="664" t="s">
        <v>115</v>
      </c>
      <c r="D32" s="262"/>
      <c r="E32" s="259" t="str">
        <f t="shared" si="15"/>
        <v/>
      </c>
      <c r="F32" s="262"/>
      <c r="G32" s="259" t="str">
        <f t="shared" si="16"/>
        <v/>
      </c>
      <c r="H32" s="262"/>
      <c r="I32" s="264"/>
      <c r="J32" s="261"/>
      <c r="K32" s="259" t="str">
        <f t="shared" si="22"/>
        <v/>
      </c>
      <c r="L32" s="262"/>
      <c r="M32" s="259" t="str">
        <f t="shared" si="23"/>
        <v/>
      </c>
      <c r="N32" s="262"/>
      <c r="O32" s="263"/>
      <c r="P32" s="262">
        <v>2</v>
      </c>
      <c r="Q32" s="259">
        <v>28</v>
      </c>
      <c r="R32" s="262">
        <v>2</v>
      </c>
      <c r="S32" s="259">
        <v>28</v>
      </c>
      <c r="T32" s="262">
        <v>3</v>
      </c>
      <c r="U32" s="264" t="s">
        <v>122</v>
      </c>
      <c r="V32" s="261"/>
      <c r="W32" s="259" t="str">
        <f>IF(V32*15=0,"",V32*15)</f>
        <v/>
      </c>
      <c r="X32" s="262"/>
      <c r="Y32" s="259" t="str">
        <f>IF(X32*15=0,"",X32*15)</f>
        <v/>
      </c>
      <c r="Z32" s="262"/>
      <c r="AA32" s="263"/>
      <c r="AB32" s="261"/>
      <c r="AC32" s="259" t="str">
        <f t="shared" si="19"/>
        <v/>
      </c>
      <c r="AD32" s="283"/>
      <c r="AE32" s="259" t="str">
        <f t="shared" si="20"/>
        <v/>
      </c>
      <c r="AF32" s="283"/>
      <c r="AG32" s="284"/>
      <c r="AH32" s="262"/>
      <c r="AI32" s="259" t="str">
        <f t="shared" si="5"/>
        <v/>
      </c>
      <c r="AJ32" s="262"/>
      <c r="AK32" s="259" t="str">
        <f t="shared" si="21"/>
        <v/>
      </c>
      <c r="AL32" s="262"/>
      <c r="AM32" s="262"/>
      <c r="AN32" s="265">
        <f t="shared" si="0"/>
        <v>2</v>
      </c>
      <c r="AO32" s="259">
        <f t="shared" si="4"/>
        <v>28</v>
      </c>
      <c r="AP32" s="266">
        <f t="shared" si="1"/>
        <v>2</v>
      </c>
      <c r="AQ32" s="259">
        <f t="shared" si="10"/>
        <v>28</v>
      </c>
      <c r="AR32" s="266">
        <f t="shared" si="2"/>
        <v>3</v>
      </c>
      <c r="AS32" s="267">
        <f t="shared" si="3"/>
        <v>4</v>
      </c>
      <c r="AT32" s="30" t="s">
        <v>707</v>
      </c>
      <c r="AU32" s="31" t="s">
        <v>868</v>
      </c>
    </row>
    <row r="33" spans="1:47" s="1" customFormat="1" ht="15.75" customHeight="1" x14ac:dyDescent="0.2">
      <c r="A33" s="339" t="s">
        <v>116</v>
      </c>
      <c r="B33" s="281" t="s">
        <v>15</v>
      </c>
      <c r="C33" s="664" t="s">
        <v>117</v>
      </c>
      <c r="D33" s="262"/>
      <c r="E33" s="259" t="str">
        <f t="shared" si="15"/>
        <v/>
      </c>
      <c r="F33" s="262"/>
      <c r="G33" s="259" t="str">
        <f t="shared" si="16"/>
        <v/>
      </c>
      <c r="H33" s="262"/>
      <c r="I33" s="264"/>
      <c r="J33" s="261"/>
      <c r="K33" s="259" t="str">
        <f t="shared" si="22"/>
        <v/>
      </c>
      <c r="L33" s="262"/>
      <c r="M33" s="259" t="str">
        <f t="shared" si="23"/>
        <v/>
      </c>
      <c r="N33" s="262"/>
      <c r="O33" s="263"/>
      <c r="P33" s="262"/>
      <c r="Q33" s="259" t="str">
        <f t="shared" ref="Q33:Q38" si="24">IF(P33*15=0,"",P33*15)</f>
        <v/>
      </c>
      <c r="R33" s="262"/>
      <c r="S33" s="259" t="str">
        <f t="shared" ref="S33:S38" si="25">IF(R33*15=0,"",R33*15)</f>
        <v/>
      </c>
      <c r="T33" s="262"/>
      <c r="U33" s="264"/>
      <c r="V33" s="261">
        <v>1</v>
      </c>
      <c r="W33" s="259">
        <v>14</v>
      </c>
      <c r="X33" s="262">
        <v>1</v>
      </c>
      <c r="Y33" s="259">
        <v>14</v>
      </c>
      <c r="Z33" s="262">
        <v>3</v>
      </c>
      <c r="AA33" s="263" t="s">
        <v>122</v>
      </c>
      <c r="AB33" s="261"/>
      <c r="AC33" s="259" t="str">
        <f t="shared" si="19"/>
        <v/>
      </c>
      <c r="AD33" s="283"/>
      <c r="AE33" s="259" t="str">
        <f t="shared" si="20"/>
        <v/>
      </c>
      <c r="AF33" s="283"/>
      <c r="AG33" s="284"/>
      <c r="AH33" s="262"/>
      <c r="AI33" s="259" t="str">
        <f t="shared" si="5"/>
        <v/>
      </c>
      <c r="AJ33" s="262"/>
      <c r="AK33" s="259" t="str">
        <f t="shared" si="21"/>
        <v/>
      </c>
      <c r="AL33" s="262"/>
      <c r="AM33" s="262"/>
      <c r="AN33" s="265">
        <f t="shared" si="0"/>
        <v>1</v>
      </c>
      <c r="AO33" s="259">
        <f t="shared" si="4"/>
        <v>14</v>
      </c>
      <c r="AP33" s="266">
        <f t="shared" si="1"/>
        <v>1</v>
      </c>
      <c r="AQ33" s="259">
        <f t="shared" si="10"/>
        <v>14</v>
      </c>
      <c r="AR33" s="266">
        <f t="shared" si="2"/>
        <v>3</v>
      </c>
      <c r="AS33" s="267">
        <f t="shared" si="3"/>
        <v>2</v>
      </c>
      <c r="AT33" s="30" t="s">
        <v>707</v>
      </c>
      <c r="AU33" s="31" t="s">
        <v>869</v>
      </c>
    </row>
    <row r="34" spans="1:47" s="1" customFormat="1" ht="15.75" customHeight="1" x14ac:dyDescent="0.2">
      <c r="A34" s="339" t="s">
        <v>118</v>
      </c>
      <c r="B34" s="281" t="s">
        <v>15</v>
      </c>
      <c r="C34" s="664" t="s">
        <v>119</v>
      </c>
      <c r="D34" s="262"/>
      <c r="E34" s="259" t="str">
        <f t="shared" si="15"/>
        <v/>
      </c>
      <c r="F34" s="262"/>
      <c r="G34" s="259" t="str">
        <f t="shared" si="16"/>
        <v/>
      </c>
      <c r="H34" s="262"/>
      <c r="I34" s="264"/>
      <c r="J34" s="261"/>
      <c r="K34" s="259" t="str">
        <f t="shared" si="22"/>
        <v/>
      </c>
      <c r="L34" s="262"/>
      <c r="M34" s="259" t="str">
        <f t="shared" si="23"/>
        <v/>
      </c>
      <c r="N34" s="262"/>
      <c r="O34" s="263"/>
      <c r="P34" s="262"/>
      <c r="Q34" s="259" t="str">
        <f t="shared" si="24"/>
        <v/>
      </c>
      <c r="R34" s="262"/>
      <c r="S34" s="259" t="str">
        <f t="shared" si="25"/>
        <v/>
      </c>
      <c r="T34" s="262"/>
      <c r="U34" s="264"/>
      <c r="V34" s="261"/>
      <c r="W34" s="259" t="str">
        <f>IF(V34*15=0,"",V34*15)</f>
        <v/>
      </c>
      <c r="X34" s="262"/>
      <c r="Y34" s="259" t="str">
        <f>IF(X34*15=0,"",X34*15)</f>
        <v/>
      </c>
      <c r="Z34" s="262"/>
      <c r="AA34" s="263"/>
      <c r="AB34" s="261">
        <v>1</v>
      </c>
      <c r="AC34" s="259">
        <v>14</v>
      </c>
      <c r="AD34" s="283">
        <v>3</v>
      </c>
      <c r="AE34" s="259">
        <v>42</v>
      </c>
      <c r="AF34" s="283">
        <v>4</v>
      </c>
      <c r="AG34" s="284" t="s">
        <v>122</v>
      </c>
      <c r="AH34" s="262"/>
      <c r="AI34" s="259" t="str">
        <f t="shared" si="5"/>
        <v/>
      </c>
      <c r="AJ34" s="262"/>
      <c r="AK34" s="259" t="str">
        <f t="shared" si="21"/>
        <v/>
      </c>
      <c r="AL34" s="262"/>
      <c r="AM34" s="262"/>
      <c r="AN34" s="265">
        <f t="shared" si="0"/>
        <v>1</v>
      </c>
      <c r="AO34" s="259">
        <f t="shared" si="4"/>
        <v>14</v>
      </c>
      <c r="AP34" s="266">
        <f t="shared" si="1"/>
        <v>3</v>
      </c>
      <c r="AQ34" s="259">
        <f t="shared" si="10"/>
        <v>42</v>
      </c>
      <c r="AR34" s="266">
        <f t="shared" si="2"/>
        <v>4</v>
      </c>
      <c r="AS34" s="267">
        <f t="shared" si="3"/>
        <v>4</v>
      </c>
      <c r="AT34" s="30" t="s">
        <v>716</v>
      </c>
      <c r="AU34" s="31" t="s">
        <v>1026</v>
      </c>
    </row>
    <row r="35" spans="1:47" s="1" customFormat="1" ht="15.75" customHeight="1" x14ac:dyDescent="0.2">
      <c r="A35" s="1401" t="s">
        <v>120</v>
      </c>
      <c r="B35" s="281" t="s">
        <v>15</v>
      </c>
      <c r="C35" s="1399" t="s">
        <v>121</v>
      </c>
      <c r="D35" s="262"/>
      <c r="E35" s="259" t="str">
        <f t="shared" si="15"/>
        <v/>
      </c>
      <c r="F35" s="262"/>
      <c r="G35" s="259" t="str">
        <f t="shared" si="16"/>
        <v/>
      </c>
      <c r="H35" s="262"/>
      <c r="I35" s="264"/>
      <c r="J35" s="261"/>
      <c r="K35" s="259" t="str">
        <f t="shared" si="22"/>
        <v/>
      </c>
      <c r="L35" s="262"/>
      <c r="M35" s="259" t="str">
        <f t="shared" si="23"/>
        <v/>
      </c>
      <c r="N35" s="262"/>
      <c r="O35" s="263"/>
      <c r="P35" s="262"/>
      <c r="Q35" s="259" t="str">
        <f t="shared" si="24"/>
        <v/>
      </c>
      <c r="R35" s="262"/>
      <c r="S35" s="259" t="str">
        <f t="shared" si="25"/>
        <v/>
      </c>
      <c r="T35" s="262"/>
      <c r="U35" s="264"/>
      <c r="V35" s="261"/>
      <c r="W35" s="259" t="str">
        <f>IF(V35*15=0,"",V35*15)</f>
        <v/>
      </c>
      <c r="X35" s="262"/>
      <c r="Y35" s="259" t="str">
        <f>IF(X35*15=0,"",X35*15)</f>
        <v/>
      </c>
      <c r="Z35" s="262"/>
      <c r="AA35" s="263"/>
      <c r="AB35" s="261"/>
      <c r="AC35" s="259" t="str">
        <f>IF(AB35*15=0,"",AB35*15)</f>
        <v/>
      </c>
      <c r="AD35" s="283"/>
      <c r="AE35" s="259" t="str">
        <f t="shared" ref="AE35:AE40" si="26">IF(AD35*15=0,"",AD35*15)</f>
        <v/>
      </c>
      <c r="AF35" s="283"/>
      <c r="AG35" s="284"/>
      <c r="AH35" s="262">
        <v>1</v>
      </c>
      <c r="AI35" s="259">
        <v>10</v>
      </c>
      <c r="AJ35" s="262">
        <v>3</v>
      </c>
      <c r="AK35" s="259">
        <v>30</v>
      </c>
      <c r="AL35" s="262">
        <v>3</v>
      </c>
      <c r="AM35" s="262" t="s">
        <v>122</v>
      </c>
      <c r="AN35" s="265">
        <v>3</v>
      </c>
      <c r="AO35" s="259">
        <v>30</v>
      </c>
      <c r="AP35" s="266">
        <v>3</v>
      </c>
      <c r="AQ35" s="259">
        <v>30</v>
      </c>
      <c r="AR35" s="266">
        <f t="shared" si="2"/>
        <v>3</v>
      </c>
      <c r="AS35" s="267">
        <f t="shared" si="3"/>
        <v>4</v>
      </c>
      <c r="AT35" s="30" t="s">
        <v>716</v>
      </c>
      <c r="AU35" s="781" t="s">
        <v>1026</v>
      </c>
    </row>
    <row r="36" spans="1:47" s="1" customFormat="1" ht="15.75" customHeight="1" x14ac:dyDescent="0.2">
      <c r="A36" s="339" t="s">
        <v>123</v>
      </c>
      <c r="B36" s="665" t="s">
        <v>15</v>
      </c>
      <c r="C36" s="257" t="s">
        <v>124</v>
      </c>
      <c r="D36" s="262"/>
      <c r="E36" s="259" t="str">
        <f t="shared" si="15"/>
        <v/>
      </c>
      <c r="F36" s="262"/>
      <c r="G36" s="259" t="str">
        <f t="shared" si="16"/>
        <v/>
      </c>
      <c r="H36" s="262"/>
      <c r="I36" s="264"/>
      <c r="J36" s="261"/>
      <c r="K36" s="259" t="str">
        <f t="shared" si="22"/>
        <v/>
      </c>
      <c r="L36" s="262"/>
      <c r="M36" s="259" t="str">
        <f t="shared" si="23"/>
        <v/>
      </c>
      <c r="N36" s="262"/>
      <c r="O36" s="263"/>
      <c r="P36" s="262"/>
      <c r="Q36" s="259" t="str">
        <f t="shared" si="24"/>
        <v/>
      </c>
      <c r="R36" s="262"/>
      <c r="S36" s="259" t="str">
        <f t="shared" si="25"/>
        <v/>
      </c>
      <c r="T36" s="262"/>
      <c r="U36" s="264"/>
      <c r="V36" s="261">
        <v>1</v>
      </c>
      <c r="W36" s="259">
        <v>14</v>
      </c>
      <c r="X36" s="262">
        <v>1</v>
      </c>
      <c r="Y36" s="259">
        <v>14</v>
      </c>
      <c r="Z36" s="262">
        <v>2</v>
      </c>
      <c r="AA36" s="263" t="s">
        <v>15</v>
      </c>
      <c r="AB36" s="261"/>
      <c r="AC36" s="259" t="str">
        <f>IF(AB36*15=0,"",AB36*15)</f>
        <v/>
      </c>
      <c r="AD36" s="283"/>
      <c r="AE36" s="259" t="str">
        <f t="shared" si="26"/>
        <v/>
      </c>
      <c r="AF36" s="283"/>
      <c r="AG36" s="284"/>
      <c r="AH36" s="262"/>
      <c r="AI36" s="259" t="str">
        <f>IF(AH36*15=0,"",AH36*15)</f>
        <v/>
      </c>
      <c r="AJ36" s="262"/>
      <c r="AK36" s="259" t="str">
        <f t="shared" ref="AK36:AK41" si="27">IF(AJ36*15=0,"",AJ36*15)</f>
        <v/>
      </c>
      <c r="AL36" s="262"/>
      <c r="AM36" s="262"/>
      <c r="AN36" s="265">
        <f t="shared" si="0"/>
        <v>1</v>
      </c>
      <c r="AO36" s="259">
        <f t="shared" si="4"/>
        <v>14</v>
      </c>
      <c r="AP36" s="266">
        <f t="shared" si="1"/>
        <v>1</v>
      </c>
      <c r="AQ36" s="259">
        <f t="shared" si="10"/>
        <v>14</v>
      </c>
      <c r="AR36" s="266">
        <f t="shared" si="2"/>
        <v>2</v>
      </c>
      <c r="AS36" s="267">
        <f t="shared" si="3"/>
        <v>2</v>
      </c>
      <c r="AT36" s="30" t="s">
        <v>982</v>
      </c>
      <c r="AU36" s="634" t="s">
        <v>978</v>
      </c>
    </row>
    <row r="37" spans="1:47" s="20" customFormat="1" ht="15.75" customHeight="1" x14ac:dyDescent="0.2">
      <c r="A37" s="339" t="s">
        <v>125</v>
      </c>
      <c r="B37" s="665" t="s">
        <v>15</v>
      </c>
      <c r="C37" s="257" t="s">
        <v>126</v>
      </c>
      <c r="D37" s="262"/>
      <c r="E37" s="259" t="str">
        <f t="shared" si="15"/>
        <v/>
      </c>
      <c r="F37" s="262"/>
      <c r="G37" s="259" t="str">
        <f t="shared" si="16"/>
        <v/>
      </c>
      <c r="H37" s="262"/>
      <c r="I37" s="264"/>
      <c r="J37" s="261"/>
      <c r="K37" s="259" t="str">
        <f t="shared" si="22"/>
        <v/>
      </c>
      <c r="L37" s="262"/>
      <c r="M37" s="259" t="str">
        <f t="shared" si="23"/>
        <v/>
      </c>
      <c r="N37" s="262"/>
      <c r="O37" s="263"/>
      <c r="P37" s="262"/>
      <c r="Q37" s="259" t="str">
        <f t="shared" si="24"/>
        <v/>
      </c>
      <c r="R37" s="262"/>
      <c r="S37" s="259" t="str">
        <f t="shared" si="25"/>
        <v/>
      </c>
      <c r="T37" s="262"/>
      <c r="U37" s="264"/>
      <c r="V37" s="261"/>
      <c r="W37" s="259" t="str">
        <f>IF(V37*15=0,"",V37*15)</f>
        <v/>
      </c>
      <c r="X37" s="262"/>
      <c r="Y37" s="259" t="str">
        <f>IF(X37*15=0,"",X37*15)</f>
        <v/>
      </c>
      <c r="Z37" s="262"/>
      <c r="AA37" s="263"/>
      <c r="AB37" s="261">
        <v>1</v>
      </c>
      <c r="AC37" s="259">
        <v>14</v>
      </c>
      <c r="AD37" s="283">
        <v>1</v>
      </c>
      <c r="AE37" s="259">
        <v>14</v>
      </c>
      <c r="AF37" s="283">
        <v>2</v>
      </c>
      <c r="AG37" s="284" t="s">
        <v>15</v>
      </c>
      <c r="AH37" s="262"/>
      <c r="AI37" s="259" t="str">
        <f>IF(AH37*15=0,"",AH37*15)</f>
        <v/>
      </c>
      <c r="AJ37" s="262"/>
      <c r="AK37" s="259" t="str">
        <f t="shared" si="27"/>
        <v/>
      </c>
      <c r="AL37" s="262"/>
      <c r="AM37" s="262"/>
      <c r="AN37" s="265">
        <f t="shared" si="0"/>
        <v>1</v>
      </c>
      <c r="AO37" s="259">
        <f t="shared" si="4"/>
        <v>14</v>
      </c>
      <c r="AP37" s="266">
        <f t="shared" si="1"/>
        <v>1</v>
      </c>
      <c r="AQ37" s="259">
        <f t="shared" si="10"/>
        <v>14</v>
      </c>
      <c r="AR37" s="266">
        <f t="shared" si="2"/>
        <v>2</v>
      </c>
      <c r="AS37" s="267">
        <f t="shared" si="3"/>
        <v>2</v>
      </c>
      <c r="AT37" s="30" t="s">
        <v>982</v>
      </c>
      <c r="AU37" s="634" t="s">
        <v>978</v>
      </c>
    </row>
    <row r="38" spans="1:47" s="419" customFormat="1" ht="15.75" customHeight="1" x14ac:dyDescent="0.2">
      <c r="A38" s="339" t="s">
        <v>152</v>
      </c>
      <c r="B38" s="281" t="s">
        <v>34</v>
      </c>
      <c r="C38" s="639" t="s">
        <v>153</v>
      </c>
      <c r="D38" s="262"/>
      <c r="E38" s="259" t="str">
        <f t="shared" si="15"/>
        <v/>
      </c>
      <c r="F38" s="262"/>
      <c r="G38" s="259" t="str">
        <f t="shared" si="16"/>
        <v/>
      </c>
      <c r="H38" s="262"/>
      <c r="I38" s="264"/>
      <c r="J38" s="261"/>
      <c r="K38" s="259">
        <v>4</v>
      </c>
      <c r="L38" s="262">
        <v>2</v>
      </c>
      <c r="M38" s="259">
        <v>24</v>
      </c>
      <c r="N38" s="262">
        <v>1</v>
      </c>
      <c r="O38" s="263" t="s">
        <v>71</v>
      </c>
      <c r="P38" s="262"/>
      <c r="Q38" s="259" t="str">
        <f t="shared" si="24"/>
        <v/>
      </c>
      <c r="R38" s="262"/>
      <c r="S38" s="259" t="str">
        <f t="shared" si="25"/>
        <v/>
      </c>
      <c r="T38" s="262"/>
      <c r="U38" s="264"/>
      <c r="V38" s="261"/>
      <c r="W38" s="259" t="str">
        <f>IF(V38*15=0,"",V38*15)</f>
        <v/>
      </c>
      <c r="X38" s="262"/>
      <c r="Y38" s="259" t="str">
        <f>IF(X38*15=0,"",X38*15)</f>
        <v/>
      </c>
      <c r="Z38" s="262"/>
      <c r="AA38" s="263"/>
      <c r="AB38" s="261"/>
      <c r="AC38" s="259" t="str">
        <f>IF(AB38*15=0,"",AB38*15)</f>
        <v/>
      </c>
      <c r="AD38" s="283"/>
      <c r="AE38" s="259" t="str">
        <f t="shared" si="26"/>
        <v/>
      </c>
      <c r="AF38" s="283"/>
      <c r="AG38" s="284"/>
      <c r="AH38" s="262"/>
      <c r="AI38" s="259" t="str">
        <f>IF(AH38*15=0,"",AH38*15)</f>
        <v/>
      </c>
      <c r="AJ38" s="262"/>
      <c r="AK38" s="259" t="str">
        <f t="shared" si="27"/>
        <v/>
      </c>
      <c r="AL38" s="262"/>
      <c r="AM38" s="262"/>
      <c r="AN38" s="265" t="str">
        <f t="shared" si="0"/>
        <v/>
      </c>
      <c r="AO38" s="259" t="str">
        <f t="shared" si="4"/>
        <v/>
      </c>
      <c r="AP38" s="266">
        <f t="shared" si="1"/>
        <v>2</v>
      </c>
      <c r="AQ38" s="259">
        <f t="shared" si="10"/>
        <v>28</v>
      </c>
      <c r="AR38" s="266">
        <f t="shared" si="2"/>
        <v>1</v>
      </c>
      <c r="AS38" s="267">
        <f t="shared" si="3"/>
        <v>2</v>
      </c>
      <c r="AT38" s="30" t="s">
        <v>653</v>
      </c>
      <c r="AU38" s="31" t="s">
        <v>743</v>
      </c>
    </row>
    <row r="39" spans="1:47" ht="15.75" customHeight="1" x14ac:dyDescent="0.2">
      <c r="A39" s="339" t="s">
        <v>154</v>
      </c>
      <c r="B39" s="281" t="s">
        <v>34</v>
      </c>
      <c r="C39" s="639" t="s">
        <v>155</v>
      </c>
      <c r="D39" s="262"/>
      <c r="E39" s="259" t="str">
        <f t="shared" si="15"/>
        <v/>
      </c>
      <c r="F39" s="262"/>
      <c r="G39" s="259" t="str">
        <f t="shared" si="16"/>
        <v/>
      </c>
      <c r="H39" s="262"/>
      <c r="I39" s="264"/>
      <c r="J39" s="261"/>
      <c r="K39" s="259" t="str">
        <f t="shared" ref="K39:K41" si="28">IF(J39*15=0,"",J39*15)</f>
        <v/>
      </c>
      <c r="L39" s="262"/>
      <c r="M39" s="259" t="str">
        <f t="shared" ref="M39:M41" si="29">IF(L39*15=0,"",L39*15)</f>
        <v/>
      </c>
      <c r="N39" s="262"/>
      <c r="O39" s="263"/>
      <c r="P39" s="262"/>
      <c r="Q39" s="259">
        <v>4</v>
      </c>
      <c r="R39" s="262">
        <v>2</v>
      </c>
      <c r="S39" s="259">
        <v>24</v>
      </c>
      <c r="T39" s="262">
        <v>1</v>
      </c>
      <c r="U39" s="264" t="s">
        <v>71</v>
      </c>
      <c r="V39" s="261"/>
      <c r="W39" s="259" t="str">
        <f>IF(V39*15=0,"",V39*15)</f>
        <v/>
      </c>
      <c r="X39" s="262"/>
      <c r="Y39" s="259" t="str">
        <f>IF(X39*15=0,"",X39*15)</f>
        <v/>
      </c>
      <c r="Z39" s="262"/>
      <c r="AA39" s="263"/>
      <c r="AB39" s="261"/>
      <c r="AC39" s="259" t="str">
        <f>IF(AB39*15=0,"",AB39*15)</f>
        <v/>
      </c>
      <c r="AD39" s="283"/>
      <c r="AE39" s="259" t="str">
        <f t="shared" si="26"/>
        <v/>
      </c>
      <c r="AF39" s="283"/>
      <c r="AG39" s="284"/>
      <c r="AH39" s="262"/>
      <c r="AI39" s="259" t="str">
        <f t="shared" ref="AI39:AI54" si="30">IF(AH39*15=0,"",AH39*15)</f>
        <v/>
      </c>
      <c r="AJ39" s="262"/>
      <c r="AK39" s="259" t="str">
        <f t="shared" si="27"/>
        <v/>
      </c>
      <c r="AL39" s="262"/>
      <c r="AM39" s="262"/>
      <c r="AN39" s="265" t="str">
        <f t="shared" si="0"/>
        <v/>
      </c>
      <c r="AO39" s="259" t="str">
        <f t="shared" si="4"/>
        <v/>
      </c>
      <c r="AP39" s="266">
        <f t="shared" si="1"/>
        <v>2</v>
      </c>
      <c r="AQ39" s="259">
        <f t="shared" si="10"/>
        <v>28</v>
      </c>
      <c r="AR39" s="266">
        <f t="shared" si="2"/>
        <v>1</v>
      </c>
      <c r="AS39" s="267">
        <f t="shared" si="3"/>
        <v>2</v>
      </c>
      <c r="AT39" s="30" t="s">
        <v>653</v>
      </c>
      <c r="AU39" s="31" t="s">
        <v>743</v>
      </c>
    </row>
    <row r="40" spans="1:47" ht="15.75" customHeight="1" x14ac:dyDescent="0.2">
      <c r="A40" s="339" t="s">
        <v>156</v>
      </c>
      <c r="B40" s="281" t="s">
        <v>34</v>
      </c>
      <c r="C40" s="639" t="s">
        <v>157</v>
      </c>
      <c r="D40" s="262"/>
      <c r="E40" s="259" t="str">
        <f t="shared" si="15"/>
        <v/>
      </c>
      <c r="F40" s="262"/>
      <c r="G40" s="259" t="str">
        <f t="shared" si="16"/>
        <v/>
      </c>
      <c r="H40" s="262"/>
      <c r="I40" s="264"/>
      <c r="J40" s="261"/>
      <c r="K40" s="259" t="str">
        <f t="shared" si="28"/>
        <v/>
      </c>
      <c r="L40" s="262"/>
      <c r="M40" s="259" t="str">
        <f t="shared" si="29"/>
        <v/>
      </c>
      <c r="N40" s="262"/>
      <c r="O40" s="263"/>
      <c r="P40" s="262"/>
      <c r="Q40" s="259" t="str">
        <f t="shared" ref="Q40:Q55" si="31">IF(P40*15=0,"",P40*15)</f>
        <v/>
      </c>
      <c r="R40" s="262"/>
      <c r="S40" s="259" t="str">
        <f>IF(R40*15=0,"",R40*15)</f>
        <v/>
      </c>
      <c r="T40" s="262"/>
      <c r="U40" s="264"/>
      <c r="V40" s="261"/>
      <c r="W40" s="259">
        <v>4</v>
      </c>
      <c r="X40" s="262">
        <v>2</v>
      </c>
      <c r="Y40" s="259">
        <v>24</v>
      </c>
      <c r="Z40" s="262">
        <v>1</v>
      </c>
      <c r="AA40" s="263" t="s">
        <v>71</v>
      </c>
      <c r="AB40" s="261"/>
      <c r="AC40" s="259" t="str">
        <f>IF(AB40*15=0,"",AB40*15)</f>
        <v/>
      </c>
      <c r="AD40" s="283"/>
      <c r="AE40" s="259" t="str">
        <f t="shared" si="26"/>
        <v/>
      </c>
      <c r="AF40" s="283"/>
      <c r="AG40" s="284"/>
      <c r="AH40" s="262"/>
      <c r="AI40" s="259" t="str">
        <f t="shared" si="30"/>
        <v/>
      </c>
      <c r="AJ40" s="262"/>
      <c r="AK40" s="259" t="str">
        <f t="shared" si="27"/>
        <v/>
      </c>
      <c r="AL40" s="262"/>
      <c r="AM40" s="262"/>
      <c r="AN40" s="265" t="str">
        <f t="shared" si="0"/>
        <v/>
      </c>
      <c r="AO40" s="259" t="str">
        <f t="shared" si="4"/>
        <v/>
      </c>
      <c r="AP40" s="266">
        <f t="shared" si="1"/>
        <v>2</v>
      </c>
      <c r="AQ40" s="259">
        <f t="shared" si="10"/>
        <v>28</v>
      </c>
      <c r="AR40" s="266">
        <f t="shared" si="2"/>
        <v>1</v>
      </c>
      <c r="AS40" s="267">
        <f t="shared" si="3"/>
        <v>2</v>
      </c>
      <c r="AT40" s="30" t="s">
        <v>653</v>
      </c>
      <c r="AU40" s="31" t="s">
        <v>743</v>
      </c>
    </row>
    <row r="41" spans="1:47" ht="15.75" customHeight="1" x14ac:dyDescent="0.2">
      <c r="A41" s="339" t="s">
        <v>158</v>
      </c>
      <c r="B41" s="281" t="s">
        <v>34</v>
      </c>
      <c r="C41" s="639" t="s">
        <v>159</v>
      </c>
      <c r="D41" s="262"/>
      <c r="E41" s="259" t="str">
        <f t="shared" si="15"/>
        <v/>
      </c>
      <c r="F41" s="262"/>
      <c r="G41" s="259" t="str">
        <f t="shared" si="16"/>
        <v/>
      </c>
      <c r="H41" s="262"/>
      <c r="I41" s="264"/>
      <c r="J41" s="261"/>
      <c r="K41" s="259" t="str">
        <f t="shared" si="28"/>
        <v/>
      </c>
      <c r="L41" s="262"/>
      <c r="M41" s="259" t="str">
        <f t="shared" si="29"/>
        <v/>
      </c>
      <c r="N41" s="262"/>
      <c r="O41" s="263"/>
      <c r="P41" s="262"/>
      <c r="Q41" s="259" t="str">
        <f t="shared" si="31"/>
        <v/>
      </c>
      <c r="R41" s="262"/>
      <c r="S41" s="259" t="str">
        <f>IF(R41*15=0,"",R41*15)</f>
        <v/>
      </c>
      <c r="T41" s="262"/>
      <c r="U41" s="264"/>
      <c r="V41" s="261"/>
      <c r="W41" s="259" t="str">
        <f t="shared" ref="W41:W55" si="32">IF(V41*15=0,"",V41*15)</f>
        <v/>
      </c>
      <c r="X41" s="262"/>
      <c r="Y41" s="259" t="str">
        <f>IF(X41*15=0,"",X41*15)</f>
        <v/>
      </c>
      <c r="Z41" s="262"/>
      <c r="AA41" s="263"/>
      <c r="AB41" s="261"/>
      <c r="AC41" s="259">
        <v>4</v>
      </c>
      <c r="AD41" s="283">
        <v>2</v>
      </c>
      <c r="AE41" s="259">
        <v>24</v>
      </c>
      <c r="AF41" s="283">
        <v>1</v>
      </c>
      <c r="AG41" s="284" t="s">
        <v>71</v>
      </c>
      <c r="AH41" s="262"/>
      <c r="AI41" s="259" t="str">
        <f t="shared" si="30"/>
        <v/>
      </c>
      <c r="AJ41" s="262"/>
      <c r="AK41" s="259" t="str">
        <f t="shared" si="27"/>
        <v/>
      </c>
      <c r="AL41" s="262"/>
      <c r="AM41" s="262"/>
      <c r="AN41" s="265" t="str">
        <f t="shared" si="0"/>
        <v/>
      </c>
      <c r="AO41" s="259" t="str">
        <f t="shared" si="4"/>
        <v/>
      </c>
      <c r="AP41" s="266">
        <f t="shared" si="1"/>
        <v>2</v>
      </c>
      <c r="AQ41" s="259">
        <f t="shared" si="10"/>
        <v>28</v>
      </c>
      <c r="AR41" s="266">
        <f t="shared" si="2"/>
        <v>1</v>
      </c>
      <c r="AS41" s="267">
        <f t="shared" si="3"/>
        <v>2</v>
      </c>
      <c r="AT41" s="30" t="s">
        <v>653</v>
      </c>
      <c r="AU41" s="31" t="s">
        <v>743</v>
      </c>
    </row>
    <row r="42" spans="1:47" ht="12.75" x14ac:dyDescent="0.2">
      <c r="A42" s="339" t="s">
        <v>160</v>
      </c>
      <c r="B42" s="281" t="s">
        <v>34</v>
      </c>
      <c r="C42" s="639" t="s">
        <v>161</v>
      </c>
      <c r="D42" s="262"/>
      <c r="E42" s="259" t="str">
        <f t="shared" si="15"/>
        <v/>
      </c>
      <c r="F42" s="262"/>
      <c r="G42" s="259" t="str">
        <f t="shared" si="16"/>
        <v/>
      </c>
      <c r="H42" s="262"/>
      <c r="I42" s="264"/>
      <c r="J42" s="261"/>
      <c r="K42" s="259" t="str">
        <f>IF(J42*15=0,"",J42*15)</f>
        <v/>
      </c>
      <c r="L42" s="262"/>
      <c r="M42" s="259" t="str">
        <f>IF(L42*15=0,"",L42*15)</f>
        <v/>
      </c>
      <c r="N42" s="262"/>
      <c r="O42" s="263"/>
      <c r="P42" s="262"/>
      <c r="Q42" s="259" t="str">
        <f t="shared" si="31"/>
        <v/>
      </c>
      <c r="R42" s="262"/>
      <c r="S42" s="259" t="str">
        <f>IF(R42*15=0,"",R42*15)</f>
        <v/>
      </c>
      <c r="T42" s="262"/>
      <c r="U42" s="264"/>
      <c r="V42" s="261"/>
      <c r="W42" s="259" t="str">
        <f t="shared" si="32"/>
        <v/>
      </c>
      <c r="X42" s="262"/>
      <c r="Y42" s="259" t="str">
        <f>IF(X42*15=0,"",X42*15)</f>
        <v/>
      </c>
      <c r="Z42" s="262"/>
      <c r="AA42" s="263"/>
      <c r="AB42" s="261"/>
      <c r="AC42" s="259" t="str">
        <f>IF(AB42*15=0,"",AB42*15)</f>
        <v/>
      </c>
      <c r="AD42" s="283"/>
      <c r="AE42" s="259" t="str">
        <f t="shared" ref="AE42:AE47" si="33">IF(AD42*15=0,"",AD42*15)</f>
        <v/>
      </c>
      <c r="AF42" s="283"/>
      <c r="AG42" s="284"/>
      <c r="AH42" s="262"/>
      <c r="AI42" s="259" t="str">
        <f t="shared" si="30"/>
        <v/>
      </c>
      <c r="AJ42" s="262">
        <v>1</v>
      </c>
      <c r="AK42" s="259">
        <v>10</v>
      </c>
      <c r="AL42" s="262">
        <v>1</v>
      </c>
      <c r="AM42" s="262" t="s">
        <v>71</v>
      </c>
      <c r="AN42" s="265" t="str">
        <f t="shared" si="0"/>
        <v/>
      </c>
      <c r="AO42" s="259" t="str">
        <f t="shared" si="4"/>
        <v/>
      </c>
      <c r="AP42" s="266">
        <f t="shared" si="1"/>
        <v>1</v>
      </c>
      <c r="AQ42" s="259">
        <v>10</v>
      </c>
      <c r="AR42" s="266">
        <f t="shared" si="2"/>
        <v>1</v>
      </c>
      <c r="AS42" s="267">
        <f t="shared" si="3"/>
        <v>1</v>
      </c>
      <c r="AT42" s="30" t="s">
        <v>653</v>
      </c>
      <c r="AU42" s="31" t="s">
        <v>743</v>
      </c>
    </row>
    <row r="43" spans="1:47" ht="12.75" x14ac:dyDescent="0.2">
      <c r="A43" s="339" t="s">
        <v>162</v>
      </c>
      <c r="B43" s="281" t="s">
        <v>34</v>
      </c>
      <c r="C43" s="666" t="s">
        <v>163</v>
      </c>
      <c r="D43" s="262"/>
      <c r="E43" s="259" t="str">
        <f t="shared" si="15"/>
        <v/>
      </c>
      <c r="F43" s="262"/>
      <c r="G43" s="259" t="str">
        <f t="shared" si="16"/>
        <v/>
      </c>
      <c r="H43" s="262"/>
      <c r="I43" s="264"/>
      <c r="J43" s="261"/>
      <c r="K43" s="259" t="str">
        <f>IF(J43*15=0,"",J43*15)</f>
        <v/>
      </c>
      <c r="L43" s="262"/>
      <c r="M43" s="259" t="str">
        <f>IF(L43*15=0,"",L43*15)</f>
        <v/>
      </c>
      <c r="N43" s="262"/>
      <c r="O43" s="263"/>
      <c r="P43" s="262">
        <v>1</v>
      </c>
      <c r="Q43" s="259">
        <v>14</v>
      </c>
      <c r="R43" s="262"/>
      <c r="S43" s="259" t="str">
        <f>IF(R43*15=0,"",R43*15)</f>
        <v/>
      </c>
      <c r="T43" s="262">
        <v>1</v>
      </c>
      <c r="U43" s="264" t="s">
        <v>83</v>
      </c>
      <c r="V43" s="261"/>
      <c r="W43" s="259" t="str">
        <f t="shared" si="32"/>
        <v/>
      </c>
      <c r="X43" s="262"/>
      <c r="Y43" s="259" t="str">
        <f>IF(X43*15=0,"",X43*15)</f>
        <v/>
      </c>
      <c r="Z43" s="262"/>
      <c r="AA43" s="263"/>
      <c r="AB43" s="261"/>
      <c r="AC43" s="259"/>
      <c r="AD43" s="283"/>
      <c r="AE43" s="259" t="str">
        <f t="shared" si="33"/>
        <v/>
      </c>
      <c r="AF43" s="283"/>
      <c r="AG43" s="284"/>
      <c r="AH43" s="262"/>
      <c r="AI43" s="259" t="str">
        <f t="shared" si="30"/>
        <v/>
      </c>
      <c r="AJ43" s="262"/>
      <c r="AK43" s="259" t="str">
        <f t="shared" ref="AK43:AK48" si="34">IF(AJ43*15=0,"",AJ43*15)</f>
        <v/>
      </c>
      <c r="AL43" s="262"/>
      <c r="AM43" s="262"/>
      <c r="AN43" s="265">
        <f t="shared" si="0"/>
        <v>1</v>
      </c>
      <c r="AO43" s="259">
        <f t="shared" si="4"/>
        <v>14</v>
      </c>
      <c r="AP43" s="266" t="str">
        <f t="shared" si="1"/>
        <v/>
      </c>
      <c r="AQ43" s="259" t="str">
        <f t="shared" si="10"/>
        <v/>
      </c>
      <c r="AR43" s="266">
        <f t="shared" si="2"/>
        <v>1</v>
      </c>
      <c r="AS43" s="267">
        <f t="shared" si="3"/>
        <v>1</v>
      </c>
      <c r="AT43" s="31" t="s">
        <v>688</v>
      </c>
      <c r="AU43" s="31" t="s">
        <v>852</v>
      </c>
    </row>
    <row r="44" spans="1:47" s="20" customFormat="1" ht="15.75" customHeight="1" x14ac:dyDescent="0.2">
      <c r="A44" s="339" t="s">
        <v>96</v>
      </c>
      <c r="B44" s="281" t="s">
        <v>15</v>
      </c>
      <c r="C44" s="639" t="s">
        <v>97</v>
      </c>
      <c r="D44" s="262"/>
      <c r="E44" s="259" t="str">
        <f t="shared" si="15"/>
        <v/>
      </c>
      <c r="F44" s="262"/>
      <c r="G44" s="259" t="str">
        <f t="shared" si="16"/>
        <v/>
      </c>
      <c r="H44" s="262"/>
      <c r="I44" s="264"/>
      <c r="J44" s="261"/>
      <c r="K44" s="259" t="str">
        <f>IF(J44*15=0,"",J44*15)</f>
        <v/>
      </c>
      <c r="L44" s="262"/>
      <c r="M44" s="259" t="str">
        <f t="shared" ref="M44" si="35">IF(L44*15=0,"",L44*15)</f>
        <v/>
      </c>
      <c r="N44" s="262"/>
      <c r="O44" s="263"/>
      <c r="P44" s="261"/>
      <c r="Q44" s="259"/>
      <c r="R44" s="283"/>
      <c r="S44" s="259" t="str">
        <f t="shared" ref="S44" si="36">IF(R44*15=0,"",R44*15)</f>
        <v/>
      </c>
      <c r="T44" s="283"/>
      <c r="U44" s="263"/>
      <c r="W44" s="259"/>
      <c r="Y44" s="259"/>
      <c r="AB44" s="262">
        <v>2</v>
      </c>
      <c r="AC44" s="259">
        <v>28</v>
      </c>
      <c r="AD44" s="262"/>
      <c r="AE44" s="259"/>
      <c r="AF44" s="262">
        <v>2</v>
      </c>
      <c r="AG44" s="262" t="s">
        <v>15</v>
      </c>
      <c r="AH44" s="262"/>
      <c r="AI44" s="259"/>
      <c r="AJ44" s="262"/>
      <c r="AK44" s="259"/>
      <c r="AL44" s="262"/>
      <c r="AM44" s="262"/>
      <c r="AN44" s="265">
        <f t="shared" si="0"/>
        <v>2</v>
      </c>
      <c r="AO44" s="259">
        <f t="shared" si="4"/>
        <v>28</v>
      </c>
      <c r="AP44" s="266" t="str">
        <f t="shared" si="1"/>
        <v/>
      </c>
      <c r="AQ44" s="259" t="str">
        <f t="shared" si="10"/>
        <v/>
      </c>
      <c r="AR44" s="266">
        <f t="shared" si="2"/>
        <v>2</v>
      </c>
      <c r="AS44" s="267">
        <f t="shared" si="3"/>
        <v>2</v>
      </c>
      <c r="AT44" s="188" t="s">
        <v>711</v>
      </c>
      <c r="AU44" s="189" t="s">
        <v>732</v>
      </c>
    </row>
    <row r="45" spans="1:47" s="1" customFormat="1" ht="15.75" customHeight="1" x14ac:dyDescent="0.2">
      <c r="A45" s="255" t="s">
        <v>127</v>
      </c>
      <c r="B45" s="281" t="s">
        <v>15</v>
      </c>
      <c r="C45" s="257" t="s">
        <v>128</v>
      </c>
      <c r="D45" s="262"/>
      <c r="E45" s="259" t="str">
        <f t="shared" si="15"/>
        <v/>
      </c>
      <c r="F45" s="262"/>
      <c r="G45" s="259" t="str">
        <f t="shared" si="16"/>
        <v/>
      </c>
      <c r="H45" s="262"/>
      <c r="I45" s="264"/>
      <c r="J45" s="261"/>
      <c r="K45" s="259" t="str">
        <f t="shared" ref="K45:K52" si="37">IF(J45*15=0,"",J45*15)</f>
        <v/>
      </c>
      <c r="L45" s="262">
        <v>2</v>
      </c>
      <c r="M45" s="259">
        <v>28</v>
      </c>
      <c r="N45" s="262">
        <v>2</v>
      </c>
      <c r="O45" s="263" t="s">
        <v>71</v>
      </c>
      <c r="P45" s="262"/>
      <c r="Q45" s="259" t="str">
        <f t="shared" si="31"/>
        <v/>
      </c>
      <c r="R45" s="262"/>
      <c r="S45" s="259" t="str">
        <f>IF(R45*15=0,"",R45*15)</f>
        <v/>
      </c>
      <c r="T45" s="262"/>
      <c r="U45" s="264"/>
      <c r="V45" s="261"/>
      <c r="W45" s="259" t="str">
        <f t="shared" si="32"/>
        <v/>
      </c>
      <c r="X45" s="262"/>
      <c r="Y45" s="259" t="str">
        <f>IF(X45*15=0,"",X45*15)</f>
        <v/>
      </c>
      <c r="Z45" s="262"/>
      <c r="AA45" s="263"/>
      <c r="AB45" s="261"/>
      <c r="AC45" s="259" t="str">
        <f t="shared" ref="AC45:AC55" si="38">IF(AB45*15=0,"",AB45*15)</f>
        <v/>
      </c>
      <c r="AD45" s="283"/>
      <c r="AE45" s="259" t="str">
        <f t="shared" si="33"/>
        <v/>
      </c>
      <c r="AF45" s="283"/>
      <c r="AG45" s="284"/>
      <c r="AH45" s="262"/>
      <c r="AI45" s="259" t="str">
        <f t="shared" si="30"/>
        <v/>
      </c>
      <c r="AJ45" s="262"/>
      <c r="AK45" s="259" t="str">
        <f t="shared" si="34"/>
        <v/>
      </c>
      <c r="AL45" s="262"/>
      <c r="AM45" s="262"/>
      <c r="AN45" s="265" t="str">
        <f t="shared" si="0"/>
        <v/>
      </c>
      <c r="AO45" s="259" t="str">
        <f t="shared" si="4"/>
        <v/>
      </c>
      <c r="AP45" s="266">
        <f t="shared" si="1"/>
        <v>2</v>
      </c>
      <c r="AQ45" s="259">
        <f t="shared" si="10"/>
        <v>28</v>
      </c>
      <c r="AR45" s="266">
        <f t="shared" si="2"/>
        <v>2</v>
      </c>
      <c r="AS45" s="267">
        <f t="shared" si="3"/>
        <v>2</v>
      </c>
      <c r="AT45" s="30" t="s">
        <v>671</v>
      </c>
      <c r="AU45" s="31" t="s">
        <v>751</v>
      </c>
    </row>
    <row r="46" spans="1:47" s="1" customFormat="1" ht="15.75" customHeight="1" x14ac:dyDescent="0.2">
      <c r="A46" s="255" t="s">
        <v>129</v>
      </c>
      <c r="B46" s="281" t="s">
        <v>15</v>
      </c>
      <c r="C46" s="257" t="s">
        <v>130</v>
      </c>
      <c r="D46" s="262"/>
      <c r="E46" s="259" t="str">
        <f t="shared" si="15"/>
        <v/>
      </c>
      <c r="F46" s="262"/>
      <c r="G46" s="259" t="str">
        <f t="shared" si="16"/>
        <v/>
      </c>
      <c r="H46" s="262"/>
      <c r="I46" s="264"/>
      <c r="J46" s="261"/>
      <c r="K46" s="259" t="str">
        <f t="shared" si="37"/>
        <v/>
      </c>
      <c r="L46" s="262"/>
      <c r="M46" s="259" t="str">
        <f>IF(L46*15=0,"",L46*15)</f>
        <v/>
      </c>
      <c r="N46" s="262"/>
      <c r="O46" s="263"/>
      <c r="P46" s="262"/>
      <c r="Q46" s="259" t="str">
        <f t="shared" si="31"/>
        <v/>
      </c>
      <c r="R46" s="262">
        <v>2</v>
      </c>
      <c r="S46" s="259">
        <v>28</v>
      </c>
      <c r="T46" s="262">
        <v>2</v>
      </c>
      <c r="U46" s="264" t="s">
        <v>71</v>
      </c>
      <c r="V46" s="261"/>
      <c r="W46" s="259" t="str">
        <f t="shared" si="32"/>
        <v/>
      </c>
      <c r="X46" s="262"/>
      <c r="Y46" s="259" t="str">
        <f>IF(X46*15=0,"",X46*15)</f>
        <v/>
      </c>
      <c r="Z46" s="262"/>
      <c r="AA46" s="263"/>
      <c r="AB46" s="261"/>
      <c r="AC46" s="259" t="str">
        <f t="shared" si="38"/>
        <v/>
      </c>
      <c r="AD46" s="283"/>
      <c r="AE46" s="259" t="str">
        <f t="shared" si="33"/>
        <v/>
      </c>
      <c r="AF46" s="283"/>
      <c r="AG46" s="284"/>
      <c r="AH46" s="262"/>
      <c r="AI46" s="259" t="str">
        <f t="shared" si="30"/>
        <v/>
      </c>
      <c r="AJ46" s="262"/>
      <c r="AK46" s="259" t="str">
        <f t="shared" si="34"/>
        <v/>
      </c>
      <c r="AL46" s="262"/>
      <c r="AM46" s="262"/>
      <c r="AN46" s="265" t="str">
        <f t="shared" si="0"/>
        <v/>
      </c>
      <c r="AO46" s="259" t="str">
        <f t="shared" si="4"/>
        <v/>
      </c>
      <c r="AP46" s="266">
        <f t="shared" si="1"/>
        <v>2</v>
      </c>
      <c r="AQ46" s="259">
        <f t="shared" si="10"/>
        <v>28</v>
      </c>
      <c r="AR46" s="266">
        <f t="shared" si="2"/>
        <v>2</v>
      </c>
      <c r="AS46" s="267">
        <f t="shared" si="3"/>
        <v>2</v>
      </c>
      <c r="AT46" s="30" t="s">
        <v>671</v>
      </c>
      <c r="AU46" s="31" t="s">
        <v>751</v>
      </c>
    </row>
    <row r="47" spans="1:47" s="1" customFormat="1" ht="15.75" customHeight="1" x14ac:dyDescent="0.2">
      <c r="A47" s="255" t="s">
        <v>131</v>
      </c>
      <c r="B47" s="281" t="s">
        <v>15</v>
      </c>
      <c r="C47" s="257" t="s">
        <v>132</v>
      </c>
      <c r="D47" s="262"/>
      <c r="E47" s="259" t="str">
        <f t="shared" si="15"/>
        <v/>
      </c>
      <c r="F47" s="262"/>
      <c r="G47" s="259" t="str">
        <f t="shared" si="16"/>
        <v/>
      </c>
      <c r="H47" s="262"/>
      <c r="I47" s="264"/>
      <c r="J47" s="261"/>
      <c r="K47" s="259" t="str">
        <f t="shared" si="37"/>
        <v/>
      </c>
      <c r="L47" s="262"/>
      <c r="M47" s="259" t="str">
        <f>IF(L47*15=0,"",L47*15)</f>
        <v/>
      </c>
      <c r="N47" s="262"/>
      <c r="O47" s="263"/>
      <c r="P47" s="262"/>
      <c r="Q47" s="259" t="str">
        <f t="shared" si="31"/>
        <v/>
      </c>
      <c r="R47" s="262"/>
      <c r="S47" s="259" t="str">
        <f t="shared" ref="S47:S55" si="39">IF(R47*15=0,"",R47*15)</f>
        <v/>
      </c>
      <c r="T47" s="262"/>
      <c r="U47" s="264"/>
      <c r="V47" s="261"/>
      <c r="W47" s="259" t="str">
        <f t="shared" si="32"/>
        <v/>
      </c>
      <c r="X47" s="262">
        <v>2</v>
      </c>
      <c r="Y47" s="259">
        <v>28</v>
      </c>
      <c r="Z47" s="262">
        <v>2</v>
      </c>
      <c r="AA47" s="263" t="s">
        <v>71</v>
      </c>
      <c r="AB47" s="261"/>
      <c r="AC47" s="259" t="str">
        <f t="shared" si="38"/>
        <v/>
      </c>
      <c r="AD47" s="283"/>
      <c r="AE47" s="259" t="str">
        <f t="shared" si="33"/>
        <v/>
      </c>
      <c r="AF47" s="283"/>
      <c r="AG47" s="284"/>
      <c r="AH47" s="262"/>
      <c r="AI47" s="259" t="str">
        <f t="shared" si="30"/>
        <v/>
      </c>
      <c r="AJ47" s="262"/>
      <c r="AK47" s="259" t="str">
        <f t="shared" si="34"/>
        <v/>
      </c>
      <c r="AL47" s="262"/>
      <c r="AM47" s="262"/>
      <c r="AN47" s="265" t="str">
        <f t="shared" si="0"/>
        <v/>
      </c>
      <c r="AO47" s="259" t="str">
        <f t="shared" si="4"/>
        <v/>
      </c>
      <c r="AP47" s="266">
        <f t="shared" si="1"/>
        <v>2</v>
      </c>
      <c r="AQ47" s="259">
        <f t="shared" si="10"/>
        <v>28</v>
      </c>
      <c r="AR47" s="266">
        <f t="shared" si="2"/>
        <v>2</v>
      </c>
      <c r="AS47" s="267">
        <f t="shared" si="3"/>
        <v>2</v>
      </c>
      <c r="AT47" s="30" t="s">
        <v>671</v>
      </c>
      <c r="AU47" s="31" t="s">
        <v>751</v>
      </c>
    </row>
    <row r="48" spans="1:47" s="1" customFormat="1" ht="15.75" customHeight="1" x14ac:dyDescent="0.2">
      <c r="A48" s="255" t="s">
        <v>133</v>
      </c>
      <c r="B48" s="281" t="s">
        <v>15</v>
      </c>
      <c r="C48" s="257" t="s">
        <v>134</v>
      </c>
      <c r="D48" s="262"/>
      <c r="E48" s="259" t="str">
        <f t="shared" si="15"/>
        <v/>
      </c>
      <c r="F48" s="262"/>
      <c r="G48" s="259" t="str">
        <f t="shared" si="16"/>
        <v/>
      </c>
      <c r="H48" s="262"/>
      <c r="I48" s="264"/>
      <c r="J48" s="261"/>
      <c r="K48" s="259" t="str">
        <f t="shared" si="37"/>
        <v/>
      </c>
      <c r="L48" s="262"/>
      <c r="M48" s="259" t="str">
        <f>IF(L48*15=0,"",L48*15)</f>
        <v/>
      </c>
      <c r="N48" s="262"/>
      <c r="O48" s="263"/>
      <c r="P48" s="262"/>
      <c r="Q48" s="259" t="str">
        <f t="shared" si="31"/>
        <v/>
      </c>
      <c r="R48" s="262"/>
      <c r="S48" s="259" t="str">
        <f t="shared" si="39"/>
        <v/>
      </c>
      <c r="T48" s="262"/>
      <c r="U48" s="264"/>
      <c r="V48" s="261"/>
      <c r="W48" s="259" t="str">
        <f t="shared" si="32"/>
        <v/>
      </c>
      <c r="X48" s="262"/>
      <c r="Y48" s="259" t="str">
        <f>IF(X48*15=0,"",X48*15)</f>
        <v/>
      </c>
      <c r="Z48" s="262"/>
      <c r="AA48" s="263"/>
      <c r="AB48" s="261"/>
      <c r="AC48" s="259" t="str">
        <f t="shared" si="38"/>
        <v/>
      </c>
      <c r="AD48" s="283">
        <v>2</v>
      </c>
      <c r="AE48" s="259">
        <v>28</v>
      </c>
      <c r="AF48" s="283">
        <v>2</v>
      </c>
      <c r="AG48" s="284" t="s">
        <v>71</v>
      </c>
      <c r="AH48" s="262"/>
      <c r="AI48" s="259" t="str">
        <f t="shared" si="30"/>
        <v/>
      </c>
      <c r="AJ48" s="262"/>
      <c r="AK48" s="259" t="str">
        <f t="shared" si="34"/>
        <v/>
      </c>
      <c r="AL48" s="262"/>
      <c r="AM48" s="262"/>
      <c r="AN48" s="265" t="str">
        <f t="shared" ref="AN48:AN67" si="40">IF(D48+J48+P48+V48+AB48+AH48=0,"",D48+J48+P48+V48+AB48+AH48)</f>
        <v/>
      </c>
      <c r="AO48" s="259" t="str">
        <f t="shared" ref="AO48:AO65" si="41">IF((D48+J48+P48+V48+AB48+AH48)*14=0,"",(D48+J48+P48+V48+AB48+AH48)*14)</f>
        <v/>
      </c>
      <c r="AP48" s="266">
        <f t="shared" ref="AP48:AP66" si="42">IF(F48+L48+R48+X48+AD48+AJ48=0,"",F48+L48+R48+X48+AD48+AJ48)</f>
        <v>2</v>
      </c>
      <c r="AQ48" s="259">
        <f t="shared" ref="AQ48:AQ65" si="43">IF((L48+F48+R48+X48+AD48+AJ48)*14=0,"",(L48+F48+R48+X48+AD48+AJ48)*14)</f>
        <v>28</v>
      </c>
      <c r="AR48" s="266">
        <f t="shared" ref="AR48:AR66" si="44">IF(N48+H48+T48+Z48+AF48+AL48=0,"",N48+H48+T48+Z48+AF48+AL48)</f>
        <v>2</v>
      </c>
      <c r="AS48" s="267">
        <f t="shared" ref="AS48:AS67" si="45">IF(D48+F48+L48+J48+P48+R48+V48+X48+AB48+AD48+AH48+AJ48=0,"",D48+F48+L48+J48+P48+R48+V48+X48+AB48+AD48+AH48+AJ48)</f>
        <v>2</v>
      </c>
      <c r="AT48" s="30" t="s">
        <v>671</v>
      </c>
      <c r="AU48" s="31" t="s">
        <v>751</v>
      </c>
    </row>
    <row r="49" spans="1:47" s="20" customFormat="1" ht="15.75" customHeight="1" x14ac:dyDescent="0.2">
      <c r="A49" s="255" t="s">
        <v>135</v>
      </c>
      <c r="B49" s="281" t="s">
        <v>15</v>
      </c>
      <c r="C49" s="257" t="s">
        <v>136</v>
      </c>
      <c r="D49" s="262"/>
      <c r="E49" s="259" t="str">
        <f t="shared" si="15"/>
        <v/>
      </c>
      <c r="F49" s="262"/>
      <c r="G49" s="259" t="str">
        <f t="shared" si="16"/>
        <v/>
      </c>
      <c r="H49" s="262"/>
      <c r="I49" s="264"/>
      <c r="J49" s="261"/>
      <c r="K49" s="259" t="str">
        <f t="shared" si="37"/>
        <v/>
      </c>
      <c r="L49" s="262"/>
      <c r="M49" s="259" t="str">
        <f>IF(L49*15=0,"",L49*15)</f>
        <v/>
      </c>
      <c r="N49" s="262"/>
      <c r="O49" s="263"/>
      <c r="P49" s="262"/>
      <c r="Q49" s="259" t="str">
        <f t="shared" si="31"/>
        <v/>
      </c>
      <c r="R49" s="262"/>
      <c r="S49" s="259" t="str">
        <f t="shared" si="39"/>
        <v/>
      </c>
      <c r="T49" s="262"/>
      <c r="U49" s="264"/>
      <c r="V49" s="261"/>
      <c r="W49" s="259" t="str">
        <f t="shared" si="32"/>
        <v/>
      </c>
      <c r="X49" s="262"/>
      <c r="Y49" s="259" t="str">
        <f>IF(X49*15=0,"",X49*15)</f>
        <v/>
      </c>
      <c r="Z49" s="262"/>
      <c r="AA49" s="263"/>
      <c r="AB49" s="261"/>
      <c r="AC49" s="259" t="str">
        <f t="shared" si="38"/>
        <v/>
      </c>
      <c r="AD49" s="283"/>
      <c r="AE49" s="259" t="str">
        <f>IF(AD49*15=0,"",AD49*15)</f>
        <v/>
      </c>
      <c r="AF49" s="283"/>
      <c r="AG49" s="284"/>
      <c r="AH49" s="687"/>
      <c r="AI49" s="688" t="str">
        <f t="shared" si="30"/>
        <v/>
      </c>
      <c r="AJ49" s="262">
        <v>2</v>
      </c>
      <c r="AK49" s="259">
        <v>20</v>
      </c>
      <c r="AL49" s="262">
        <v>2</v>
      </c>
      <c r="AM49" s="262" t="s">
        <v>71</v>
      </c>
      <c r="AN49" s="265" t="str">
        <f t="shared" si="40"/>
        <v/>
      </c>
      <c r="AO49" s="259" t="str">
        <f t="shared" si="41"/>
        <v/>
      </c>
      <c r="AP49" s="266">
        <f t="shared" si="42"/>
        <v>2</v>
      </c>
      <c r="AQ49" s="259">
        <v>20</v>
      </c>
      <c r="AR49" s="266">
        <f t="shared" si="44"/>
        <v>2</v>
      </c>
      <c r="AS49" s="267">
        <f t="shared" si="45"/>
        <v>2</v>
      </c>
      <c r="AT49" s="30" t="s">
        <v>671</v>
      </c>
      <c r="AU49" s="31" t="s">
        <v>751</v>
      </c>
    </row>
    <row r="50" spans="1:47" s="20" customFormat="1" ht="15.75" customHeight="1" x14ac:dyDescent="0.2">
      <c r="A50" s="339" t="s">
        <v>1205</v>
      </c>
      <c r="B50" s="281" t="s">
        <v>15</v>
      </c>
      <c r="C50" s="1403" t="s">
        <v>139</v>
      </c>
      <c r="D50" s="262"/>
      <c r="E50" s="259" t="str">
        <f t="shared" si="15"/>
        <v/>
      </c>
      <c r="F50" s="262"/>
      <c r="G50" s="259" t="str">
        <f t="shared" si="16"/>
        <v/>
      </c>
      <c r="H50" s="262"/>
      <c r="I50" s="264"/>
      <c r="J50" s="261"/>
      <c r="K50" s="259" t="str">
        <f t="shared" si="37"/>
        <v/>
      </c>
      <c r="L50" s="262">
        <v>1</v>
      </c>
      <c r="M50" s="259">
        <v>14</v>
      </c>
      <c r="N50" s="262">
        <v>1</v>
      </c>
      <c r="O50" s="263" t="s">
        <v>71</v>
      </c>
      <c r="P50" s="262"/>
      <c r="Q50" s="259" t="str">
        <f t="shared" si="31"/>
        <v/>
      </c>
      <c r="R50" s="262"/>
      <c r="S50" s="259" t="str">
        <f t="shared" si="39"/>
        <v/>
      </c>
      <c r="T50" s="262"/>
      <c r="U50" s="264"/>
      <c r="V50" s="261"/>
      <c r="W50" s="259" t="str">
        <f t="shared" si="32"/>
        <v/>
      </c>
      <c r="X50" s="262"/>
      <c r="Y50" s="259" t="str">
        <f>IF(X50*15=0,"",X50*15)</f>
        <v/>
      </c>
      <c r="Z50" s="262"/>
      <c r="AA50" s="263"/>
      <c r="AB50" s="261"/>
      <c r="AC50" s="259" t="str">
        <f t="shared" si="38"/>
        <v/>
      </c>
      <c r="AD50" s="283"/>
      <c r="AE50" s="259" t="str">
        <f>IF(AD50*15=0,"",AD50*15)</f>
        <v/>
      </c>
      <c r="AF50" s="283"/>
      <c r="AG50" s="284"/>
      <c r="AH50" s="262"/>
      <c r="AI50" s="259" t="str">
        <f t="shared" si="30"/>
        <v/>
      </c>
      <c r="AJ50" s="262"/>
      <c r="AK50" s="259" t="str">
        <f>IF(AJ50*15=0,"",AJ50*15)</f>
        <v/>
      </c>
      <c r="AL50" s="262"/>
      <c r="AM50" s="262"/>
      <c r="AN50" s="265" t="str">
        <f t="shared" si="40"/>
        <v/>
      </c>
      <c r="AO50" s="259" t="str">
        <f t="shared" si="41"/>
        <v/>
      </c>
      <c r="AP50" s="266">
        <f t="shared" si="42"/>
        <v>1</v>
      </c>
      <c r="AQ50" s="259">
        <f t="shared" si="43"/>
        <v>14</v>
      </c>
      <c r="AR50" s="266">
        <f t="shared" si="44"/>
        <v>1</v>
      </c>
      <c r="AS50" s="267">
        <f t="shared" si="45"/>
        <v>1</v>
      </c>
      <c r="AT50" s="188" t="s">
        <v>653</v>
      </c>
      <c r="AU50" s="546" t="s">
        <v>1210</v>
      </c>
    </row>
    <row r="51" spans="1:47" s="20" customFormat="1" ht="15.75" customHeight="1" x14ac:dyDescent="0.2">
      <c r="A51" s="339" t="s">
        <v>1206</v>
      </c>
      <c r="B51" s="281" t="s">
        <v>15</v>
      </c>
      <c r="C51" s="1403" t="s">
        <v>1207</v>
      </c>
      <c r="D51" s="262"/>
      <c r="E51" s="259" t="str">
        <f t="shared" si="15"/>
        <v/>
      </c>
      <c r="F51" s="262"/>
      <c r="G51" s="259" t="str">
        <f t="shared" si="16"/>
        <v/>
      </c>
      <c r="H51" s="262"/>
      <c r="I51" s="264"/>
      <c r="J51" s="261"/>
      <c r="K51" s="259" t="str">
        <f t="shared" si="37"/>
        <v/>
      </c>
      <c r="L51" s="262"/>
      <c r="M51" s="259" t="str">
        <f>IF(L51*15=0,"",L51*15)</f>
        <v/>
      </c>
      <c r="N51" s="262"/>
      <c r="O51" s="263"/>
      <c r="P51" s="262"/>
      <c r="Q51" s="259" t="str">
        <f t="shared" si="31"/>
        <v/>
      </c>
      <c r="R51" s="262"/>
      <c r="S51" s="259" t="str">
        <f t="shared" si="39"/>
        <v/>
      </c>
      <c r="T51" s="262"/>
      <c r="U51" s="264"/>
      <c r="V51" s="261"/>
      <c r="W51" s="259" t="str">
        <f t="shared" si="32"/>
        <v/>
      </c>
      <c r="X51" s="262">
        <v>1</v>
      </c>
      <c r="Y51" s="259">
        <v>14</v>
      </c>
      <c r="Z51" s="262">
        <v>1</v>
      </c>
      <c r="AA51" s="263" t="s">
        <v>71</v>
      </c>
      <c r="AB51" s="261"/>
      <c r="AC51" s="259" t="str">
        <f t="shared" si="38"/>
        <v/>
      </c>
      <c r="AD51" s="283"/>
      <c r="AE51" s="259" t="str">
        <f>IF(AD51*15=0,"",AD51*15)</f>
        <v/>
      </c>
      <c r="AF51" s="283"/>
      <c r="AG51" s="284"/>
      <c r="AH51" s="262"/>
      <c r="AI51" s="259" t="str">
        <f t="shared" si="30"/>
        <v/>
      </c>
      <c r="AJ51" s="262"/>
      <c r="AK51" s="259" t="str">
        <f>IF(AJ51*15=0,"",AJ51*15)</f>
        <v/>
      </c>
      <c r="AL51" s="262"/>
      <c r="AM51" s="262"/>
      <c r="AN51" s="265" t="str">
        <f t="shared" si="40"/>
        <v/>
      </c>
      <c r="AO51" s="259" t="str">
        <f t="shared" si="41"/>
        <v/>
      </c>
      <c r="AP51" s="266">
        <f t="shared" si="42"/>
        <v>1</v>
      </c>
      <c r="AQ51" s="259">
        <f t="shared" si="43"/>
        <v>14</v>
      </c>
      <c r="AR51" s="266">
        <f t="shared" si="44"/>
        <v>1</v>
      </c>
      <c r="AS51" s="267">
        <f t="shared" si="45"/>
        <v>1</v>
      </c>
      <c r="AT51" s="188" t="s">
        <v>653</v>
      </c>
      <c r="AU51" s="546" t="s">
        <v>1210</v>
      </c>
    </row>
    <row r="52" spans="1:47" s="1" customFormat="1" ht="15.75" customHeight="1" x14ac:dyDescent="0.2">
      <c r="A52" s="339" t="s">
        <v>1208</v>
      </c>
      <c r="B52" s="281" t="s">
        <v>15</v>
      </c>
      <c r="C52" s="1404" t="s">
        <v>1209</v>
      </c>
      <c r="D52" s="262"/>
      <c r="E52" s="259" t="str">
        <f t="shared" si="15"/>
        <v/>
      </c>
      <c r="F52" s="262"/>
      <c r="G52" s="259" t="str">
        <f t="shared" si="16"/>
        <v/>
      </c>
      <c r="H52" s="262"/>
      <c r="I52" s="264"/>
      <c r="J52" s="261"/>
      <c r="K52" s="259" t="str">
        <f t="shared" si="37"/>
        <v/>
      </c>
      <c r="L52" s="262"/>
      <c r="M52" s="259" t="str">
        <f>IF(L52*15=0,"",L52*15)</f>
        <v/>
      </c>
      <c r="N52" s="262"/>
      <c r="O52" s="263"/>
      <c r="P52" s="262"/>
      <c r="Q52" s="259" t="str">
        <f t="shared" si="31"/>
        <v/>
      </c>
      <c r="R52" s="262"/>
      <c r="S52" s="259" t="str">
        <f t="shared" si="39"/>
        <v/>
      </c>
      <c r="T52" s="262"/>
      <c r="U52" s="264"/>
      <c r="V52" s="261"/>
      <c r="W52" s="259" t="str">
        <f t="shared" si="32"/>
        <v/>
      </c>
      <c r="X52" s="262"/>
      <c r="Y52" s="259" t="str">
        <f>IF(X52*15=0,"",X52*15)</f>
        <v/>
      </c>
      <c r="Z52" s="262"/>
      <c r="AA52" s="263"/>
      <c r="AB52" s="261"/>
      <c r="AC52" s="259" t="str">
        <f t="shared" si="38"/>
        <v/>
      </c>
      <c r="AD52" s="283"/>
      <c r="AE52" s="259" t="str">
        <f>IF(AD52*15=0,"",AD52*15)</f>
        <v/>
      </c>
      <c r="AF52" s="283"/>
      <c r="AG52" s="284"/>
      <c r="AH52" s="262"/>
      <c r="AI52" s="259" t="str">
        <f t="shared" si="30"/>
        <v/>
      </c>
      <c r="AJ52" s="262">
        <v>1</v>
      </c>
      <c r="AK52" s="259">
        <v>10</v>
      </c>
      <c r="AL52" s="262">
        <v>1</v>
      </c>
      <c r="AM52" s="262" t="s">
        <v>71</v>
      </c>
      <c r="AN52" s="265" t="str">
        <f t="shared" si="40"/>
        <v/>
      </c>
      <c r="AO52" s="259" t="str">
        <f t="shared" si="41"/>
        <v/>
      </c>
      <c r="AP52" s="266">
        <f t="shared" si="42"/>
        <v>1</v>
      </c>
      <c r="AQ52" s="259">
        <v>10</v>
      </c>
      <c r="AR52" s="266">
        <f t="shared" si="44"/>
        <v>1</v>
      </c>
      <c r="AS52" s="267">
        <f t="shared" si="45"/>
        <v>1</v>
      </c>
      <c r="AT52" s="188" t="s">
        <v>653</v>
      </c>
      <c r="AU52" s="546" t="s">
        <v>1210</v>
      </c>
    </row>
    <row r="53" spans="1:47" s="1" customFormat="1" ht="15.75" customHeight="1" x14ac:dyDescent="0.2">
      <c r="A53" s="500" t="s">
        <v>1203</v>
      </c>
      <c r="B53" s="301" t="s">
        <v>15</v>
      </c>
      <c r="C53" s="1404" t="s">
        <v>1027</v>
      </c>
      <c r="D53" s="282"/>
      <c r="E53" s="302"/>
      <c r="F53" s="282"/>
      <c r="G53" s="302"/>
      <c r="H53" s="282"/>
      <c r="I53" s="303"/>
      <c r="J53" s="304"/>
      <c r="K53" s="302"/>
      <c r="L53" s="282">
        <v>1</v>
      </c>
      <c r="M53" s="302">
        <v>14</v>
      </c>
      <c r="N53" s="282">
        <v>2</v>
      </c>
      <c r="O53" s="305" t="s">
        <v>71</v>
      </c>
      <c r="P53" s="282"/>
      <c r="Q53" s="302"/>
      <c r="R53" s="282"/>
      <c r="S53" s="302"/>
      <c r="T53" s="282"/>
      <c r="U53" s="303"/>
      <c r="V53" s="304"/>
      <c r="W53" s="302"/>
      <c r="X53" s="282"/>
      <c r="Y53" s="302"/>
      <c r="Z53" s="282"/>
      <c r="AA53" s="305"/>
      <c r="AB53" s="304"/>
      <c r="AC53" s="302"/>
      <c r="AD53" s="310"/>
      <c r="AE53" s="302"/>
      <c r="AF53" s="310"/>
      <c r="AG53" s="557"/>
      <c r="AH53" s="282"/>
      <c r="AI53" s="302"/>
      <c r="AJ53" s="282"/>
      <c r="AK53" s="302"/>
      <c r="AL53" s="282"/>
      <c r="AM53" s="282"/>
      <c r="AN53" s="311"/>
      <c r="AO53" s="302"/>
      <c r="AP53" s="309">
        <v>1</v>
      </c>
      <c r="AQ53" s="302">
        <v>14</v>
      </c>
      <c r="AR53" s="309">
        <v>2</v>
      </c>
      <c r="AS53" s="312">
        <v>2</v>
      </c>
      <c r="AT53" s="30" t="s">
        <v>653</v>
      </c>
      <c r="AU53" s="634" t="s">
        <v>654</v>
      </c>
    </row>
    <row r="54" spans="1:47" s="1" customFormat="1" ht="15.75" customHeight="1" x14ac:dyDescent="0.2">
      <c r="A54" s="339" t="s">
        <v>141</v>
      </c>
      <c r="B54" s="281" t="s">
        <v>15</v>
      </c>
      <c r="C54" s="664" t="s">
        <v>142</v>
      </c>
      <c r="D54" s="262"/>
      <c r="E54" s="259" t="str">
        <f t="shared" si="15"/>
        <v/>
      </c>
      <c r="F54" s="262"/>
      <c r="G54" s="259" t="str">
        <f t="shared" si="16"/>
        <v/>
      </c>
      <c r="H54" s="262"/>
      <c r="I54" s="264"/>
      <c r="J54" s="261">
        <v>1</v>
      </c>
      <c r="K54" s="259">
        <v>14</v>
      </c>
      <c r="L54" s="262">
        <v>1</v>
      </c>
      <c r="M54" s="259">
        <v>14</v>
      </c>
      <c r="N54" s="262">
        <v>1</v>
      </c>
      <c r="O54" s="263" t="s">
        <v>122</v>
      </c>
      <c r="P54" s="262"/>
      <c r="Q54" s="259" t="str">
        <f t="shared" si="31"/>
        <v/>
      </c>
      <c r="R54" s="262"/>
      <c r="S54" s="259" t="str">
        <f t="shared" si="39"/>
        <v/>
      </c>
      <c r="T54" s="262"/>
      <c r="U54" s="264"/>
      <c r="V54" s="261"/>
      <c r="W54" s="259" t="str">
        <f t="shared" si="32"/>
        <v/>
      </c>
      <c r="X54" s="262"/>
      <c r="Y54" s="259" t="str">
        <f>IF(X54*15=0,"",X54*15)</f>
        <v/>
      </c>
      <c r="Z54" s="262"/>
      <c r="AA54" s="263"/>
      <c r="AB54" s="261"/>
      <c r="AC54" s="259" t="str">
        <f t="shared" si="38"/>
        <v/>
      </c>
      <c r="AD54" s="283"/>
      <c r="AE54" s="259" t="str">
        <f>IF(AD54*15=0,"",AD54*15)</f>
        <v/>
      </c>
      <c r="AF54" s="283"/>
      <c r="AG54" s="284"/>
      <c r="AH54" s="262"/>
      <c r="AI54" s="259" t="str">
        <f t="shared" si="30"/>
        <v/>
      </c>
      <c r="AJ54" s="262"/>
      <c r="AK54" s="259" t="str">
        <f>IF(AJ54*15=0,"",AJ54*15)</f>
        <v/>
      </c>
      <c r="AL54" s="262"/>
      <c r="AM54" s="262"/>
      <c r="AN54" s="265">
        <f t="shared" si="40"/>
        <v>1</v>
      </c>
      <c r="AO54" s="259">
        <f t="shared" si="41"/>
        <v>14</v>
      </c>
      <c r="AP54" s="266">
        <f t="shared" si="42"/>
        <v>1</v>
      </c>
      <c r="AQ54" s="259">
        <f t="shared" si="43"/>
        <v>14</v>
      </c>
      <c r="AR54" s="266">
        <f t="shared" si="44"/>
        <v>1</v>
      </c>
      <c r="AS54" s="267">
        <f t="shared" si="45"/>
        <v>2</v>
      </c>
      <c r="AT54" s="188" t="s">
        <v>692</v>
      </c>
      <c r="AU54" s="546" t="s">
        <v>756</v>
      </c>
    </row>
    <row r="55" spans="1:47" s="1" customFormat="1" ht="15.75" customHeight="1" x14ac:dyDescent="0.25">
      <c r="A55" s="1413" t="s">
        <v>281</v>
      </c>
      <c r="B55" s="281" t="s">
        <v>34</v>
      </c>
      <c r="C55" s="1412" t="s">
        <v>282</v>
      </c>
      <c r="D55" s="62"/>
      <c r="E55" s="11"/>
      <c r="F55" s="63"/>
      <c r="G55" s="11"/>
      <c r="H55" s="1426"/>
      <c r="I55" s="1427"/>
      <c r="J55" s="62">
        <v>1</v>
      </c>
      <c r="K55" s="11">
        <v>10</v>
      </c>
      <c r="L55" s="63"/>
      <c r="M55" s="11" t="str">
        <f t="shared" ref="M55" si="46">IF(L55*15=0,"",L55*15)</f>
        <v/>
      </c>
      <c r="N55" s="1426">
        <v>1</v>
      </c>
      <c r="O55" s="1427" t="s">
        <v>67</v>
      </c>
      <c r="P55" s="62"/>
      <c r="Q55" s="11" t="str">
        <f t="shared" si="31"/>
        <v/>
      </c>
      <c r="R55" s="63"/>
      <c r="S55" s="11" t="str">
        <f t="shared" si="39"/>
        <v/>
      </c>
      <c r="T55" s="64" t="s">
        <v>17</v>
      </c>
      <c r="U55" s="65"/>
      <c r="V55" s="62"/>
      <c r="W55" s="11" t="str">
        <f t="shared" si="32"/>
        <v/>
      </c>
      <c r="X55" s="63"/>
      <c r="Y55" s="11" t="str">
        <f t="shared" ref="Y55" si="47">IF(X55*15=0,"",X55*15)</f>
        <v/>
      </c>
      <c r="Z55" s="64" t="s">
        <v>17</v>
      </c>
      <c r="AA55" s="65"/>
      <c r="AB55" s="62"/>
      <c r="AC55" s="11" t="str">
        <f t="shared" si="38"/>
        <v/>
      </c>
      <c r="AD55" s="63"/>
      <c r="AE55" s="11" t="str">
        <f t="shared" ref="AE55" si="48">IF(AD55*15=0,"",AD55*15)</f>
        <v/>
      </c>
      <c r="AF55" s="64" t="s">
        <v>17</v>
      </c>
      <c r="AG55" s="65"/>
      <c r="AH55" s="62"/>
      <c r="AI55" s="11"/>
      <c r="AJ55" s="63"/>
      <c r="AK55" s="11" t="str">
        <f t="shared" ref="AK55" si="49">IF(AJ55*15=0,"",AJ55*15)</f>
        <v/>
      </c>
      <c r="AL55" s="64" t="s">
        <v>17</v>
      </c>
      <c r="AM55" s="66"/>
      <c r="AN55" s="17">
        <f t="shared" si="40"/>
        <v>1</v>
      </c>
      <c r="AO55" s="11">
        <v>10</v>
      </c>
      <c r="AP55" s="18" t="str">
        <f t="shared" si="42"/>
        <v/>
      </c>
      <c r="AQ55" s="11" t="str">
        <f>IF((F55+L55+R55+X55+AD55+AJ55)*14=0,"",(F55+L55+R55+X55+AD55+AJ55)*14)</f>
        <v/>
      </c>
      <c r="AR55" s="64">
        <v>1</v>
      </c>
      <c r="AS55" s="19">
        <f t="shared" ref="AS55" si="50">IF(D55+F55+J55+L55+P55+R55+V55+X55+AB55+AD55+AH55+AJ55=0,"",D55+F55+J55+L55+P55+R55+V55+X55+AB55+AD55+AH55+AJ55)</f>
        <v>1</v>
      </c>
      <c r="AT55" s="31" t="s">
        <v>688</v>
      </c>
      <c r="AU55" s="31" t="s">
        <v>859</v>
      </c>
    </row>
    <row r="56" spans="1:47" ht="12.75" x14ac:dyDescent="0.2">
      <c r="A56" s="339" t="s">
        <v>499</v>
      </c>
      <c r="B56" s="281" t="s">
        <v>34</v>
      </c>
      <c r="C56" s="689" t="s">
        <v>500</v>
      </c>
      <c r="D56" s="262"/>
      <c r="E56" s="259" t="s">
        <v>68</v>
      </c>
      <c r="F56" s="262"/>
      <c r="G56" s="259" t="s">
        <v>68</v>
      </c>
      <c r="H56" s="262"/>
      <c r="I56" s="264"/>
      <c r="J56" s="261">
        <v>1</v>
      </c>
      <c r="K56" s="259">
        <v>14</v>
      </c>
      <c r="L56" s="262">
        <v>2</v>
      </c>
      <c r="M56" s="259">
        <v>28</v>
      </c>
      <c r="N56" s="262">
        <v>3</v>
      </c>
      <c r="O56" s="263" t="s">
        <v>122</v>
      </c>
      <c r="P56" s="261"/>
      <c r="Q56" s="259" t="s">
        <v>68</v>
      </c>
      <c r="R56" s="262"/>
      <c r="S56" s="259" t="s">
        <v>68</v>
      </c>
      <c r="T56" s="262"/>
      <c r="U56" s="263"/>
      <c r="V56" s="261"/>
      <c r="W56" s="259" t="s">
        <v>68</v>
      </c>
      <c r="X56" s="262"/>
      <c r="Y56" s="259" t="s">
        <v>68</v>
      </c>
      <c r="Z56" s="262"/>
      <c r="AA56" s="263"/>
      <c r="AB56" s="261"/>
      <c r="AC56" s="259" t="s">
        <v>68</v>
      </c>
      <c r="AD56" s="262"/>
      <c r="AE56" s="259" t="s">
        <v>68</v>
      </c>
      <c r="AF56" s="262"/>
      <c r="AG56" s="263"/>
      <c r="AH56" s="262"/>
      <c r="AI56" s="259" t="s">
        <v>68</v>
      </c>
      <c r="AJ56" s="262"/>
      <c r="AK56" s="259" t="s">
        <v>68</v>
      </c>
      <c r="AL56" s="262"/>
      <c r="AM56" s="262"/>
      <c r="AN56" s="265">
        <f t="shared" si="40"/>
        <v>1</v>
      </c>
      <c r="AO56" s="259">
        <f t="shared" si="41"/>
        <v>14</v>
      </c>
      <c r="AP56" s="266">
        <f t="shared" si="42"/>
        <v>2</v>
      </c>
      <c r="AQ56" s="259">
        <f t="shared" si="43"/>
        <v>28</v>
      </c>
      <c r="AR56" s="266">
        <f t="shared" si="44"/>
        <v>3</v>
      </c>
      <c r="AS56" s="267">
        <f t="shared" si="45"/>
        <v>3</v>
      </c>
      <c r="AT56" s="188" t="s">
        <v>692</v>
      </c>
      <c r="AU56" s="546" t="s">
        <v>744</v>
      </c>
    </row>
    <row r="57" spans="1:47" ht="12.75" x14ac:dyDescent="0.2">
      <c r="A57" s="339" t="s">
        <v>501</v>
      </c>
      <c r="B57" s="281" t="s">
        <v>34</v>
      </c>
      <c r="C57" s="664" t="s">
        <v>502</v>
      </c>
      <c r="D57" s="262"/>
      <c r="E57" s="259" t="s">
        <v>68</v>
      </c>
      <c r="F57" s="262"/>
      <c r="G57" s="259" t="s">
        <v>68</v>
      </c>
      <c r="H57" s="262"/>
      <c r="I57" s="264"/>
      <c r="J57" s="261"/>
      <c r="K57" s="259" t="s">
        <v>68</v>
      </c>
      <c r="L57" s="262"/>
      <c r="M57" s="259" t="s">
        <v>68</v>
      </c>
      <c r="N57" s="262"/>
      <c r="O57" s="263"/>
      <c r="P57" s="261">
        <v>2</v>
      </c>
      <c r="Q57" s="259">
        <v>28</v>
      </c>
      <c r="R57" s="262">
        <v>2</v>
      </c>
      <c r="S57" s="259">
        <v>28</v>
      </c>
      <c r="T57" s="262">
        <v>4</v>
      </c>
      <c r="U57" s="263" t="s">
        <v>122</v>
      </c>
      <c r="V57" s="261"/>
      <c r="W57" s="259" t="s">
        <v>68</v>
      </c>
      <c r="X57" s="262"/>
      <c r="Y57" s="259" t="s">
        <v>68</v>
      </c>
      <c r="Z57" s="262"/>
      <c r="AA57" s="263"/>
      <c r="AB57" s="261"/>
      <c r="AC57" s="259" t="s">
        <v>68</v>
      </c>
      <c r="AD57" s="262"/>
      <c r="AE57" s="259" t="s">
        <v>68</v>
      </c>
      <c r="AF57" s="262"/>
      <c r="AG57" s="263"/>
      <c r="AH57" s="262"/>
      <c r="AI57" s="259" t="s">
        <v>68</v>
      </c>
      <c r="AJ57" s="262"/>
      <c r="AK57" s="259" t="s">
        <v>68</v>
      </c>
      <c r="AL57" s="262"/>
      <c r="AM57" s="262"/>
      <c r="AN57" s="265">
        <f t="shared" si="40"/>
        <v>2</v>
      </c>
      <c r="AO57" s="259">
        <f t="shared" si="41"/>
        <v>28</v>
      </c>
      <c r="AP57" s="266">
        <f t="shared" si="42"/>
        <v>2</v>
      </c>
      <c r="AQ57" s="259">
        <f t="shared" si="43"/>
        <v>28</v>
      </c>
      <c r="AR57" s="266">
        <f t="shared" si="44"/>
        <v>4</v>
      </c>
      <c r="AS57" s="267">
        <f t="shared" si="45"/>
        <v>4</v>
      </c>
      <c r="AT57" s="188" t="s">
        <v>692</v>
      </c>
      <c r="AU57" s="546" t="s">
        <v>758</v>
      </c>
    </row>
    <row r="58" spans="1:47" ht="12.75" x14ac:dyDescent="0.2">
      <c r="A58" s="339" t="s">
        <v>503</v>
      </c>
      <c r="B58" s="281" t="s">
        <v>34</v>
      </c>
      <c r="C58" s="664" t="s">
        <v>504</v>
      </c>
      <c r="D58" s="262"/>
      <c r="E58" s="259" t="s">
        <v>68</v>
      </c>
      <c r="F58" s="262"/>
      <c r="G58" s="259" t="s">
        <v>68</v>
      </c>
      <c r="H58" s="262"/>
      <c r="I58" s="264"/>
      <c r="J58" s="261"/>
      <c r="K58" s="259" t="s">
        <v>68</v>
      </c>
      <c r="L58" s="262"/>
      <c r="M58" s="259" t="s">
        <v>68</v>
      </c>
      <c r="N58" s="262"/>
      <c r="O58" s="263"/>
      <c r="P58" s="261"/>
      <c r="Q58" s="259" t="s">
        <v>68</v>
      </c>
      <c r="R58" s="262"/>
      <c r="S58" s="259" t="s">
        <v>68</v>
      </c>
      <c r="T58" s="262"/>
      <c r="U58" s="263"/>
      <c r="V58" s="261">
        <v>1</v>
      </c>
      <c r="W58" s="259">
        <v>14</v>
      </c>
      <c r="X58" s="262">
        <v>2</v>
      </c>
      <c r="Y58" s="259">
        <v>28</v>
      </c>
      <c r="Z58" s="262">
        <v>2</v>
      </c>
      <c r="AA58" s="263" t="s">
        <v>512</v>
      </c>
      <c r="AB58" s="261"/>
      <c r="AC58" s="259" t="s">
        <v>68</v>
      </c>
      <c r="AD58" s="262"/>
      <c r="AE58" s="259" t="s">
        <v>68</v>
      </c>
      <c r="AF58" s="262"/>
      <c r="AG58" s="263"/>
      <c r="AH58" s="262"/>
      <c r="AI58" s="259" t="s">
        <v>68</v>
      </c>
      <c r="AJ58" s="262"/>
      <c r="AK58" s="259" t="s">
        <v>68</v>
      </c>
      <c r="AL58" s="262"/>
      <c r="AM58" s="262"/>
      <c r="AN58" s="265">
        <f t="shared" si="40"/>
        <v>1</v>
      </c>
      <c r="AO58" s="259">
        <f t="shared" si="41"/>
        <v>14</v>
      </c>
      <c r="AP58" s="266">
        <f t="shared" si="42"/>
        <v>2</v>
      </c>
      <c r="AQ58" s="259">
        <f t="shared" si="43"/>
        <v>28</v>
      </c>
      <c r="AR58" s="266">
        <f t="shared" si="44"/>
        <v>2</v>
      </c>
      <c r="AS58" s="267">
        <f t="shared" si="45"/>
        <v>3</v>
      </c>
      <c r="AT58" s="188" t="s">
        <v>692</v>
      </c>
      <c r="AU58" s="546" t="s">
        <v>758</v>
      </c>
    </row>
    <row r="59" spans="1:47" ht="12.75" x14ac:dyDescent="0.2">
      <c r="A59" s="339" t="s">
        <v>505</v>
      </c>
      <c r="B59" s="281" t="s">
        <v>34</v>
      </c>
      <c r="C59" s="664" t="s">
        <v>506</v>
      </c>
      <c r="D59" s="262"/>
      <c r="E59" s="259" t="s">
        <v>68</v>
      </c>
      <c r="F59" s="262"/>
      <c r="G59" s="259" t="s">
        <v>68</v>
      </c>
      <c r="H59" s="262"/>
      <c r="I59" s="264"/>
      <c r="J59" s="261"/>
      <c r="K59" s="259" t="s">
        <v>68</v>
      </c>
      <c r="L59" s="262"/>
      <c r="M59" s="259" t="s">
        <v>68</v>
      </c>
      <c r="N59" s="262"/>
      <c r="O59" s="263"/>
      <c r="P59" s="261"/>
      <c r="Q59" s="259" t="s">
        <v>68</v>
      </c>
      <c r="R59" s="262"/>
      <c r="S59" s="259" t="s">
        <v>68</v>
      </c>
      <c r="T59" s="262"/>
      <c r="U59" s="263"/>
      <c r="V59" s="261">
        <v>2</v>
      </c>
      <c r="W59" s="259">
        <v>28</v>
      </c>
      <c r="X59" s="262">
        <v>2</v>
      </c>
      <c r="Y59" s="1038">
        <v>28</v>
      </c>
      <c r="Z59" s="262">
        <v>3</v>
      </c>
      <c r="AA59" s="263" t="s">
        <v>122</v>
      </c>
      <c r="AB59" s="261"/>
      <c r="AC59" s="259" t="s">
        <v>68</v>
      </c>
      <c r="AD59" s="262"/>
      <c r="AE59" s="259" t="s">
        <v>68</v>
      </c>
      <c r="AF59" s="262"/>
      <c r="AG59" s="263"/>
      <c r="AH59" s="262"/>
      <c r="AI59" s="259" t="s">
        <v>68</v>
      </c>
      <c r="AJ59" s="262"/>
      <c r="AK59" s="259" t="s">
        <v>68</v>
      </c>
      <c r="AL59" s="262"/>
      <c r="AM59" s="262"/>
      <c r="AN59" s="265">
        <f t="shared" si="40"/>
        <v>2</v>
      </c>
      <c r="AO59" s="259">
        <f t="shared" si="41"/>
        <v>28</v>
      </c>
      <c r="AP59" s="266">
        <f t="shared" si="42"/>
        <v>2</v>
      </c>
      <c r="AQ59" s="259">
        <f t="shared" si="43"/>
        <v>28</v>
      </c>
      <c r="AR59" s="266">
        <f t="shared" si="44"/>
        <v>3</v>
      </c>
      <c r="AS59" s="267">
        <f t="shared" si="45"/>
        <v>4</v>
      </c>
      <c r="AT59" s="188" t="s">
        <v>692</v>
      </c>
      <c r="AU59" s="546" t="s">
        <v>744</v>
      </c>
    </row>
    <row r="60" spans="1:47" ht="12.75" x14ac:dyDescent="0.2">
      <c r="A60" s="339" t="s">
        <v>870</v>
      </c>
      <c r="B60" s="281" t="s">
        <v>34</v>
      </c>
      <c r="C60" s="664" t="s">
        <v>649</v>
      </c>
      <c r="D60" s="262"/>
      <c r="E60" s="259" t="s">
        <v>68</v>
      </c>
      <c r="F60" s="262"/>
      <c r="G60" s="259" t="s">
        <v>68</v>
      </c>
      <c r="H60" s="262"/>
      <c r="I60" s="264"/>
      <c r="J60" s="261"/>
      <c r="K60" s="259" t="s">
        <v>68</v>
      </c>
      <c r="L60" s="262"/>
      <c r="M60" s="259" t="s">
        <v>68</v>
      </c>
      <c r="N60" s="262"/>
      <c r="O60" s="263"/>
      <c r="P60" s="261"/>
      <c r="Q60" s="259" t="s">
        <v>68</v>
      </c>
      <c r="R60" s="262"/>
      <c r="S60" s="259" t="s">
        <v>68</v>
      </c>
      <c r="T60" s="262"/>
      <c r="U60" s="263"/>
      <c r="V60" s="261"/>
      <c r="W60" s="259" t="s">
        <v>68</v>
      </c>
      <c r="X60" s="262"/>
      <c r="Y60" s="259" t="s">
        <v>68</v>
      </c>
      <c r="Z60" s="262"/>
      <c r="AA60" s="263"/>
      <c r="AB60" s="261">
        <v>1</v>
      </c>
      <c r="AC60" s="259">
        <v>14</v>
      </c>
      <c r="AD60" s="262">
        <v>1</v>
      </c>
      <c r="AE60" s="259">
        <v>14</v>
      </c>
      <c r="AF60" s="262">
        <v>1</v>
      </c>
      <c r="AG60" s="263" t="s">
        <v>122</v>
      </c>
      <c r="AH60" s="262"/>
      <c r="AI60" s="259" t="s">
        <v>68</v>
      </c>
      <c r="AJ60" s="262"/>
      <c r="AK60" s="259" t="s">
        <v>68</v>
      </c>
      <c r="AL60" s="262"/>
      <c r="AM60" s="262"/>
      <c r="AN60" s="265">
        <f t="shared" si="40"/>
        <v>1</v>
      </c>
      <c r="AO60" s="259">
        <f t="shared" si="41"/>
        <v>14</v>
      </c>
      <c r="AP60" s="266">
        <f t="shared" si="42"/>
        <v>1</v>
      </c>
      <c r="AQ60" s="259">
        <f t="shared" si="43"/>
        <v>14</v>
      </c>
      <c r="AR60" s="266">
        <f t="shared" si="44"/>
        <v>1</v>
      </c>
      <c r="AS60" s="267">
        <f t="shared" si="45"/>
        <v>2</v>
      </c>
      <c r="AT60" s="188" t="s">
        <v>692</v>
      </c>
      <c r="AU60" s="546" t="s">
        <v>866</v>
      </c>
    </row>
    <row r="61" spans="1:47" ht="12.75" x14ac:dyDescent="0.2">
      <c r="A61" s="339" t="s">
        <v>507</v>
      </c>
      <c r="B61" s="281" t="s">
        <v>34</v>
      </c>
      <c r="C61" s="664" t="s">
        <v>508</v>
      </c>
      <c r="D61" s="262"/>
      <c r="E61" s="259" t="s">
        <v>68</v>
      </c>
      <c r="F61" s="262"/>
      <c r="G61" s="259" t="s">
        <v>68</v>
      </c>
      <c r="H61" s="262"/>
      <c r="I61" s="264"/>
      <c r="J61" s="261"/>
      <c r="K61" s="259" t="s">
        <v>68</v>
      </c>
      <c r="L61" s="262"/>
      <c r="M61" s="259" t="s">
        <v>68</v>
      </c>
      <c r="N61" s="262"/>
      <c r="O61" s="263"/>
      <c r="P61" s="261"/>
      <c r="Q61" s="259" t="s">
        <v>68</v>
      </c>
      <c r="R61" s="262"/>
      <c r="S61" s="259" t="s">
        <v>68</v>
      </c>
      <c r="T61" s="262"/>
      <c r="U61" s="263"/>
      <c r="V61" s="261"/>
      <c r="W61" s="259" t="s">
        <v>68</v>
      </c>
      <c r="X61" s="262"/>
      <c r="Y61" s="259" t="s">
        <v>68</v>
      </c>
      <c r="Z61" s="262"/>
      <c r="AA61" s="263"/>
      <c r="AB61" s="261">
        <v>1</v>
      </c>
      <c r="AC61" s="1038">
        <v>14</v>
      </c>
      <c r="AD61" s="262">
        <v>1</v>
      </c>
      <c r="AE61" s="259">
        <v>14</v>
      </c>
      <c r="AF61" s="262">
        <v>2</v>
      </c>
      <c r="AG61" s="263" t="s">
        <v>122</v>
      </c>
      <c r="AH61" s="262"/>
      <c r="AI61" s="259" t="s">
        <v>68</v>
      </c>
      <c r="AJ61" s="262"/>
      <c r="AK61" s="259" t="s">
        <v>68</v>
      </c>
      <c r="AL61" s="262"/>
      <c r="AM61" s="262"/>
      <c r="AN61" s="265">
        <f t="shared" si="40"/>
        <v>1</v>
      </c>
      <c r="AO61" s="259">
        <f t="shared" si="41"/>
        <v>14</v>
      </c>
      <c r="AP61" s="266">
        <f t="shared" si="42"/>
        <v>1</v>
      </c>
      <c r="AQ61" s="259">
        <f t="shared" si="43"/>
        <v>14</v>
      </c>
      <c r="AR61" s="266">
        <f t="shared" si="44"/>
        <v>2</v>
      </c>
      <c r="AS61" s="267">
        <f t="shared" si="45"/>
        <v>2</v>
      </c>
      <c r="AT61" s="188" t="s">
        <v>692</v>
      </c>
      <c r="AU61" s="546" t="s">
        <v>758</v>
      </c>
    </row>
    <row r="62" spans="1:47" ht="12.75" x14ac:dyDescent="0.2">
      <c r="A62" s="339" t="s">
        <v>896</v>
      </c>
      <c r="B62" s="281" t="s">
        <v>34</v>
      </c>
      <c r="C62" s="664" t="s">
        <v>667</v>
      </c>
      <c r="D62" s="262"/>
      <c r="E62" s="259" t="s">
        <v>68</v>
      </c>
      <c r="F62" s="262"/>
      <c r="G62" s="259" t="s">
        <v>68</v>
      </c>
      <c r="H62" s="262"/>
      <c r="I62" s="264"/>
      <c r="J62" s="261"/>
      <c r="K62" s="259" t="s">
        <v>68</v>
      </c>
      <c r="L62" s="262"/>
      <c r="M62" s="259" t="s">
        <v>68</v>
      </c>
      <c r="N62" s="262"/>
      <c r="O62" s="263"/>
      <c r="P62" s="261"/>
      <c r="Q62" s="259" t="s">
        <v>68</v>
      </c>
      <c r="R62" s="262"/>
      <c r="S62" s="259" t="s">
        <v>68</v>
      </c>
      <c r="T62" s="262"/>
      <c r="U62" s="263"/>
      <c r="V62" s="261"/>
      <c r="W62" s="259" t="s">
        <v>68</v>
      </c>
      <c r="X62" s="262"/>
      <c r="Y62" s="259" t="s">
        <v>68</v>
      </c>
      <c r="Z62" s="262"/>
      <c r="AA62" s="263"/>
      <c r="AB62" s="261"/>
      <c r="AC62" s="259" t="s">
        <v>68</v>
      </c>
      <c r="AD62" s="262"/>
      <c r="AE62" s="259" t="s">
        <v>68</v>
      </c>
      <c r="AF62" s="262"/>
      <c r="AG62" s="263"/>
      <c r="AH62" s="262">
        <v>1</v>
      </c>
      <c r="AI62" s="259">
        <v>10</v>
      </c>
      <c r="AJ62" s="262">
        <v>1</v>
      </c>
      <c r="AK62" s="1038">
        <v>10</v>
      </c>
      <c r="AL62" s="262">
        <v>1</v>
      </c>
      <c r="AM62" s="262" t="s">
        <v>122</v>
      </c>
      <c r="AN62" s="265">
        <f t="shared" si="40"/>
        <v>1</v>
      </c>
      <c r="AO62" s="259">
        <v>10</v>
      </c>
      <c r="AP62" s="266">
        <f t="shared" si="42"/>
        <v>1</v>
      </c>
      <c r="AQ62" s="259">
        <v>10</v>
      </c>
      <c r="AR62" s="266">
        <f t="shared" si="44"/>
        <v>1</v>
      </c>
      <c r="AS62" s="267">
        <f t="shared" si="45"/>
        <v>2</v>
      </c>
      <c r="AT62" s="188" t="s">
        <v>692</v>
      </c>
      <c r="AU62" s="546" t="s">
        <v>758</v>
      </c>
    </row>
    <row r="63" spans="1:47" ht="15.75" customHeight="1" x14ac:dyDescent="0.2">
      <c r="A63" s="339" t="s">
        <v>860</v>
      </c>
      <c r="B63" s="281" t="s">
        <v>34</v>
      </c>
      <c r="C63" s="664" t="s">
        <v>647</v>
      </c>
      <c r="D63" s="262"/>
      <c r="E63" s="259" t="s">
        <v>68</v>
      </c>
      <c r="F63" s="262"/>
      <c r="G63" s="259" t="s">
        <v>68</v>
      </c>
      <c r="H63" s="262"/>
      <c r="I63" s="264"/>
      <c r="J63" s="261"/>
      <c r="K63" s="259" t="s">
        <v>68</v>
      </c>
      <c r="L63" s="262"/>
      <c r="M63" s="259" t="s">
        <v>68</v>
      </c>
      <c r="N63" s="262"/>
      <c r="O63" s="263"/>
      <c r="P63" s="261"/>
      <c r="Q63" s="259" t="s">
        <v>68</v>
      </c>
      <c r="R63" s="262"/>
      <c r="S63" s="259" t="s">
        <v>68</v>
      </c>
      <c r="T63" s="262"/>
      <c r="U63" s="263"/>
      <c r="V63" s="261"/>
      <c r="W63" s="259" t="s">
        <v>68</v>
      </c>
      <c r="X63" s="262"/>
      <c r="Y63" s="259" t="s">
        <v>68</v>
      </c>
      <c r="Z63" s="262"/>
      <c r="AA63" s="263"/>
      <c r="AB63" s="261">
        <v>1</v>
      </c>
      <c r="AC63" s="259">
        <v>14</v>
      </c>
      <c r="AD63" s="262">
        <v>1</v>
      </c>
      <c r="AE63" s="259">
        <v>14</v>
      </c>
      <c r="AF63" s="262">
        <v>1</v>
      </c>
      <c r="AG63" s="263" t="s">
        <v>175</v>
      </c>
      <c r="AH63" s="262"/>
      <c r="AI63" s="259" t="s">
        <v>68</v>
      </c>
      <c r="AJ63" s="262"/>
      <c r="AK63" s="259" t="s">
        <v>68</v>
      </c>
      <c r="AL63" s="262"/>
      <c r="AM63" s="262"/>
      <c r="AN63" s="265">
        <f t="shared" si="40"/>
        <v>1</v>
      </c>
      <c r="AO63" s="259">
        <f t="shared" si="41"/>
        <v>14</v>
      </c>
      <c r="AP63" s="266">
        <f t="shared" si="42"/>
        <v>1</v>
      </c>
      <c r="AQ63" s="259">
        <f t="shared" si="43"/>
        <v>14</v>
      </c>
      <c r="AR63" s="266">
        <f t="shared" si="44"/>
        <v>1</v>
      </c>
      <c r="AS63" s="267">
        <f t="shared" si="45"/>
        <v>2</v>
      </c>
      <c r="AT63" s="188" t="s">
        <v>692</v>
      </c>
      <c r="AU63" s="546" t="s">
        <v>756</v>
      </c>
    </row>
    <row r="64" spans="1:47" ht="15.75" customHeight="1" x14ac:dyDescent="0.2">
      <c r="A64" s="339" t="s">
        <v>861</v>
      </c>
      <c r="B64" s="281" t="s">
        <v>34</v>
      </c>
      <c r="C64" s="664" t="s">
        <v>648</v>
      </c>
      <c r="D64" s="262"/>
      <c r="E64" s="259" t="s">
        <v>68</v>
      </c>
      <c r="F64" s="262"/>
      <c r="G64" s="259" t="s">
        <v>68</v>
      </c>
      <c r="H64" s="262"/>
      <c r="I64" s="264"/>
      <c r="J64" s="261"/>
      <c r="K64" s="259" t="s">
        <v>68</v>
      </c>
      <c r="L64" s="262"/>
      <c r="M64" s="259" t="s">
        <v>68</v>
      </c>
      <c r="N64" s="262"/>
      <c r="O64" s="263"/>
      <c r="P64" s="261"/>
      <c r="Q64" s="259" t="s">
        <v>68</v>
      </c>
      <c r="R64" s="262"/>
      <c r="S64" s="259" t="s">
        <v>68</v>
      </c>
      <c r="T64" s="262"/>
      <c r="U64" s="263"/>
      <c r="V64" s="261"/>
      <c r="W64" s="259" t="s">
        <v>68</v>
      </c>
      <c r="X64" s="262"/>
      <c r="Y64" s="259" t="s">
        <v>68</v>
      </c>
      <c r="Z64" s="262"/>
      <c r="AA64" s="263"/>
      <c r="AB64" s="261"/>
      <c r="AC64" s="259" t="s">
        <v>68</v>
      </c>
      <c r="AD64" s="262"/>
      <c r="AE64" s="259" t="s">
        <v>68</v>
      </c>
      <c r="AF64" s="262"/>
      <c r="AG64" s="263"/>
      <c r="AH64" s="262">
        <v>1</v>
      </c>
      <c r="AI64" s="259">
        <v>10</v>
      </c>
      <c r="AJ64" s="262">
        <v>1</v>
      </c>
      <c r="AK64" s="259">
        <v>10</v>
      </c>
      <c r="AL64" s="262">
        <v>1</v>
      </c>
      <c r="AM64" s="262" t="s">
        <v>122</v>
      </c>
      <c r="AN64" s="265">
        <f t="shared" si="40"/>
        <v>1</v>
      </c>
      <c r="AO64" s="259">
        <v>10</v>
      </c>
      <c r="AP64" s="266">
        <f t="shared" si="42"/>
        <v>1</v>
      </c>
      <c r="AQ64" s="259">
        <v>10</v>
      </c>
      <c r="AR64" s="266">
        <f t="shared" si="44"/>
        <v>1</v>
      </c>
      <c r="AS64" s="267">
        <f t="shared" si="45"/>
        <v>2</v>
      </c>
      <c r="AT64" s="188" t="s">
        <v>692</v>
      </c>
      <c r="AU64" s="189" t="s">
        <v>756</v>
      </c>
    </row>
    <row r="65" spans="1:47" ht="15.75" customHeight="1" x14ac:dyDescent="0.2">
      <c r="A65" s="339" t="s">
        <v>862</v>
      </c>
      <c r="B65" s="281" t="s">
        <v>34</v>
      </c>
      <c r="C65" s="664" t="s">
        <v>640</v>
      </c>
      <c r="D65" s="262"/>
      <c r="E65" s="259" t="s">
        <v>68</v>
      </c>
      <c r="F65" s="262"/>
      <c r="G65" s="259" t="s">
        <v>68</v>
      </c>
      <c r="H65" s="262"/>
      <c r="I65" s="264"/>
      <c r="J65" s="261"/>
      <c r="K65" s="259" t="s">
        <v>68</v>
      </c>
      <c r="L65" s="262"/>
      <c r="M65" s="259" t="s">
        <v>68</v>
      </c>
      <c r="N65" s="262"/>
      <c r="O65" s="263"/>
      <c r="P65" s="261">
        <v>1</v>
      </c>
      <c r="Q65" s="259">
        <v>14</v>
      </c>
      <c r="R65" s="262">
        <v>1</v>
      </c>
      <c r="S65" s="259"/>
      <c r="T65" s="262">
        <v>1</v>
      </c>
      <c r="U65" s="263" t="s">
        <v>175</v>
      </c>
      <c r="V65" s="261"/>
      <c r="W65" s="259" t="s">
        <v>68</v>
      </c>
      <c r="X65" s="262"/>
      <c r="Y65" s="259" t="s">
        <v>68</v>
      </c>
      <c r="Z65" s="262"/>
      <c r="AA65" s="263"/>
      <c r="AB65" s="261"/>
      <c r="AC65" s="259"/>
      <c r="AD65" s="262"/>
      <c r="AE65" s="259"/>
      <c r="AF65" s="262"/>
      <c r="AG65" s="263"/>
      <c r="AH65" s="262"/>
      <c r="AI65" s="259" t="s">
        <v>68</v>
      </c>
      <c r="AJ65" s="262"/>
      <c r="AK65" s="259" t="s">
        <v>68</v>
      </c>
      <c r="AL65" s="262"/>
      <c r="AM65" s="262"/>
      <c r="AN65" s="265">
        <f t="shared" si="40"/>
        <v>1</v>
      </c>
      <c r="AO65" s="259">
        <f t="shared" si="41"/>
        <v>14</v>
      </c>
      <c r="AP65" s="266">
        <f t="shared" si="42"/>
        <v>1</v>
      </c>
      <c r="AQ65" s="259">
        <f t="shared" si="43"/>
        <v>14</v>
      </c>
      <c r="AR65" s="266">
        <f t="shared" si="44"/>
        <v>1</v>
      </c>
      <c r="AS65" s="267">
        <f t="shared" si="45"/>
        <v>2</v>
      </c>
      <c r="AT65" s="188" t="s">
        <v>692</v>
      </c>
      <c r="AU65" s="189" t="s">
        <v>752</v>
      </c>
    </row>
    <row r="66" spans="1:47" ht="15.75" customHeight="1" x14ac:dyDescent="0.2">
      <c r="A66" s="339" t="s">
        <v>509</v>
      </c>
      <c r="B66" s="281" t="s">
        <v>34</v>
      </c>
      <c r="C66" s="664" t="s">
        <v>510</v>
      </c>
      <c r="D66" s="262"/>
      <c r="E66" s="259" t="s">
        <v>68</v>
      </c>
      <c r="F66" s="262"/>
      <c r="G66" s="259" t="s">
        <v>68</v>
      </c>
      <c r="H66" s="262"/>
      <c r="I66" s="264"/>
      <c r="J66" s="261"/>
      <c r="K66" s="259" t="s">
        <v>68</v>
      </c>
      <c r="L66" s="262"/>
      <c r="M66" s="259" t="s">
        <v>68</v>
      </c>
      <c r="N66" s="262"/>
      <c r="O66" s="263"/>
      <c r="P66" s="261"/>
      <c r="Q66" s="259" t="s">
        <v>68</v>
      </c>
      <c r="R66" s="262"/>
      <c r="S66" s="259" t="s">
        <v>68</v>
      </c>
      <c r="T66" s="262"/>
      <c r="U66" s="263"/>
      <c r="V66" s="261"/>
      <c r="W66" s="259" t="s">
        <v>68</v>
      </c>
      <c r="X66" s="262"/>
      <c r="Y66" s="259" t="s">
        <v>68</v>
      </c>
      <c r="Z66" s="262"/>
      <c r="AA66" s="263"/>
      <c r="AB66" s="687"/>
      <c r="AC66" s="688"/>
      <c r="AD66" s="687"/>
      <c r="AE66" s="688"/>
      <c r="AF66" s="687"/>
      <c r="AG66" s="687"/>
      <c r="AH66" s="262">
        <v>1</v>
      </c>
      <c r="AI66" s="259">
        <v>10</v>
      </c>
      <c r="AJ66" s="262">
        <v>1</v>
      </c>
      <c r="AK66" s="259">
        <v>10</v>
      </c>
      <c r="AL66" s="262">
        <v>1</v>
      </c>
      <c r="AM66" s="262" t="s">
        <v>122</v>
      </c>
      <c r="AN66" s="265">
        <f t="shared" si="40"/>
        <v>1</v>
      </c>
      <c r="AO66" s="259">
        <v>10</v>
      </c>
      <c r="AP66" s="266">
        <f t="shared" si="42"/>
        <v>1</v>
      </c>
      <c r="AQ66" s="259">
        <v>10</v>
      </c>
      <c r="AR66" s="266">
        <f t="shared" si="44"/>
        <v>1</v>
      </c>
      <c r="AS66" s="267">
        <f t="shared" si="45"/>
        <v>2</v>
      </c>
      <c r="AT66" s="188" t="s">
        <v>692</v>
      </c>
      <c r="AU66" s="189" t="s">
        <v>752</v>
      </c>
    </row>
    <row r="67" spans="1:47" ht="15.75" customHeight="1" x14ac:dyDescent="0.2">
      <c r="A67" s="1453" t="s">
        <v>592</v>
      </c>
      <c r="B67" s="281" t="s">
        <v>45</v>
      </c>
      <c r="C67" s="1452" t="s">
        <v>511</v>
      </c>
      <c r="D67" s="14"/>
      <c r="E67" s="11"/>
      <c r="F67" s="14"/>
      <c r="G67" s="11"/>
      <c r="H67" s="14"/>
      <c r="I67" s="16"/>
      <c r="J67" s="13"/>
      <c r="K67" s="11"/>
      <c r="L67" s="14"/>
      <c r="M67" s="11"/>
      <c r="N67" s="14"/>
      <c r="O67" s="15"/>
      <c r="P67" s="13"/>
      <c r="Q67" s="11"/>
      <c r="R67" s="14"/>
      <c r="S67" s="11"/>
      <c r="T67" s="14"/>
      <c r="U67" s="15"/>
      <c r="V67" s="13"/>
      <c r="W67" s="11"/>
      <c r="X67" s="14"/>
      <c r="Y67" s="11"/>
      <c r="Z67" s="14"/>
      <c r="AA67" s="15"/>
      <c r="AB67" s="13"/>
      <c r="AC67" s="11"/>
      <c r="AD67" s="14"/>
      <c r="AE67" s="11"/>
      <c r="AF67" s="14"/>
      <c r="AG67" s="15"/>
      <c r="AH67" s="261"/>
      <c r="AI67" s="259"/>
      <c r="AJ67" s="262">
        <v>1</v>
      </c>
      <c r="AK67" s="259">
        <v>10</v>
      </c>
      <c r="AL67" s="687">
        <v>1</v>
      </c>
      <c r="AM67" s="1454" t="s">
        <v>67</v>
      </c>
      <c r="AN67" s="17" t="str">
        <f t="shared" si="40"/>
        <v/>
      </c>
      <c r="AO67" s="11"/>
      <c r="AP67" s="18">
        <v>1</v>
      </c>
      <c r="AQ67" s="11">
        <v>10</v>
      </c>
      <c r="AR67" s="18">
        <v>1</v>
      </c>
      <c r="AS67" s="19">
        <f t="shared" si="45"/>
        <v>1</v>
      </c>
      <c r="AT67" s="30" t="s">
        <v>1041</v>
      </c>
      <c r="AU67" s="781" t="s">
        <v>989</v>
      </c>
    </row>
    <row r="68" spans="1:47" s="1" customFormat="1" ht="15.75" customHeight="1" x14ac:dyDescent="0.2">
      <c r="A68" s="339" t="s">
        <v>863</v>
      </c>
      <c r="B68" s="281" t="s">
        <v>34</v>
      </c>
      <c r="C68" s="664" t="s">
        <v>280</v>
      </c>
      <c r="D68" s="262"/>
      <c r="E68" s="259"/>
      <c r="F68" s="262"/>
      <c r="G68" s="259"/>
      <c r="H68" s="262"/>
      <c r="I68" s="1182"/>
      <c r="J68" s="262">
        <v>1</v>
      </c>
      <c r="K68" s="259">
        <v>14</v>
      </c>
      <c r="L68" s="262"/>
      <c r="M68" s="259"/>
      <c r="N68" s="262">
        <v>1</v>
      </c>
      <c r="O68" s="1182" t="s">
        <v>83</v>
      </c>
      <c r="P68" s="262"/>
      <c r="Q68" s="259"/>
      <c r="R68" s="262"/>
      <c r="S68" s="259"/>
      <c r="T68" s="262"/>
      <c r="U68" s="264"/>
      <c r="V68" s="261"/>
      <c r="W68" s="259"/>
      <c r="X68" s="262"/>
      <c r="Y68" s="259"/>
      <c r="Z68" s="262"/>
      <c r="AA68" s="263"/>
      <c r="AB68" s="261"/>
      <c r="AC68" s="259"/>
      <c r="AD68" s="283"/>
      <c r="AE68" s="259"/>
      <c r="AF68" s="283"/>
      <c r="AG68" s="284"/>
      <c r="AH68" s="262"/>
      <c r="AI68" s="259"/>
      <c r="AJ68" s="262"/>
      <c r="AK68" s="259"/>
      <c r="AL68" s="262"/>
      <c r="AM68" s="262"/>
      <c r="AN68" s="265">
        <f>IF(D68+J68+P68+V68+AB68+AH68=0,"",D68+J68+P68+V68+AB68+AH68)</f>
        <v>1</v>
      </c>
      <c r="AO68" s="259">
        <f>IF((D68+J68+P68+V68+AB68+AH68)*14=0,"",(D68+J68+P68+V68+AB68+AH68)*14)</f>
        <v>14</v>
      </c>
      <c r="AP68" s="266" t="str">
        <f>IF(F68+L68+R68+X68+AD68+AJ68=0,"",F68+L68+R68+X68+AD68+AJ68)</f>
        <v/>
      </c>
      <c r="AQ68" s="259" t="str">
        <f>IF((L68+F68+R68+X68+AD68+AJ68)*14=0,"",(L68+F68+R68+X68+AD68+AJ68)*14)</f>
        <v/>
      </c>
      <c r="AR68" s="266">
        <f>IF(N68+H68+T68+Z68+AF68+AL68=0,"",N68+H68+T68+Z68+AF68+AL68)</f>
        <v>1</v>
      </c>
      <c r="AS68" s="267">
        <f>IF(D68+F68+L68+J68+P68+R68+V68+X68+AB68+AD68+AH68+AJ68=0,"",D68+F68+L68+J68+P68+R68+V68+X68+AB68+AD68+AH68+AJ68)</f>
        <v>1</v>
      </c>
      <c r="AT68" s="188" t="s">
        <v>982</v>
      </c>
      <c r="AU68" s="189" t="s">
        <v>855</v>
      </c>
    </row>
    <row r="69" spans="1:47" s="403" customFormat="1" ht="15.75" customHeight="1" thickBot="1" x14ac:dyDescent="0.3">
      <c r="A69" s="46"/>
      <c r="B69" s="424"/>
      <c r="C69" s="425" t="s">
        <v>52</v>
      </c>
      <c r="D69" s="1183">
        <f>SUM(D13:D68)</f>
        <v>12</v>
      </c>
      <c r="E69" s="1183">
        <f>SUM(E13:E68)</f>
        <v>146</v>
      </c>
      <c r="F69" s="1183">
        <f>SUM(F13:F68)</f>
        <v>14</v>
      </c>
      <c r="G69" s="1183">
        <f>SUM(G13:G68)</f>
        <v>190</v>
      </c>
      <c r="H69" s="1183">
        <f>SUM(H12:H68)</f>
        <v>21</v>
      </c>
      <c r="I69" s="1184" t="s">
        <v>17</v>
      </c>
      <c r="J69" s="1183">
        <f>SUM(J13:J68)</f>
        <v>7</v>
      </c>
      <c r="K69" s="1183">
        <f>SUM(K13:K68)</f>
        <v>98</v>
      </c>
      <c r="L69" s="1183">
        <f>SUM(L13:L68)</f>
        <v>13</v>
      </c>
      <c r="M69" s="1183">
        <f>SUM(M13:M68)</f>
        <v>178</v>
      </c>
      <c r="N69" s="1183">
        <f>SUM(N13:N68)</f>
        <v>19</v>
      </c>
      <c r="O69" s="1184" t="s">
        <v>17</v>
      </c>
      <c r="P69" s="1183">
        <f>SUM(P13:P68)</f>
        <v>9</v>
      </c>
      <c r="Q69" s="1183">
        <f>SUM(Q13:Q68)</f>
        <v>130</v>
      </c>
      <c r="R69" s="1183">
        <f>SUM(R13:R68)</f>
        <v>14</v>
      </c>
      <c r="S69" s="1183">
        <f>SUM(S13:S68)</f>
        <v>178</v>
      </c>
      <c r="T69" s="1183">
        <f>SUM(T13:T68)</f>
        <v>22</v>
      </c>
      <c r="U69" s="1184" t="s">
        <v>17</v>
      </c>
      <c r="V69" s="1183">
        <f>SUM(V13:V68)</f>
        <v>7</v>
      </c>
      <c r="W69" s="1183">
        <f>SUM(W13:W68)</f>
        <v>102</v>
      </c>
      <c r="X69" s="1183">
        <f>SUM(X13:X68)</f>
        <v>15</v>
      </c>
      <c r="Y69" s="1183">
        <f>SUM(Y13:Y68)</f>
        <v>206</v>
      </c>
      <c r="Z69" s="1183">
        <f>SUM(Z13:Z68)</f>
        <v>21</v>
      </c>
      <c r="AA69" s="1184" t="s">
        <v>17</v>
      </c>
      <c r="AB69" s="1183">
        <f>SUM(AB13:AB68)</f>
        <v>8</v>
      </c>
      <c r="AC69" s="1183">
        <f>SUM(AC13:AC68)</f>
        <v>116</v>
      </c>
      <c r="AD69" s="1183">
        <f>SUM(AD13:AD68)</f>
        <v>12</v>
      </c>
      <c r="AE69" s="1183">
        <f>SUM(AE13:AE68)</f>
        <v>164</v>
      </c>
      <c r="AF69" s="1183">
        <f>SUM(AF13:AF68)</f>
        <v>18</v>
      </c>
      <c r="AG69" s="1184" t="s">
        <v>17</v>
      </c>
      <c r="AH69" s="1183">
        <f>SUM(AH13:AH68)</f>
        <v>4</v>
      </c>
      <c r="AI69" s="1183">
        <f>SUM(AI13:AI68)</f>
        <v>40</v>
      </c>
      <c r="AJ69" s="1183">
        <f>SUM(AJ13:AJ68)</f>
        <v>14</v>
      </c>
      <c r="AK69" s="1183">
        <f>SUM(AK13:AK68)</f>
        <v>136</v>
      </c>
      <c r="AL69" s="1183">
        <f>SUM(AL13:AL68)</f>
        <v>14</v>
      </c>
      <c r="AM69" s="1184" t="s">
        <v>17</v>
      </c>
      <c r="AN69" s="1183">
        <f t="shared" ref="AN69:AS69" si="51">SUM(AN13:AN68)</f>
        <v>49</v>
      </c>
      <c r="AO69" s="1183">
        <f t="shared" si="51"/>
        <v>636</v>
      </c>
      <c r="AP69" s="1183">
        <f t="shared" si="51"/>
        <v>82</v>
      </c>
      <c r="AQ69" s="1183">
        <f t="shared" si="51"/>
        <v>1096</v>
      </c>
      <c r="AR69" s="1185">
        <f>SUM(AR12:AR68)</f>
        <v>115</v>
      </c>
      <c r="AS69" s="1183">
        <f t="shared" si="51"/>
        <v>130</v>
      </c>
      <c r="AT69" s="67"/>
      <c r="AU69" s="67"/>
    </row>
    <row r="70" spans="1:47" s="433" customFormat="1" ht="15.75" customHeight="1" thickBot="1" x14ac:dyDescent="0.3">
      <c r="A70" s="1186"/>
      <c r="B70" s="1187"/>
      <c r="C70" s="1188" t="s">
        <v>42</v>
      </c>
      <c r="D70" s="1189">
        <f>D10+D69</f>
        <v>16</v>
      </c>
      <c r="E70" s="1189">
        <f>E10+E69</f>
        <v>186</v>
      </c>
      <c r="F70" s="1189">
        <f>F10+F69</f>
        <v>20</v>
      </c>
      <c r="G70" s="1189">
        <f>G10+G69</f>
        <v>250</v>
      </c>
      <c r="H70" s="1189">
        <f>H10+H69</f>
        <v>29</v>
      </c>
      <c r="I70" s="1190" t="s">
        <v>17</v>
      </c>
      <c r="J70" s="1189">
        <f>J10+J69</f>
        <v>11</v>
      </c>
      <c r="K70" s="1189">
        <f>K10+K69</f>
        <v>162</v>
      </c>
      <c r="L70" s="1189">
        <f>L10+L69</f>
        <v>19</v>
      </c>
      <c r="M70" s="1189">
        <f>M10+M69</f>
        <v>266</v>
      </c>
      <c r="N70" s="1416">
        <f>N10+N69</f>
        <v>27</v>
      </c>
      <c r="O70" s="1190" t="s">
        <v>17</v>
      </c>
      <c r="P70" s="1189">
        <f>P10+P69</f>
        <v>14</v>
      </c>
      <c r="Q70" s="1189">
        <f>Q10+Q69</f>
        <v>200</v>
      </c>
      <c r="R70" s="1189">
        <f>R10+R69</f>
        <v>19</v>
      </c>
      <c r="S70" s="1189">
        <f>S10+S69</f>
        <v>248</v>
      </c>
      <c r="T70" s="1189">
        <f>T10+T69</f>
        <v>31</v>
      </c>
      <c r="U70" s="1190" t="s">
        <v>17</v>
      </c>
      <c r="V70" s="1189">
        <f>V10+V69</f>
        <v>9</v>
      </c>
      <c r="W70" s="1189">
        <f>W10+W69</f>
        <v>130</v>
      </c>
      <c r="X70" s="1189">
        <f>X10+X69</f>
        <v>22</v>
      </c>
      <c r="Y70" s="1189">
        <f>Y10+Y69</f>
        <v>304</v>
      </c>
      <c r="Z70" s="1189">
        <f>Z10+Z69</f>
        <v>30</v>
      </c>
      <c r="AA70" s="1190" t="s">
        <v>17</v>
      </c>
      <c r="AB70" s="1189">
        <f>AB10+AB69</f>
        <v>12</v>
      </c>
      <c r="AC70" s="1189">
        <f>AC10+AC69</f>
        <v>172</v>
      </c>
      <c r="AD70" s="1189">
        <f>AD10+AD69</f>
        <v>20</v>
      </c>
      <c r="AE70" s="1189">
        <f>AE10+AE69</f>
        <v>276</v>
      </c>
      <c r="AF70" s="1189">
        <f>AF10+AF69</f>
        <v>33</v>
      </c>
      <c r="AG70" s="1190" t="s">
        <v>17</v>
      </c>
      <c r="AH70" s="1189">
        <f>AH10+AH69</f>
        <v>8</v>
      </c>
      <c r="AI70" s="1189">
        <f>AI10+AI69</f>
        <v>84</v>
      </c>
      <c r="AJ70" s="1189">
        <f>AJ10+AJ69</f>
        <v>21</v>
      </c>
      <c r="AK70" s="1189">
        <f>AK10+AK69</f>
        <v>210</v>
      </c>
      <c r="AL70" s="1189">
        <f>AL10+AL69</f>
        <v>30</v>
      </c>
      <c r="AM70" s="1190" t="s">
        <v>17</v>
      </c>
      <c r="AN70" s="1191">
        <f t="shared" ref="AN70:AS70" si="52">AN10+AN69</f>
        <v>72</v>
      </c>
      <c r="AO70" s="1191">
        <f t="shared" si="52"/>
        <v>940</v>
      </c>
      <c r="AP70" s="1191">
        <f t="shared" si="52"/>
        <v>116</v>
      </c>
      <c r="AQ70" s="1192">
        <f t="shared" si="52"/>
        <v>1536</v>
      </c>
      <c r="AR70" s="1417">
        <f t="shared" si="52"/>
        <v>180</v>
      </c>
      <c r="AS70" s="1194">
        <f t="shared" si="52"/>
        <v>185</v>
      </c>
    </row>
    <row r="71" spans="1:47" ht="18.75" customHeight="1" x14ac:dyDescent="0.25">
      <c r="A71" s="439"/>
      <c r="B71" s="440"/>
      <c r="C71" s="441" t="s">
        <v>16</v>
      </c>
      <c r="D71" s="1642"/>
      <c r="E71" s="1642"/>
      <c r="F71" s="1642"/>
      <c r="G71" s="1642"/>
      <c r="H71" s="1642"/>
      <c r="I71" s="1642"/>
      <c r="J71" s="1642"/>
      <c r="K71" s="1642"/>
      <c r="L71" s="1642"/>
      <c r="M71" s="1642"/>
      <c r="N71" s="1642"/>
      <c r="O71" s="1642"/>
      <c r="P71" s="1642"/>
      <c r="Q71" s="1642"/>
      <c r="R71" s="1642"/>
      <c r="S71" s="1642"/>
      <c r="T71" s="1642"/>
      <c r="U71" s="1642"/>
      <c r="V71" s="1642"/>
      <c r="W71" s="1642"/>
      <c r="X71" s="1642"/>
      <c r="Y71" s="1642"/>
      <c r="Z71" s="1642"/>
      <c r="AA71" s="1642"/>
      <c r="AB71" s="1642"/>
      <c r="AC71" s="1642"/>
      <c r="AD71" s="1642"/>
      <c r="AE71" s="1642"/>
      <c r="AF71" s="1642"/>
      <c r="AG71" s="1642"/>
      <c r="AH71" s="1642"/>
      <c r="AI71" s="1642"/>
      <c r="AJ71" s="1642"/>
      <c r="AK71" s="1642"/>
      <c r="AL71" s="1642"/>
      <c r="AM71" s="1642"/>
      <c r="AN71" s="1642"/>
      <c r="AO71" s="1642"/>
      <c r="AP71" s="1642"/>
      <c r="AQ71" s="1642"/>
      <c r="AR71" s="1615"/>
      <c r="AS71" s="1650"/>
      <c r="AT71" s="686"/>
      <c r="AU71" s="686"/>
    </row>
    <row r="72" spans="1:47" s="483" customFormat="1" ht="15.75" customHeight="1" x14ac:dyDescent="0.2">
      <c r="A72" s="22" t="s">
        <v>293</v>
      </c>
      <c r="B72" s="25" t="s">
        <v>15</v>
      </c>
      <c r="C72" s="61" t="s">
        <v>294</v>
      </c>
      <c r="D72" s="62"/>
      <c r="E72" s="11" t="str">
        <f t="shared" ref="E72:E75" si="53">IF(D72*15=0,"",D72*15)</f>
        <v/>
      </c>
      <c r="F72" s="63"/>
      <c r="G72" s="11" t="str">
        <f t="shared" ref="G72:G75" si="54">IF(F72*15=0,"",F72*15)</f>
        <v/>
      </c>
      <c r="H72" s="64" t="s">
        <v>17</v>
      </c>
      <c r="I72" s="65"/>
      <c r="J72" s="62"/>
      <c r="K72" s="11" t="str">
        <f t="shared" ref="K72:K75" si="55">IF(J72*15=0,"",J72*15)</f>
        <v/>
      </c>
      <c r="L72" s="63"/>
      <c r="M72" s="11" t="str">
        <f t="shared" ref="M72:M75" si="56">IF(L72*15=0,"",L72*15)</f>
        <v/>
      </c>
      <c r="N72" s="64" t="s">
        <v>17</v>
      </c>
      <c r="O72" s="65"/>
      <c r="P72" s="62"/>
      <c r="Q72" s="11" t="str">
        <f t="shared" ref="Q72:Q75" si="57">IF(P72*15=0,"",P72*15)</f>
        <v/>
      </c>
      <c r="R72" s="63"/>
      <c r="S72" s="11" t="str">
        <f t="shared" ref="S72:S75" si="58">IF(R72*15=0,"",R72*15)</f>
        <v/>
      </c>
      <c r="T72" s="64" t="s">
        <v>17</v>
      </c>
      <c r="U72" s="65"/>
      <c r="V72" s="62"/>
      <c r="W72" s="11" t="str">
        <f t="shared" ref="W72:W75" si="59">IF(V72*15=0,"",V72*15)</f>
        <v/>
      </c>
      <c r="X72" s="63"/>
      <c r="Y72" s="11" t="str">
        <f t="shared" ref="Y72:Y75" si="60">IF(X72*15=0,"",X72*15)</f>
        <v/>
      </c>
      <c r="Z72" s="64" t="s">
        <v>17</v>
      </c>
      <c r="AA72" s="65" t="s">
        <v>279</v>
      </c>
      <c r="AB72" s="62"/>
      <c r="AC72" s="11" t="str">
        <f t="shared" ref="AC72:AC75" si="61">IF(AB72*15=0,"",AB72*15)</f>
        <v/>
      </c>
      <c r="AD72" s="63"/>
      <c r="AE72" s="11" t="str">
        <f t="shared" ref="AE72:AE75" si="62">IF(AD72*15=0,"",AD72*15)</f>
        <v/>
      </c>
      <c r="AF72" s="64" t="s">
        <v>17</v>
      </c>
      <c r="AG72" s="65"/>
      <c r="AH72" s="62"/>
      <c r="AI72" s="11" t="str">
        <f t="shared" ref="AI72:AI75" si="63">IF(AH72*15=0,"",AH72*15)</f>
        <v/>
      </c>
      <c r="AJ72" s="63"/>
      <c r="AK72" s="11" t="str">
        <f t="shared" ref="AK72:AK75" si="64">IF(AJ72*15=0,"",AJ72*15)</f>
        <v/>
      </c>
      <c r="AL72" s="64" t="s">
        <v>17</v>
      </c>
      <c r="AM72" s="66"/>
      <c r="AN72" s="17" t="str">
        <f t="shared" ref="AN72" si="65">IF(D72+J72+P72+V72+AB72+AH72=0,"",D72+J72+P72+V72+AB72+AH72)</f>
        <v/>
      </c>
      <c r="AO72" s="11" t="str">
        <f t="shared" ref="AO72" si="66">IF((D72+J72+P72+V72+AB72+AH72)*14=0,"",(D72+J72+P72+V72+AB72+AH72)*14)</f>
        <v/>
      </c>
      <c r="AP72" s="18" t="str">
        <f t="shared" ref="AP72" si="67">IF(F72+L72+R72+X72+AD72+AJ72=0,"",F72+L72+R72+X72+AD72+AJ72)</f>
        <v/>
      </c>
      <c r="AQ72" s="11" t="str">
        <f t="shared" ref="AQ72" si="68">IF((F72+L72+R72+X72+AD72+AJ72)*14=0,"",(F72+L72+R72+X72+AD72+AJ72)*14)</f>
        <v/>
      </c>
      <c r="AR72" s="64" t="s">
        <v>17</v>
      </c>
      <c r="AS72" s="19" t="str">
        <f t="shared" ref="AS72" si="69">IF(D72+F72+J72+L72+P72+R72+V72+X72+AB72+AD72+AH72+AJ72=0,"",D72+F72+J72+L72+P72+R72+V72+X72+AB72+AD72+AH72+AJ72)</f>
        <v/>
      </c>
      <c r="AT72" s="674"/>
      <c r="AU72" s="674"/>
    </row>
    <row r="73" spans="1:47" s="483" customFormat="1" ht="15.75" customHeight="1" x14ac:dyDescent="0.2">
      <c r="A73" s="22" t="s">
        <v>176</v>
      </c>
      <c r="B73" s="25" t="s">
        <v>15</v>
      </c>
      <c r="C73" s="9" t="s">
        <v>177</v>
      </c>
      <c r="D73" s="62"/>
      <c r="E73" s="11" t="str">
        <f t="shared" si="53"/>
        <v/>
      </c>
      <c r="F73" s="63"/>
      <c r="G73" s="11" t="str">
        <f t="shared" si="54"/>
        <v/>
      </c>
      <c r="H73" s="64" t="s">
        <v>17</v>
      </c>
      <c r="I73" s="65"/>
      <c r="J73" s="62"/>
      <c r="K73" s="11" t="str">
        <f t="shared" si="55"/>
        <v/>
      </c>
      <c r="L73" s="63"/>
      <c r="M73" s="11" t="str">
        <f t="shared" si="56"/>
        <v/>
      </c>
      <c r="N73" s="64" t="s">
        <v>17</v>
      </c>
      <c r="O73" s="65"/>
      <c r="P73" s="62"/>
      <c r="Q73" s="11" t="str">
        <f t="shared" si="57"/>
        <v/>
      </c>
      <c r="R73" s="63"/>
      <c r="S73" s="11" t="str">
        <f t="shared" si="58"/>
        <v/>
      </c>
      <c r="T73" s="64" t="s">
        <v>17</v>
      </c>
      <c r="U73" s="65"/>
      <c r="V73" s="62"/>
      <c r="W73" s="11" t="str">
        <f t="shared" si="59"/>
        <v/>
      </c>
      <c r="X73" s="63"/>
      <c r="Y73" s="11" t="str">
        <f t="shared" si="60"/>
        <v/>
      </c>
      <c r="Z73" s="64" t="s">
        <v>17</v>
      </c>
      <c r="AA73" s="65"/>
      <c r="AB73" s="62"/>
      <c r="AC73" s="11" t="str">
        <f t="shared" si="61"/>
        <v/>
      </c>
      <c r="AD73" s="63"/>
      <c r="AE73" s="11" t="str">
        <f t="shared" si="62"/>
        <v/>
      </c>
      <c r="AF73" s="64" t="s">
        <v>17</v>
      </c>
      <c r="AG73" s="65"/>
      <c r="AH73" s="62"/>
      <c r="AI73" s="11" t="str">
        <f t="shared" si="63"/>
        <v/>
      </c>
      <c r="AJ73" s="63"/>
      <c r="AK73" s="11" t="str">
        <f t="shared" si="64"/>
        <v/>
      </c>
      <c r="AL73" s="64" t="s">
        <v>17</v>
      </c>
      <c r="AM73" s="66" t="s">
        <v>278</v>
      </c>
      <c r="AN73" s="1"/>
      <c r="AO73" s="1"/>
      <c r="AP73" s="1"/>
      <c r="AQ73" s="1"/>
      <c r="AR73" s="1"/>
      <c r="AS73" s="1"/>
      <c r="AT73" s="674"/>
      <c r="AU73" s="674"/>
    </row>
    <row r="74" spans="1:47" s="483" customFormat="1" ht="15.75" customHeight="1" x14ac:dyDescent="0.2">
      <c r="A74" s="80" t="s">
        <v>178</v>
      </c>
      <c r="B74" s="25" t="s">
        <v>15</v>
      </c>
      <c r="C74" s="648" t="s">
        <v>179</v>
      </c>
      <c r="D74" s="62"/>
      <c r="E74" s="11" t="str">
        <f t="shared" si="53"/>
        <v/>
      </c>
      <c r="F74" s="63"/>
      <c r="G74" s="11" t="str">
        <f t="shared" si="54"/>
        <v/>
      </c>
      <c r="H74" s="64" t="s">
        <v>17</v>
      </c>
      <c r="I74" s="65"/>
      <c r="J74" s="62"/>
      <c r="K74" s="11" t="str">
        <f t="shared" si="55"/>
        <v/>
      </c>
      <c r="L74" s="63"/>
      <c r="M74" s="11" t="str">
        <f t="shared" si="56"/>
        <v/>
      </c>
      <c r="N74" s="64" t="s">
        <v>17</v>
      </c>
      <c r="O74" s="65"/>
      <c r="P74" s="62"/>
      <c r="Q74" s="11" t="str">
        <f t="shared" si="57"/>
        <v/>
      </c>
      <c r="R74" s="63"/>
      <c r="S74" s="11" t="str">
        <f t="shared" si="58"/>
        <v/>
      </c>
      <c r="T74" s="64" t="s">
        <v>17</v>
      </c>
      <c r="U74" s="65"/>
      <c r="V74" s="62"/>
      <c r="W74" s="11" t="str">
        <f t="shared" si="59"/>
        <v/>
      </c>
      <c r="X74" s="63"/>
      <c r="Y74" s="11" t="str">
        <f t="shared" si="60"/>
        <v/>
      </c>
      <c r="Z74" s="64" t="s">
        <v>17</v>
      </c>
      <c r="AA74" s="65"/>
      <c r="AB74" s="62"/>
      <c r="AC74" s="11" t="str">
        <f t="shared" si="61"/>
        <v/>
      </c>
      <c r="AD74" s="63"/>
      <c r="AE74" s="11" t="str">
        <f t="shared" si="62"/>
        <v/>
      </c>
      <c r="AF74" s="64" t="s">
        <v>17</v>
      </c>
      <c r="AG74" s="65"/>
      <c r="AH74" s="62"/>
      <c r="AI74" s="11" t="str">
        <f t="shared" si="63"/>
        <v/>
      </c>
      <c r="AJ74" s="63"/>
      <c r="AK74" s="11" t="str">
        <f t="shared" si="64"/>
        <v/>
      </c>
      <c r="AL74" s="64" t="s">
        <v>17</v>
      </c>
      <c r="AM74" s="66" t="s">
        <v>278</v>
      </c>
      <c r="AN74" s="1"/>
      <c r="AO74" s="1"/>
      <c r="AP74" s="1"/>
      <c r="AQ74" s="1"/>
      <c r="AR74" s="1"/>
      <c r="AS74" s="1"/>
      <c r="AT74" s="482"/>
      <c r="AU74" s="482"/>
    </row>
    <row r="75" spans="1:47" s="483" customFormat="1" ht="17.25" customHeight="1" thickBot="1" x14ac:dyDescent="0.25">
      <c r="A75" s="452" t="s">
        <v>180</v>
      </c>
      <c r="B75" s="25" t="s">
        <v>15</v>
      </c>
      <c r="C75" s="453" t="s">
        <v>181</v>
      </c>
      <c r="D75" s="655"/>
      <c r="E75" s="656" t="str">
        <f t="shared" si="53"/>
        <v/>
      </c>
      <c r="F75" s="657"/>
      <c r="G75" s="656" t="str">
        <f t="shared" si="54"/>
        <v/>
      </c>
      <c r="H75" s="658" t="s">
        <v>17</v>
      </c>
      <c r="I75" s="659"/>
      <c r="J75" s="655"/>
      <c r="K75" s="656" t="str">
        <f t="shared" si="55"/>
        <v/>
      </c>
      <c r="L75" s="657"/>
      <c r="M75" s="656" t="str">
        <f t="shared" si="56"/>
        <v/>
      </c>
      <c r="N75" s="658" t="s">
        <v>17</v>
      </c>
      <c r="O75" s="659"/>
      <c r="P75" s="655"/>
      <c r="Q75" s="656" t="str">
        <f t="shared" si="57"/>
        <v/>
      </c>
      <c r="R75" s="657"/>
      <c r="S75" s="656" t="str">
        <f t="shared" si="58"/>
        <v/>
      </c>
      <c r="T75" s="658" t="s">
        <v>17</v>
      </c>
      <c r="U75" s="659"/>
      <c r="V75" s="655"/>
      <c r="W75" s="656" t="str">
        <f t="shared" si="59"/>
        <v/>
      </c>
      <c r="X75" s="657"/>
      <c r="Y75" s="656" t="str">
        <f t="shared" si="60"/>
        <v/>
      </c>
      <c r="Z75" s="658" t="s">
        <v>17</v>
      </c>
      <c r="AA75" s="659"/>
      <c r="AB75" s="655"/>
      <c r="AC75" s="656" t="str">
        <f t="shared" si="61"/>
        <v/>
      </c>
      <c r="AD75" s="657"/>
      <c r="AE75" s="656" t="str">
        <f t="shared" si="62"/>
        <v/>
      </c>
      <c r="AF75" s="658" t="s">
        <v>17</v>
      </c>
      <c r="AG75" s="659"/>
      <c r="AH75" s="655"/>
      <c r="AI75" s="656" t="str">
        <f t="shared" si="63"/>
        <v/>
      </c>
      <c r="AJ75" s="657"/>
      <c r="AK75" s="656" t="str">
        <f t="shared" si="64"/>
        <v/>
      </c>
      <c r="AL75" s="658" t="s">
        <v>17</v>
      </c>
      <c r="AM75" s="660" t="s">
        <v>278</v>
      </c>
      <c r="AN75" s="20"/>
      <c r="AO75" s="20"/>
      <c r="AP75" s="20"/>
      <c r="AQ75" s="20"/>
      <c r="AR75" s="20"/>
      <c r="AS75" s="20"/>
      <c r="AT75" s="488"/>
      <c r="AU75" s="488"/>
    </row>
    <row r="76" spans="1:47" s="483" customFormat="1" ht="15.75" customHeight="1" thickBot="1" x14ac:dyDescent="0.3">
      <c r="A76" s="455"/>
      <c r="B76" s="456"/>
      <c r="C76" s="457" t="s">
        <v>18</v>
      </c>
      <c r="D76" s="458">
        <f t="shared" ref="D76:AM76" si="70">SUM(D72:D75)</f>
        <v>0</v>
      </c>
      <c r="E76" s="613">
        <f t="shared" si="70"/>
        <v>0</v>
      </c>
      <c r="F76" s="613">
        <f t="shared" si="70"/>
        <v>0</v>
      </c>
      <c r="G76" s="613">
        <f t="shared" si="70"/>
        <v>0</v>
      </c>
      <c r="H76" s="614">
        <f t="shared" si="70"/>
        <v>0</v>
      </c>
      <c r="I76" s="615">
        <f t="shared" si="70"/>
        <v>0</v>
      </c>
      <c r="J76" s="616">
        <f t="shared" si="70"/>
        <v>0</v>
      </c>
      <c r="K76" s="613">
        <f t="shared" si="70"/>
        <v>0</v>
      </c>
      <c r="L76" s="617">
        <f t="shared" si="70"/>
        <v>0</v>
      </c>
      <c r="M76" s="613">
        <f t="shared" si="70"/>
        <v>0</v>
      </c>
      <c r="N76" s="614">
        <f t="shared" si="70"/>
        <v>0</v>
      </c>
      <c r="O76" s="615">
        <f t="shared" si="70"/>
        <v>0</v>
      </c>
      <c r="P76" s="458">
        <f t="shared" si="70"/>
        <v>0</v>
      </c>
      <c r="Q76" s="613">
        <f t="shared" si="70"/>
        <v>0</v>
      </c>
      <c r="R76" s="617">
        <f t="shared" si="70"/>
        <v>0</v>
      </c>
      <c r="S76" s="613">
        <f t="shared" si="70"/>
        <v>0</v>
      </c>
      <c r="T76" s="618">
        <f t="shared" si="70"/>
        <v>0</v>
      </c>
      <c r="U76" s="615">
        <f t="shared" si="70"/>
        <v>0</v>
      </c>
      <c r="V76" s="616">
        <f t="shared" si="70"/>
        <v>0</v>
      </c>
      <c r="W76" s="613">
        <f t="shared" si="70"/>
        <v>0</v>
      </c>
      <c r="X76" s="617">
        <f t="shared" si="70"/>
        <v>0</v>
      </c>
      <c r="Y76" s="613">
        <f t="shared" si="70"/>
        <v>0</v>
      </c>
      <c r="Z76" s="614">
        <f t="shared" si="70"/>
        <v>0</v>
      </c>
      <c r="AA76" s="615">
        <f t="shared" si="70"/>
        <v>0</v>
      </c>
      <c r="AB76" s="458">
        <f t="shared" si="70"/>
        <v>0</v>
      </c>
      <c r="AC76" s="613">
        <f t="shared" si="70"/>
        <v>0</v>
      </c>
      <c r="AD76" s="617">
        <f t="shared" si="70"/>
        <v>0</v>
      </c>
      <c r="AE76" s="613">
        <f t="shared" si="70"/>
        <v>0</v>
      </c>
      <c r="AF76" s="614">
        <f t="shared" si="70"/>
        <v>0</v>
      </c>
      <c r="AG76" s="615">
        <f t="shared" si="70"/>
        <v>0</v>
      </c>
      <c r="AH76" s="616">
        <f t="shared" si="70"/>
        <v>0</v>
      </c>
      <c r="AI76" s="613">
        <f t="shared" si="70"/>
        <v>0</v>
      </c>
      <c r="AJ76" s="617">
        <f t="shared" si="70"/>
        <v>0</v>
      </c>
      <c r="AK76" s="613">
        <f t="shared" si="70"/>
        <v>0</v>
      </c>
      <c r="AL76" s="614">
        <f t="shared" si="70"/>
        <v>0</v>
      </c>
      <c r="AM76" s="615">
        <f t="shared" si="70"/>
        <v>0</v>
      </c>
      <c r="AN76" s="619" t="str">
        <f>IF(D76+J76+P76+V76=0,"",D76+J76+P76+V76)</f>
        <v/>
      </c>
      <c r="AO76" s="620">
        <v>10</v>
      </c>
      <c r="AP76" s="621">
        <v>1</v>
      </c>
      <c r="AQ76" s="620">
        <v>10</v>
      </c>
      <c r="AR76" s="614" t="s">
        <v>17</v>
      </c>
      <c r="AS76" s="622" t="s">
        <v>41</v>
      </c>
      <c r="AT76" s="488"/>
      <c r="AU76" s="488"/>
    </row>
    <row r="77" spans="1:47" s="483" customFormat="1" ht="15.75" customHeight="1" thickBot="1" x14ac:dyDescent="0.3">
      <c r="A77" s="464"/>
      <c r="B77" s="465"/>
      <c r="C77" s="466" t="s">
        <v>43</v>
      </c>
      <c r="D77" s="467">
        <f>D70+D76</f>
        <v>16</v>
      </c>
      <c r="E77" s="468">
        <f>E70+E76</f>
        <v>186</v>
      </c>
      <c r="F77" s="469">
        <f>F70+F76</f>
        <v>20</v>
      </c>
      <c r="G77" s="468">
        <f>G70+G76</f>
        <v>250</v>
      </c>
      <c r="H77" s="470" t="s">
        <v>17</v>
      </c>
      <c r="I77" s="471" t="s">
        <v>17</v>
      </c>
      <c r="J77" s="472">
        <f>J70+J76</f>
        <v>11</v>
      </c>
      <c r="K77" s="468">
        <f>K70+K76</f>
        <v>162</v>
      </c>
      <c r="L77" s="469">
        <f>L70+L76</f>
        <v>19</v>
      </c>
      <c r="M77" s="468">
        <f>M70+M76</f>
        <v>266</v>
      </c>
      <c r="N77" s="470" t="s">
        <v>17</v>
      </c>
      <c r="O77" s="471" t="s">
        <v>17</v>
      </c>
      <c r="P77" s="467">
        <f>P70+P76</f>
        <v>14</v>
      </c>
      <c r="Q77" s="468">
        <f>Q70+Q76</f>
        <v>200</v>
      </c>
      <c r="R77" s="469">
        <f>R70+R76</f>
        <v>19</v>
      </c>
      <c r="S77" s="468">
        <f>S70+S76</f>
        <v>248</v>
      </c>
      <c r="T77" s="473" t="s">
        <v>17</v>
      </c>
      <c r="U77" s="471" t="s">
        <v>17</v>
      </c>
      <c r="V77" s="472">
        <f>V70+V76</f>
        <v>9</v>
      </c>
      <c r="W77" s="468">
        <f>W70+W76</f>
        <v>130</v>
      </c>
      <c r="X77" s="469">
        <f>X70+X76</f>
        <v>22</v>
      </c>
      <c r="Y77" s="468">
        <f>Y70+Y76</f>
        <v>304</v>
      </c>
      <c r="Z77" s="470" t="s">
        <v>17</v>
      </c>
      <c r="AA77" s="471" t="s">
        <v>17</v>
      </c>
      <c r="AB77" s="467">
        <f>AB70+AB76</f>
        <v>12</v>
      </c>
      <c r="AC77" s="468">
        <f>AC70+AC76</f>
        <v>172</v>
      </c>
      <c r="AD77" s="469">
        <f>AD70+AD76</f>
        <v>20</v>
      </c>
      <c r="AE77" s="468">
        <f>AE70+AE76</f>
        <v>276</v>
      </c>
      <c r="AF77" s="470" t="s">
        <v>17</v>
      </c>
      <c r="AG77" s="471" t="s">
        <v>17</v>
      </c>
      <c r="AH77" s="472">
        <f>AH70+AH76</f>
        <v>8</v>
      </c>
      <c r="AI77" s="468">
        <f>AI70+AI76</f>
        <v>84</v>
      </c>
      <c r="AJ77" s="469">
        <f>AJ70+AJ76</f>
        <v>21</v>
      </c>
      <c r="AK77" s="468">
        <f>AK70+AK76</f>
        <v>210</v>
      </c>
      <c r="AL77" s="470" t="s">
        <v>17</v>
      </c>
      <c r="AM77" s="471" t="s">
        <v>17</v>
      </c>
      <c r="AN77" s="623">
        <v>90</v>
      </c>
      <c r="AO77" s="623">
        <v>1198</v>
      </c>
      <c r="AP77" s="623">
        <v>113</v>
      </c>
      <c r="AQ77" s="623">
        <v>1454</v>
      </c>
      <c r="AR77" s="470" t="s">
        <v>17</v>
      </c>
      <c r="AS77" s="624" t="s">
        <v>41</v>
      </c>
      <c r="AT77" s="488"/>
    </row>
    <row r="78" spans="1:47" s="483" customFormat="1" ht="15.75" customHeight="1" thickTop="1" x14ac:dyDescent="0.25">
      <c r="A78" s="477"/>
      <c r="B78" s="478"/>
      <c r="C78" s="479"/>
      <c r="D78" s="1614"/>
      <c r="E78" s="1614"/>
      <c r="F78" s="1614"/>
      <c r="G78" s="1614"/>
      <c r="H78" s="1614"/>
      <c r="I78" s="1614"/>
      <c r="J78" s="1614"/>
      <c r="K78" s="1614"/>
      <c r="L78" s="1614"/>
      <c r="M78" s="1614"/>
      <c r="N78" s="1614"/>
      <c r="O78" s="1614"/>
      <c r="P78" s="1614"/>
      <c r="Q78" s="1614"/>
      <c r="R78" s="1614"/>
      <c r="S78" s="1614"/>
      <c r="T78" s="1614"/>
      <c r="U78" s="1614"/>
      <c r="V78" s="1614"/>
      <c r="W78" s="1614"/>
      <c r="X78" s="1614"/>
      <c r="Y78" s="1614"/>
      <c r="Z78" s="1614"/>
      <c r="AA78" s="1614"/>
      <c r="AB78" s="1614"/>
      <c r="AC78" s="1614"/>
      <c r="AD78" s="1614"/>
      <c r="AE78" s="1614"/>
      <c r="AF78" s="1614"/>
      <c r="AG78" s="1614"/>
      <c r="AH78" s="1614"/>
      <c r="AI78" s="1614"/>
      <c r="AJ78" s="1614"/>
      <c r="AK78" s="1614"/>
      <c r="AL78" s="1614"/>
      <c r="AM78" s="1614"/>
      <c r="AN78" s="1615"/>
      <c r="AO78" s="1615"/>
      <c r="AP78" s="1615"/>
      <c r="AQ78" s="1615"/>
      <c r="AR78" s="1615"/>
      <c r="AS78" s="1616"/>
    </row>
    <row r="79" spans="1:47" s="483" customFormat="1" ht="15.75" customHeight="1" x14ac:dyDescent="0.2">
      <c r="A79" s="692" t="s">
        <v>664</v>
      </c>
      <c r="B79" s="598" t="s">
        <v>15</v>
      </c>
      <c r="C79" s="599" t="s">
        <v>20</v>
      </c>
      <c r="D79" s="585"/>
      <c r="E79" s="586"/>
      <c r="F79" s="586"/>
      <c r="G79" s="586"/>
      <c r="H79" s="587"/>
      <c r="I79" s="588"/>
      <c r="J79" s="589"/>
      <c r="K79" s="586"/>
      <c r="L79" s="586"/>
      <c r="M79" s="586">
        <v>160</v>
      </c>
      <c r="N79" s="587" t="s">
        <v>17</v>
      </c>
      <c r="O79" s="588" t="s">
        <v>184</v>
      </c>
      <c r="P79" s="590"/>
      <c r="Q79" s="586"/>
      <c r="R79" s="586"/>
      <c r="S79" s="586"/>
      <c r="T79" s="587"/>
      <c r="U79" s="587"/>
      <c r="V79" s="590"/>
      <c r="W79" s="586"/>
      <c r="X79" s="586"/>
      <c r="Y79" s="586"/>
      <c r="Z79" s="587"/>
      <c r="AA79" s="588"/>
      <c r="AB79" s="589"/>
      <c r="AC79" s="586"/>
      <c r="AD79" s="586"/>
      <c r="AE79" s="586"/>
      <c r="AF79" s="587"/>
      <c r="AG79" s="587"/>
      <c r="AH79" s="587"/>
      <c r="AI79" s="586"/>
      <c r="AJ79" s="586"/>
      <c r="AK79" s="690"/>
      <c r="AL79" s="691"/>
      <c r="AM79" s="593"/>
      <c r="AN79" s="480"/>
      <c r="AO79" s="481"/>
      <c r="AP79" s="481"/>
      <c r="AQ79" s="481"/>
      <c r="AR79" s="481"/>
      <c r="AS79" s="481"/>
      <c r="AT79" s="1215" t="s">
        <v>653</v>
      </c>
      <c r="AU79" s="1215" t="s">
        <v>750</v>
      </c>
    </row>
    <row r="80" spans="1:47" s="483" customFormat="1" ht="15.75" customHeight="1" x14ac:dyDescent="0.2">
      <c r="A80" s="600" t="s">
        <v>665</v>
      </c>
      <c r="B80" s="601" t="s">
        <v>15</v>
      </c>
      <c r="C80" s="1383" t="s">
        <v>21</v>
      </c>
      <c r="D80" s="594"/>
      <c r="E80" s="586"/>
      <c r="F80" s="586"/>
      <c r="G80" s="586"/>
      <c r="H80" s="587"/>
      <c r="I80" s="595"/>
      <c r="J80" s="589"/>
      <c r="K80" s="586"/>
      <c r="L80" s="586"/>
      <c r="M80" s="586"/>
      <c r="N80" s="587"/>
      <c r="O80" s="595"/>
      <c r="P80" s="590"/>
      <c r="Q80" s="586"/>
      <c r="R80" s="586"/>
      <c r="S80" s="586"/>
      <c r="T80" s="587"/>
      <c r="U80" s="587"/>
      <c r="V80" s="590"/>
      <c r="W80" s="586"/>
      <c r="X80" s="586"/>
      <c r="Y80" s="586">
        <v>160</v>
      </c>
      <c r="Z80" s="587" t="s">
        <v>17</v>
      </c>
      <c r="AA80" s="595" t="s">
        <v>184</v>
      </c>
      <c r="AB80" s="589"/>
      <c r="AC80" s="586"/>
      <c r="AD80" s="586"/>
      <c r="AE80" s="586"/>
      <c r="AF80" s="587"/>
      <c r="AG80" s="587"/>
      <c r="AH80" s="587"/>
      <c r="AI80" s="586"/>
      <c r="AJ80" s="586"/>
      <c r="AK80" s="591"/>
      <c r="AL80" s="592"/>
      <c r="AM80" s="596"/>
      <c r="AN80" s="480"/>
      <c r="AO80" s="481"/>
      <c r="AP80" s="481"/>
      <c r="AQ80" s="481"/>
      <c r="AR80" s="481"/>
      <c r="AS80" s="481"/>
      <c r="AT80" s="1215" t="s">
        <v>692</v>
      </c>
      <c r="AU80" s="1305" t="s">
        <v>744</v>
      </c>
    </row>
    <row r="81" spans="1:47" s="483" customFormat="1" ht="15.75" customHeight="1" x14ac:dyDescent="0.2">
      <c r="A81" s="600" t="s">
        <v>666</v>
      </c>
      <c r="B81" s="601" t="s">
        <v>15</v>
      </c>
      <c r="C81" s="1383" t="s">
        <v>33</v>
      </c>
      <c r="D81" s="594"/>
      <c r="E81" s="586"/>
      <c r="F81" s="586"/>
      <c r="G81" s="586"/>
      <c r="H81" s="587"/>
      <c r="I81" s="595"/>
      <c r="J81" s="589"/>
      <c r="K81" s="586"/>
      <c r="L81" s="586"/>
      <c r="M81" s="586"/>
      <c r="N81" s="587"/>
      <c r="O81" s="595"/>
      <c r="P81" s="590"/>
      <c r="Q81" s="586"/>
      <c r="R81" s="586"/>
      <c r="S81" s="586"/>
      <c r="T81" s="587"/>
      <c r="U81" s="587"/>
      <c r="V81" s="590"/>
      <c r="W81" s="586"/>
      <c r="X81" s="586"/>
      <c r="Y81" s="586"/>
      <c r="Z81" s="587"/>
      <c r="AA81" s="595"/>
      <c r="AB81" s="589"/>
      <c r="AC81" s="586"/>
      <c r="AD81" s="586"/>
      <c r="AE81" s="586"/>
      <c r="AF81" s="587"/>
      <c r="AG81" s="587"/>
      <c r="AH81" s="587"/>
      <c r="AI81" s="586"/>
      <c r="AJ81" s="586"/>
      <c r="AK81" s="591">
        <v>80</v>
      </c>
      <c r="AL81" s="592" t="s">
        <v>17</v>
      </c>
      <c r="AM81" s="596" t="s">
        <v>184</v>
      </c>
      <c r="AN81" s="480"/>
      <c r="AO81" s="481"/>
      <c r="AP81" s="481"/>
      <c r="AQ81" s="481"/>
      <c r="AR81" s="481"/>
      <c r="AS81" s="481"/>
      <c r="AT81" s="1215" t="s">
        <v>692</v>
      </c>
      <c r="AU81" s="1305" t="s">
        <v>866</v>
      </c>
    </row>
    <row r="82" spans="1:47" s="483" customFormat="1" ht="15.75" customHeight="1" x14ac:dyDescent="0.2">
      <c r="A82" s="1617"/>
      <c r="B82" s="1618"/>
      <c r="C82" s="1618"/>
      <c r="D82" s="1618"/>
      <c r="E82" s="1618"/>
      <c r="F82" s="1618"/>
      <c r="G82" s="1618"/>
      <c r="H82" s="1618"/>
      <c r="I82" s="1618"/>
      <c r="J82" s="1618"/>
      <c r="K82" s="1618"/>
      <c r="L82" s="1618"/>
      <c r="M82" s="1618"/>
      <c r="N82" s="1618"/>
      <c r="O82" s="1618"/>
      <c r="P82" s="1618"/>
      <c r="Q82" s="1618"/>
      <c r="R82" s="1618"/>
      <c r="S82" s="1618"/>
      <c r="T82" s="1618"/>
      <c r="U82" s="1618"/>
      <c r="V82" s="1618"/>
      <c r="W82" s="1618"/>
      <c r="X82" s="1618"/>
      <c r="Y82" s="1618"/>
      <c r="Z82" s="1618"/>
      <c r="AA82" s="1618"/>
      <c r="AB82" s="484"/>
      <c r="AC82" s="484"/>
      <c r="AD82" s="484"/>
      <c r="AE82" s="484"/>
      <c r="AF82" s="484"/>
      <c r="AG82" s="484"/>
      <c r="AH82" s="484"/>
      <c r="AI82" s="484"/>
      <c r="AJ82" s="484"/>
      <c r="AK82" s="484"/>
      <c r="AL82" s="484"/>
      <c r="AM82" s="484"/>
      <c r="AN82" s="485"/>
      <c r="AO82" s="486"/>
      <c r="AP82" s="486"/>
      <c r="AQ82" s="486"/>
      <c r="AR82" s="486"/>
      <c r="AS82" s="487"/>
      <c r="AU82" s="496"/>
    </row>
    <row r="83" spans="1:47" s="483" customFormat="1" ht="15.75" customHeight="1" x14ac:dyDescent="0.2">
      <c r="A83" s="1619" t="s">
        <v>22</v>
      </c>
      <c r="B83" s="1620"/>
      <c r="C83" s="1620"/>
      <c r="D83" s="1620"/>
      <c r="E83" s="1620"/>
      <c r="F83" s="1620"/>
      <c r="G83" s="1620"/>
      <c r="H83" s="1620"/>
      <c r="I83" s="1620"/>
      <c r="J83" s="1620"/>
      <c r="K83" s="1620"/>
      <c r="L83" s="1620"/>
      <c r="M83" s="1620"/>
      <c r="N83" s="1620"/>
      <c r="O83" s="1620"/>
      <c r="P83" s="1620"/>
      <c r="Q83" s="1620"/>
      <c r="R83" s="1620"/>
      <c r="S83" s="1620"/>
      <c r="T83" s="1620"/>
      <c r="U83" s="1620"/>
      <c r="V83" s="1620"/>
      <c r="W83" s="1620"/>
      <c r="X83" s="1620"/>
      <c r="Y83" s="1620"/>
      <c r="Z83" s="1620"/>
      <c r="AA83" s="1620"/>
      <c r="AB83" s="489"/>
      <c r="AC83" s="489"/>
      <c r="AD83" s="489"/>
      <c r="AE83" s="489"/>
      <c r="AF83" s="489"/>
      <c r="AG83" s="489"/>
      <c r="AH83" s="489"/>
      <c r="AI83" s="489"/>
      <c r="AJ83" s="489"/>
      <c r="AK83" s="489"/>
      <c r="AL83" s="489"/>
      <c r="AM83" s="489"/>
      <c r="AN83" s="485"/>
      <c r="AO83" s="486"/>
      <c r="AP83" s="486"/>
      <c r="AQ83" s="486"/>
      <c r="AR83" s="486"/>
      <c r="AS83" s="487"/>
    </row>
    <row r="84" spans="1:47" s="483" customFormat="1" ht="15.75" customHeight="1" x14ac:dyDescent="0.25">
      <c r="A84" s="490"/>
      <c r="B84" s="118"/>
      <c r="C84" s="491" t="s">
        <v>23</v>
      </c>
      <c r="D84" s="208"/>
      <c r="E84" s="209"/>
      <c r="F84" s="209"/>
      <c r="G84" s="209"/>
      <c r="H84" s="18"/>
      <c r="I84" s="210" t="str">
        <f>IF(COUNTIF(I13:I81,"A")=0,"",COUNTIF(I13:I81,"A"))</f>
        <v/>
      </c>
      <c r="J84" s="208"/>
      <c r="K84" s="209"/>
      <c r="L84" s="209"/>
      <c r="M84" s="209"/>
      <c r="N84" s="18"/>
      <c r="O84" s="210">
        <f>IF(COUNTIF(O13:O81,"A")=0,"",COUNTIF(O13:O81,"A"))</f>
        <v>1</v>
      </c>
      <c r="P84" s="208"/>
      <c r="Q84" s="209"/>
      <c r="R84" s="209"/>
      <c r="S84" s="209"/>
      <c r="T84" s="18"/>
      <c r="U84" s="210" t="str">
        <f>IF(COUNTIF(U13:U81,"A")=0,"",COUNTIF(U13:U81,"A"))</f>
        <v/>
      </c>
      <c r="V84" s="208"/>
      <c r="W84" s="209"/>
      <c r="X84" s="209"/>
      <c r="Y84" s="209"/>
      <c r="Z84" s="18"/>
      <c r="AA84" s="210">
        <f>IF(COUNTIF(AA13:AA81,"A")=0,"",COUNTIF(AA13:AA81,"A"))</f>
        <v>1</v>
      </c>
      <c r="AB84" s="208"/>
      <c r="AC84" s="209"/>
      <c r="AD84" s="209"/>
      <c r="AE84" s="209"/>
      <c r="AF84" s="18"/>
      <c r="AG84" s="210" t="str">
        <f>IF(COUNTIF(AG13:AG81,"A")=0,"",COUNTIF(AG13:AG81,"A"))</f>
        <v/>
      </c>
      <c r="AH84" s="208"/>
      <c r="AI84" s="209"/>
      <c r="AJ84" s="209"/>
      <c r="AK84" s="209"/>
      <c r="AL84" s="18"/>
      <c r="AM84" s="210">
        <f>IF(COUNTIF(AM13:AM81,"A")=0,"",COUNTIF(AM13:AM81,"A"))</f>
        <v>1</v>
      </c>
      <c r="AN84" s="211"/>
      <c r="AO84" s="209"/>
      <c r="AP84" s="209"/>
      <c r="AQ84" s="209"/>
      <c r="AR84" s="18"/>
      <c r="AS84" s="695">
        <f t="shared" ref="AS84:AS96" si="71">IF(SUM(I84:AM84)=0,"",SUM(I84:AM84))</f>
        <v>3</v>
      </c>
    </row>
    <row r="85" spans="1:47" s="483" customFormat="1" ht="15.75" customHeight="1" x14ac:dyDescent="0.25">
      <c r="A85" s="490"/>
      <c r="B85" s="118"/>
      <c r="C85" s="491" t="s">
        <v>24</v>
      </c>
      <c r="D85" s="208"/>
      <c r="E85" s="209"/>
      <c r="F85" s="209"/>
      <c r="G85" s="209"/>
      <c r="H85" s="18"/>
      <c r="I85" s="210" t="str">
        <f>IF(COUNTIF(I13:I81,"B")=0,"",COUNTIF(I13:I81,"B"))</f>
        <v/>
      </c>
      <c r="J85" s="208"/>
      <c r="K85" s="209"/>
      <c r="L85" s="209"/>
      <c r="M85" s="209"/>
      <c r="N85" s="18"/>
      <c r="O85" s="210">
        <f>IF(COUNTIF(O13:O81,"B")=0,"",COUNTIF(O13:O81,"B"))</f>
        <v>1</v>
      </c>
      <c r="P85" s="208"/>
      <c r="Q85" s="209"/>
      <c r="R85" s="209"/>
      <c r="S85" s="209"/>
      <c r="T85" s="18"/>
      <c r="U85" s="210">
        <v>2</v>
      </c>
      <c r="V85" s="208"/>
      <c r="W85" s="209"/>
      <c r="X85" s="209"/>
      <c r="Y85" s="209"/>
      <c r="Z85" s="18"/>
      <c r="AA85" s="210" t="str">
        <f>IF(COUNTIF(AA13:AA81,"B")=0,"",COUNTIF(AA13:AA81,"B"))</f>
        <v/>
      </c>
      <c r="AB85" s="208"/>
      <c r="AC85" s="209"/>
      <c r="AD85" s="209"/>
      <c r="AE85" s="209"/>
      <c r="AF85" s="18"/>
      <c r="AG85" s="210">
        <v>1</v>
      </c>
      <c r="AH85" s="208"/>
      <c r="AI85" s="209"/>
      <c r="AJ85" s="209"/>
      <c r="AK85" s="209"/>
      <c r="AL85" s="18"/>
      <c r="AM85" s="210" t="str">
        <f>IF(COUNTIF(AM13:AM81,"B")=0,"",COUNTIF(AM13:AM81,"B"))</f>
        <v/>
      </c>
      <c r="AN85" s="211"/>
      <c r="AO85" s="209"/>
      <c r="AP85" s="209"/>
      <c r="AQ85" s="209"/>
      <c r="AR85" s="18"/>
      <c r="AS85" s="695">
        <f t="shared" si="71"/>
        <v>4</v>
      </c>
    </row>
    <row r="86" spans="1:47" s="483" customFormat="1" ht="15.75" customHeight="1" x14ac:dyDescent="0.25">
      <c r="A86" s="490"/>
      <c r="B86" s="118"/>
      <c r="C86" s="491" t="s">
        <v>58</v>
      </c>
      <c r="D86" s="208"/>
      <c r="E86" s="209"/>
      <c r="F86" s="209"/>
      <c r="G86" s="209"/>
      <c r="H86" s="18"/>
      <c r="I86" s="210">
        <f>IF(COUNTIF(I13:I81,"ÉÉ")=0,"",COUNTIF(I13:I81,"ÉÉ"))</f>
        <v>4</v>
      </c>
      <c r="J86" s="208"/>
      <c r="K86" s="209"/>
      <c r="L86" s="209"/>
      <c r="M86" s="209"/>
      <c r="N86" s="18"/>
      <c r="O86" s="210">
        <f>IF(COUNTIF(O13:O81,"ÉÉ")=0,"",COUNTIF(O13:O81,"ÉÉ"))</f>
        <v>1</v>
      </c>
      <c r="P86" s="208"/>
      <c r="Q86" s="209"/>
      <c r="R86" s="209"/>
      <c r="S86" s="209"/>
      <c r="T86" s="18"/>
      <c r="U86" s="210" t="str">
        <f>IF(COUNTIF(U13:U81,"ÉÉ")=0,"",COUNTIF(U13:U81,"ÉÉ"))</f>
        <v/>
      </c>
      <c r="V86" s="208"/>
      <c r="W86" s="209"/>
      <c r="X86" s="209"/>
      <c r="Y86" s="209"/>
      <c r="Z86" s="18"/>
      <c r="AA86" s="210">
        <v>1</v>
      </c>
      <c r="AB86" s="208"/>
      <c r="AC86" s="209"/>
      <c r="AD86" s="209"/>
      <c r="AE86" s="209"/>
      <c r="AF86" s="18"/>
      <c r="AG86" s="210" t="str">
        <f>IF(COUNTIF(AG13:AG81,"ÉÉ")=0,"",COUNTIF(AG13:AG81,"ÉÉ"))</f>
        <v/>
      </c>
      <c r="AH86" s="208"/>
      <c r="AI86" s="209"/>
      <c r="AJ86" s="209"/>
      <c r="AK86" s="209"/>
      <c r="AL86" s="18"/>
      <c r="AM86" s="210">
        <f>IF(COUNTIF(AM13:AM81,"ÉÉ")=0,"",COUNTIF(AM13:AM81,"ÉÉ"))</f>
        <v>1</v>
      </c>
      <c r="AN86" s="211"/>
      <c r="AO86" s="209"/>
      <c r="AP86" s="209"/>
      <c r="AQ86" s="209"/>
      <c r="AR86" s="18"/>
      <c r="AS86" s="695">
        <f t="shared" si="71"/>
        <v>7</v>
      </c>
    </row>
    <row r="87" spans="1:47" s="483" customFormat="1" ht="15.75" customHeight="1" x14ac:dyDescent="0.25">
      <c r="A87" s="490"/>
      <c r="B87" s="118"/>
      <c r="C87" s="491" t="s">
        <v>59</v>
      </c>
      <c r="D87" s="214"/>
      <c r="E87" s="215"/>
      <c r="F87" s="215"/>
      <c r="G87" s="215"/>
      <c r="H87" s="216"/>
      <c r="I87" s="210" t="str">
        <f>IF(COUNTIF(I13:I81,"ÉÉ(Z)")=0,"",COUNTIF(I13:I81,"ÉÉ(Z)"))</f>
        <v/>
      </c>
      <c r="J87" s="214"/>
      <c r="K87" s="215"/>
      <c r="L87" s="215"/>
      <c r="M87" s="215"/>
      <c r="N87" s="216"/>
      <c r="O87" s="210" t="str">
        <f>IF(COUNTIF(O13:O81,"ÉÉ(Z)")=0,"",COUNTIF(O13:O81,"ÉÉ(Z)"))</f>
        <v/>
      </c>
      <c r="P87" s="214"/>
      <c r="Q87" s="215"/>
      <c r="R87" s="215"/>
      <c r="S87" s="215"/>
      <c r="T87" s="216"/>
      <c r="U87" s="210" t="str">
        <f>IF(COUNTIF(U13:U81,"ÉÉ(Z)")=0,"",COUNTIF(U13:U81,"ÉÉ(Z)"))</f>
        <v/>
      </c>
      <c r="V87" s="214"/>
      <c r="W87" s="215"/>
      <c r="X87" s="215"/>
      <c r="Y87" s="215"/>
      <c r="Z87" s="216"/>
      <c r="AA87" s="210" t="str">
        <f>IF(COUNTIF(AA13:AA81,"ÉÉ(Z)")=0,"",COUNTIF(AA13:AA81,"ÉÉ(Z)"))</f>
        <v/>
      </c>
      <c r="AB87" s="214"/>
      <c r="AC87" s="215"/>
      <c r="AD87" s="215"/>
      <c r="AE87" s="215"/>
      <c r="AF87" s="216"/>
      <c r="AG87" s="210" t="str">
        <f>IF(COUNTIF(AG13:AG81,"ÉÉ(Z)")=0,"",COUNTIF(AG13:AG81,"ÉÉ(Z)"))</f>
        <v/>
      </c>
      <c r="AH87" s="214"/>
      <c r="AI87" s="215"/>
      <c r="AJ87" s="215"/>
      <c r="AK87" s="215"/>
      <c r="AL87" s="216"/>
      <c r="AM87" s="210">
        <f>IF(COUNTIF(AM13:AM81,"ÉÉ(Z)")=0,"",COUNTIF(AM13:AM81,"ÉÉ(Z)"))</f>
        <v>1</v>
      </c>
      <c r="AN87" s="217"/>
      <c r="AO87" s="215"/>
      <c r="AP87" s="215"/>
      <c r="AQ87" s="215"/>
      <c r="AR87" s="216"/>
      <c r="AS87" s="695">
        <f t="shared" si="71"/>
        <v>1</v>
      </c>
    </row>
    <row r="88" spans="1:47" s="483" customFormat="1" ht="15.75" customHeight="1" x14ac:dyDescent="0.25">
      <c r="A88" s="490"/>
      <c r="B88" s="118"/>
      <c r="C88" s="491" t="s">
        <v>60</v>
      </c>
      <c r="D88" s="208"/>
      <c r="E88" s="209"/>
      <c r="F88" s="209"/>
      <c r="G88" s="209"/>
      <c r="H88" s="18"/>
      <c r="I88" s="210">
        <f>IF(COUNTIF(I13:I81,"GYJ")=0,"",COUNTIF(I13:I81,"GYJ"))</f>
        <v>3</v>
      </c>
      <c r="J88" s="208"/>
      <c r="K88" s="209"/>
      <c r="L88" s="209"/>
      <c r="M88" s="209"/>
      <c r="N88" s="18"/>
      <c r="O88" s="210">
        <f>IF(COUNTIF(O13:O81,"GYJ")=0,"",COUNTIF(O13:O81,"GYJ"))</f>
        <v>4</v>
      </c>
      <c r="P88" s="208"/>
      <c r="Q88" s="209"/>
      <c r="R88" s="209"/>
      <c r="S88" s="209"/>
      <c r="T88" s="18"/>
      <c r="U88" s="210">
        <f>IF(COUNTIF(U13:U81,"GYJ")=0,"",COUNTIF(U13:U81,"GYJ"))</f>
        <v>2</v>
      </c>
      <c r="V88" s="208"/>
      <c r="W88" s="209"/>
      <c r="X88" s="209"/>
      <c r="Y88" s="209"/>
      <c r="Z88" s="18"/>
      <c r="AA88" s="210">
        <f>IF(COUNTIF(AA13:AA81,"GYJ")=0,"",COUNTIF(AA13:AA81,"GYJ"))</f>
        <v>4</v>
      </c>
      <c r="AB88" s="208"/>
      <c r="AC88" s="209"/>
      <c r="AD88" s="209"/>
      <c r="AE88" s="209"/>
      <c r="AF88" s="18"/>
      <c r="AG88" s="210">
        <f>IF(COUNTIF(AG13:AG81,"GYJ")=0,"",COUNTIF(AG13:AG81,"GYJ"))</f>
        <v>2</v>
      </c>
      <c r="AH88" s="208"/>
      <c r="AI88" s="209"/>
      <c r="AJ88" s="209"/>
      <c r="AK88" s="209"/>
      <c r="AL88" s="18"/>
      <c r="AM88" s="210">
        <f>IF(COUNTIF(AM13:AM81,"GYJ")=0,"",COUNTIF(AM13:AM81,"GYJ"))</f>
        <v>5</v>
      </c>
      <c r="AN88" s="211"/>
      <c r="AO88" s="209"/>
      <c r="AP88" s="209"/>
      <c r="AQ88" s="209"/>
      <c r="AR88" s="18"/>
      <c r="AS88" s="695">
        <f t="shared" si="71"/>
        <v>20</v>
      </c>
    </row>
    <row r="89" spans="1:47" s="483" customFormat="1" ht="15.75" customHeight="1" x14ac:dyDescent="0.25">
      <c r="A89" s="490"/>
      <c r="B89" s="492"/>
      <c r="C89" s="491" t="s">
        <v>61</v>
      </c>
      <c r="D89" s="208"/>
      <c r="E89" s="209"/>
      <c r="F89" s="209"/>
      <c r="G89" s="209"/>
      <c r="H89" s="18"/>
      <c r="I89" s="210" t="str">
        <f>IF(COUNTIF(I13:I81,"GYJ(Z)")=0,"",COUNTIF(I13:I81,"GYJ(Z)"))</f>
        <v/>
      </c>
      <c r="J89" s="208"/>
      <c r="K89" s="209"/>
      <c r="L89" s="209"/>
      <c r="M89" s="209"/>
      <c r="N89" s="18"/>
      <c r="O89" s="210" t="str">
        <f>IF(COUNTIF(O13:O81,"GYJ(Z)")=0,"",COUNTIF(O13:O81,"GYJ(Z)"))</f>
        <v/>
      </c>
      <c r="P89" s="208"/>
      <c r="Q89" s="209"/>
      <c r="R89" s="209"/>
      <c r="S89" s="209"/>
      <c r="T89" s="18"/>
      <c r="U89" s="210" t="str">
        <f>IF(COUNTIF(U13:U81,"GYJ(Z)")=0,"",COUNTIF(U13:U81,"GYJ(Z)"))</f>
        <v/>
      </c>
      <c r="V89" s="208"/>
      <c r="W89" s="209"/>
      <c r="X89" s="209"/>
      <c r="Y89" s="209"/>
      <c r="Z89" s="18"/>
      <c r="AA89" s="210">
        <f>IF(COUNTIF(AA13:AA81,"GYJ(Z)")=0,"",COUNTIF(AA13:AA81,"GYJ(Z)"))</f>
        <v>1</v>
      </c>
      <c r="AB89" s="208"/>
      <c r="AC89" s="209"/>
      <c r="AD89" s="209"/>
      <c r="AE89" s="209"/>
      <c r="AF89" s="18"/>
      <c r="AG89" s="210" t="str">
        <f>IF(COUNTIF(AG13:AG81,"GYJ(Z)")=0,"",COUNTIF(AG13:AG81,"GYJ(Z)"))</f>
        <v/>
      </c>
      <c r="AH89" s="208"/>
      <c r="AI89" s="209"/>
      <c r="AJ89" s="209"/>
      <c r="AK89" s="209"/>
      <c r="AL89" s="18"/>
      <c r="AM89" s="210" t="str">
        <f>IF(COUNTIF(AM13:AM81,"GYJ(Z)")=0,"",COUNTIF(AM13:AM81,"GYJ(Z)"))</f>
        <v/>
      </c>
      <c r="AN89" s="211"/>
      <c r="AO89" s="209"/>
      <c r="AP89" s="209"/>
      <c r="AQ89" s="209"/>
      <c r="AR89" s="18"/>
      <c r="AS89" s="695">
        <f t="shared" si="71"/>
        <v>1</v>
      </c>
    </row>
    <row r="90" spans="1:47" s="483" customFormat="1" ht="15.75" customHeight="1" x14ac:dyDescent="0.25">
      <c r="A90" s="490"/>
      <c r="B90" s="118"/>
      <c r="C90" s="207" t="s">
        <v>35</v>
      </c>
      <c r="D90" s="208"/>
      <c r="E90" s="209"/>
      <c r="F90" s="209"/>
      <c r="G90" s="209"/>
      <c r="H90" s="18"/>
      <c r="I90" s="210" t="str">
        <f>IF(COUNTIF(I13:I81,"K")=0,"",COUNTIF(I13:I81,"K"))</f>
        <v/>
      </c>
      <c r="J90" s="208"/>
      <c r="K90" s="209"/>
      <c r="L90" s="209"/>
      <c r="M90" s="209"/>
      <c r="N90" s="18"/>
      <c r="O90" s="210" t="str">
        <f>IF(COUNTIF(O13:O81,"K")=0,"",COUNTIF(O13:O81,"K"))</f>
        <v/>
      </c>
      <c r="P90" s="208"/>
      <c r="Q90" s="209"/>
      <c r="R90" s="209"/>
      <c r="S90" s="209"/>
      <c r="T90" s="18"/>
      <c r="U90" s="210">
        <f>IF(COUNTIF(U13:U81,"K")=0,"",COUNTIF(U13:U81,"K"))</f>
        <v>1</v>
      </c>
      <c r="V90" s="208"/>
      <c r="W90" s="209"/>
      <c r="X90" s="209"/>
      <c r="Y90" s="209"/>
      <c r="Z90" s="18"/>
      <c r="AA90" s="210">
        <f>IF(COUNTIF(AA13:AA81,"K")=0,"",COUNTIF(AA13:AA81,"K"))</f>
        <v>1</v>
      </c>
      <c r="AB90" s="208"/>
      <c r="AC90" s="209"/>
      <c r="AD90" s="209"/>
      <c r="AE90" s="209"/>
      <c r="AF90" s="18"/>
      <c r="AG90" s="210">
        <f>IF(COUNTIF(AG13:AG81,"K")=0,"",COUNTIF(AG13:AG81,"K"))</f>
        <v>2</v>
      </c>
      <c r="AH90" s="208"/>
      <c r="AI90" s="209"/>
      <c r="AJ90" s="209"/>
      <c r="AK90" s="209"/>
      <c r="AL90" s="18"/>
      <c r="AM90" s="210" t="str">
        <f>IF(COUNTIF(AM13:AM81,"K")=0,"",COUNTIF(AM13:AM81,"K"))</f>
        <v/>
      </c>
      <c r="AN90" s="211"/>
      <c r="AO90" s="209"/>
      <c r="AP90" s="209"/>
      <c r="AQ90" s="209"/>
      <c r="AR90" s="18"/>
      <c r="AS90" s="695">
        <f t="shared" si="71"/>
        <v>4</v>
      </c>
    </row>
    <row r="91" spans="1:47" s="483" customFormat="1" ht="15.75" customHeight="1" x14ac:dyDescent="0.25">
      <c r="A91" s="490"/>
      <c r="B91" s="118"/>
      <c r="C91" s="207" t="s">
        <v>36</v>
      </c>
      <c r="D91" s="208"/>
      <c r="E91" s="209"/>
      <c r="F91" s="209"/>
      <c r="G91" s="209"/>
      <c r="H91" s="18"/>
      <c r="I91" s="210" t="str">
        <f>IF(COUNTIF(I13:I81,"K(Z)")=0,"",COUNTIF(I13:I81,"K(Z)"))</f>
        <v/>
      </c>
      <c r="J91" s="208"/>
      <c r="K91" s="209"/>
      <c r="L91" s="209"/>
      <c r="M91" s="209"/>
      <c r="N91" s="18"/>
      <c r="O91" s="210">
        <f>IF(COUNTIF(O13:O81,"K(Z)")=0,"",COUNTIF(O13:O81,"K(Z)"))</f>
        <v>4</v>
      </c>
      <c r="P91" s="208"/>
      <c r="Q91" s="209"/>
      <c r="R91" s="209"/>
      <c r="S91" s="209"/>
      <c r="T91" s="18"/>
      <c r="U91" s="210">
        <f>IF(COUNTIF(U13:U81,"K(Z)")=0,"",COUNTIF(U13:U81,"K(Z)"))</f>
        <v>4</v>
      </c>
      <c r="V91" s="208"/>
      <c r="W91" s="209"/>
      <c r="X91" s="209"/>
      <c r="Y91" s="209"/>
      <c r="Z91" s="18"/>
      <c r="AA91" s="210">
        <f>IF(COUNTIF(AA13:AA81,"K(Z)")=0,"",COUNTIF(AA13:AA81,"K(Z)"))</f>
        <v>3</v>
      </c>
      <c r="AB91" s="208"/>
      <c r="AC91" s="209"/>
      <c r="AD91" s="209"/>
      <c r="AE91" s="209"/>
      <c r="AF91" s="18"/>
      <c r="AG91" s="210">
        <f>IF(COUNTIF(AG13:AG81,"K(Z)")=0,"",COUNTIF(AG13:AG81,"K(Z)"))</f>
        <v>4</v>
      </c>
      <c r="AH91" s="208"/>
      <c r="AI91" s="209"/>
      <c r="AJ91" s="209"/>
      <c r="AK91" s="209"/>
      <c r="AL91" s="18"/>
      <c r="AM91" s="210">
        <f>IF(COUNTIF(AM13:AM81,"K(Z)")=0,"",COUNTIF(AM13:AM81,"K(Z)"))</f>
        <v>4</v>
      </c>
      <c r="AN91" s="211"/>
      <c r="AO91" s="209"/>
      <c r="AP91" s="209"/>
      <c r="AQ91" s="209"/>
      <c r="AR91" s="18"/>
      <c r="AS91" s="695">
        <f t="shared" si="71"/>
        <v>19</v>
      </c>
    </row>
    <row r="92" spans="1:47" s="483" customFormat="1" ht="15.75" customHeight="1" x14ac:dyDescent="0.25">
      <c r="A92" s="490"/>
      <c r="B92" s="118"/>
      <c r="C92" s="491" t="s">
        <v>25</v>
      </c>
      <c r="D92" s="208"/>
      <c r="E92" s="209"/>
      <c r="F92" s="209"/>
      <c r="G92" s="209"/>
      <c r="H92" s="18"/>
      <c r="I92" s="210" t="str">
        <f>IF(COUNTIF(I13:I81,"AV")=0,"",COUNTIF(I13:I81,"AV"))</f>
        <v/>
      </c>
      <c r="J92" s="208"/>
      <c r="K92" s="209"/>
      <c r="L92" s="209"/>
      <c r="M92" s="209"/>
      <c r="N92" s="18"/>
      <c r="O92" s="210" t="str">
        <f>IF(COUNTIF(O13:O81,"AV")=0,"",COUNTIF(O13:O81,"AV"))</f>
        <v/>
      </c>
      <c r="P92" s="208"/>
      <c r="Q92" s="209"/>
      <c r="R92" s="209"/>
      <c r="S92" s="209"/>
      <c r="T92" s="18"/>
      <c r="U92" s="210" t="str">
        <f>IF(COUNTIF(U13:U81,"AV")=0,"",COUNTIF(U13:U81,"AV"))</f>
        <v/>
      </c>
      <c r="V92" s="208"/>
      <c r="W92" s="209"/>
      <c r="X92" s="209"/>
      <c r="Y92" s="209"/>
      <c r="Z92" s="18"/>
      <c r="AA92" s="210" t="str">
        <f>IF(COUNTIF(AA13:AA81,"AV")=0,"",COUNTIF(AA13:AA81,"AV"))</f>
        <v/>
      </c>
      <c r="AB92" s="208"/>
      <c r="AC92" s="209"/>
      <c r="AD92" s="209"/>
      <c r="AE92" s="209"/>
      <c r="AF92" s="18"/>
      <c r="AG92" s="210" t="str">
        <f>IF(COUNTIF(AG13:AG81,"AV")=0,"",COUNTIF(AG13:AG81,"AV"))</f>
        <v/>
      </c>
      <c r="AH92" s="208"/>
      <c r="AI92" s="209"/>
      <c r="AJ92" s="209"/>
      <c r="AK92" s="209"/>
      <c r="AL92" s="18"/>
      <c r="AM92" s="210" t="str">
        <f>IF(COUNTIF(AM13:AM81,"AV")=0,"",COUNTIF(AM13:AM81,"AV"))</f>
        <v/>
      </c>
      <c r="AN92" s="211"/>
      <c r="AO92" s="209"/>
      <c r="AP92" s="209"/>
      <c r="AQ92" s="209"/>
      <c r="AR92" s="18"/>
      <c r="AS92" s="695" t="str">
        <f t="shared" si="71"/>
        <v/>
      </c>
    </row>
    <row r="93" spans="1:47" s="483" customFormat="1" ht="15.75" customHeight="1" x14ac:dyDescent="0.25">
      <c r="A93" s="490"/>
      <c r="B93" s="118"/>
      <c r="C93" s="491" t="s">
        <v>62</v>
      </c>
      <c r="D93" s="208"/>
      <c r="E93" s="209"/>
      <c r="F93" s="209"/>
      <c r="G93" s="209"/>
      <c r="H93" s="18"/>
      <c r="I93" s="210" t="str">
        <f>IF(COUNTIF(I13:I81,"KV")=0,"",COUNTIF(I13:I81,"KV"))</f>
        <v/>
      </c>
      <c r="J93" s="208"/>
      <c r="K93" s="209"/>
      <c r="L93" s="209"/>
      <c r="M93" s="209"/>
      <c r="N93" s="18"/>
      <c r="O93" s="210" t="str">
        <f>IF(COUNTIF(O13:O81,"KV")=0,"",COUNTIF(O13:O81,"KV"))</f>
        <v/>
      </c>
      <c r="P93" s="208"/>
      <c r="Q93" s="209"/>
      <c r="R93" s="209"/>
      <c r="S93" s="209"/>
      <c r="T93" s="18"/>
      <c r="U93" s="210" t="str">
        <f>IF(COUNTIF(U13:U81,"KV")=0,"",COUNTIF(U13:U81,"KV"))</f>
        <v/>
      </c>
      <c r="V93" s="208"/>
      <c r="W93" s="209"/>
      <c r="X93" s="209"/>
      <c r="Y93" s="209"/>
      <c r="Z93" s="18"/>
      <c r="AA93" s="210" t="str">
        <f>IF(COUNTIF(AA13:AA81,"KV")=0,"",COUNTIF(AA13:AA81,"KV"))</f>
        <v/>
      </c>
      <c r="AB93" s="208"/>
      <c r="AC93" s="209"/>
      <c r="AD93" s="209"/>
      <c r="AE93" s="209"/>
      <c r="AF93" s="18"/>
      <c r="AG93" s="210" t="str">
        <f>IF(COUNTIF(AG13:AG81,"KV")=0,"",COUNTIF(AG13:AG81,"KV"))</f>
        <v/>
      </c>
      <c r="AH93" s="208"/>
      <c r="AI93" s="209"/>
      <c r="AJ93" s="209"/>
      <c r="AK93" s="209"/>
      <c r="AL93" s="18"/>
      <c r="AM93" s="210" t="str">
        <f>IF(COUNTIF(AM13:AM81,"KV")=0,"",COUNTIF(AM13:AM81,"KV"))</f>
        <v/>
      </c>
      <c r="AN93" s="211"/>
      <c r="AO93" s="209"/>
      <c r="AP93" s="209"/>
      <c r="AQ93" s="209"/>
      <c r="AR93" s="18"/>
      <c r="AS93" s="695" t="str">
        <f t="shared" si="71"/>
        <v/>
      </c>
    </row>
    <row r="94" spans="1:47" s="483" customFormat="1" ht="15.75" customHeight="1" x14ac:dyDescent="0.25">
      <c r="A94" s="490"/>
      <c r="B94" s="118"/>
      <c r="C94" s="491" t="s">
        <v>63</v>
      </c>
      <c r="D94" s="220"/>
      <c r="E94" s="221"/>
      <c r="F94" s="221"/>
      <c r="G94" s="221"/>
      <c r="H94" s="222"/>
      <c r="I94" s="210" t="str">
        <f>IF(COUNTIF(I13:I81,"SZG")=0,"",COUNTIF(I13:I81,"SZG"))</f>
        <v/>
      </c>
      <c r="J94" s="220"/>
      <c r="K94" s="221"/>
      <c r="L94" s="221"/>
      <c r="M94" s="221"/>
      <c r="N94" s="222"/>
      <c r="O94" s="210" t="str">
        <f>IF(COUNTIF(O13:O81,"SZG")=0,"",COUNTIF(O13:O81,"SZG"))</f>
        <v/>
      </c>
      <c r="P94" s="220"/>
      <c r="Q94" s="221"/>
      <c r="R94" s="221"/>
      <c r="S94" s="221"/>
      <c r="T94" s="222"/>
      <c r="U94" s="210" t="str">
        <f>IF(COUNTIF(U13:U81,"SZG")=0,"",COUNTIF(U13:U81,"SZG"))</f>
        <v/>
      </c>
      <c r="V94" s="220"/>
      <c r="W94" s="221"/>
      <c r="X94" s="221"/>
      <c r="Y94" s="221"/>
      <c r="Z94" s="222"/>
      <c r="AA94" s="210">
        <f>IF(COUNTIF(AA13:AA81,"SZG")=0,"",COUNTIF(AA13:AA81,"SZG"))</f>
        <v>1</v>
      </c>
      <c r="AB94" s="220"/>
      <c r="AC94" s="221"/>
      <c r="AD94" s="221"/>
      <c r="AE94" s="221"/>
      <c r="AF94" s="222"/>
      <c r="AG94" s="210" t="str">
        <f>IF(COUNTIF(AG13:AG81,"SZG")=0,"",COUNTIF(AG13:AG81,"SZG"))</f>
        <v/>
      </c>
      <c r="AH94" s="220"/>
      <c r="AI94" s="221"/>
      <c r="AJ94" s="221"/>
      <c r="AK94" s="221"/>
      <c r="AL94" s="222"/>
      <c r="AM94" s="210" t="str">
        <f>IF(COUNTIF(AM13:AM81,"SZG")=0,"",COUNTIF(AM13:AM81,"SZG"))</f>
        <v/>
      </c>
      <c r="AN94" s="211"/>
      <c r="AO94" s="209"/>
      <c r="AP94" s="209"/>
      <c r="AQ94" s="209"/>
      <c r="AR94" s="18"/>
      <c r="AS94" s="695">
        <f t="shared" si="71"/>
        <v>1</v>
      </c>
    </row>
    <row r="95" spans="1:47" s="483" customFormat="1" ht="15.75" customHeight="1" x14ac:dyDescent="0.25">
      <c r="A95" s="490"/>
      <c r="B95" s="118"/>
      <c r="C95" s="491" t="s">
        <v>64</v>
      </c>
      <c r="D95" s="220"/>
      <c r="E95" s="221"/>
      <c r="F95" s="221"/>
      <c r="G95" s="221"/>
      <c r="H95" s="222"/>
      <c r="I95" s="210" t="str">
        <f>IF(COUNTIF(I13:I81,"ZV")=0,"",COUNTIF(I13:I81,"ZV"))</f>
        <v/>
      </c>
      <c r="J95" s="220"/>
      <c r="K95" s="221"/>
      <c r="L95" s="221"/>
      <c r="M95" s="221"/>
      <c r="N95" s="222"/>
      <c r="O95" s="210" t="str">
        <f>IF(COUNTIF(O13:O81,"ZV")=0,"",COUNTIF(O13:O81,"ZV"))</f>
        <v/>
      </c>
      <c r="P95" s="220"/>
      <c r="Q95" s="221"/>
      <c r="R95" s="221"/>
      <c r="S95" s="221"/>
      <c r="T95" s="222"/>
      <c r="U95" s="210" t="str">
        <f>IF(COUNTIF(U13:U81,"ZV")=0,"",COUNTIF(U13:U81,"ZV"))</f>
        <v/>
      </c>
      <c r="V95" s="220"/>
      <c r="W95" s="221"/>
      <c r="X95" s="221"/>
      <c r="Y95" s="221"/>
      <c r="Z95" s="222"/>
      <c r="AA95" s="210" t="str">
        <f>IF(COUNTIF(AA13:AA81,"ZV")=0,"",COUNTIF(AA13:AA81,"ZV"))</f>
        <v/>
      </c>
      <c r="AB95" s="220"/>
      <c r="AC95" s="221"/>
      <c r="AD95" s="221"/>
      <c r="AE95" s="221"/>
      <c r="AF95" s="222"/>
      <c r="AG95" s="210" t="str">
        <f>IF(COUNTIF(AG13:AG81,"ZV")=0,"",COUNTIF(AG13:AG81,"ZV"))</f>
        <v/>
      </c>
      <c r="AH95" s="220"/>
      <c r="AI95" s="221"/>
      <c r="AJ95" s="221"/>
      <c r="AK95" s="221"/>
      <c r="AL95" s="222"/>
      <c r="AM95" s="210">
        <f>IF(COUNTIF(AM13:AM81,"ZV")=0,"",COUNTIF(AM13:AM81,"ZV"))</f>
        <v>3</v>
      </c>
      <c r="AN95" s="211"/>
      <c r="AO95" s="209"/>
      <c r="AP95" s="209"/>
      <c r="AQ95" s="209"/>
      <c r="AR95" s="18"/>
      <c r="AS95" s="695">
        <f t="shared" si="71"/>
        <v>3</v>
      </c>
    </row>
    <row r="96" spans="1:47" s="483" customFormat="1" ht="15.75" customHeight="1" thickBot="1" x14ac:dyDescent="0.3">
      <c r="A96" s="223"/>
      <c r="B96" s="224"/>
      <c r="C96" s="225" t="s">
        <v>26</v>
      </c>
      <c r="D96" s="226"/>
      <c r="E96" s="227"/>
      <c r="F96" s="227"/>
      <c r="G96" s="227"/>
      <c r="H96" s="228"/>
      <c r="I96" s="229">
        <f>IF(SUM(I84:I95)=0,"",SUM(I84:I95))</f>
        <v>7</v>
      </c>
      <c r="J96" s="226"/>
      <c r="K96" s="227"/>
      <c r="L96" s="227"/>
      <c r="M96" s="227"/>
      <c r="N96" s="228"/>
      <c r="O96" s="229">
        <f>IF(SUM(O84:O95)=0,"",SUM(O84:O95))</f>
        <v>11</v>
      </c>
      <c r="P96" s="226"/>
      <c r="Q96" s="227"/>
      <c r="R96" s="227"/>
      <c r="S96" s="227"/>
      <c r="T96" s="228"/>
      <c r="U96" s="229">
        <f>IF(SUM(U84:U95)=0,"",SUM(U84:U95))</f>
        <v>9</v>
      </c>
      <c r="V96" s="226"/>
      <c r="W96" s="227"/>
      <c r="X96" s="227"/>
      <c r="Y96" s="227"/>
      <c r="Z96" s="228"/>
      <c r="AA96" s="229">
        <f>IF(SUM(AA84:AA95)=0,"",SUM(AA84:AA95))</f>
        <v>12</v>
      </c>
      <c r="AB96" s="226"/>
      <c r="AC96" s="227"/>
      <c r="AD96" s="227"/>
      <c r="AE96" s="227"/>
      <c r="AF96" s="228"/>
      <c r="AG96" s="229">
        <f>IF(SUM(AG84:AG95)=0,"",SUM(AG84:AG95))</f>
        <v>9</v>
      </c>
      <c r="AH96" s="226"/>
      <c r="AI96" s="227"/>
      <c r="AJ96" s="227"/>
      <c r="AK96" s="227"/>
      <c r="AL96" s="228"/>
      <c r="AM96" s="229">
        <f>IF(SUM(AM84:AM95)=0,"",SUM(AM84:AM95))</f>
        <v>15</v>
      </c>
      <c r="AN96" s="230"/>
      <c r="AO96" s="227"/>
      <c r="AP96" s="227"/>
      <c r="AQ96" s="227"/>
      <c r="AR96" s="228"/>
      <c r="AS96" s="695">
        <f t="shared" si="71"/>
        <v>63</v>
      </c>
    </row>
    <row r="97" spans="1:40" s="483" customFormat="1" ht="15.75" customHeight="1" thickTop="1" x14ac:dyDescent="0.2">
      <c r="A97" s="493"/>
      <c r="B97" s="494"/>
      <c r="C97" s="494"/>
    </row>
    <row r="98" spans="1:40" s="483" customFormat="1" ht="15.75" customHeight="1" x14ac:dyDescent="0.2">
      <c r="A98" s="493"/>
      <c r="B98" s="494"/>
      <c r="C98" s="494"/>
      <c r="E98" s="495"/>
      <c r="O98" s="495"/>
      <c r="T98" s="495"/>
      <c r="W98" s="495"/>
      <c r="Z98" s="495"/>
      <c r="AF98" s="495"/>
      <c r="AL98" s="495"/>
    </row>
    <row r="99" spans="1:40" s="483" customFormat="1" ht="15.75" customHeight="1" x14ac:dyDescent="0.2">
      <c r="A99" s="493"/>
      <c r="B99" s="494"/>
      <c r="C99" s="494"/>
    </row>
    <row r="100" spans="1:40" s="483" customFormat="1" ht="15.75" customHeight="1" x14ac:dyDescent="0.2">
      <c r="A100" s="493"/>
      <c r="B100" s="494"/>
      <c r="C100" s="494"/>
    </row>
    <row r="101" spans="1:40" s="483" customFormat="1" ht="15.75" customHeight="1" x14ac:dyDescent="0.2">
      <c r="A101" s="493"/>
      <c r="B101" s="494"/>
      <c r="C101" s="494"/>
    </row>
    <row r="102" spans="1:40" s="483" customFormat="1" ht="15.75" customHeight="1" x14ac:dyDescent="0.2">
      <c r="A102" s="493"/>
      <c r="B102" s="345"/>
      <c r="C102" s="345"/>
      <c r="D102" s="345"/>
      <c r="E102" s="345"/>
      <c r="F102" s="345"/>
      <c r="G102" s="345"/>
      <c r="H102" s="345"/>
      <c r="I102" s="345"/>
      <c r="J102" s="345"/>
      <c r="K102" s="345"/>
      <c r="L102" s="345"/>
      <c r="M102" s="345"/>
      <c r="N102" s="345"/>
      <c r="O102" s="345"/>
      <c r="P102" s="345"/>
      <c r="Q102" s="345"/>
      <c r="R102" s="345"/>
      <c r="S102" s="345"/>
      <c r="T102" s="345"/>
      <c r="U102" s="345"/>
      <c r="V102" s="345"/>
      <c r="W102" s="345"/>
      <c r="X102" s="345"/>
      <c r="Y102" s="345"/>
      <c r="Z102" s="345"/>
      <c r="AA102" s="345"/>
      <c r="AB102" s="345"/>
      <c r="AC102" s="345"/>
      <c r="AD102" s="345"/>
      <c r="AE102" s="345"/>
      <c r="AF102" s="345"/>
      <c r="AG102" s="345"/>
      <c r="AH102" s="345"/>
      <c r="AI102" s="345"/>
      <c r="AJ102" s="345"/>
      <c r="AK102" s="345"/>
      <c r="AL102" s="345"/>
      <c r="AM102" s="345"/>
      <c r="AN102" s="345"/>
    </row>
    <row r="103" spans="1:40" s="483" customFormat="1" ht="15.75" customHeight="1" x14ac:dyDescent="0.2">
      <c r="A103" s="493"/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  <c r="O103" s="345"/>
      <c r="P103" s="345"/>
      <c r="Q103" s="345"/>
      <c r="R103" s="345"/>
      <c r="S103" s="345"/>
      <c r="T103" s="345"/>
      <c r="U103" s="345"/>
      <c r="V103" s="345"/>
      <c r="W103" s="345"/>
      <c r="X103" s="345"/>
      <c r="Y103" s="345"/>
      <c r="Z103" s="345"/>
      <c r="AA103" s="345"/>
      <c r="AB103" s="345"/>
      <c r="AC103" s="345"/>
      <c r="AD103" s="345"/>
      <c r="AE103" s="345"/>
      <c r="AF103" s="345"/>
      <c r="AG103" s="345"/>
      <c r="AH103" s="345"/>
      <c r="AI103" s="345"/>
      <c r="AJ103" s="345"/>
      <c r="AK103" s="345"/>
      <c r="AL103" s="345"/>
      <c r="AM103" s="345"/>
      <c r="AN103" s="345"/>
    </row>
    <row r="104" spans="1:40" s="483" customFormat="1" ht="15.75" customHeight="1" x14ac:dyDescent="0.2">
      <c r="A104" s="493"/>
      <c r="B104" s="345"/>
      <c r="C104" s="345"/>
      <c r="D104" s="345"/>
      <c r="E104" s="345"/>
      <c r="F104" s="345"/>
      <c r="G104" s="345"/>
      <c r="H104" s="345"/>
      <c r="I104" s="345"/>
      <c r="J104" s="345"/>
      <c r="K104" s="345"/>
      <c r="L104" s="345"/>
      <c r="M104" s="345"/>
      <c r="N104" s="345"/>
      <c r="O104" s="345"/>
      <c r="P104" s="345"/>
      <c r="Q104" s="345"/>
      <c r="R104" s="345"/>
      <c r="S104" s="345"/>
      <c r="T104" s="345"/>
      <c r="U104" s="345"/>
      <c r="V104" s="345"/>
      <c r="W104" s="345"/>
      <c r="X104" s="345"/>
      <c r="Y104" s="345"/>
      <c r="Z104" s="345"/>
      <c r="AA104" s="345"/>
      <c r="AB104" s="345"/>
      <c r="AC104" s="345"/>
      <c r="AD104" s="345"/>
      <c r="AE104" s="345"/>
      <c r="AF104" s="345"/>
      <c r="AG104" s="345"/>
      <c r="AH104" s="345"/>
      <c r="AI104" s="345"/>
      <c r="AJ104" s="345"/>
      <c r="AK104" s="345"/>
      <c r="AL104" s="345"/>
      <c r="AM104" s="345"/>
      <c r="AN104" s="345"/>
    </row>
    <row r="105" spans="1:40" s="483" customFormat="1" ht="15.75" customHeight="1" x14ac:dyDescent="0.2">
      <c r="A105" s="493"/>
      <c r="B105" s="345"/>
      <c r="C105" s="345"/>
      <c r="D105" s="345"/>
      <c r="E105" s="345"/>
      <c r="F105" s="345"/>
      <c r="G105" s="345"/>
      <c r="H105" s="345"/>
      <c r="I105" s="345"/>
      <c r="J105" s="345"/>
      <c r="K105" s="345"/>
      <c r="L105" s="345"/>
      <c r="M105" s="345"/>
      <c r="N105" s="345"/>
      <c r="O105" s="345"/>
      <c r="P105" s="345"/>
      <c r="Q105" s="345"/>
      <c r="R105" s="345"/>
      <c r="S105" s="345"/>
      <c r="T105" s="345"/>
      <c r="U105" s="345"/>
      <c r="V105" s="345"/>
      <c r="W105" s="345"/>
      <c r="X105" s="345"/>
      <c r="Y105" s="345"/>
      <c r="Z105" s="345"/>
      <c r="AA105" s="345"/>
      <c r="AB105" s="345"/>
      <c r="AC105" s="345"/>
      <c r="AD105" s="345"/>
      <c r="AE105" s="345"/>
      <c r="AF105" s="345"/>
      <c r="AG105" s="345"/>
      <c r="AH105" s="345"/>
      <c r="AI105" s="345"/>
      <c r="AJ105" s="345"/>
      <c r="AK105" s="345"/>
      <c r="AL105" s="345"/>
      <c r="AM105" s="345"/>
      <c r="AN105" s="345"/>
    </row>
    <row r="106" spans="1:40" s="483" customFormat="1" ht="15.75" customHeight="1" x14ac:dyDescent="0.2">
      <c r="A106" s="493"/>
      <c r="B106" s="345"/>
      <c r="C106" s="345"/>
      <c r="D106" s="345"/>
      <c r="E106" s="345"/>
      <c r="F106" s="345"/>
      <c r="G106" s="345"/>
      <c r="H106" s="345"/>
      <c r="I106" s="345"/>
      <c r="J106" s="345"/>
      <c r="K106" s="345"/>
      <c r="L106" s="345"/>
      <c r="M106" s="345"/>
      <c r="N106" s="345"/>
      <c r="O106" s="345"/>
      <c r="P106" s="345"/>
      <c r="Q106" s="345"/>
      <c r="R106" s="345"/>
      <c r="S106" s="345"/>
      <c r="T106" s="345"/>
      <c r="U106" s="345"/>
      <c r="V106" s="345"/>
      <c r="W106" s="345"/>
      <c r="X106" s="345"/>
      <c r="Y106" s="345"/>
      <c r="Z106" s="345"/>
      <c r="AA106" s="345"/>
      <c r="AB106" s="345"/>
      <c r="AC106" s="345"/>
      <c r="AD106" s="345"/>
      <c r="AE106" s="345"/>
      <c r="AF106" s="345"/>
      <c r="AG106" s="345"/>
      <c r="AH106" s="345"/>
      <c r="AI106" s="345"/>
      <c r="AJ106" s="345"/>
      <c r="AK106" s="345"/>
      <c r="AL106" s="345"/>
      <c r="AM106" s="345"/>
      <c r="AN106" s="345"/>
    </row>
    <row r="107" spans="1:40" s="483" customFormat="1" ht="15.75" customHeight="1" x14ac:dyDescent="0.2">
      <c r="A107" s="493"/>
      <c r="B107" s="345"/>
      <c r="C107" s="345"/>
      <c r="D107" s="345"/>
      <c r="E107" s="345"/>
      <c r="F107" s="345"/>
      <c r="G107" s="345"/>
      <c r="H107" s="345"/>
      <c r="I107" s="345"/>
      <c r="J107" s="345"/>
      <c r="K107" s="345"/>
      <c r="L107" s="345"/>
      <c r="M107" s="345"/>
      <c r="N107" s="345"/>
      <c r="O107" s="345"/>
      <c r="P107" s="345"/>
      <c r="Q107" s="345"/>
      <c r="R107" s="345"/>
      <c r="S107" s="345"/>
      <c r="T107" s="345"/>
      <c r="U107" s="345"/>
      <c r="V107" s="345"/>
      <c r="W107" s="345"/>
      <c r="X107" s="345"/>
      <c r="Y107" s="345"/>
      <c r="Z107" s="345"/>
      <c r="AA107" s="345"/>
      <c r="AB107" s="345"/>
      <c r="AC107" s="345"/>
      <c r="AD107" s="345"/>
      <c r="AE107" s="345"/>
      <c r="AF107" s="345"/>
      <c r="AG107" s="345"/>
      <c r="AH107" s="345"/>
      <c r="AI107" s="345"/>
      <c r="AJ107" s="345"/>
      <c r="AK107" s="345"/>
      <c r="AL107" s="345"/>
      <c r="AM107" s="345"/>
      <c r="AN107" s="345"/>
    </row>
    <row r="108" spans="1:40" s="483" customFormat="1" ht="15.75" customHeight="1" x14ac:dyDescent="0.2">
      <c r="A108" s="493"/>
      <c r="B108" s="345"/>
      <c r="C108" s="345"/>
      <c r="D108" s="345"/>
      <c r="E108" s="345"/>
      <c r="F108" s="345"/>
      <c r="G108" s="345"/>
      <c r="H108" s="345"/>
      <c r="I108" s="345"/>
      <c r="J108" s="345"/>
      <c r="K108" s="345"/>
      <c r="L108" s="345"/>
      <c r="M108" s="345"/>
      <c r="N108" s="345"/>
      <c r="O108" s="345"/>
      <c r="P108" s="345"/>
      <c r="Q108" s="345"/>
      <c r="R108" s="345"/>
      <c r="S108" s="345"/>
      <c r="T108" s="345"/>
      <c r="U108" s="345"/>
      <c r="V108" s="345"/>
      <c r="W108" s="345"/>
      <c r="X108" s="345"/>
      <c r="Y108" s="345"/>
      <c r="Z108" s="345"/>
      <c r="AA108" s="345"/>
      <c r="AB108" s="345"/>
      <c r="AC108" s="345"/>
      <c r="AD108" s="345"/>
      <c r="AE108" s="345"/>
      <c r="AF108" s="345"/>
      <c r="AG108" s="345"/>
      <c r="AH108" s="345"/>
      <c r="AI108" s="345"/>
      <c r="AJ108" s="345"/>
      <c r="AK108" s="345"/>
      <c r="AL108" s="345"/>
      <c r="AM108" s="345"/>
      <c r="AN108" s="345"/>
    </row>
    <row r="109" spans="1:40" s="483" customFormat="1" ht="15.75" customHeight="1" x14ac:dyDescent="0.2">
      <c r="A109" s="493"/>
      <c r="B109" s="345"/>
      <c r="C109" s="345"/>
      <c r="D109" s="345"/>
      <c r="E109" s="345"/>
      <c r="F109" s="345"/>
      <c r="G109" s="345"/>
      <c r="H109" s="345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345"/>
      <c r="U109" s="345"/>
      <c r="V109" s="345"/>
      <c r="W109" s="345"/>
      <c r="X109" s="345"/>
      <c r="Y109" s="345"/>
      <c r="Z109" s="345"/>
      <c r="AA109" s="345"/>
      <c r="AB109" s="345"/>
      <c r="AC109" s="345"/>
      <c r="AD109" s="345"/>
      <c r="AE109" s="345"/>
      <c r="AF109" s="345"/>
      <c r="AG109" s="345"/>
      <c r="AH109" s="345"/>
      <c r="AI109" s="345"/>
      <c r="AJ109" s="345"/>
      <c r="AK109" s="345"/>
      <c r="AL109" s="345"/>
      <c r="AM109" s="345"/>
      <c r="AN109" s="345"/>
    </row>
    <row r="110" spans="1:40" s="483" customFormat="1" ht="15.75" customHeight="1" x14ac:dyDescent="0.2">
      <c r="A110" s="493"/>
      <c r="B110" s="345"/>
      <c r="C110" s="345"/>
      <c r="D110" s="345"/>
      <c r="E110" s="345"/>
      <c r="F110" s="345"/>
      <c r="G110" s="345"/>
      <c r="H110" s="345"/>
      <c r="I110" s="345"/>
      <c r="J110" s="345"/>
      <c r="K110" s="345"/>
      <c r="L110" s="345"/>
      <c r="M110" s="345"/>
      <c r="N110" s="345"/>
      <c r="O110" s="345"/>
      <c r="P110" s="345"/>
      <c r="Q110" s="345"/>
      <c r="R110" s="345"/>
      <c r="S110" s="345"/>
      <c r="T110" s="345"/>
      <c r="U110" s="345"/>
      <c r="V110" s="345"/>
      <c r="W110" s="345"/>
      <c r="X110" s="345"/>
      <c r="Y110" s="345"/>
      <c r="Z110" s="345"/>
      <c r="AA110" s="345"/>
      <c r="AB110" s="345"/>
      <c r="AC110" s="345"/>
      <c r="AD110" s="345"/>
      <c r="AE110" s="345"/>
      <c r="AF110" s="345"/>
      <c r="AG110" s="345"/>
      <c r="AH110" s="345"/>
      <c r="AI110" s="345"/>
      <c r="AJ110" s="345"/>
      <c r="AK110" s="345"/>
      <c r="AL110" s="345"/>
      <c r="AM110" s="345"/>
      <c r="AN110" s="345"/>
    </row>
    <row r="111" spans="1:40" s="483" customFormat="1" ht="15.75" customHeight="1" x14ac:dyDescent="0.2">
      <c r="A111" s="493"/>
      <c r="B111" s="345"/>
      <c r="C111" s="345"/>
      <c r="D111" s="345"/>
      <c r="E111" s="345"/>
      <c r="F111" s="345"/>
      <c r="G111" s="345"/>
      <c r="H111" s="345"/>
      <c r="I111" s="345"/>
      <c r="J111" s="345"/>
      <c r="K111" s="345"/>
      <c r="L111" s="345"/>
      <c r="M111" s="345"/>
      <c r="N111" s="345"/>
      <c r="O111" s="345"/>
      <c r="P111" s="345"/>
      <c r="Q111" s="345"/>
      <c r="R111" s="345"/>
      <c r="S111" s="345"/>
      <c r="T111" s="345"/>
      <c r="U111" s="345"/>
      <c r="V111" s="345"/>
      <c r="W111" s="345"/>
      <c r="X111" s="345"/>
      <c r="Y111" s="345"/>
      <c r="Z111" s="345"/>
      <c r="AA111" s="345"/>
      <c r="AB111" s="345"/>
      <c r="AC111" s="345"/>
      <c r="AD111" s="345"/>
      <c r="AE111" s="345"/>
      <c r="AF111" s="345"/>
      <c r="AG111" s="345"/>
      <c r="AH111" s="345"/>
      <c r="AI111" s="345"/>
      <c r="AJ111" s="345"/>
      <c r="AK111" s="345"/>
      <c r="AL111" s="345"/>
      <c r="AM111" s="345"/>
      <c r="AN111" s="345"/>
    </row>
    <row r="112" spans="1:40" s="483" customFormat="1" ht="15.75" customHeight="1" x14ac:dyDescent="0.2">
      <c r="A112" s="493"/>
      <c r="B112" s="345"/>
      <c r="C112" s="345"/>
      <c r="D112" s="345"/>
      <c r="E112" s="345"/>
      <c r="F112" s="345"/>
      <c r="G112" s="345"/>
      <c r="H112" s="345"/>
      <c r="I112" s="345"/>
      <c r="J112" s="345"/>
      <c r="K112" s="345"/>
      <c r="L112" s="345"/>
      <c r="M112" s="345"/>
      <c r="N112" s="345"/>
      <c r="O112" s="345"/>
      <c r="P112" s="345"/>
      <c r="Q112" s="345"/>
      <c r="R112" s="345"/>
      <c r="S112" s="345"/>
      <c r="T112" s="345"/>
      <c r="U112" s="345"/>
      <c r="V112" s="345"/>
      <c r="W112" s="345"/>
      <c r="X112" s="345"/>
      <c r="Y112" s="345"/>
      <c r="Z112" s="345"/>
      <c r="AA112" s="345"/>
      <c r="AB112" s="345"/>
      <c r="AC112" s="345"/>
      <c r="AD112" s="345"/>
      <c r="AE112" s="345"/>
      <c r="AF112" s="345"/>
      <c r="AG112" s="345"/>
      <c r="AH112" s="345"/>
      <c r="AI112" s="345"/>
      <c r="AJ112" s="345"/>
      <c r="AK112" s="345"/>
      <c r="AL112" s="345"/>
      <c r="AM112" s="345"/>
      <c r="AN112" s="345"/>
    </row>
    <row r="113" spans="1:40" s="483" customFormat="1" ht="15.75" customHeight="1" x14ac:dyDescent="0.2">
      <c r="A113" s="493"/>
      <c r="B113" s="345"/>
      <c r="C113" s="345"/>
      <c r="D113" s="345"/>
      <c r="E113" s="345"/>
      <c r="F113" s="345"/>
      <c r="G113" s="345"/>
      <c r="H113" s="345"/>
      <c r="I113" s="345"/>
      <c r="J113" s="345"/>
      <c r="K113" s="345"/>
      <c r="L113" s="345"/>
      <c r="M113" s="345"/>
      <c r="N113" s="345"/>
      <c r="O113" s="345"/>
      <c r="P113" s="345"/>
      <c r="Q113" s="345"/>
      <c r="R113" s="345"/>
      <c r="S113" s="345"/>
      <c r="T113" s="345"/>
      <c r="U113" s="345"/>
      <c r="V113" s="345"/>
      <c r="W113" s="345"/>
      <c r="X113" s="345"/>
      <c r="Y113" s="345"/>
      <c r="Z113" s="345"/>
      <c r="AA113" s="345"/>
      <c r="AB113" s="345"/>
      <c r="AC113" s="345"/>
      <c r="AD113" s="345"/>
      <c r="AE113" s="345"/>
      <c r="AF113" s="345"/>
      <c r="AG113" s="345"/>
      <c r="AH113" s="345"/>
      <c r="AI113" s="345"/>
      <c r="AJ113" s="345"/>
      <c r="AK113" s="345"/>
      <c r="AL113" s="345"/>
      <c r="AM113" s="345"/>
      <c r="AN113" s="345"/>
    </row>
    <row r="114" spans="1:40" s="483" customFormat="1" ht="15.75" customHeight="1" x14ac:dyDescent="0.2">
      <c r="A114" s="493"/>
      <c r="B114" s="345"/>
      <c r="C114" s="345"/>
      <c r="D114" s="345"/>
      <c r="E114" s="345"/>
      <c r="F114" s="345"/>
      <c r="G114" s="345"/>
      <c r="H114" s="345"/>
      <c r="I114" s="345"/>
      <c r="J114" s="345"/>
      <c r="K114" s="345"/>
      <c r="L114" s="345"/>
      <c r="M114" s="345"/>
      <c r="N114" s="345"/>
      <c r="O114" s="345"/>
      <c r="P114" s="345"/>
      <c r="Q114" s="345"/>
      <c r="R114" s="345"/>
      <c r="S114" s="345"/>
      <c r="T114" s="345"/>
      <c r="U114" s="345"/>
      <c r="V114" s="345"/>
      <c r="W114" s="345"/>
      <c r="X114" s="345"/>
      <c r="Y114" s="345"/>
      <c r="Z114" s="345"/>
      <c r="AA114" s="345"/>
      <c r="AB114" s="345"/>
      <c r="AC114" s="345"/>
      <c r="AD114" s="345"/>
      <c r="AE114" s="345"/>
      <c r="AF114" s="345"/>
      <c r="AG114" s="345"/>
      <c r="AH114" s="345"/>
      <c r="AI114" s="345"/>
      <c r="AJ114" s="345"/>
      <c r="AK114" s="345"/>
      <c r="AL114" s="345"/>
      <c r="AM114" s="345"/>
      <c r="AN114" s="345"/>
    </row>
    <row r="115" spans="1:40" s="483" customFormat="1" ht="15.75" customHeight="1" x14ac:dyDescent="0.2">
      <c r="A115" s="493"/>
      <c r="B115" s="345"/>
      <c r="C115" s="345"/>
      <c r="D115" s="345"/>
      <c r="E115" s="345"/>
      <c r="F115" s="345"/>
      <c r="G115" s="345"/>
      <c r="H115" s="345"/>
      <c r="I115" s="345"/>
      <c r="J115" s="345"/>
      <c r="K115" s="345"/>
      <c r="L115" s="345"/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345"/>
      <c r="X115" s="345"/>
      <c r="Y115" s="345"/>
      <c r="Z115" s="345"/>
      <c r="AA115" s="345"/>
      <c r="AB115" s="345"/>
      <c r="AC115" s="345"/>
      <c r="AD115" s="345"/>
      <c r="AE115" s="345"/>
      <c r="AF115" s="345"/>
      <c r="AG115" s="345"/>
      <c r="AH115" s="345"/>
      <c r="AI115" s="345"/>
      <c r="AJ115" s="345"/>
      <c r="AK115" s="345"/>
      <c r="AL115" s="345"/>
      <c r="AM115" s="345"/>
      <c r="AN115" s="345"/>
    </row>
    <row r="116" spans="1:40" s="483" customFormat="1" ht="15.75" customHeight="1" x14ac:dyDescent="0.2">
      <c r="A116" s="493"/>
      <c r="B116" s="345"/>
      <c r="C116" s="345"/>
      <c r="D116" s="345"/>
      <c r="E116" s="345"/>
      <c r="F116" s="345"/>
      <c r="G116" s="345"/>
      <c r="H116" s="345"/>
      <c r="I116" s="345"/>
      <c r="J116" s="345"/>
      <c r="K116" s="345"/>
      <c r="L116" s="345"/>
      <c r="M116" s="345"/>
      <c r="N116" s="345"/>
      <c r="O116" s="345"/>
      <c r="P116" s="345"/>
      <c r="Q116" s="345"/>
      <c r="R116" s="345"/>
      <c r="S116" s="345"/>
      <c r="T116" s="345"/>
      <c r="U116" s="345"/>
      <c r="V116" s="345"/>
      <c r="W116" s="345"/>
      <c r="X116" s="345"/>
      <c r="Y116" s="345"/>
      <c r="Z116" s="345"/>
      <c r="AA116" s="345"/>
      <c r="AB116" s="345"/>
      <c r="AC116" s="345"/>
      <c r="AD116" s="345"/>
      <c r="AE116" s="345"/>
      <c r="AF116" s="345"/>
      <c r="AG116" s="345"/>
      <c r="AH116" s="345"/>
      <c r="AI116" s="345"/>
      <c r="AJ116" s="345"/>
      <c r="AK116" s="345"/>
      <c r="AL116" s="345"/>
      <c r="AM116" s="345"/>
      <c r="AN116" s="345"/>
    </row>
    <row r="117" spans="1:40" s="483" customFormat="1" ht="15.75" customHeight="1" x14ac:dyDescent="0.2">
      <c r="A117" s="493"/>
      <c r="B117" s="494"/>
      <c r="C117" s="494"/>
    </row>
    <row r="118" spans="1:40" s="483" customFormat="1" ht="15.75" customHeight="1" x14ac:dyDescent="0.2">
      <c r="A118" s="493"/>
      <c r="B118" s="494"/>
      <c r="C118" s="494"/>
    </row>
    <row r="119" spans="1:40" s="483" customFormat="1" ht="15.75" customHeight="1" x14ac:dyDescent="0.2">
      <c r="A119" s="493"/>
      <c r="B119" s="494"/>
      <c r="C119" s="494"/>
    </row>
    <row r="120" spans="1:40" s="483" customFormat="1" ht="15.75" customHeight="1" x14ac:dyDescent="0.2">
      <c r="A120" s="493"/>
      <c r="B120" s="494"/>
      <c r="C120" s="494"/>
    </row>
    <row r="121" spans="1:40" s="483" customFormat="1" ht="15.75" customHeight="1" x14ac:dyDescent="0.2">
      <c r="A121" s="493"/>
      <c r="B121" s="494"/>
      <c r="C121" s="494"/>
    </row>
    <row r="122" spans="1:40" s="483" customFormat="1" ht="15.75" customHeight="1" x14ac:dyDescent="0.2">
      <c r="A122" s="493"/>
      <c r="B122" s="494"/>
      <c r="C122" s="494"/>
    </row>
    <row r="123" spans="1:40" s="483" customFormat="1" ht="15.75" customHeight="1" x14ac:dyDescent="0.2">
      <c r="A123" s="493"/>
      <c r="B123" s="494"/>
      <c r="C123" s="494"/>
    </row>
    <row r="124" spans="1:40" s="483" customFormat="1" ht="15.75" customHeight="1" x14ac:dyDescent="0.2">
      <c r="A124" s="493"/>
      <c r="B124" s="494"/>
      <c r="C124" s="494"/>
    </row>
    <row r="125" spans="1:40" s="483" customFormat="1" ht="15.75" customHeight="1" x14ac:dyDescent="0.2">
      <c r="A125" s="493"/>
      <c r="B125" s="494"/>
      <c r="C125" s="494"/>
    </row>
    <row r="126" spans="1:40" s="483" customFormat="1" ht="15.75" customHeight="1" x14ac:dyDescent="0.2">
      <c r="A126" s="493"/>
      <c r="B126" s="494"/>
      <c r="C126" s="494"/>
    </row>
    <row r="127" spans="1:40" s="483" customFormat="1" ht="15.75" customHeight="1" x14ac:dyDescent="0.2">
      <c r="A127" s="493"/>
      <c r="B127" s="494"/>
      <c r="C127" s="494"/>
    </row>
    <row r="128" spans="1:40" s="483" customFormat="1" ht="15.75" customHeight="1" x14ac:dyDescent="0.2">
      <c r="A128" s="493"/>
      <c r="B128" s="494"/>
      <c r="C128" s="494"/>
    </row>
    <row r="129" spans="1:3" s="483" customFormat="1" ht="15.75" customHeight="1" x14ac:dyDescent="0.2">
      <c r="A129" s="493"/>
      <c r="B129" s="494"/>
      <c r="C129" s="494"/>
    </row>
    <row r="130" spans="1:3" s="483" customFormat="1" ht="15.75" customHeight="1" x14ac:dyDescent="0.2">
      <c r="A130" s="493"/>
      <c r="B130" s="494"/>
      <c r="C130" s="494"/>
    </row>
    <row r="131" spans="1:3" s="483" customFormat="1" ht="15.75" customHeight="1" x14ac:dyDescent="0.2">
      <c r="A131" s="493"/>
      <c r="B131" s="494"/>
      <c r="C131" s="494"/>
    </row>
    <row r="132" spans="1:3" s="483" customFormat="1" ht="15.75" customHeight="1" x14ac:dyDescent="0.2">
      <c r="A132" s="493"/>
      <c r="B132" s="494"/>
      <c r="C132" s="494"/>
    </row>
    <row r="133" spans="1:3" s="483" customFormat="1" ht="15.75" customHeight="1" x14ac:dyDescent="0.2">
      <c r="A133" s="493"/>
      <c r="B133" s="494"/>
      <c r="C133" s="494"/>
    </row>
    <row r="134" spans="1:3" s="483" customFormat="1" ht="15.75" customHeight="1" x14ac:dyDescent="0.2">
      <c r="A134" s="493"/>
      <c r="B134" s="494"/>
      <c r="C134" s="494"/>
    </row>
    <row r="135" spans="1:3" s="483" customFormat="1" ht="15.75" customHeight="1" x14ac:dyDescent="0.2">
      <c r="A135" s="493"/>
      <c r="B135" s="494"/>
      <c r="C135" s="494"/>
    </row>
    <row r="136" spans="1:3" s="483" customFormat="1" ht="15.75" customHeight="1" x14ac:dyDescent="0.2">
      <c r="A136" s="493"/>
      <c r="B136" s="494"/>
      <c r="C136" s="494"/>
    </row>
    <row r="137" spans="1:3" s="483" customFormat="1" ht="15.75" customHeight="1" x14ac:dyDescent="0.2">
      <c r="A137" s="493"/>
      <c r="B137" s="494"/>
      <c r="C137" s="494"/>
    </row>
    <row r="138" spans="1:3" s="483" customFormat="1" ht="15.75" customHeight="1" x14ac:dyDescent="0.2">
      <c r="A138" s="493"/>
      <c r="B138" s="494"/>
      <c r="C138" s="494"/>
    </row>
    <row r="139" spans="1:3" s="483" customFormat="1" ht="15.75" customHeight="1" x14ac:dyDescent="0.2">
      <c r="A139" s="493"/>
      <c r="B139" s="494"/>
      <c r="C139" s="494"/>
    </row>
    <row r="140" spans="1:3" s="483" customFormat="1" ht="15.75" customHeight="1" x14ac:dyDescent="0.2">
      <c r="A140" s="493"/>
      <c r="B140" s="494"/>
      <c r="C140" s="494"/>
    </row>
    <row r="141" spans="1:3" s="483" customFormat="1" ht="15.75" customHeight="1" x14ac:dyDescent="0.2">
      <c r="A141" s="493"/>
      <c r="B141" s="494"/>
      <c r="C141" s="494"/>
    </row>
    <row r="142" spans="1:3" s="483" customFormat="1" ht="15.75" customHeight="1" x14ac:dyDescent="0.2">
      <c r="A142" s="493"/>
      <c r="B142" s="494"/>
      <c r="C142" s="494"/>
    </row>
    <row r="143" spans="1:3" s="483" customFormat="1" ht="15.75" customHeight="1" x14ac:dyDescent="0.2">
      <c r="A143" s="493"/>
      <c r="B143" s="494"/>
      <c r="C143" s="494"/>
    </row>
    <row r="144" spans="1:3" s="483" customFormat="1" ht="15.75" customHeight="1" x14ac:dyDescent="0.2">
      <c r="A144" s="493"/>
      <c r="B144" s="494"/>
      <c r="C144" s="494"/>
    </row>
    <row r="145" spans="1:3" s="483" customFormat="1" ht="15.75" customHeight="1" x14ac:dyDescent="0.2">
      <c r="A145" s="493"/>
      <c r="B145" s="494"/>
      <c r="C145" s="494"/>
    </row>
    <row r="146" spans="1:3" s="483" customFormat="1" ht="15.75" customHeight="1" x14ac:dyDescent="0.2">
      <c r="A146" s="493"/>
      <c r="B146" s="494"/>
      <c r="C146" s="494"/>
    </row>
    <row r="147" spans="1:3" s="483" customFormat="1" ht="15.75" customHeight="1" x14ac:dyDescent="0.2">
      <c r="A147" s="493"/>
      <c r="B147" s="494"/>
      <c r="C147" s="494"/>
    </row>
    <row r="148" spans="1:3" s="483" customFormat="1" ht="15.75" customHeight="1" x14ac:dyDescent="0.2">
      <c r="A148" s="493"/>
      <c r="B148" s="494"/>
      <c r="C148" s="494"/>
    </row>
    <row r="149" spans="1:3" s="483" customFormat="1" ht="15.75" customHeight="1" x14ac:dyDescent="0.2">
      <c r="A149" s="493"/>
      <c r="B149" s="494"/>
      <c r="C149" s="494"/>
    </row>
    <row r="150" spans="1:3" s="483" customFormat="1" ht="15.75" customHeight="1" x14ac:dyDescent="0.2">
      <c r="A150" s="493"/>
      <c r="B150" s="494"/>
      <c r="C150" s="494"/>
    </row>
    <row r="151" spans="1:3" s="483" customFormat="1" ht="15.75" customHeight="1" x14ac:dyDescent="0.2">
      <c r="A151" s="493"/>
      <c r="B151" s="494"/>
      <c r="C151" s="494"/>
    </row>
    <row r="152" spans="1:3" s="483" customFormat="1" ht="15.75" customHeight="1" x14ac:dyDescent="0.2">
      <c r="A152" s="493"/>
      <c r="B152" s="494"/>
      <c r="C152" s="494"/>
    </row>
    <row r="153" spans="1:3" s="483" customFormat="1" ht="15.75" customHeight="1" x14ac:dyDescent="0.2">
      <c r="A153" s="493"/>
      <c r="B153" s="494"/>
      <c r="C153" s="494"/>
    </row>
    <row r="154" spans="1:3" s="483" customFormat="1" ht="15.75" customHeight="1" x14ac:dyDescent="0.2">
      <c r="A154" s="493"/>
      <c r="B154" s="494"/>
      <c r="C154" s="494"/>
    </row>
    <row r="155" spans="1:3" s="483" customFormat="1" ht="15.75" customHeight="1" x14ac:dyDescent="0.2">
      <c r="A155" s="493"/>
      <c r="B155" s="494"/>
      <c r="C155" s="494"/>
    </row>
    <row r="156" spans="1:3" s="483" customFormat="1" ht="15.75" customHeight="1" x14ac:dyDescent="0.2">
      <c r="A156" s="493"/>
      <c r="B156" s="494"/>
      <c r="C156" s="494"/>
    </row>
    <row r="157" spans="1:3" s="483" customFormat="1" ht="15.75" customHeight="1" x14ac:dyDescent="0.2">
      <c r="A157" s="493"/>
      <c r="B157" s="494"/>
      <c r="C157" s="494"/>
    </row>
    <row r="158" spans="1:3" s="483" customFormat="1" ht="15.75" customHeight="1" x14ac:dyDescent="0.2">
      <c r="A158" s="493"/>
      <c r="B158" s="494"/>
      <c r="C158" s="494"/>
    </row>
    <row r="159" spans="1:3" s="483" customFormat="1" ht="15.75" customHeight="1" x14ac:dyDescent="0.2">
      <c r="A159" s="493"/>
      <c r="B159" s="494"/>
      <c r="C159" s="494"/>
    </row>
    <row r="160" spans="1:3" s="483" customFormat="1" ht="15.75" customHeight="1" x14ac:dyDescent="0.2">
      <c r="A160" s="493"/>
      <c r="B160" s="494"/>
      <c r="C160" s="494"/>
    </row>
    <row r="161" spans="1:45" s="483" customFormat="1" ht="15.75" customHeight="1" x14ac:dyDescent="0.2">
      <c r="A161" s="493"/>
      <c r="B161" s="494"/>
      <c r="C161" s="494"/>
    </row>
    <row r="162" spans="1:45" ht="15.75" customHeight="1" x14ac:dyDescent="0.2">
      <c r="A162" s="493"/>
      <c r="B162" s="496"/>
      <c r="C162" s="496"/>
      <c r="D162" s="483"/>
      <c r="E162" s="483"/>
      <c r="F162" s="483"/>
      <c r="G162" s="483"/>
      <c r="H162" s="483"/>
      <c r="I162" s="483"/>
      <c r="J162" s="483"/>
      <c r="K162" s="483"/>
      <c r="L162" s="483"/>
      <c r="M162" s="483"/>
      <c r="N162" s="483"/>
      <c r="O162" s="483"/>
      <c r="P162" s="483"/>
      <c r="Q162" s="483"/>
      <c r="R162" s="483"/>
      <c r="S162" s="483"/>
      <c r="T162" s="483"/>
      <c r="U162" s="483"/>
      <c r="V162" s="483"/>
      <c r="W162" s="483"/>
      <c r="X162" s="483"/>
      <c r="Y162" s="483"/>
      <c r="Z162" s="483"/>
      <c r="AA162" s="483"/>
      <c r="AB162" s="483"/>
      <c r="AC162" s="483"/>
      <c r="AD162" s="483"/>
      <c r="AE162" s="483"/>
      <c r="AF162" s="483"/>
      <c r="AG162" s="483"/>
      <c r="AH162" s="483"/>
      <c r="AI162" s="483"/>
      <c r="AJ162" s="483"/>
      <c r="AK162" s="483"/>
      <c r="AL162" s="483"/>
      <c r="AM162" s="483"/>
      <c r="AN162" s="483"/>
      <c r="AO162" s="483"/>
      <c r="AP162" s="483"/>
      <c r="AQ162" s="483"/>
      <c r="AR162" s="483"/>
      <c r="AS162" s="483"/>
    </row>
    <row r="163" spans="1:45" ht="15.75" customHeight="1" x14ac:dyDescent="0.2">
      <c r="A163" s="493"/>
      <c r="B163" s="496"/>
      <c r="C163" s="496"/>
      <c r="D163" s="483"/>
      <c r="E163" s="483"/>
      <c r="F163" s="483"/>
      <c r="G163" s="483"/>
      <c r="H163" s="483"/>
      <c r="I163" s="483"/>
      <c r="J163" s="483"/>
      <c r="K163" s="483"/>
      <c r="L163" s="483"/>
      <c r="M163" s="483"/>
      <c r="N163" s="483"/>
      <c r="O163" s="483"/>
      <c r="P163" s="483"/>
      <c r="Q163" s="483"/>
      <c r="R163" s="483"/>
      <c r="S163" s="483"/>
      <c r="T163" s="483"/>
      <c r="U163" s="483"/>
      <c r="V163" s="483"/>
      <c r="W163" s="483"/>
      <c r="X163" s="483"/>
      <c r="Y163" s="483"/>
      <c r="Z163" s="483"/>
      <c r="AA163" s="483"/>
      <c r="AB163" s="483"/>
      <c r="AC163" s="483"/>
      <c r="AD163" s="483"/>
      <c r="AE163" s="483"/>
      <c r="AF163" s="483"/>
      <c r="AG163" s="483"/>
      <c r="AH163" s="483"/>
      <c r="AI163" s="483"/>
      <c r="AJ163" s="483"/>
      <c r="AK163" s="483"/>
      <c r="AL163" s="483"/>
      <c r="AM163" s="483"/>
      <c r="AN163" s="483"/>
      <c r="AO163" s="483"/>
      <c r="AP163" s="483"/>
      <c r="AQ163" s="483"/>
      <c r="AR163" s="483"/>
      <c r="AS163" s="483"/>
    </row>
    <row r="164" spans="1:45" ht="15.75" customHeight="1" x14ac:dyDescent="0.2">
      <c r="A164" s="493"/>
      <c r="B164" s="496"/>
      <c r="C164" s="496"/>
      <c r="D164" s="483"/>
      <c r="E164" s="483"/>
      <c r="F164" s="483"/>
      <c r="G164" s="483"/>
      <c r="H164" s="483"/>
      <c r="I164" s="483"/>
      <c r="J164" s="483"/>
      <c r="K164" s="483"/>
      <c r="L164" s="483"/>
      <c r="M164" s="483"/>
      <c r="N164" s="483"/>
      <c r="O164" s="483"/>
      <c r="P164" s="483"/>
      <c r="Q164" s="483"/>
      <c r="R164" s="483"/>
      <c r="S164" s="483"/>
      <c r="T164" s="483"/>
      <c r="U164" s="483"/>
      <c r="V164" s="483"/>
      <c r="W164" s="483"/>
      <c r="X164" s="483"/>
      <c r="Y164" s="483"/>
      <c r="Z164" s="483"/>
      <c r="AA164" s="483"/>
      <c r="AB164" s="483"/>
      <c r="AC164" s="483"/>
      <c r="AD164" s="483"/>
      <c r="AE164" s="483"/>
      <c r="AF164" s="483"/>
      <c r="AG164" s="483"/>
      <c r="AH164" s="483"/>
      <c r="AI164" s="483"/>
      <c r="AJ164" s="483"/>
      <c r="AK164" s="483"/>
      <c r="AL164" s="483"/>
      <c r="AM164" s="483"/>
      <c r="AN164" s="483"/>
      <c r="AO164" s="483"/>
      <c r="AP164" s="483"/>
      <c r="AQ164" s="483"/>
      <c r="AR164" s="483"/>
      <c r="AS164" s="483"/>
    </row>
    <row r="165" spans="1:45" ht="15.75" customHeight="1" x14ac:dyDescent="0.2">
      <c r="A165" s="493"/>
      <c r="B165" s="496"/>
      <c r="C165" s="496"/>
      <c r="D165" s="483"/>
      <c r="E165" s="483"/>
      <c r="F165" s="483"/>
      <c r="G165" s="483"/>
      <c r="H165" s="483"/>
      <c r="I165" s="483"/>
      <c r="J165" s="483"/>
      <c r="K165" s="483"/>
      <c r="L165" s="483"/>
      <c r="M165" s="483"/>
      <c r="N165" s="483"/>
      <c r="O165" s="483"/>
      <c r="P165" s="483"/>
      <c r="Q165" s="483"/>
      <c r="R165" s="483"/>
      <c r="S165" s="483"/>
      <c r="T165" s="483"/>
      <c r="U165" s="483"/>
      <c r="V165" s="483"/>
      <c r="W165" s="483"/>
      <c r="X165" s="483"/>
      <c r="Y165" s="483"/>
      <c r="Z165" s="483"/>
      <c r="AA165" s="483"/>
      <c r="AB165" s="483"/>
      <c r="AC165" s="483"/>
      <c r="AD165" s="483"/>
      <c r="AE165" s="483"/>
      <c r="AF165" s="483"/>
      <c r="AG165" s="483"/>
      <c r="AH165" s="483"/>
      <c r="AI165" s="483"/>
      <c r="AJ165" s="483"/>
      <c r="AK165" s="483"/>
      <c r="AL165" s="483"/>
      <c r="AM165" s="483"/>
      <c r="AN165" s="483"/>
      <c r="AO165" s="483"/>
      <c r="AP165" s="483"/>
      <c r="AQ165" s="483"/>
      <c r="AR165" s="483"/>
      <c r="AS165" s="483"/>
    </row>
    <row r="166" spans="1:45" ht="15.75" customHeight="1" x14ac:dyDescent="0.2">
      <c r="A166" s="493"/>
      <c r="B166" s="496"/>
      <c r="C166" s="496"/>
      <c r="D166" s="483"/>
      <c r="E166" s="483"/>
      <c r="F166" s="483"/>
      <c r="G166" s="483"/>
      <c r="H166" s="483"/>
      <c r="I166" s="483"/>
      <c r="J166" s="483"/>
      <c r="K166" s="483"/>
      <c r="L166" s="483"/>
      <c r="M166" s="483"/>
      <c r="N166" s="483"/>
      <c r="O166" s="483"/>
      <c r="P166" s="483"/>
      <c r="Q166" s="483"/>
      <c r="R166" s="483"/>
      <c r="S166" s="483"/>
      <c r="T166" s="483"/>
      <c r="U166" s="483"/>
      <c r="V166" s="483"/>
      <c r="W166" s="483"/>
      <c r="X166" s="483"/>
      <c r="Y166" s="483"/>
      <c r="Z166" s="483"/>
      <c r="AA166" s="483"/>
      <c r="AB166" s="483"/>
      <c r="AC166" s="483"/>
      <c r="AD166" s="483"/>
      <c r="AE166" s="483"/>
      <c r="AF166" s="483"/>
      <c r="AG166" s="483"/>
      <c r="AH166" s="483"/>
      <c r="AI166" s="483"/>
      <c r="AJ166" s="483"/>
      <c r="AK166" s="483"/>
      <c r="AL166" s="483"/>
      <c r="AM166" s="483"/>
      <c r="AN166" s="483"/>
      <c r="AO166" s="483"/>
      <c r="AP166" s="483"/>
      <c r="AQ166" s="483"/>
      <c r="AR166" s="483"/>
      <c r="AS166" s="483"/>
    </row>
    <row r="167" spans="1:45" ht="15.75" customHeight="1" x14ac:dyDescent="0.2">
      <c r="A167" s="493"/>
      <c r="B167" s="496"/>
      <c r="C167" s="496"/>
      <c r="D167" s="483"/>
      <c r="E167" s="483"/>
      <c r="F167" s="483"/>
      <c r="G167" s="483"/>
      <c r="H167" s="483"/>
      <c r="I167" s="483"/>
      <c r="J167" s="483"/>
      <c r="K167" s="483"/>
      <c r="L167" s="483"/>
      <c r="M167" s="483"/>
      <c r="N167" s="483"/>
      <c r="O167" s="483"/>
      <c r="P167" s="483"/>
      <c r="Q167" s="483"/>
      <c r="R167" s="483"/>
      <c r="S167" s="483"/>
      <c r="T167" s="483"/>
      <c r="U167" s="483"/>
      <c r="V167" s="483"/>
      <c r="W167" s="483"/>
      <c r="X167" s="483"/>
      <c r="Y167" s="483"/>
      <c r="Z167" s="483"/>
      <c r="AA167" s="483"/>
      <c r="AB167" s="483"/>
      <c r="AC167" s="483"/>
      <c r="AD167" s="483"/>
      <c r="AE167" s="483"/>
      <c r="AF167" s="483"/>
      <c r="AG167" s="483"/>
      <c r="AH167" s="483"/>
      <c r="AI167" s="483"/>
      <c r="AJ167" s="483"/>
      <c r="AK167" s="483"/>
      <c r="AL167" s="483"/>
      <c r="AM167" s="483"/>
      <c r="AN167" s="483"/>
      <c r="AO167" s="483"/>
      <c r="AP167" s="483"/>
      <c r="AQ167" s="483"/>
      <c r="AR167" s="483"/>
      <c r="AS167" s="483"/>
    </row>
    <row r="168" spans="1:45" ht="15.75" customHeight="1" x14ac:dyDescent="0.2">
      <c r="A168" s="493"/>
      <c r="B168" s="496"/>
      <c r="C168" s="496"/>
      <c r="D168" s="483"/>
      <c r="E168" s="483"/>
      <c r="F168" s="483"/>
      <c r="G168" s="483"/>
      <c r="H168" s="483"/>
      <c r="I168" s="483"/>
      <c r="J168" s="483"/>
      <c r="K168" s="483"/>
      <c r="L168" s="483"/>
      <c r="M168" s="483"/>
      <c r="N168" s="483"/>
      <c r="O168" s="483"/>
      <c r="P168" s="483"/>
      <c r="Q168" s="483"/>
      <c r="R168" s="483"/>
      <c r="S168" s="483"/>
      <c r="T168" s="483"/>
      <c r="U168" s="483"/>
      <c r="V168" s="483"/>
      <c r="W168" s="483"/>
      <c r="X168" s="483"/>
      <c r="Y168" s="483"/>
      <c r="Z168" s="483"/>
      <c r="AA168" s="483"/>
      <c r="AB168" s="483"/>
      <c r="AC168" s="483"/>
      <c r="AD168" s="483"/>
      <c r="AE168" s="483"/>
      <c r="AF168" s="483"/>
      <c r="AG168" s="483"/>
      <c r="AH168" s="483"/>
      <c r="AI168" s="483"/>
      <c r="AJ168" s="483"/>
      <c r="AK168" s="483"/>
      <c r="AL168" s="483"/>
      <c r="AM168" s="483"/>
      <c r="AN168" s="483"/>
      <c r="AO168" s="483"/>
      <c r="AP168" s="483"/>
      <c r="AQ168" s="483"/>
      <c r="AR168" s="483"/>
      <c r="AS168" s="483"/>
    </row>
    <row r="169" spans="1:45" ht="15.75" customHeight="1" x14ac:dyDescent="0.2">
      <c r="A169" s="493"/>
      <c r="B169" s="496"/>
      <c r="C169" s="496"/>
      <c r="D169" s="483"/>
      <c r="E169" s="483"/>
      <c r="F169" s="483"/>
      <c r="G169" s="483"/>
      <c r="H169" s="483"/>
      <c r="I169" s="483"/>
      <c r="J169" s="483"/>
      <c r="K169" s="483"/>
      <c r="L169" s="483"/>
      <c r="M169" s="483"/>
      <c r="N169" s="483"/>
      <c r="O169" s="483"/>
      <c r="P169" s="483"/>
      <c r="Q169" s="483"/>
      <c r="R169" s="483"/>
      <c r="S169" s="483"/>
      <c r="T169" s="483"/>
      <c r="U169" s="483"/>
      <c r="V169" s="483"/>
      <c r="W169" s="483"/>
      <c r="X169" s="483"/>
      <c r="Y169" s="483"/>
      <c r="Z169" s="483"/>
      <c r="AA169" s="483"/>
      <c r="AB169" s="483"/>
      <c r="AC169" s="483"/>
      <c r="AD169" s="483"/>
      <c r="AE169" s="483"/>
      <c r="AF169" s="483"/>
      <c r="AG169" s="483"/>
      <c r="AH169" s="483"/>
      <c r="AI169" s="483"/>
      <c r="AJ169" s="483"/>
      <c r="AK169" s="483"/>
      <c r="AL169" s="483"/>
      <c r="AM169" s="483"/>
      <c r="AN169" s="483"/>
      <c r="AO169" s="483"/>
      <c r="AP169" s="483"/>
      <c r="AQ169" s="483"/>
      <c r="AR169" s="483"/>
      <c r="AS169" s="483"/>
    </row>
    <row r="170" spans="1:45" ht="15.75" customHeight="1" x14ac:dyDescent="0.2">
      <c r="A170" s="493"/>
      <c r="B170" s="496"/>
      <c r="C170" s="496"/>
      <c r="D170" s="483"/>
      <c r="E170" s="483"/>
      <c r="F170" s="483"/>
      <c r="G170" s="483"/>
      <c r="H170" s="483"/>
      <c r="I170" s="483"/>
      <c r="J170" s="483"/>
      <c r="K170" s="483"/>
      <c r="L170" s="483"/>
      <c r="M170" s="483"/>
      <c r="N170" s="483"/>
      <c r="O170" s="483"/>
      <c r="P170" s="483"/>
      <c r="Q170" s="483"/>
      <c r="R170" s="483"/>
      <c r="S170" s="483"/>
      <c r="T170" s="483"/>
      <c r="U170" s="483"/>
      <c r="V170" s="483"/>
      <c r="W170" s="483"/>
      <c r="X170" s="483"/>
      <c r="Y170" s="483"/>
      <c r="Z170" s="483"/>
      <c r="AA170" s="483"/>
      <c r="AB170" s="483"/>
      <c r="AC170" s="483"/>
      <c r="AD170" s="483"/>
      <c r="AE170" s="483"/>
      <c r="AF170" s="483"/>
      <c r="AG170" s="483"/>
      <c r="AH170" s="483"/>
      <c r="AI170" s="483"/>
      <c r="AJ170" s="483"/>
      <c r="AK170" s="483"/>
      <c r="AL170" s="483"/>
      <c r="AM170" s="483"/>
      <c r="AN170" s="483"/>
      <c r="AO170" s="483"/>
      <c r="AP170" s="483"/>
      <c r="AQ170" s="483"/>
      <c r="AR170" s="483"/>
      <c r="AS170" s="483"/>
    </row>
    <row r="171" spans="1:45" ht="15.75" customHeight="1" x14ac:dyDescent="0.2">
      <c r="A171" s="497"/>
      <c r="B171" s="498"/>
      <c r="C171" s="498"/>
    </row>
    <row r="172" spans="1:45" ht="15.75" customHeight="1" x14ac:dyDescent="0.2">
      <c r="A172" s="497"/>
      <c r="B172" s="498"/>
      <c r="C172" s="498"/>
    </row>
    <row r="173" spans="1:45" ht="15.75" customHeight="1" x14ac:dyDescent="0.2">
      <c r="A173" s="497"/>
      <c r="B173" s="498"/>
      <c r="C173" s="498"/>
    </row>
    <row r="174" spans="1:45" ht="15.75" customHeight="1" x14ac:dyDescent="0.2">
      <c r="A174" s="497"/>
      <c r="B174" s="498"/>
      <c r="C174" s="498"/>
    </row>
    <row r="175" spans="1:45" ht="15.75" customHeight="1" x14ac:dyDescent="0.2">
      <c r="A175" s="497"/>
      <c r="B175" s="498"/>
      <c r="C175" s="498"/>
    </row>
    <row r="176" spans="1:45" ht="15.75" customHeight="1" x14ac:dyDescent="0.2">
      <c r="A176" s="497"/>
      <c r="B176" s="498"/>
      <c r="C176" s="498"/>
    </row>
    <row r="177" spans="1:3" ht="15.75" customHeight="1" x14ac:dyDescent="0.2">
      <c r="A177" s="497"/>
      <c r="B177" s="498"/>
      <c r="C177" s="498"/>
    </row>
    <row r="178" spans="1:3" ht="15.75" customHeight="1" x14ac:dyDescent="0.2">
      <c r="A178" s="497"/>
      <c r="B178" s="498"/>
      <c r="C178" s="498"/>
    </row>
    <row r="179" spans="1:3" ht="15.75" customHeight="1" x14ac:dyDescent="0.2">
      <c r="A179" s="497"/>
      <c r="B179" s="498"/>
      <c r="C179" s="498"/>
    </row>
    <row r="180" spans="1:3" ht="15.75" customHeight="1" x14ac:dyDescent="0.2">
      <c r="A180" s="497"/>
      <c r="B180" s="498"/>
      <c r="C180" s="498"/>
    </row>
    <row r="181" spans="1:3" ht="15.75" customHeight="1" x14ac:dyDescent="0.2">
      <c r="A181" s="497"/>
      <c r="B181" s="498"/>
      <c r="C181" s="498"/>
    </row>
    <row r="182" spans="1:3" ht="15.75" customHeight="1" x14ac:dyDescent="0.2">
      <c r="A182" s="497"/>
      <c r="B182" s="498"/>
      <c r="C182" s="498"/>
    </row>
    <row r="183" spans="1:3" ht="15.75" customHeight="1" x14ac:dyDescent="0.2">
      <c r="A183" s="497"/>
      <c r="B183" s="498"/>
      <c r="C183" s="498"/>
    </row>
    <row r="184" spans="1:3" ht="15.75" customHeight="1" x14ac:dyDescent="0.2">
      <c r="A184" s="497"/>
      <c r="B184" s="498"/>
      <c r="C184" s="498"/>
    </row>
    <row r="185" spans="1:3" ht="15.75" customHeight="1" x14ac:dyDescent="0.2">
      <c r="A185" s="497"/>
      <c r="B185" s="498"/>
      <c r="C185" s="498"/>
    </row>
    <row r="186" spans="1:3" ht="15.75" customHeight="1" x14ac:dyDescent="0.2">
      <c r="A186" s="497"/>
      <c r="B186" s="498"/>
      <c r="C186" s="498"/>
    </row>
    <row r="187" spans="1:3" ht="15.75" customHeight="1" x14ac:dyDescent="0.2">
      <c r="A187" s="497"/>
      <c r="B187" s="498"/>
      <c r="C187" s="498"/>
    </row>
    <row r="188" spans="1:3" ht="15.75" customHeight="1" x14ac:dyDescent="0.2">
      <c r="A188" s="497"/>
      <c r="B188" s="498"/>
      <c r="C188" s="498"/>
    </row>
    <row r="189" spans="1:3" ht="15.75" customHeight="1" x14ac:dyDescent="0.2">
      <c r="A189" s="497"/>
      <c r="B189" s="498"/>
      <c r="C189" s="498"/>
    </row>
    <row r="190" spans="1:3" ht="15.75" customHeight="1" x14ac:dyDescent="0.2">
      <c r="A190" s="497"/>
      <c r="B190" s="498"/>
      <c r="C190" s="498"/>
    </row>
    <row r="191" spans="1:3" ht="15.75" customHeight="1" x14ac:dyDescent="0.2">
      <c r="A191" s="497"/>
      <c r="B191" s="498"/>
      <c r="C191" s="498"/>
    </row>
    <row r="192" spans="1:3" ht="15.75" customHeight="1" x14ac:dyDescent="0.2">
      <c r="A192" s="497"/>
      <c r="B192" s="498"/>
      <c r="C192" s="498"/>
    </row>
    <row r="193" spans="1:3" ht="15.75" customHeight="1" x14ac:dyDescent="0.2">
      <c r="A193" s="497"/>
      <c r="B193" s="498"/>
      <c r="C193" s="498"/>
    </row>
    <row r="194" spans="1:3" ht="15.75" customHeight="1" x14ac:dyDescent="0.2">
      <c r="A194" s="497"/>
      <c r="B194" s="498"/>
      <c r="C194" s="498"/>
    </row>
    <row r="195" spans="1:3" ht="15.75" customHeight="1" x14ac:dyDescent="0.2">
      <c r="A195" s="497"/>
      <c r="B195" s="498"/>
      <c r="C195" s="498"/>
    </row>
    <row r="196" spans="1:3" x14ac:dyDescent="0.2">
      <c r="A196" s="497"/>
      <c r="B196" s="498"/>
      <c r="C196" s="498"/>
    </row>
    <row r="197" spans="1:3" x14ac:dyDescent="0.2">
      <c r="A197" s="497"/>
      <c r="B197" s="498"/>
      <c r="C197" s="498"/>
    </row>
    <row r="198" spans="1:3" x14ac:dyDescent="0.2">
      <c r="A198" s="497"/>
      <c r="B198" s="498"/>
      <c r="C198" s="498"/>
    </row>
    <row r="199" spans="1:3" x14ac:dyDescent="0.2">
      <c r="A199" s="497"/>
      <c r="B199" s="498"/>
      <c r="C199" s="498"/>
    </row>
    <row r="200" spans="1:3" x14ac:dyDescent="0.2">
      <c r="A200" s="497"/>
      <c r="B200" s="498"/>
      <c r="C200" s="498"/>
    </row>
    <row r="201" spans="1:3" x14ac:dyDescent="0.2">
      <c r="A201" s="497"/>
      <c r="B201" s="498"/>
      <c r="C201" s="498"/>
    </row>
    <row r="202" spans="1:3" x14ac:dyDescent="0.2">
      <c r="A202" s="497"/>
      <c r="B202" s="498"/>
      <c r="C202" s="498"/>
    </row>
    <row r="203" spans="1:3" x14ac:dyDescent="0.2">
      <c r="A203" s="497"/>
      <c r="B203" s="498"/>
      <c r="C203" s="498"/>
    </row>
    <row r="204" spans="1:3" x14ac:dyDescent="0.2">
      <c r="A204" s="497"/>
      <c r="B204" s="498"/>
      <c r="C204" s="498"/>
    </row>
    <row r="205" spans="1:3" x14ac:dyDescent="0.2">
      <c r="A205" s="497"/>
      <c r="B205" s="498"/>
      <c r="C205" s="498"/>
    </row>
    <row r="206" spans="1:3" x14ac:dyDescent="0.2">
      <c r="A206" s="497"/>
      <c r="B206" s="498"/>
      <c r="C206" s="498"/>
    </row>
    <row r="207" spans="1:3" x14ac:dyDescent="0.2">
      <c r="A207" s="497"/>
      <c r="B207" s="498"/>
      <c r="C207" s="498"/>
    </row>
    <row r="208" spans="1:3" x14ac:dyDescent="0.2">
      <c r="A208" s="497"/>
      <c r="B208" s="498"/>
      <c r="C208" s="498"/>
    </row>
    <row r="209" spans="1:3" x14ac:dyDescent="0.2">
      <c r="A209" s="497"/>
      <c r="B209" s="498"/>
      <c r="C209" s="498"/>
    </row>
    <row r="210" spans="1:3" x14ac:dyDescent="0.2">
      <c r="A210" s="497"/>
      <c r="B210" s="498"/>
      <c r="C210" s="498"/>
    </row>
    <row r="211" spans="1:3" x14ac:dyDescent="0.2">
      <c r="A211" s="497"/>
      <c r="B211" s="498"/>
      <c r="C211" s="498"/>
    </row>
    <row r="212" spans="1:3" x14ac:dyDescent="0.2">
      <c r="A212" s="497"/>
      <c r="B212" s="498"/>
      <c r="C212" s="498"/>
    </row>
    <row r="213" spans="1:3" x14ac:dyDescent="0.2">
      <c r="A213" s="497"/>
      <c r="B213" s="498"/>
      <c r="C213" s="498"/>
    </row>
    <row r="214" spans="1:3" x14ac:dyDescent="0.2">
      <c r="A214" s="497"/>
      <c r="B214" s="498"/>
      <c r="C214" s="498"/>
    </row>
    <row r="215" spans="1:3" x14ac:dyDescent="0.2">
      <c r="A215" s="497"/>
      <c r="B215" s="498"/>
      <c r="C215" s="498"/>
    </row>
    <row r="216" spans="1:3" x14ac:dyDescent="0.2">
      <c r="A216" s="497"/>
      <c r="B216" s="498"/>
      <c r="C216" s="498"/>
    </row>
    <row r="217" spans="1:3" x14ac:dyDescent="0.2">
      <c r="A217" s="497"/>
      <c r="B217" s="498"/>
      <c r="C217" s="498"/>
    </row>
    <row r="218" spans="1:3" x14ac:dyDescent="0.2">
      <c r="A218" s="497"/>
      <c r="B218" s="498"/>
      <c r="C218" s="498"/>
    </row>
    <row r="219" spans="1:3" x14ac:dyDescent="0.2">
      <c r="A219" s="497"/>
      <c r="B219" s="498"/>
      <c r="C219" s="498"/>
    </row>
    <row r="220" spans="1:3" x14ac:dyDescent="0.2">
      <c r="A220" s="497"/>
      <c r="B220" s="498"/>
      <c r="C220" s="498"/>
    </row>
    <row r="221" spans="1:3" x14ac:dyDescent="0.2">
      <c r="A221" s="497"/>
      <c r="B221" s="498"/>
      <c r="C221" s="498"/>
    </row>
    <row r="222" spans="1:3" x14ac:dyDescent="0.2">
      <c r="A222" s="497"/>
      <c r="B222" s="498"/>
      <c r="C222" s="498"/>
    </row>
    <row r="223" spans="1:3" x14ac:dyDescent="0.2">
      <c r="A223" s="497"/>
      <c r="B223" s="498"/>
      <c r="C223" s="498"/>
    </row>
    <row r="224" spans="1:3" x14ac:dyDescent="0.2">
      <c r="A224" s="497"/>
      <c r="B224" s="498"/>
      <c r="C224" s="498"/>
    </row>
    <row r="225" spans="1:3" x14ac:dyDescent="0.2">
      <c r="A225" s="497"/>
      <c r="B225" s="498"/>
      <c r="C225" s="498"/>
    </row>
    <row r="226" spans="1:3" x14ac:dyDescent="0.2">
      <c r="A226" s="497"/>
      <c r="B226" s="498"/>
      <c r="C226" s="498"/>
    </row>
    <row r="227" spans="1:3" x14ac:dyDescent="0.2">
      <c r="A227" s="497"/>
      <c r="B227" s="498"/>
      <c r="C227" s="498"/>
    </row>
    <row r="228" spans="1:3" x14ac:dyDescent="0.2">
      <c r="A228" s="497"/>
      <c r="B228" s="498"/>
      <c r="C228" s="498"/>
    </row>
    <row r="229" spans="1:3" x14ac:dyDescent="0.2">
      <c r="A229" s="497"/>
      <c r="B229" s="498"/>
      <c r="C229" s="498"/>
    </row>
    <row r="230" spans="1:3" x14ac:dyDescent="0.2">
      <c r="A230" s="497"/>
      <c r="B230" s="498"/>
      <c r="C230" s="498"/>
    </row>
    <row r="231" spans="1:3" x14ac:dyDescent="0.2">
      <c r="A231" s="497"/>
      <c r="B231" s="498"/>
      <c r="C231" s="498"/>
    </row>
    <row r="232" spans="1:3" x14ac:dyDescent="0.2">
      <c r="A232" s="497"/>
      <c r="B232" s="498"/>
      <c r="C232" s="498"/>
    </row>
    <row r="233" spans="1:3" x14ac:dyDescent="0.2">
      <c r="A233" s="497"/>
      <c r="B233" s="498"/>
      <c r="C233" s="498"/>
    </row>
    <row r="234" spans="1:3" x14ac:dyDescent="0.2">
      <c r="A234" s="497"/>
      <c r="B234" s="498"/>
      <c r="C234" s="498"/>
    </row>
    <row r="235" spans="1:3" x14ac:dyDescent="0.2">
      <c r="A235" s="497"/>
      <c r="B235" s="498"/>
      <c r="C235" s="498"/>
    </row>
    <row r="236" spans="1:3" x14ac:dyDescent="0.2">
      <c r="A236" s="497"/>
      <c r="B236" s="498"/>
      <c r="C236" s="498"/>
    </row>
    <row r="237" spans="1:3" x14ac:dyDescent="0.2">
      <c r="A237" s="497"/>
      <c r="B237" s="498"/>
      <c r="C237" s="498"/>
    </row>
    <row r="238" spans="1:3" x14ac:dyDescent="0.2">
      <c r="A238" s="497"/>
      <c r="B238" s="498"/>
      <c r="C238" s="498"/>
    </row>
    <row r="239" spans="1:3" x14ac:dyDescent="0.2">
      <c r="A239" s="497"/>
      <c r="B239" s="498"/>
      <c r="C239" s="498"/>
    </row>
    <row r="240" spans="1:3" x14ac:dyDescent="0.2">
      <c r="A240" s="497"/>
      <c r="B240" s="498"/>
      <c r="C240" s="498"/>
    </row>
    <row r="241" spans="1:3" x14ac:dyDescent="0.2">
      <c r="A241" s="497"/>
      <c r="B241" s="498"/>
      <c r="C241" s="498"/>
    </row>
    <row r="242" spans="1:3" x14ac:dyDescent="0.2">
      <c r="A242" s="497"/>
      <c r="B242" s="498"/>
      <c r="C242" s="498"/>
    </row>
    <row r="243" spans="1:3" x14ac:dyDescent="0.2">
      <c r="A243" s="497"/>
      <c r="B243" s="498"/>
      <c r="C243" s="498"/>
    </row>
    <row r="244" spans="1:3" x14ac:dyDescent="0.2">
      <c r="A244" s="497"/>
      <c r="B244" s="498"/>
      <c r="C244" s="498"/>
    </row>
    <row r="245" spans="1:3" x14ac:dyDescent="0.2">
      <c r="A245" s="497"/>
      <c r="B245" s="498"/>
      <c r="C245" s="498"/>
    </row>
    <row r="246" spans="1:3" x14ac:dyDescent="0.2">
      <c r="A246" s="497"/>
      <c r="B246" s="498"/>
      <c r="C246" s="498"/>
    </row>
    <row r="247" spans="1:3" x14ac:dyDescent="0.2">
      <c r="A247" s="497"/>
      <c r="B247" s="498"/>
      <c r="C247" s="498"/>
    </row>
    <row r="248" spans="1:3" x14ac:dyDescent="0.2">
      <c r="A248" s="497"/>
      <c r="B248" s="498"/>
      <c r="C248" s="498"/>
    </row>
    <row r="249" spans="1:3" x14ac:dyDescent="0.2">
      <c r="A249" s="497"/>
      <c r="B249" s="498"/>
      <c r="C249" s="498"/>
    </row>
    <row r="250" spans="1:3" x14ac:dyDescent="0.2">
      <c r="A250" s="497"/>
      <c r="B250" s="498"/>
      <c r="C250" s="498"/>
    </row>
    <row r="251" spans="1:3" x14ac:dyDescent="0.2">
      <c r="A251" s="497"/>
      <c r="B251" s="498"/>
      <c r="C251" s="498"/>
    </row>
    <row r="252" spans="1:3" x14ac:dyDescent="0.2">
      <c r="A252" s="497"/>
      <c r="B252" s="498"/>
      <c r="C252" s="498"/>
    </row>
    <row r="253" spans="1:3" x14ac:dyDescent="0.2">
      <c r="A253" s="497"/>
      <c r="B253" s="498"/>
      <c r="C253" s="498"/>
    </row>
    <row r="254" spans="1:3" x14ac:dyDescent="0.2">
      <c r="A254" s="497"/>
      <c r="B254" s="498"/>
      <c r="C254" s="498"/>
    </row>
    <row r="255" spans="1:3" x14ac:dyDescent="0.2">
      <c r="A255" s="497"/>
      <c r="B255" s="498"/>
      <c r="C255" s="498"/>
    </row>
    <row r="256" spans="1:3" x14ac:dyDescent="0.2">
      <c r="A256" s="497"/>
      <c r="B256" s="498"/>
      <c r="C256" s="498"/>
    </row>
    <row r="257" spans="1:3" x14ac:dyDescent="0.2">
      <c r="A257" s="497"/>
      <c r="B257" s="498"/>
      <c r="C257" s="498"/>
    </row>
    <row r="258" spans="1:3" x14ac:dyDescent="0.2">
      <c r="A258" s="497"/>
      <c r="B258" s="498"/>
      <c r="C258" s="498"/>
    </row>
    <row r="259" spans="1:3" x14ac:dyDescent="0.2">
      <c r="A259" s="497"/>
      <c r="B259" s="498"/>
      <c r="C259" s="498"/>
    </row>
    <row r="260" spans="1:3" x14ac:dyDescent="0.2">
      <c r="A260" s="497"/>
      <c r="B260" s="498"/>
      <c r="C260" s="498"/>
    </row>
    <row r="261" spans="1:3" x14ac:dyDescent="0.2">
      <c r="A261" s="497"/>
      <c r="B261" s="498"/>
      <c r="C261" s="498"/>
    </row>
    <row r="262" spans="1:3" x14ac:dyDescent="0.2">
      <c r="A262" s="497"/>
      <c r="B262" s="498"/>
      <c r="C262" s="498"/>
    </row>
    <row r="263" spans="1:3" x14ac:dyDescent="0.2">
      <c r="A263" s="497"/>
      <c r="B263" s="498"/>
      <c r="C263" s="498"/>
    </row>
    <row r="264" spans="1:3" x14ac:dyDescent="0.2">
      <c r="A264" s="497"/>
      <c r="B264" s="498"/>
      <c r="C264" s="498"/>
    </row>
    <row r="265" spans="1:3" x14ac:dyDescent="0.2">
      <c r="A265" s="497"/>
      <c r="B265" s="498"/>
      <c r="C265" s="498"/>
    </row>
    <row r="266" spans="1:3" x14ac:dyDescent="0.2">
      <c r="A266" s="497"/>
      <c r="B266" s="498"/>
      <c r="C266" s="498"/>
    </row>
    <row r="267" spans="1:3" x14ac:dyDescent="0.2">
      <c r="A267" s="497"/>
      <c r="B267" s="498"/>
      <c r="C267" s="498"/>
    </row>
  </sheetData>
  <protectedRanges>
    <protectedRange sqref="C83" name="Tartomány4"/>
    <protectedRange sqref="C95:C96" name="Tartomány4_1"/>
    <protectedRange sqref="C56:C68 B103:B115" name="Tartomány1_2_1_1"/>
    <protectedRange sqref="C74" name="Tartomány1_2_1_2_1_1"/>
    <protectedRange sqref="C43" name="Tartomány1_2_1_3_1_2"/>
    <protectedRange sqref="C30:C35" name="Tartomány1_2_1_2_2_2"/>
    <protectedRange sqref="C54" name="Tartomány1_2_1_1_3_2"/>
    <protectedRange sqref="C44" name="Tartomány1_2_1"/>
  </protectedRanges>
  <mergeCells count="55">
    <mergeCell ref="A6:A9"/>
    <mergeCell ref="B6:B9"/>
    <mergeCell ref="C6:C9"/>
    <mergeCell ref="D6:AA6"/>
    <mergeCell ref="AB6:AM6"/>
    <mergeCell ref="N8:N9"/>
    <mergeCell ref="AF8:AF9"/>
    <mergeCell ref="O8:O9"/>
    <mergeCell ref="P8:Q8"/>
    <mergeCell ref="R8:S8"/>
    <mergeCell ref="T8:T9"/>
    <mergeCell ref="U8:U9"/>
    <mergeCell ref="V8:W8"/>
    <mergeCell ref="A1:AS1"/>
    <mergeCell ref="A2:AS2"/>
    <mergeCell ref="A4:AS4"/>
    <mergeCell ref="A5:AS5"/>
    <mergeCell ref="A3:AS3"/>
    <mergeCell ref="AN6:AS7"/>
    <mergeCell ref="AT6:AT9"/>
    <mergeCell ref="AU6:AU9"/>
    <mergeCell ref="D7:I7"/>
    <mergeCell ref="J7:O7"/>
    <mergeCell ref="P7:U7"/>
    <mergeCell ref="V7:AA7"/>
    <mergeCell ref="AB7:AG7"/>
    <mergeCell ref="AH7:AM7"/>
    <mergeCell ref="D8:E8"/>
    <mergeCell ref="F8:G8"/>
    <mergeCell ref="H8:H9"/>
    <mergeCell ref="I8:I9"/>
    <mergeCell ref="J8:K8"/>
    <mergeCell ref="L8:M8"/>
    <mergeCell ref="AD8:AE8"/>
    <mergeCell ref="AP8:AQ8"/>
    <mergeCell ref="AR8:AR9"/>
    <mergeCell ref="AS8:AS9"/>
    <mergeCell ref="D71:AA71"/>
    <mergeCell ref="AB71:AM71"/>
    <mergeCell ref="AN71:AS71"/>
    <mergeCell ref="AG8:AG9"/>
    <mergeCell ref="AH8:AI8"/>
    <mergeCell ref="AJ8:AK8"/>
    <mergeCell ref="AL8:AL9"/>
    <mergeCell ref="AM8:AM9"/>
    <mergeCell ref="AN8:AO8"/>
    <mergeCell ref="X8:Y8"/>
    <mergeCell ref="Z8:Z9"/>
    <mergeCell ref="AA8:AA9"/>
    <mergeCell ref="AB8:AC8"/>
    <mergeCell ref="D78:AA78"/>
    <mergeCell ref="AB78:AM78"/>
    <mergeCell ref="AN78:AS78"/>
    <mergeCell ref="A82:AA82"/>
    <mergeCell ref="A83:AA83"/>
  </mergeCells>
  <pageMargins left="0.7" right="0.7" top="0.75" bottom="0.75" header="0.3" footer="0.3"/>
  <pageSetup paperSize="8" scale="54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U265"/>
  <sheetViews>
    <sheetView tabSelected="1" topLeftCell="A58" zoomScale="77" zoomScaleNormal="77" zoomScaleSheetLayoutView="40" workbookViewId="0">
      <selection activeCell="A61" sqref="A61:XFD61"/>
    </sheetView>
  </sheetViews>
  <sheetFormatPr defaultColWidth="10.6640625" defaultRowHeight="15" x14ac:dyDescent="0.2"/>
  <cols>
    <col min="1" max="1" width="17.1640625" style="499" customWidth="1"/>
    <col min="2" max="2" width="7.1640625" style="67" customWidth="1"/>
    <col min="3" max="3" width="60.33203125" style="67" customWidth="1"/>
    <col min="4" max="4" width="5.33203125" style="67" customWidth="1"/>
    <col min="5" max="5" width="6.83203125" style="67" customWidth="1"/>
    <col min="6" max="6" width="5.33203125" style="67" customWidth="1"/>
    <col min="7" max="7" width="6.83203125" style="67" customWidth="1"/>
    <col min="8" max="8" width="5.33203125" style="67" customWidth="1"/>
    <col min="9" max="9" width="5.6640625" style="67" bestFit="1" customWidth="1"/>
    <col min="10" max="10" width="5.33203125" style="67" customWidth="1"/>
    <col min="11" max="11" width="6.83203125" style="67" customWidth="1"/>
    <col min="12" max="12" width="5.33203125" style="67" customWidth="1"/>
    <col min="13" max="13" width="6.83203125" style="67" customWidth="1"/>
    <col min="14" max="14" width="5.33203125" style="67" customWidth="1"/>
    <col min="15" max="15" width="5.6640625" style="67" bestFit="1" customWidth="1"/>
    <col min="16" max="16" width="5.33203125" style="67" bestFit="1" customWidth="1"/>
    <col min="17" max="17" width="6.83203125" style="67" customWidth="1"/>
    <col min="18" max="18" width="5.33203125" style="67" bestFit="1" customWidth="1"/>
    <col min="19" max="19" width="6.83203125" style="67" customWidth="1"/>
    <col min="20" max="20" width="5.33203125" style="67" customWidth="1"/>
    <col min="21" max="21" width="5.6640625" style="67" bestFit="1" customWidth="1"/>
    <col min="22" max="22" width="5.33203125" style="67" bestFit="1" customWidth="1"/>
    <col min="23" max="23" width="6.83203125" style="67" customWidth="1"/>
    <col min="24" max="24" width="5.33203125" style="67" bestFit="1" customWidth="1"/>
    <col min="25" max="25" width="6.83203125" style="67" customWidth="1"/>
    <col min="26" max="26" width="5.33203125" style="67" customWidth="1"/>
    <col min="27" max="27" width="5.6640625" style="67" bestFit="1" customWidth="1"/>
    <col min="28" max="28" width="5.33203125" style="67" customWidth="1"/>
    <col min="29" max="29" width="6.83203125" style="67" customWidth="1"/>
    <col min="30" max="30" width="5.33203125" style="67" customWidth="1"/>
    <col min="31" max="31" width="6.83203125" style="67" customWidth="1"/>
    <col min="32" max="32" width="5.33203125" style="67" customWidth="1"/>
    <col min="33" max="33" width="5.6640625" style="67" bestFit="1" customWidth="1"/>
    <col min="34" max="34" width="5.33203125" style="67" customWidth="1"/>
    <col min="35" max="35" width="6.83203125" style="67" customWidth="1"/>
    <col min="36" max="36" width="5.33203125" style="67" customWidth="1"/>
    <col min="37" max="37" width="6.83203125" style="67" customWidth="1"/>
    <col min="38" max="38" width="5.33203125" style="67" customWidth="1"/>
    <col min="39" max="39" width="5.6640625" style="67" bestFit="1" customWidth="1"/>
    <col min="40" max="40" width="6.83203125" style="67" bestFit="1" customWidth="1"/>
    <col min="41" max="41" width="8.1640625" style="67" customWidth="1"/>
    <col min="42" max="42" width="6.83203125" style="67" bestFit="1" customWidth="1"/>
    <col min="43" max="43" width="8.1640625" style="67" bestFit="1" customWidth="1"/>
    <col min="44" max="44" width="6.83203125" style="67" bestFit="1" customWidth="1"/>
    <col min="45" max="45" width="9" style="67" customWidth="1"/>
    <col min="46" max="46" width="56.33203125" style="67" customWidth="1"/>
    <col min="47" max="47" width="39.6640625" style="67" bestFit="1" customWidth="1"/>
    <col min="48" max="16384" width="10.6640625" style="67"/>
  </cols>
  <sheetData>
    <row r="1" spans="1:47" ht="21.95" customHeight="1" x14ac:dyDescent="0.2">
      <c r="A1" s="1549" t="s">
        <v>0</v>
      </c>
      <c r="B1" s="1549"/>
      <c r="C1" s="1549"/>
      <c r="D1" s="1549"/>
      <c r="E1" s="1549"/>
      <c r="F1" s="1549"/>
      <c r="G1" s="1549"/>
      <c r="H1" s="1549"/>
      <c r="I1" s="1549"/>
      <c r="J1" s="1549"/>
      <c r="K1" s="1549"/>
      <c r="L1" s="1549"/>
      <c r="M1" s="1549"/>
      <c r="N1" s="1549"/>
      <c r="O1" s="1549"/>
      <c r="P1" s="1549"/>
      <c r="Q1" s="1549"/>
      <c r="R1" s="1549"/>
      <c r="S1" s="1549"/>
      <c r="T1" s="1549"/>
      <c r="U1" s="1549"/>
      <c r="V1" s="1549"/>
      <c r="W1" s="1549"/>
      <c r="X1" s="1549"/>
      <c r="Y1" s="1549"/>
      <c r="Z1" s="1549"/>
      <c r="AA1" s="1549"/>
      <c r="AB1" s="1549"/>
      <c r="AC1" s="1549"/>
      <c r="AD1" s="1549"/>
      <c r="AE1" s="1549"/>
      <c r="AF1" s="1549"/>
      <c r="AG1" s="1549"/>
      <c r="AH1" s="1549"/>
      <c r="AI1" s="1549"/>
      <c r="AJ1" s="1549"/>
      <c r="AK1" s="1549"/>
      <c r="AL1" s="1549"/>
      <c r="AM1" s="1549"/>
      <c r="AN1" s="1549"/>
      <c r="AO1" s="1549"/>
      <c r="AP1" s="1549"/>
      <c r="AQ1" s="1549"/>
      <c r="AR1" s="1549"/>
      <c r="AS1" s="1549"/>
    </row>
    <row r="2" spans="1:47" ht="21.95" customHeight="1" x14ac:dyDescent="0.2">
      <c r="A2" s="1550" t="s">
        <v>564</v>
      </c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  <c r="M2" s="1550"/>
      <c r="N2" s="1550"/>
      <c r="O2" s="1550"/>
      <c r="P2" s="1550"/>
      <c r="Q2" s="1550"/>
      <c r="R2" s="1550"/>
      <c r="S2" s="1550"/>
      <c r="T2" s="1550"/>
      <c r="U2" s="1550"/>
      <c r="V2" s="1550"/>
      <c r="W2" s="1550"/>
      <c r="X2" s="1550"/>
      <c r="Y2" s="1550"/>
      <c r="Z2" s="1550"/>
      <c r="AA2" s="1550"/>
      <c r="AB2" s="1550"/>
      <c r="AC2" s="1550"/>
      <c r="AD2" s="1550"/>
      <c r="AE2" s="1550"/>
      <c r="AF2" s="1550"/>
      <c r="AG2" s="1550"/>
      <c r="AH2" s="1550"/>
      <c r="AI2" s="1550"/>
      <c r="AJ2" s="1550"/>
      <c r="AK2" s="1550"/>
      <c r="AL2" s="1550"/>
      <c r="AM2" s="1550"/>
      <c r="AN2" s="1550"/>
      <c r="AO2" s="1550"/>
      <c r="AP2" s="1550"/>
      <c r="AQ2" s="1550"/>
      <c r="AR2" s="1550"/>
      <c r="AS2" s="1550"/>
    </row>
    <row r="3" spans="1:47" ht="21.95" customHeight="1" x14ac:dyDescent="0.2">
      <c r="A3" s="1550" t="s">
        <v>567</v>
      </c>
      <c r="B3" s="1550"/>
      <c r="C3" s="1550"/>
      <c r="D3" s="1550"/>
      <c r="E3" s="1550"/>
      <c r="F3" s="1550"/>
      <c r="G3" s="1550"/>
      <c r="H3" s="1550"/>
      <c r="I3" s="1550"/>
      <c r="J3" s="1550"/>
      <c r="K3" s="1550"/>
      <c r="L3" s="1550"/>
      <c r="M3" s="1550"/>
      <c r="N3" s="1550"/>
      <c r="O3" s="1550"/>
      <c r="P3" s="1550"/>
      <c r="Q3" s="1550"/>
      <c r="R3" s="1550"/>
      <c r="S3" s="1550"/>
      <c r="T3" s="1550"/>
      <c r="U3" s="1550"/>
      <c r="V3" s="1550"/>
      <c r="W3" s="1550"/>
      <c r="X3" s="1550"/>
      <c r="Y3" s="1550"/>
      <c r="Z3" s="1550"/>
      <c r="AA3" s="1550"/>
      <c r="AB3" s="1550"/>
      <c r="AC3" s="1550"/>
      <c r="AD3" s="1550"/>
      <c r="AE3" s="1550"/>
      <c r="AF3" s="1550"/>
      <c r="AG3" s="1550"/>
      <c r="AH3" s="1550"/>
      <c r="AI3" s="1550"/>
      <c r="AJ3" s="1550"/>
      <c r="AK3" s="1550"/>
      <c r="AL3" s="1550"/>
      <c r="AM3" s="1550"/>
      <c r="AN3" s="1550"/>
      <c r="AO3" s="1550"/>
      <c r="AP3" s="1550"/>
      <c r="AQ3" s="1550"/>
      <c r="AR3" s="1550"/>
      <c r="AS3" s="1550"/>
    </row>
    <row r="4" spans="1:47" ht="23.25" x14ac:dyDescent="0.2">
      <c r="A4" s="1550" t="s">
        <v>990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0"/>
      <c r="AJ4" s="1550"/>
      <c r="AK4" s="1550"/>
      <c r="AL4" s="1550"/>
      <c r="AM4" s="1550"/>
      <c r="AN4" s="1550"/>
      <c r="AO4" s="1550"/>
      <c r="AP4" s="1550"/>
      <c r="AQ4" s="1550"/>
      <c r="AR4" s="1550"/>
      <c r="AS4" s="1550"/>
    </row>
    <row r="5" spans="1:47" s="390" customFormat="1" ht="24" thickBot="1" x14ac:dyDescent="0.25">
      <c r="A5" s="1551" t="s">
        <v>565</v>
      </c>
      <c r="B5" s="1551"/>
      <c r="C5" s="1551"/>
      <c r="D5" s="1549"/>
      <c r="E5" s="1549"/>
      <c r="F5" s="1549"/>
      <c r="G5" s="1549"/>
      <c r="H5" s="1549"/>
      <c r="I5" s="1549"/>
      <c r="J5" s="1549"/>
      <c r="K5" s="1549"/>
      <c r="L5" s="1549"/>
      <c r="M5" s="1549"/>
      <c r="N5" s="1549"/>
      <c r="O5" s="1549"/>
      <c r="P5" s="1549"/>
      <c r="Q5" s="1549"/>
      <c r="R5" s="1549"/>
      <c r="S5" s="1549"/>
      <c r="T5" s="1549"/>
      <c r="U5" s="1549"/>
      <c r="V5" s="1549"/>
      <c r="W5" s="1549"/>
      <c r="X5" s="1549"/>
      <c r="Y5" s="1549"/>
      <c r="Z5" s="1549"/>
      <c r="AA5" s="1549"/>
      <c r="AB5" s="1549"/>
      <c r="AC5" s="1549"/>
      <c r="AD5" s="1549"/>
      <c r="AE5" s="1549"/>
      <c r="AF5" s="1549"/>
      <c r="AG5" s="1549"/>
      <c r="AH5" s="1549"/>
      <c r="AI5" s="1549"/>
      <c r="AJ5" s="1549"/>
      <c r="AK5" s="1549"/>
      <c r="AL5" s="1549"/>
      <c r="AM5" s="1549"/>
      <c r="AN5" s="1551"/>
      <c r="AO5" s="1551"/>
      <c r="AP5" s="1551"/>
      <c r="AQ5" s="1551"/>
      <c r="AR5" s="1551"/>
      <c r="AS5" s="1551"/>
    </row>
    <row r="6" spans="1:47" ht="15.75" customHeight="1" thickTop="1" thickBot="1" x14ac:dyDescent="0.25">
      <c r="A6" s="1572" t="s">
        <v>1</v>
      </c>
      <c r="B6" s="1575" t="s">
        <v>2</v>
      </c>
      <c r="C6" s="1578" t="s">
        <v>3</v>
      </c>
      <c r="D6" s="1581" t="s">
        <v>4</v>
      </c>
      <c r="E6" s="1582"/>
      <c r="F6" s="1582"/>
      <c r="G6" s="1582"/>
      <c r="H6" s="1582"/>
      <c r="I6" s="1582"/>
      <c r="J6" s="1582"/>
      <c r="K6" s="1582"/>
      <c r="L6" s="1582"/>
      <c r="M6" s="1582"/>
      <c r="N6" s="1582"/>
      <c r="O6" s="1582"/>
      <c r="P6" s="1582"/>
      <c r="Q6" s="1582"/>
      <c r="R6" s="1582"/>
      <c r="S6" s="1582"/>
      <c r="T6" s="1582"/>
      <c r="U6" s="1582"/>
      <c r="V6" s="1582"/>
      <c r="W6" s="1582"/>
      <c r="X6" s="1582"/>
      <c r="Y6" s="1582"/>
      <c r="Z6" s="1582"/>
      <c r="AA6" s="1582"/>
      <c r="AB6" s="1581" t="s">
        <v>4</v>
      </c>
      <c r="AC6" s="1582"/>
      <c r="AD6" s="1582"/>
      <c r="AE6" s="1582"/>
      <c r="AF6" s="1582"/>
      <c r="AG6" s="1582"/>
      <c r="AH6" s="1582"/>
      <c r="AI6" s="1582"/>
      <c r="AJ6" s="1582"/>
      <c r="AK6" s="1582"/>
      <c r="AL6" s="1582"/>
      <c r="AM6" s="1582"/>
      <c r="AN6" s="1593" t="s">
        <v>5</v>
      </c>
      <c r="AO6" s="1594"/>
      <c r="AP6" s="1594"/>
      <c r="AQ6" s="1594"/>
      <c r="AR6" s="1594"/>
      <c r="AS6" s="1595"/>
      <c r="AT6" s="1523" t="s">
        <v>48</v>
      </c>
      <c r="AU6" s="1523" t="s">
        <v>49</v>
      </c>
    </row>
    <row r="7" spans="1:47" ht="15.75" customHeight="1" x14ac:dyDescent="0.2">
      <c r="A7" s="1573"/>
      <c r="B7" s="1576"/>
      <c r="C7" s="1579"/>
      <c r="D7" s="1600" t="s">
        <v>6</v>
      </c>
      <c r="E7" s="1601"/>
      <c r="F7" s="1601"/>
      <c r="G7" s="1601"/>
      <c r="H7" s="1601"/>
      <c r="I7" s="1602"/>
      <c r="J7" s="1603" t="s">
        <v>7</v>
      </c>
      <c r="K7" s="1601"/>
      <c r="L7" s="1601"/>
      <c r="M7" s="1601"/>
      <c r="N7" s="1601"/>
      <c r="O7" s="1604"/>
      <c r="P7" s="1600" t="s">
        <v>8</v>
      </c>
      <c r="Q7" s="1601"/>
      <c r="R7" s="1601"/>
      <c r="S7" s="1601"/>
      <c r="T7" s="1601"/>
      <c r="U7" s="1602"/>
      <c r="V7" s="1603" t="s">
        <v>9</v>
      </c>
      <c r="W7" s="1601"/>
      <c r="X7" s="1601"/>
      <c r="Y7" s="1601"/>
      <c r="Z7" s="1601"/>
      <c r="AA7" s="1602"/>
      <c r="AB7" s="1600" t="s">
        <v>10</v>
      </c>
      <c r="AC7" s="1601"/>
      <c r="AD7" s="1601"/>
      <c r="AE7" s="1601"/>
      <c r="AF7" s="1601"/>
      <c r="AG7" s="1602"/>
      <c r="AH7" s="1600" t="s">
        <v>11</v>
      </c>
      <c r="AI7" s="1601"/>
      <c r="AJ7" s="1601"/>
      <c r="AK7" s="1601"/>
      <c r="AL7" s="1601"/>
      <c r="AM7" s="1602"/>
      <c r="AN7" s="1596"/>
      <c r="AO7" s="1597"/>
      <c r="AP7" s="1597"/>
      <c r="AQ7" s="1597"/>
      <c r="AR7" s="1597"/>
      <c r="AS7" s="1598"/>
      <c r="AT7" s="1599"/>
      <c r="AU7" s="1524"/>
    </row>
    <row r="8" spans="1:47" ht="15.75" customHeight="1" x14ac:dyDescent="0.2">
      <c r="A8" s="1573"/>
      <c r="B8" s="1576"/>
      <c r="C8" s="1579"/>
      <c r="D8" s="1587" t="s">
        <v>12</v>
      </c>
      <c r="E8" s="1588"/>
      <c r="F8" s="1589" t="s">
        <v>13</v>
      </c>
      <c r="G8" s="1588"/>
      <c r="H8" s="1583" t="s">
        <v>14</v>
      </c>
      <c r="I8" s="1590" t="s">
        <v>37</v>
      </c>
      <c r="J8" s="1592" t="s">
        <v>12</v>
      </c>
      <c r="K8" s="1588"/>
      <c r="L8" s="1589" t="s">
        <v>13</v>
      </c>
      <c r="M8" s="1588"/>
      <c r="N8" s="1583" t="s">
        <v>14</v>
      </c>
      <c r="O8" s="1585" t="s">
        <v>37</v>
      </c>
      <c r="P8" s="1587" t="s">
        <v>12</v>
      </c>
      <c r="Q8" s="1588"/>
      <c r="R8" s="1589" t="s">
        <v>13</v>
      </c>
      <c r="S8" s="1588"/>
      <c r="T8" s="1583" t="s">
        <v>14</v>
      </c>
      <c r="U8" s="1590" t="s">
        <v>37</v>
      </c>
      <c r="V8" s="1592" t="s">
        <v>12</v>
      </c>
      <c r="W8" s="1588"/>
      <c r="X8" s="1589" t="s">
        <v>13</v>
      </c>
      <c r="Y8" s="1588"/>
      <c r="Z8" s="1583" t="s">
        <v>14</v>
      </c>
      <c r="AA8" s="1612" t="s">
        <v>37</v>
      </c>
      <c r="AB8" s="1587" t="s">
        <v>12</v>
      </c>
      <c r="AC8" s="1588"/>
      <c r="AD8" s="1589" t="s">
        <v>13</v>
      </c>
      <c r="AE8" s="1588"/>
      <c r="AF8" s="1583" t="s">
        <v>14</v>
      </c>
      <c r="AG8" s="1590" t="s">
        <v>37</v>
      </c>
      <c r="AH8" s="1587" t="s">
        <v>12</v>
      </c>
      <c r="AI8" s="1588"/>
      <c r="AJ8" s="1589" t="s">
        <v>13</v>
      </c>
      <c r="AK8" s="1588"/>
      <c r="AL8" s="1583" t="s">
        <v>14</v>
      </c>
      <c r="AM8" s="1612" t="s">
        <v>37</v>
      </c>
      <c r="AN8" s="1592" t="s">
        <v>12</v>
      </c>
      <c r="AO8" s="1588"/>
      <c r="AP8" s="1589" t="s">
        <v>13</v>
      </c>
      <c r="AQ8" s="1588"/>
      <c r="AR8" s="1583" t="s">
        <v>14</v>
      </c>
      <c r="AS8" s="1605" t="s">
        <v>44</v>
      </c>
      <c r="AT8" s="1599"/>
      <c r="AU8" s="1524"/>
    </row>
    <row r="9" spans="1:47" ht="80.099999999999994" customHeight="1" thickBot="1" x14ac:dyDescent="0.25">
      <c r="A9" s="1574"/>
      <c r="B9" s="1577"/>
      <c r="C9" s="1580"/>
      <c r="D9" s="391" t="s">
        <v>38</v>
      </c>
      <c r="E9" s="392" t="s">
        <v>39</v>
      </c>
      <c r="F9" s="393" t="s">
        <v>38</v>
      </c>
      <c r="G9" s="392" t="s">
        <v>39</v>
      </c>
      <c r="H9" s="1584"/>
      <c r="I9" s="1591"/>
      <c r="J9" s="394" t="s">
        <v>38</v>
      </c>
      <c r="K9" s="392" t="s">
        <v>39</v>
      </c>
      <c r="L9" s="393" t="s">
        <v>38</v>
      </c>
      <c r="M9" s="392" t="s">
        <v>39</v>
      </c>
      <c r="N9" s="1584"/>
      <c r="O9" s="1586"/>
      <c r="P9" s="391" t="s">
        <v>38</v>
      </c>
      <c r="Q9" s="392" t="s">
        <v>39</v>
      </c>
      <c r="R9" s="393" t="s">
        <v>38</v>
      </c>
      <c r="S9" s="392" t="s">
        <v>39</v>
      </c>
      <c r="T9" s="1584"/>
      <c r="U9" s="1591"/>
      <c r="V9" s="394" t="s">
        <v>38</v>
      </c>
      <c r="W9" s="392" t="s">
        <v>39</v>
      </c>
      <c r="X9" s="393" t="s">
        <v>38</v>
      </c>
      <c r="Y9" s="392" t="s">
        <v>39</v>
      </c>
      <c r="Z9" s="1584"/>
      <c r="AA9" s="1613"/>
      <c r="AB9" s="391" t="s">
        <v>38</v>
      </c>
      <c r="AC9" s="392" t="s">
        <v>39</v>
      </c>
      <c r="AD9" s="393" t="s">
        <v>38</v>
      </c>
      <c r="AE9" s="392" t="s">
        <v>39</v>
      </c>
      <c r="AF9" s="1584"/>
      <c r="AG9" s="1591"/>
      <c r="AH9" s="391" t="s">
        <v>38</v>
      </c>
      <c r="AI9" s="392" t="s">
        <v>39</v>
      </c>
      <c r="AJ9" s="393" t="s">
        <v>38</v>
      </c>
      <c r="AK9" s="392" t="s">
        <v>39</v>
      </c>
      <c r="AL9" s="1584"/>
      <c r="AM9" s="1613"/>
      <c r="AN9" s="394" t="s">
        <v>38</v>
      </c>
      <c r="AO9" s="392" t="s">
        <v>40</v>
      </c>
      <c r="AP9" s="393" t="s">
        <v>38</v>
      </c>
      <c r="AQ9" s="392" t="s">
        <v>40</v>
      </c>
      <c r="AR9" s="1584"/>
      <c r="AS9" s="1606"/>
      <c r="AT9" s="1599"/>
      <c r="AU9" s="1524"/>
    </row>
    <row r="10" spans="1:47" s="403" customFormat="1" ht="15.75" customHeight="1" thickBot="1" x14ac:dyDescent="0.3">
      <c r="A10" s="395"/>
      <c r="B10" s="396"/>
      <c r="C10" s="397" t="s">
        <v>55</v>
      </c>
      <c r="D10" s="398">
        <f>SUM(SZAK!D46)</f>
        <v>4</v>
      </c>
      <c r="E10" s="398">
        <f>SUM(SZAK!E46)</f>
        <v>40</v>
      </c>
      <c r="F10" s="398">
        <f>SUM(SZAK!F46)</f>
        <v>6</v>
      </c>
      <c r="G10" s="398">
        <f>SUM(SZAK!G46)</f>
        <v>60</v>
      </c>
      <c r="H10" s="398">
        <f>SUM(SZAK!H46)</f>
        <v>8</v>
      </c>
      <c r="I10" s="399" t="s">
        <v>17</v>
      </c>
      <c r="J10" s="400">
        <f>SUM(SZAK!J46)</f>
        <v>4</v>
      </c>
      <c r="K10" s="398">
        <f>SUM(SZAK!K46)</f>
        <v>64</v>
      </c>
      <c r="L10" s="398">
        <f>SUM(SZAK!L46)</f>
        <v>6</v>
      </c>
      <c r="M10" s="398">
        <f>SUM(SZAK!M46)</f>
        <v>88</v>
      </c>
      <c r="N10" s="398">
        <f>SUM(SZAK!N46)</f>
        <v>8</v>
      </c>
      <c r="O10" s="399" t="s">
        <v>17</v>
      </c>
      <c r="P10" s="400">
        <f>SUM(SZAK!P46)</f>
        <v>5</v>
      </c>
      <c r="Q10" s="398">
        <f>SUM(SZAK!Q46)</f>
        <v>70</v>
      </c>
      <c r="R10" s="398">
        <f>SUM(SZAK!R46)</f>
        <v>5</v>
      </c>
      <c r="S10" s="398">
        <f>SUM(SZAK!S46)</f>
        <v>70</v>
      </c>
      <c r="T10" s="398">
        <f>SUM(SZAK!T46)</f>
        <v>9</v>
      </c>
      <c r="U10" s="399" t="s">
        <v>17</v>
      </c>
      <c r="V10" s="400">
        <f>SUM(SZAK!V46)</f>
        <v>2</v>
      </c>
      <c r="W10" s="398">
        <f>SUM(SZAK!W46)</f>
        <v>28</v>
      </c>
      <c r="X10" s="398">
        <f>SUM(SZAK!X46)</f>
        <v>7</v>
      </c>
      <c r="Y10" s="398">
        <f>SUM(SZAK!Y46)</f>
        <v>98</v>
      </c>
      <c r="Z10" s="398">
        <f>SUM(SZAK!Z46)</f>
        <v>9</v>
      </c>
      <c r="AA10" s="398" t="s">
        <v>17</v>
      </c>
      <c r="AB10" s="398">
        <f>SUM(SZAK!AB46)</f>
        <v>4</v>
      </c>
      <c r="AC10" s="398">
        <f>SUM(SZAK!AC46)</f>
        <v>56</v>
      </c>
      <c r="AD10" s="398">
        <f>SUM(SZAK!AD46)</f>
        <v>8</v>
      </c>
      <c r="AE10" s="398">
        <f>SUM(SZAK!AE46)</f>
        <v>112</v>
      </c>
      <c r="AF10" s="398">
        <f>SUM(SZAK!AF46)</f>
        <v>15</v>
      </c>
      <c r="AG10" s="398" t="s">
        <v>17</v>
      </c>
      <c r="AH10" s="398">
        <f>SUM(SZAK!AH46)</f>
        <v>4</v>
      </c>
      <c r="AI10" s="398">
        <f>SUM(SZAK!AI46)</f>
        <v>44</v>
      </c>
      <c r="AJ10" s="398">
        <f>SUM(SZAK!AJ46)</f>
        <v>7</v>
      </c>
      <c r="AK10" s="398">
        <f>SUM(SZAK!AK46)</f>
        <v>74</v>
      </c>
      <c r="AL10" s="398">
        <f>SUM(SZAK!AL46)</f>
        <v>16</v>
      </c>
      <c r="AM10" s="401" t="s">
        <v>17</v>
      </c>
      <c r="AN10" s="400">
        <f>SUM(SZAK!AN46)</f>
        <v>23</v>
      </c>
      <c r="AO10" s="398">
        <f>SUM(SZAK!AO46)</f>
        <v>304</v>
      </c>
      <c r="AP10" s="398">
        <f>SUM(SZAK!AP46)</f>
        <v>34</v>
      </c>
      <c r="AQ10" s="398">
        <f>SUM(SZAK!AQ46)</f>
        <v>440</v>
      </c>
      <c r="AR10" s="398">
        <f>SUM(SZAK!AR46)</f>
        <v>65</v>
      </c>
      <c r="AS10" s="398">
        <f>SUM(SZAK!AS46)</f>
        <v>55</v>
      </c>
      <c r="AT10" s="402"/>
      <c r="AU10" s="402"/>
    </row>
    <row r="11" spans="1:47" s="403" customFormat="1" ht="15.75" customHeight="1" x14ac:dyDescent="0.25">
      <c r="A11" s="404" t="s">
        <v>7</v>
      </c>
      <c r="B11" s="405"/>
      <c r="C11" s="406" t="s">
        <v>51</v>
      </c>
      <c r="D11" s="407"/>
      <c r="E11" s="408"/>
      <c r="F11" s="409"/>
      <c r="G11" s="408"/>
      <c r="H11" s="409"/>
      <c r="I11" s="603"/>
      <c r="J11" s="409"/>
      <c r="K11" s="408"/>
      <c r="L11" s="409"/>
      <c r="M11" s="408"/>
      <c r="N11" s="409"/>
      <c r="O11" s="411"/>
      <c r="P11" s="409"/>
      <c r="Q11" s="408"/>
      <c r="R11" s="409"/>
      <c r="S11" s="408"/>
      <c r="T11" s="409"/>
      <c r="U11" s="411"/>
      <c r="V11" s="409"/>
      <c r="W11" s="408"/>
      <c r="X11" s="409"/>
      <c r="Y11" s="408"/>
      <c r="Z11" s="409"/>
      <c r="AA11" s="645"/>
      <c r="AB11" s="407"/>
      <c r="AC11" s="408"/>
      <c r="AD11" s="409"/>
      <c r="AE11" s="408"/>
      <c r="AF11" s="409"/>
      <c r="AG11" s="413"/>
      <c r="AH11" s="409"/>
      <c r="AI11" s="408"/>
      <c r="AJ11" s="409"/>
      <c r="AK11" s="408"/>
      <c r="AL11" s="409"/>
      <c r="AM11" s="605"/>
      <c r="AN11" s="414"/>
      <c r="AO11" s="414"/>
      <c r="AP11" s="414"/>
      <c r="AQ11" s="414"/>
      <c r="AR11" s="414"/>
      <c r="AS11" s="415"/>
      <c r="AT11" s="606"/>
      <c r="AU11" s="606"/>
    </row>
    <row r="12" spans="1:47" s="1" customFormat="1" ht="15.75" customHeight="1" x14ac:dyDescent="0.2">
      <c r="A12" s="1428" t="s">
        <v>887</v>
      </c>
      <c r="B12" s="8" t="s">
        <v>15</v>
      </c>
      <c r="C12" s="1429" t="s">
        <v>886</v>
      </c>
      <c r="D12" s="21"/>
      <c r="E12" s="11"/>
      <c r="F12" s="10">
        <v>6</v>
      </c>
      <c r="G12" s="11">
        <v>60</v>
      </c>
      <c r="H12" s="10">
        <v>4</v>
      </c>
      <c r="I12" s="12" t="s">
        <v>67</v>
      </c>
      <c r="J12" s="13"/>
      <c r="K12" s="11" t="s">
        <v>68</v>
      </c>
      <c r="L12" s="14"/>
      <c r="M12" s="11" t="s">
        <v>68</v>
      </c>
      <c r="N12" s="14"/>
      <c r="O12" s="15"/>
      <c r="P12" s="14"/>
      <c r="Q12" s="11"/>
      <c r="R12" s="14"/>
      <c r="S12" s="11"/>
      <c r="T12" s="14"/>
      <c r="U12" s="16"/>
      <c r="V12" s="13"/>
      <c r="W12" s="11" t="s">
        <v>68</v>
      </c>
      <c r="X12" s="14"/>
      <c r="Y12" s="11" t="s">
        <v>68</v>
      </c>
      <c r="Z12" s="14"/>
      <c r="AA12" s="15"/>
      <c r="AB12" s="13"/>
      <c r="AC12" s="11" t="s">
        <v>68</v>
      </c>
      <c r="AD12" s="14"/>
      <c r="AE12" s="11" t="s">
        <v>68</v>
      </c>
      <c r="AF12" s="14"/>
      <c r="AG12" s="15"/>
      <c r="AH12" s="13"/>
      <c r="AI12" s="11" t="s">
        <v>68</v>
      </c>
      <c r="AJ12" s="14"/>
      <c r="AK12" s="11" t="s">
        <v>68</v>
      </c>
      <c r="AL12" s="14"/>
      <c r="AM12" s="15"/>
      <c r="AN12" s="17" t="str">
        <f t="shared" ref="AN12" si="0">IF(D12+J12+P12+V12+AB12+AH12=0,"",D12+J12+P12+V12+AB12+AH12)</f>
        <v/>
      </c>
      <c r="AO12" s="11"/>
      <c r="AP12" s="18">
        <f t="shared" ref="AP12" si="1">IF(F12+L12+R12+X12+AD12+AJ12=0,"",F12+L12+R12+X12+AD12+AJ12)</f>
        <v>6</v>
      </c>
      <c r="AQ12" s="11">
        <v>60</v>
      </c>
      <c r="AR12" s="18">
        <f t="shared" ref="AR12" si="2">IF(N12+H12+T12+Z12+AF12+AL12=0,"",N12+H12+T12+Z12+AF12+AL12)</f>
        <v>4</v>
      </c>
      <c r="AS12" s="19">
        <f t="shared" ref="AS12" si="3">IF(D12+F12+L12+J12+P12+R12+V12+X12+AB12+AD12+AH12+AJ12=0,"",D12+F12+L12+J12+P12+R12+V12+X12+AB12+AD12+AH12+AJ12)</f>
        <v>6</v>
      </c>
      <c r="AT12" s="188" t="s">
        <v>662</v>
      </c>
      <c r="AU12" s="189" t="s">
        <v>661</v>
      </c>
    </row>
    <row r="13" spans="1:47" ht="15.75" customHeight="1" x14ac:dyDescent="0.2">
      <c r="A13" s="22" t="s">
        <v>65</v>
      </c>
      <c r="B13" s="25" t="s">
        <v>34</v>
      </c>
      <c r="C13" s="9" t="s">
        <v>66</v>
      </c>
      <c r="D13" s="14">
        <v>2</v>
      </c>
      <c r="E13" s="11">
        <v>36</v>
      </c>
      <c r="F13" s="14">
        <v>2</v>
      </c>
      <c r="G13" s="11">
        <v>24</v>
      </c>
      <c r="H13" s="14">
        <v>2</v>
      </c>
      <c r="I13" s="16" t="s">
        <v>67</v>
      </c>
      <c r="J13" s="13"/>
      <c r="K13" s="11" t="str">
        <f>IF(J13*15=0,"",J13*15)</f>
        <v/>
      </c>
      <c r="L13" s="14"/>
      <c r="M13" s="11" t="str">
        <f>IF(L13*15=0,"",L13*15)</f>
        <v/>
      </c>
      <c r="N13" s="14"/>
      <c r="O13" s="646"/>
      <c r="P13" s="14"/>
      <c r="Q13" s="11" t="str">
        <f>IF(P13*15=0,"",P13*15)</f>
        <v/>
      </c>
      <c r="R13" s="14"/>
      <c r="S13" s="11" t="str">
        <f>IF(R13*15=0,"",R13*15)</f>
        <v/>
      </c>
      <c r="T13" s="14"/>
      <c r="U13" s="646"/>
      <c r="V13" s="14"/>
      <c r="W13" s="11" t="str">
        <f>IF(V13*15=0,"",V13*15)</f>
        <v/>
      </c>
      <c r="X13" s="14"/>
      <c r="Y13" s="11" t="str">
        <f>IF(X13*15=0,"",X13*15)</f>
        <v/>
      </c>
      <c r="Z13" s="14"/>
      <c r="AA13" s="15"/>
      <c r="AB13" s="13"/>
      <c r="AC13" s="11" t="str">
        <f>IF(AB13*15=0,"",AB13*15)</f>
        <v/>
      </c>
      <c r="AD13" s="27"/>
      <c r="AE13" s="11" t="str">
        <f>IF(AD13*15=0,"",AD13*15)</f>
        <v/>
      </c>
      <c r="AF13" s="27"/>
      <c r="AG13" s="28"/>
      <c r="AH13" s="14"/>
      <c r="AI13" s="11" t="str">
        <f>IF(AH13*15=0,"",AH13*15)</f>
        <v/>
      </c>
      <c r="AJ13" s="14"/>
      <c r="AK13" s="11" t="str">
        <f>IF(AJ13*15=0,"",AJ13*15)</f>
        <v/>
      </c>
      <c r="AL13" s="14"/>
      <c r="AM13" s="14"/>
      <c r="AN13" s="17">
        <f t="shared" ref="AN13:AN46" si="4">IF(D13+J13+P13+V13+AB13+AH13=0,"",D13+J13+P13+V13+AB13+AH13)</f>
        <v>2</v>
      </c>
      <c r="AO13" s="11">
        <v>36</v>
      </c>
      <c r="AP13" s="18">
        <f t="shared" ref="AP13:AP46" si="5">IF(F13+L13+R13+X13+AD13+AJ13=0,"",F13+L13+R13+X13+AD13+AJ13)</f>
        <v>2</v>
      </c>
      <c r="AQ13" s="11">
        <v>24</v>
      </c>
      <c r="AR13" s="18">
        <f t="shared" ref="AR13:AR46" si="6">IF(N13+H13+T13+Z13+AF13+AL13=0,"",N13+H13+T13+Z13+AF13+AL13)</f>
        <v>2</v>
      </c>
      <c r="AS13" s="19">
        <f t="shared" ref="AS13:AS46" si="7">IF(D13+F13+L13+J13+P13+R13+V13+X13+AB13+AD13+AH13+AJ13=0,"",D13+F13+L13+J13+P13+R13+V13+X13+AB13+AD13+AH13+AJ13)</f>
        <v>4</v>
      </c>
      <c r="AT13" s="30" t="s">
        <v>749</v>
      </c>
      <c r="AU13" s="31" t="s">
        <v>750</v>
      </c>
    </row>
    <row r="14" spans="1:47" ht="15.75" customHeight="1" x14ac:dyDescent="0.2">
      <c r="A14" s="22" t="s">
        <v>147</v>
      </c>
      <c r="B14" s="25" t="s">
        <v>34</v>
      </c>
      <c r="C14" s="9" t="s">
        <v>148</v>
      </c>
      <c r="D14" s="14">
        <v>2</v>
      </c>
      <c r="E14" s="11">
        <v>24</v>
      </c>
      <c r="F14" s="14"/>
      <c r="G14" s="11">
        <v>6</v>
      </c>
      <c r="H14" s="14">
        <v>2</v>
      </c>
      <c r="I14" s="16" t="s">
        <v>67</v>
      </c>
      <c r="J14" s="13"/>
      <c r="K14" s="11" t="str">
        <f>IF(J14*15=0,"",J14*15)</f>
        <v/>
      </c>
      <c r="L14" s="14"/>
      <c r="M14" s="11" t="str">
        <f>IF(L14*15=0,"",L14*15)</f>
        <v/>
      </c>
      <c r="N14" s="14"/>
      <c r="O14" s="15"/>
      <c r="P14" s="14"/>
      <c r="Q14" s="11" t="str">
        <f>IF(P14*15=0,"",P14*15)</f>
        <v/>
      </c>
      <c r="R14" s="14"/>
      <c r="S14" s="11" t="str">
        <f>IF(R14*15=0,"",R14*15)</f>
        <v/>
      </c>
      <c r="T14" s="14"/>
      <c r="U14" s="16"/>
      <c r="V14" s="13"/>
      <c r="W14" s="11" t="str">
        <f>IF(V14*15=0,"",V14*15)</f>
        <v/>
      </c>
      <c r="X14" s="14"/>
      <c r="Y14" s="11" t="str">
        <f>IF(X14*15=0,"",X14*15)</f>
        <v/>
      </c>
      <c r="Z14" s="14"/>
      <c r="AA14" s="15"/>
      <c r="AB14" s="13"/>
      <c r="AC14" s="11" t="str">
        <f>IF(AB14*15=0,"",AB14*15)</f>
        <v/>
      </c>
      <c r="AD14" s="27"/>
      <c r="AE14" s="11" t="str">
        <f>IF(AD14*15=0,"",AD14*15)</f>
        <v/>
      </c>
      <c r="AF14" s="27"/>
      <c r="AG14" s="28"/>
      <c r="AH14" s="14"/>
      <c r="AI14" s="11" t="str">
        <f>IF(AH14*15=0,"",AH14*15)</f>
        <v/>
      </c>
      <c r="AJ14" s="14"/>
      <c r="AK14" s="11" t="str">
        <f>IF(AJ14*15=0,"",AJ14*15)</f>
        <v/>
      </c>
      <c r="AL14" s="14"/>
      <c r="AM14" s="14"/>
      <c r="AN14" s="17">
        <f t="shared" si="4"/>
        <v>2</v>
      </c>
      <c r="AO14" s="11">
        <v>24</v>
      </c>
      <c r="AP14" s="18" t="str">
        <f t="shared" si="5"/>
        <v/>
      </c>
      <c r="AQ14" s="11">
        <v>6</v>
      </c>
      <c r="AR14" s="18">
        <f t="shared" si="6"/>
        <v>2</v>
      </c>
      <c r="AS14" s="19">
        <f t="shared" si="7"/>
        <v>2</v>
      </c>
      <c r="AT14" s="31" t="s">
        <v>692</v>
      </c>
      <c r="AU14" s="31" t="s">
        <v>752</v>
      </c>
    </row>
    <row r="15" spans="1:47" ht="15.75" customHeight="1" x14ac:dyDescent="0.2">
      <c r="A15" s="22" t="s">
        <v>69</v>
      </c>
      <c r="B15" s="647" t="s">
        <v>34</v>
      </c>
      <c r="C15" s="9" t="s">
        <v>70</v>
      </c>
      <c r="D15" s="14">
        <v>1</v>
      </c>
      <c r="E15" s="11">
        <v>16</v>
      </c>
      <c r="F15" s="14">
        <v>1</v>
      </c>
      <c r="G15" s="11">
        <v>36</v>
      </c>
      <c r="H15" s="14">
        <v>2</v>
      </c>
      <c r="I15" s="16" t="s">
        <v>71</v>
      </c>
      <c r="J15" s="13"/>
      <c r="K15" s="11" t="str">
        <f>IF(J15*15=0,"",J15*15)</f>
        <v/>
      </c>
      <c r="L15" s="14"/>
      <c r="M15" s="11" t="str">
        <f>IF(L15*15=0,"",L15*15)</f>
        <v/>
      </c>
      <c r="N15" s="14"/>
      <c r="O15" s="15"/>
      <c r="P15" s="14"/>
      <c r="Q15" s="11" t="str">
        <f>IF(P15*15=0,"",P15*15)</f>
        <v/>
      </c>
      <c r="R15" s="14"/>
      <c r="S15" s="11" t="str">
        <f>IF(R15*15=0,"",R15*15)</f>
        <v/>
      </c>
      <c r="T15" s="14"/>
      <c r="U15" s="16"/>
      <c r="V15" s="13"/>
      <c r="W15" s="11" t="str">
        <f>IF(V15*15=0,"",V15*15)</f>
        <v/>
      </c>
      <c r="X15" s="14"/>
      <c r="Y15" s="11" t="str">
        <f>IF(X15*15=0,"",X15*15)</f>
        <v/>
      </c>
      <c r="Z15" s="14"/>
      <c r="AA15" s="15"/>
      <c r="AB15" s="13"/>
      <c r="AC15" s="11" t="str">
        <f>IF(AB15*15=0,"",AB15*15)</f>
        <v/>
      </c>
      <c r="AD15" s="27"/>
      <c r="AE15" s="11" t="str">
        <f>IF(AD15*15=0,"",AD15*15)</f>
        <v/>
      </c>
      <c r="AF15" s="27"/>
      <c r="AG15" s="28"/>
      <c r="AH15" s="14"/>
      <c r="AI15" s="11" t="str">
        <f>IF(AH15*15=0,"",AH15*15)</f>
        <v/>
      </c>
      <c r="AJ15" s="14"/>
      <c r="AK15" s="11" t="str">
        <f>IF(AJ15*15=0,"",AJ15*15)</f>
        <v/>
      </c>
      <c r="AL15" s="14"/>
      <c r="AM15" s="14"/>
      <c r="AN15" s="17">
        <f t="shared" si="4"/>
        <v>1</v>
      </c>
      <c r="AO15" s="11">
        <v>16</v>
      </c>
      <c r="AP15" s="18">
        <f t="shared" si="5"/>
        <v>1</v>
      </c>
      <c r="AQ15" s="11">
        <v>36</v>
      </c>
      <c r="AR15" s="18">
        <f t="shared" si="6"/>
        <v>2</v>
      </c>
      <c r="AS15" s="19">
        <f t="shared" si="7"/>
        <v>2</v>
      </c>
      <c r="AT15" s="633" t="s">
        <v>749</v>
      </c>
      <c r="AU15" s="546" t="s">
        <v>654</v>
      </c>
    </row>
    <row r="16" spans="1:47" ht="15.75" customHeight="1" x14ac:dyDescent="0.2">
      <c r="A16" s="22" t="s">
        <v>72</v>
      </c>
      <c r="B16" s="25" t="s">
        <v>34</v>
      </c>
      <c r="C16" s="9" t="s">
        <v>73</v>
      </c>
      <c r="D16" s="14"/>
      <c r="E16" s="11" t="str">
        <f>IF(D16*15=0,"",D16*15)</f>
        <v/>
      </c>
      <c r="F16" s="14">
        <v>4</v>
      </c>
      <c r="G16" s="11">
        <v>54</v>
      </c>
      <c r="H16" s="14">
        <v>2</v>
      </c>
      <c r="I16" s="16" t="s">
        <v>71</v>
      </c>
      <c r="J16" s="13"/>
      <c r="K16" s="11" t="str">
        <f>IF(J16*15=0,"",J16*15)</f>
        <v/>
      </c>
      <c r="L16" s="14"/>
      <c r="M16" s="11" t="str">
        <f>IF(L16*15=0,"",L16*15)</f>
        <v/>
      </c>
      <c r="N16" s="14"/>
      <c r="O16" s="15"/>
      <c r="P16" s="14"/>
      <c r="Q16" s="11" t="str">
        <f>IF(P16*15=0,"",P16*15)</f>
        <v/>
      </c>
      <c r="R16" s="14"/>
      <c r="S16" s="11" t="str">
        <f>IF(R16*15=0,"",R16*15)</f>
        <v/>
      </c>
      <c r="T16" s="14"/>
      <c r="U16" s="16"/>
      <c r="V16" s="13"/>
      <c r="W16" s="11" t="str">
        <f>IF(V16*15=0,"",V16*15)</f>
        <v/>
      </c>
      <c r="X16" s="14"/>
      <c r="Y16" s="11" t="str">
        <f>IF(X16*15=0,"",X16*15)</f>
        <v/>
      </c>
      <c r="Z16" s="14"/>
      <c r="AA16" s="15"/>
      <c r="AB16" s="13"/>
      <c r="AC16" s="11" t="str">
        <f>IF(AB16*15=0,"",AB16*15)</f>
        <v/>
      </c>
      <c r="AD16" s="27"/>
      <c r="AE16" s="11" t="str">
        <f>IF(AD16*15=0,"",AD16*15)</f>
        <v/>
      </c>
      <c r="AF16" s="27"/>
      <c r="AG16" s="28"/>
      <c r="AH16" s="14"/>
      <c r="AI16" s="11" t="str">
        <f>IF(AH16*15=0,"",AH16*15)</f>
        <v/>
      </c>
      <c r="AJ16" s="14"/>
      <c r="AK16" s="11" t="str">
        <f>IF(AJ16*15=0,"",AJ16*15)</f>
        <v/>
      </c>
      <c r="AL16" s="14"/>
      <c r="AM16" s="14"/>
      <c r="AN16" s="17" t="str">
        <f t="shared" si="4"/>
        <v/>
      </c>
      <c r="AO16" s="11" t="str">
        <f t="shared" ref="AO16:AO46" si="8">IF((D16+J16+P16+V16+AB16+AH16)*14=0,"",(D16+J16+P16+V16+AB16+AH16)*14)</f>
        <v/>
      </c>
      <c r="AP16" s="18">
        <f t="shared" si="5"/>
        <v>4</v>
      </c>
      <c r="AQ16" s="11">
        <v>54</v>
      </c>
      <c r="AR16" s="18">
        <f t="shared" si="6"/>
        <v>2</v>
      </c>
      <c r="AS16" s="19">
        <f t="shared" si="7"/>
        <v>4</v>
      </c>
      <c r="AT16" s="30" t="s">
        <v>671</v>
      </c>
      <c r="AU16" s="31" t="s">
        <v>751</v>
      </c>
    </row>
    <row r="17" spans="1:47" s="20" customFormat="1" ht="15.75" customHeight="1" x14ac:dyDescent="0.2">
      <c r="A17" s="22" t="s">
        <v>79</v>
      </c>
      <c r="B17" s="8" t="s">
        <v>15</v>
      </c>
      <c r="C17" s="9" t="s">
        <v>80</v>
      </c>
      <c r="D17" s="14">
        <v>2</v>
      </c>
      <c r="E17" s="11">
        <v>20</v>
      </c>
      <c r="F17" s="14">
        <v>1</v>
      </c>
      <c r="G17" s="11">
        <v>10</v>
      </c>
      <c r="H17" s="14">
        <v>2</v>
      </c>
      <c r="I17" s="16" t="s">
        <v>67</v>
      </c>
      <c r="J17" s="13"/>
      <c r="K17" s="11"/>
      <c r="L17" s="14"/>
      <c r="M17" s="11"/>
      <c r="N17" s="14"/>
      <c r="O17" s="15"/>
      <c r="P17" s="14"/>
      <c r="Q17" s="11"/>
      <c r="R17" s="14"/>
      <c r="S17" s="11"/>
      <c r="T17" s="14"/>
      <c r="U17" s="16"/>
      <c r="V17" s="13"/>
      <c r="W17" s="11"/>
      <c r="X17" s="14"/>
      <c r="Y17" s="11"/>
      <c r="Z17" s="14"/>
      <c r="AA17" s="15"/>
      <c r="AB17" s="13"/>
      <c r="AC17" s="11"/>
      <c r="AD17" s="27"/>
      <c r="AE17" s="11"/>
      <c r="AF17" s="27"/>
      <c r="AG17" s="28"/>
      <c r="AH17" s="14"/>
      <c r="AI17" s="11"/>
      <c r="AJ17" s="14"/>
      <c r="AK17" s="11"/>
      <c r="AL17" s="14"/>
      <c r="AM17" s="14"/>
      <c r="AN17" s="17">
        <f t="shared" si="4"/>
        <v>2</v>
      </c>
      <c r="AO17" s="11">
        <v>20</v>
      </c>
      <c r="AP17" s="18">
        <f t="shared" si="5"/>
        <v>1</v>
      </c>
      <c r="AQ17" s="11">
        <v>10</v>
      </c>
      <c r="AR17" s="18">
        <f t="shared" si="6"/>
        <v>2</v>
      </c>
      <c r="AS17" s="19">
        <f t="shared" si="7"/>
        <v>3</v>
      </c>
      <c r="AT17" s="30" t="s">
        <v>981</v>
      </c>
      <c r="AU17" s="31" t="s">
        <v>750</v>
      </c>
    </row>
    <row r="18" spans="1:47" s="20" customFormat="1" ht="15.75" customHeight="1" x14ac:dyDescent="0.2">
      <c r="A18" s="80" t="s">
        <v>283</v>
      </c>
      <c r="B18" s="25" t="s">
        <v>15</v>
      </c>
      <c r="C18" s="612" t="s">
        <v>284</v>
      </c>
      <c r="D18" s="14"/>
      <c r="E18" s="11" t="s">
        <v>68</v>
      </c>
      <c r="F18" s="14">
        <v>4</v>
      </c>
      <c r="G18" s="11">
        <v>40</v>
      </c>
      <c r="H18" s="14">
        <v>3</v>
      </c>
      <c r="I18" s="16" t="s">
        <v>71</v>
      </c>
      <c r="J18" s="13"/>
      <c r="K18" s="11"/>
      <c r="L18" s="14"/>
      <c r="M18" s="11"/>
      <c r="N18" s="14"/>
      <c r="O18" s="15"/>
      <c r="P18" s="14"/>
      <c r="Q18" s="11"/>
      <c r="R18" s="14"/>
      <c r="S18" s="11"/>
      <c r="T18" s="14"/>
      <c r="U18" s="16"/>
      <c r="V18" s="13"/>
      <c r="W18" s="11"/>
      <c r="X18" s="14"/>
      <c r="Y18" s="11"/>
      <c r="Z18" s="14"/>
      <c r="AA18" s="15"/>
      <c r="AB18" s="13"/>
      <c r="AC18" s="11"/>
      <c r="AD18" s="27"/>
      <c r="AE18" s="11"/>
      <c r="AF18" s="27"/>
      <c r="AG18" s="28"/>
      <c r="AH18" s="14"/>
      <c r="AI18" s="11"/>
      <c r="AJ18" s="14"/>
      <c r="AK18" s="11"/>
      <c r="AL18" s="14"/>
      <c r="AM18" s="14"/>
      <c r="AN18" s="17" t="str">
        <f t="shared" si="4"/>
        <v/>
      </c>
      <c r="AO18" s="11" t="str">
        <f t="shared" si="8"/>
        <v/>
      </c>
      <c r="AP18" s="18">
        <f t="shared" si="5"/>
        <v>4</v>
      </c>
      <c r="AQ18" s="11">
        <v>40</v>
      </c>
      <c r="AR18" s="18">
        <f t="shared" si="6"/>
        <v>3</v>
      </c>
      <c r="AS18" s="19">
        <f t="shared" si="7"/>
        <v>4</v>
      </c>
      <c r="AT18" s="30" t="s">
        <v>846</v>
      </c>
      <c r="AU18" s="31" t="s">
        <v>847</v>
      </c>
    </row>
    <row r="19" spans="1:47" ht="15.75" customHeight="1" x14ac:dyDescent="0.2">
      <c r="A19" s="22" t="s">
        <v>150</v>
      </c>
      <c r="B19" s="25" t="s">
        <v>34</v>
      </c>
      <c r="C19" s="9" t="s">
        <v>151</v>
      </c>
      <c r="D19" s="14">
        <v>5</v>
      </c>
      <c r="E19" s="11">
        <v>50</v>
      </c>
      <c r="F19" s="14">
        <v>2</v>
      </c>
      <c r="G19" s="11">
        <v>20</v>
      </c>
      <c r="H19" s="14">
        <v>4</v>
      </c>
      <c r="I19" s="16" t="s">
        <v>67</v>
      </c>
      <c r="J19" s="13"/>
      <c r="K19" s="11" t="str">
        <f>IF(J19*15=0,"",J19*15)</f>
        <v/>
      </c>
      <c r="L19" s="14"/>
      <c r="M19" s="11" t="str">
        <f>IF(L19*15=0,"",L19*15)</f>
        <v/>
      </c>
      <c r="N19" s="14"/>
      <c r="O19" s="15"/>
      <c r="P19" s="14"/>
      <c r="Q19" s="11" t="str">
        <f>IF(P19*15=0,"",P19*15)</f>
        <v/>
      </c>
      <c r="R19" s="14"/>
      <c r="S19" s="11" t="str">
        <f>IF(R19*15=0,"",R19*15)</f>
        <v/>
      </c>
      <c r="T19" s="14"/>
      <c r="U19" s="16"/>
      <c r="V19" s="13"/>
      <c r="W19" s="11" t="str">
        <f>IF(V19*15=0,"",V19*15)</f>
        <v/>
      </c>
      <c r="X19" s="14"/>
      <c r="Y19" s="11" t="str">
        <f>IF(X19*15=0,"",X19*15)</f>
        <v/>
      </c>
      <c r="Z19" s="14"/>
      <c r="AA19" s="15"/>
      <c r="AB19" s="13"/>
      <c r="AC19" s="11" t="str">
        <f>IF(AB19*15=0,"",AB19*15)</f>
        <v/>
      </c>
      <c r="AD19" s="27"/>
      <c r="AE19" s="11" t="str">
        <f>IF(AD19*15=0,"",AD19*15)</f>
        <v/>
      </c>
      <c r="AF19" s="27"/>
      <c r="AG19" s="28"/>
      <c r="AH19" s="14"/>
      <c r="AI19" s="11" t="str">
        <f t="shared" ref="AI19:AI34" si="9">IF(AH19*15=0,"",AH19*15)</f>
        <v/>
      </c>
      <c r="AJ19" s="14"/>
      <c r="AK19" s="11" t="str">
        <f>IF(AJ19*15=0,"",AJ19*15)</f>
        <v/>
      </c>
      <c r="AL19" s="14"/>
      <c r="AM19" s="14"/>
      <c r="AN19" s="17">
        <f t="shared" si="4"/>
        <v>5</v>
      </c>
      <c r="AO19" s="11">
        <v>50</v>
      </c>
      <c r="AP19" s="18">
        <f t="shared" si="5"/>
        <v>2</v>
      </c>
      <c r="AQ19" s="11">
        <v>20</v>
      </c>
      <c r="AR19" s="18">
        <f t="shared" si="6"/>
        <v>4</v>
      </c>
      <c r="AS19" s="19">
        <f t="shared" si="7"/>
        <v>7</v>
      </c>
      <c r="AT19" s="31" t="s">
        <v>692</v>
      </c>
      <c r="AU19" s="31" t="s">
        <v>752</v>
      </c>
    </row>
    <row r="20" spans="1:47" s="20" customFormat="1" ht="15.75" customHeight="1" x14ac:dyDescent="0.2">
      <c r="A20" s="22" t="s">
        <v>801</v>
      </c>
      <c r="B20" s="33" t="s">
        <v>15</v>
      </c>
      <c r="C20" s="1430" t="s">
        <v>585</v>
      </c>
      <c r="D20" s="26"/>
      <c r="E20" s="11" t="str">
        <f t="shared" ref="E20" si="10">IF(D20*15=0,"",D20*15)</f>
        <v/>
      </c>
      <c r="F20" s="14"/>
      <c r="G20" s="11" t="str">
        <f t="shared" ref="G20" si="11">IF(F20*15=0,"",F20*15)</f>
        <v/>
      </c>
      <c r="H20" s="14"/>
      <c r="I20" s="16"/>
      <c r="J20" s="13"/>
      <c r="K20" s="11" t="str">
        <f>IF(J20*15=0,"",J20*15)</f>
        <v/>
      </c>
      <c r="L20" s="14"/>
      <c r="M20" s="11" t="str">
        <f t="shared" ref="M20" si="12">IF(L20*15=0,"",L20*15)</f>
        <v/>
      </c>
      <c r="N20" s="14"/>
      <c r="O20" s="15"/>
      <c r="P20" s="14"/>
      <c r="Q20" s="11"/>
      <c r="R20" s="14"/>
      <c r="S20" s="11" t="str">
        <f>IF(R20*15=0,"",R20*15)</f>
        <v/>
      </c>
      <c r="T20" s="14"/>
      <c r="U20" s="16"/>
      <c r="V20" s="13"/>
      <c r="W20" s="259"/>
      <c r="X20" s="262">
        <v>1</v>
      </c>
      <c r="Y20" s="667">
        <v>14</v>
      </c>
      <c r="Z20" s="262">
        <v>1</v>
      </c>
      <c r="AA20" s="15" t="s">
        <v>71</v>
      </c>
      <c r="AB20" s="29"/>
      <c r="AC20" s="1165"/>
      <c r="AD20" s="23"/>
      <c r="AE20" s="38"/>
      <c r="AF20" s="27"/>
      <c r="AG20" s="32"/>
      <c r="AH20" s="26"/>
      <c r="AI20" s="11"/>
      <c r="AJ20" s="27"/>
      <c r="AK20" s="11"/>
      <c r="AL20" s="27"/>
      <c r="AM20" s="14"/>
      <c r="AN20" s="17" t="str">
        <f>IF(D20+J20+P20+V20+AB20+AH20=0,"",D20+J20+P20+V20+AB20+AH20)</f>
        <v/>
      </c>
      <c r="AO20" s="11" t="str">
        <f>IF((D20+J20+P20+V20+AB20+AH20)*14=0,"",(D20+J20+P20+V20+AB20+AH20)*14)</f>
        <v/>
      </c>
      <c r="AP20" s="18">
        <f>IF(F20+L20+R20+X20+AD20+AJ20=0,"",F20+L20+R20+X20+AD20+AJ20)</f>
        <v>1</v>
      </c>
      <c r="AQ20" s="11">
        <f>IF((L20+F20+R20+X20+AD20+AJ20)*14=0,"",(L20+F20+R20+X20+AD20+AJ20)*14)</f>
        <v>14</v>
      </c>
      <c r="AR20" s="18">
        <f>IF(N20+H20+T20+Z20+AF20+AL20=0,"",N20+H20+T20+Z20+AF20+AL20)</f>
        <v>1</v>
      </c>
      <c r="AS20" s="19">
        <f>IF(D20+F20+L20+J20+P20+R20+V20+X20+AB20+AD20+AH20+AJ20=0,"",D20+F20+L20+J20+P20+R20+V20+X20+AB20+AD20+AH20+AJ20)</f>
        <v>1</v>
      </c>
      <c r="AT20" s="30" t="s">
        <v>662</v>
      </c>
      <c r="AU20" s="31" t="s">
        <v>682</v>
      </c>
    </row>
    <row r="21" spans="1:47" s="20" customFormat="1" ht="15.75" customHeight="1" x14ac:dyDescent="0.2">
      <c r="A21" s="22" t="s">
        <v>798</v>
      </c>
      <c r="B21" s="1163" t="s">
        <v>15</v>
      </c>
      <c r="C21" s="1431" t="s">
        <v>586</v>
      </c>
      <c r="D21" s="1170"/>
      <c r="E21" s="1166"/>
      <c r="F21" s="42"/>
      <c r="G21" s="1166"/>
      <c r="H21" s="42"/>
      <c r="I21" s="43"/>
      <c r="J21" s="44"/>
      <c r="K21" s="1166"/>
      <c r="L21" s="42"/>
      <c r="M21" s="1166"/>
      <c r="N21" s="42"/>
      <c r="O21" s="45"/>
      <c r="P21" s="42"/>
      <c r="Q21" s="1166"/>
      <c r="R21" s="42"/>
      <c r="S21" s="1166"/>
      <c r="T21" s="42"/>
      <c r="U21" s="43"/>
      <c r="V21" s="44"/>
      <c r="W21" s="1166"/>
      <c r="X21" s="42"/>
      <c r="Y21" s="1166"/>
      <c r="Z21" s="42"/>
      <c r="AA21" s="45"/>
      <c r="AB21" s="44"/>
      <c r="AC21" s="1166"/>
      <c r="AD21" s="1167"/>
      <c r="AE21" s="1166"/>
      <c r="AF21" s="1168"/>
      <c r="AG21" s="32"/>
      <c r="AH21" s="1170"/>
      <c r="AI21" s="1166"/>
      <c r="AJ21" s="1168">
        <v>1</v>
      </c>
      <c r="AK21" s="1436">
        <v>8</v>
      </c>
      <c r="AL21" s="1168">
        <v>1</v>
      </c>
      <c r="AM21" s="14" t="s">
        <v>71</v>
      </c>
      <c r="AN21" s="17" t="str">
        <f t="shared" ref="AN21:AN22" si="13">IF(D21+J21+P21+V21+AB21+AH21=0,"",D21+J21+P21+V21+AB21+AH21)</f>
        <v/>
      </c>
      <c r="AO21" s="11" t="str">
        <f t="shared" ref="AO21:AO22" si="14">IF((D21+J21+P21+V21+AB21+AH21)*14=0,"",(D21+J21+P21+V21+AB21+AH21)*14)</f>
        <v/>
      </c>
      <c r="AP21" s="18">
        <f t="shared" ref="AP21:AP22" si="15">IF(F21+L21+R21+X21+AD21+AJ21=0,"",F21+L21+R21+X21+AD21+AJ21)</f>
        <v>1</v>
      </c>
      <c r="AQ21" s="11">
        <v>8</v>
      </c>
      <c r="AR21" s="18">
        <f t="shared" ref="AR21:AR22" si="16">IF(N21+H21+T21+Z21+AF21+AL21=0,"",N21+H21+T21+Z21+AF21+AL21)</f>
        <v>1</v>
      </c>
      <c r="AS21" s="19">
        <f t="shared" ref="AS21:AS22" si="17">IF(D21+F21+L21+J21+P21+R21+V21+X21+AB21+AD21+AH21+AJ21=0,"",D21+F21+L21+J21+P21+R21+V21+X21+AB21+AD21+AH21+AJ21)</f>
        <v>1</v>
      </c>
      <c r="AT21" s="30" t="s">
        <v>662</v>
      </c>
      <c r="AU21" s="31" t="s">
        <v>661</v>
      </c>
    </row>
    <row r="22" spans="1:47" s="20" customFormat="1" ht="15.75" customHeight="1" x14ac:dyDescent="0.2">
      <c r="A22" s="22" t="s">
        <v>799</v>
      </c>
      <c r="B22" s="1163" t="s">
        <v>15</v>
      </c>
      <c r="C22" s="1431" t="s">
        <v>802</v>
      </c>
      <c r="D22" s="1170"/>
      <c r="E22" s="1166"/>
      <c r="F22" s="42"/>
      <c r="G22" s="1166"/>
      <c r="H22" s="42"/>
      <c r="I22" s="43"/>
      <c r="J22" s="44"/>
      <c r="K22" s="1166"/>
      <c r="L22" s="42"/>
      <c r="M22" s="1166"/>
      <c r="N22" s="42"/>
      <c r="O22" s="45"/>
      <c r="P22" s="42"/>
      <c r="Q22" s="1166"/>
      <c r="R22" s="42"/>
      <c r="S22" s="1166"/>
      <c r="T22" s="42"/>
      <c r="U22" s="43"/>
      <c r="V22" s="44"/>
      <c r="W22" s="1166"/>
      <c r="X22" s="42"/>
      <c r="Y22" s="1166"/>
      <c r="Z22" s="42"/>
      <c r="AA22" s="45"/>
      <c r="AB22" s="44"/>
      <c r="AC22" s="1166"/>
      <c r="AD22" s="1168"/>
      <c r="AE22" s="1166"/>
      <c r="AF22" s="1168"/>
      <c r="AG22" s="1232"/>
      <c r="AH22" s="1170"/>
      <c r="AI22" s="1166"/>
      <c r="AJ22" s="42">
        <v>1</v>
      </c>
      <c r="AK22" s="1436">
        <v>8</v>
      </c>
      <c r="AL22" s="42">
        <v>1</v>
      </c>
      <c r="AM22" s="14" t="s">
        <v>71</v>
      </c>
      <c r="AN22" s="17" t="str">
        <f t="shared" si="13"/>
        <v/>
      </c>
      <c r="AO22" s="11" t="str">
        <f t="shared" si="14"/>
        <v/>
      </c>
      <c r="AP22" s="18">
        <f t="shared" si="15"/>
        <v>1</v>
      </c>
      <c r="AQ22" s="11">
        <v>14</v>
      </c>
      <c r="AR22" s="18">
        <f t="shared" si="16"/>
        <v>1</v>
      </c>
      <c r="AS22" s="19">
        <f t="shared" si="17"/>
        <v>1</v>
      </c>
      <c r="AT22" s="30" t="s">
        <v>662</v>
      </c>
      <c r="AU22" s="31" t="s">
        <v>800</v>
      </c>
    </row>
    <row r="23" spans="1:47" s="1" customFormat="1" ht="15.75" customHeight="1" x14ac:dyDescent="0.2">
      <c r="A23" s="22" t="s">
        <v>98</v>
      </c>
      <c r="B23" s="25" t="s">
        <v>15</v>
      </c>
      <c r="C23" s="9" t="s">
        <v>99</v>
      </c>
      <c r="D23" s="14"/>
      <c r="E23" s="11" t="str">
        <f t="shared" ref="E23:E37" si="18">IF(D23*15=0,"",D23*15)</f>
        <v/>
      </c>
      <c r="F23" s="14"/>
      <c r="G23" s="11" t="str">
        <f t="shared" ref="G23:G37" si="19">IF(F23*15=0,"",F23*15)</f>
        <v/>
      </c>
      <c r="H23" s="14"/>
      <c r="I23" s="16"/>
      <c r="J23" s="13">
        <v>2</v>
      </c>
      <c r="K23" s="11">
        <v>28</v>
      </c>
      <c r="L23" s="14">
        <v>1</v>
      </c>
      <c r="M23" s="11">
        <v>14</v>
      </c>
      <c r="N23" s="14">
        <v>3</v>
      </c>
      <c r="O23" s="15" t="s">
        <v>122</v>
      </c>
      <c r="P23" s="14"/>
      <c r="Q23" s="11" t="str">
        <f>IF(P23*15=0,"",P23*15)</f>
        <v/>
      </c>
      <c r="R23" s="14"/>
      <c r="S23" s="11" t="str">
        <f>IF(R23*15=0,"",R23*15)</f>
        <v/>
      </c>
      <c r="T23" s="14"/>
      <c r="U23" s="16"/>
      <c r="V23" s="13"/>
      <c r="W23" s="11" t="str">
        <f>IF(V23*15=0,"",V23*15)</f>
        <v/>
      </c>
      <c r="X23" s="14"/>
      <c r="Y23" s="11" t="str">
        <f>IF(X23*15=0,"",X23*15)</f>
        <v/>
      </c>
      <c r="Z23" s="14"/>
      <c r="AA23" s="15"/>
      <c r="AB23" s="13"/>
      <c r="AC23" s="11" t="str">
        <f>IF(AB23*15=0,"",AB23*15)</f>
        <v/>
      </c>
      <c r="AD23" s="27"/>
      <c r="AE23" s="11" t="str">
        <f>IF(AD23*15=0,"",AD23*15)</f>
        <v/>
      </c>
      <c r="AF23" s="27"/>
      <c r="AG23" s="28"/>
      <c r="AH23" s="14"/>
      <c r="AI23" s="11" t="str">
        <f t="shared" si="9"/>
        <v/>
      </c>
      <c r="AJ23" s="14"/>
      <c r="AK23" s="713" t="str">
        <f>IF(AJ23*15=0,"",AJ23*15)</f>
        <v/>
      </c>
      <c r="AL23" s="14"/>
      <c r="AM23" s="14"/>
      <c r="AN23" s="17">
        <f t="shared" si="4"/>
        <v>2</v>
      </c>
      <c r="AO23" s="11">
        <f t="shared" si="8"/>
        <v>28</v>
      </c>
      <c r="AP23" s="18">
        <f t="shared" si="5"/>
        <v>1</v>
      </c>
      <c r="AQ23" s="11">
        <f t="shared" ref="AQ23:AQ46" si="20">IF((L23+F23+R23+X23+AD23+AJ23)*14=0,"",(L23+F23+R23+X23+AD23+AJ23)*14)</f>
        <v>14</v>
      </c>
      <c r="AR23" s="18">
        <f t="shared" si="6"/>
        <v>3</v>
      </c>
      <c r="AS23" s="19">
        <f t="shared" si="7"/>
        <v>3</v>
      </c>
      <c r="AT23" s="30" t="s">
        <v>669</v>
      </c>
      <c r="AU23" s="31" t="s">
        <v>753</v>
      </c>
    </row>
    <row r="24" spans="1:47" s="1" customFormat="1" ht="15.75" customHeight="1" x14ac:dyDescent="0.2">
      <c r="A24" s="22" t="s">
        <v>100</v>
      </c>
      <c r="B24" s="25" t="s">
        <v>15</v>
      </c>
      <c r="C24" s="9" t="s">
        <v>101</v>
      </c>
      <c r="D24" s="14"/>
      <c r="E24" s="11" t="str">
        <f t="shared" si="18"/>
        <v/>
      </c>
      <c r="F24" s="14"/>
      <c r="G24" s="11" t="str">
        <f t="shared" si="19"/>
        <v/>
      </c>
      <c r="H24" s="14"/>
      <c r="I24" s="16"/>
      <c r="J24" s="13"/>
      <c r="K24" s="11" t="str">
        <f t="shared" ref="K24:K29" si="21">IF(J24*15=0,"",J24*15)</f>
        <v/>
      </c>
      <c r="L24" s="14"/>
      <c r="M24" s="11" t="str">
        <f t="shared" ref="M24:M29" si="22">IF(L24*15=0,"",L24*15)</f>
        <v/>
      </c>
      <c r="N24" s="14"/>
      <c r="O24" s="15"/>
      <c r="P24" s="14">
        <v>1</v>
      </c>
      <c r="Q24" s="11">
        <v>14</v>
      </c>
      <c r="R24" s="14">
        <v>2</v>
      </c>
      <c r="S24" s="11">
        <v>28</v>
      </c>
      <c r="T24" s="14">
        <v>3</v>
      </c>
      <c r="U24" s="16" t="s">
        <v>122</v>
      </c>
      <c r="V24" s="13"/>
      <c r="W24" s="11" t="str">
        <f>IF(V24*15=0,"",V24*15)</f>
        <v/>
      </c>
      <c r="X24" s="14"/>
      <c r="Y24" s="11" t="str">
        <f>IF(X24*15=0,"",X24*15)</f>
        <v/>
      </c>
      <c r="Z24" s="14"/>
      <c r="AA24" s="15"/>
      <c r="AB24" s="13"/>
      <c r="AC24" s="11" t="str">
        <f>IF(AB24*15=0,"",AB24*15)</f>
        <v/>
      </c>
      <c r="AD24" s="27"/>
      <c r="AE24" s="11" t="str">
        <f>IF(AD24*15=0,"",AD24*15)</f>
        <v/>
      </c>
      <c r="AF24" s="27"/>
      <c r="AG24" s="28"/>
      <c r="AH24" s="14"/>
      <c r="AI24" s="11" t="str">
        <f t="shared" si="9"/>
        <v/>
      </c>
      <c r="AJ24" s="14"/>
      <c r="AK24" s="11" t="str">
        <f>IF(AJ24*15=0,"",AJ24*15)</f>
        <v/>
      </c>
      <c r="AL24" s="14"/>
      <c r="AM24" s="14"/>
      <c r="AN24" s="17">
        <f t="shared" si="4"/>
        <v>1</v>
      </c>
      <c r="AO24" s="11">
        <f t="shared" si="8"/>
        <v>14</v>
      </c>
      <c r="AP24" s="18">
        <f t="shared" si="5"/>
        <v>2</v>
      </c>
      <c r="AQ24" s="11">
        <f t="shared" si="20"/>
        <v>28</v>
      </c>
      <c r="AR24" s="18">
        <f t="shared" si="6"/>
        <v>3</v>
      </c>
      <c r="AS24" s="19">
        <f t="shared" si="7"/>
        <v>3</v>
      </c>
      <c r="AT24" s="30" t="s">
        <v>669</v>
      </c>
      <c r="AU24" s="31" t="s">
        <v>753</v>
      </c>
    </row>
    <row r="25" spans="1:47" s="1" customFormat="1" ht="15.75" customHeight="1" x14ac:dyDescent="0.2">
      <c r="A25" s="22" t="s">
        <v>102</v>
      </c>
      <c r="B25" s="25" t="s">
        <v>15</v>
      </c>
      <c r="C25" s="9" t="s">
        <v>103</v>
      </c>
      <c r="D25" s="14"/>
      <c r="E25" s="11" t="str">
        <f t="shared" si="18"/>
        <v/>
      </c>
      <c r="F25" s="14"/>
      <c r="G25" s="11" t="str">
        <f t="shared" si="19"/>
        <v/>
      </c>
      <c r="H25" s="14"/>
      <c r="I25" s="16"/>
      <c r="J25" s="13"/>
      <c r="K25" s="11" t="str">
        <f t="shared" si="21"/>
        <v/>
      </c>
      <c r="L25" s="14"/>
      <c r="M25" s="11" t="str">
        <f t="shared" si="22"/>
        <v/>
      </c>
      <c r="N25" s="14"/>
      <c r="O25" s="15"/>
      <c r="P25" s="14"/>
      <c r="Q25" s="11" t="str">
        <f>IF(P25*15=0,"",P25*15)</f>
        <v/>
      </c>
      <c r="R25" s="14"/>
      <c r="S25" s="11" t="str">
        <f>IF(R25*15=0,"",R25*15)</f>
        <v/>
      </c>
      <c r="T25" s="14"/>
      <c r="U25" s="16"/>
      <c r="V25" s="13">
        <v>1</v>
      </c>
      <c r="W25" s="11">
        <v>14</v>
      </c>
      <c r="X25" s="14">
        <v>1</v>
      </c>
      <c r="Y25" s="11">
        <v>14</v>
      </c>
      <c r="Z25" s="14">
        <v>3</v>
      </c>
      <c r="AA25" s="15" t="s">
        <v>122</v>
      </c>
      <c r="AB25" s="13"/>
      <c r="AC25" s="11" t="str">
        <f>IF(AB25*15=0,"",AB25*15)</f>
        <v/>
      </c>
      <c r="AD25" s="27"/>
      <c r="AE25" s="11" t="str">
        <f>IF(AD25*15=0,"",AD25*15)</f>
        <v/>
      </c>
      <c r="AF25" s="27"/>
      <c r="AG25" s="28"/>
      <c r="AH25" s="14"/>
      <c r="AI25" s="11" t="str">
        <f t="shared" si="9"/>
        <v/>
      </c>
      <c r="AJ25" s="14"/>
      <c r="AK25" s="11" t="str">
        <f>IF(AJ25*15=0,"",AJ25*15)</f>
        <v/>
      </c>
      <c r="AL25" s="14"/>
      <c r="AM25" s="14"/>
      <c r="AN25" s="17">
        <f t="shared" si="4"/>
        <v>1</v>
      </c>
      <c r="AO25" s="11">
        <f t="shared" si="8"/>
        <v>14</v>
      </c>
      <c r="AP25" s="18">
        <f t="shared" si="5"/>
        <v>1</v>
      </c>
      <c r="AQ25" s="11">
        <f t="shared" si="20"/>
        <v>14</v>
      </c>
      <c r="AR25" s="18">
        <f t="shared" si="6"/>
        <v>3</v>
      </c>
      <c r="AS25" s="19">
        <f t="shared" si="7"/>
        <v>2</v>
      </c>
      <c r="AT25" s="30" t="s">
        <v>669</v>
      </c>
      <c r="AU25" s="31" t="s">
        <v>753</v>
      </c>
    </row>
    <row r="26" spans="1:47" s="1" customFormat="1" ht="15.75" customHeight="1" x14ac:dyDescent="0.2">
      <c r="A26" s="22" t="s">
        <v>104</v>
      </c>
      <c r="B26" s="25" t="s">
        <v>15</v>
      </c>
      <c r="C26" s="9" t="s">
        <v>105</v>
      </c>
      <c r="D26" s="14"/>
      <c r="E26" s="11" t="str">
        <f t="shared" si="18"/>
        <v/>
      </c>
      <c r="F26" s="14"/>
      <c r="G26" s="11" t="str">
        <f t="shared" si="19"/>
        <v/>
      </c>
      <c r="H26" s="14"/>
      <c r="I26" s="16"/>
      <c r="J26" s="13"/>
      <c r="K26" s="11" t="str">
        <f t="shared" si="21"/>
        <v/>
      </c>
      <c r="L26" s="14"/>
      <c r="M26" s="11" t="str">
        <f t="shared" si="22"/>
        <v/>
      </c>
      <c r="N26" s="14"/>
      <c r="O26" s="15"/>
      <c r="P26" s="14"/>
      <c r="Q26" s="11" t="str">
        <f>IF(P26*15=0,"",P26*15)</f>
        <v/>
      </c>
      <c r="R26" s="14"/>
      <c r="S26" s="11" t="str">
        <f>IF(R26*15=0,"",R26*15)</f>
        <v/>
      </c>
      <c r="T26" s="14"/>
      <c r="U26" s="16"/>
      <c r="V26" s="13"/>
      <c r="W26" s="11" t="str">
        <f>IF(V26*15=0,"",V26*15)</f>
        <v/>
      </c>
      <c r="X26" s="14"/>
      <c r="Y26" s="11" t="str">
        <f>IF(X26*15=0,"",X26*15)</f>
        <v/>
      </c>
      <c r="Z26" s="14"/>
      <c r="AA26" s="15"/>
      <c r="AB26" s="13">
        <v>1</v>
      </c>
      <c r="AC26" s="11">
        <v>14</v>
      </c>
      <c r="AD26" s="27">
        <v>1</v>
      </c>
      <c r="AE26" s="11">
        <v>14</v>
      </c>
      <c r="AF26" s="27">
        <v>3</v>
      </c>
      <c r="AG26" s="28" t="s">
        <v>122</v>
      </c>
      <c r="AH26" s="14"/>
      <c r="AI26" s="11" t="str">
        <f t="shared" si="9"/>
        <v/>
      </c>
      <c r="AJ26" s="14"/>
      <c r="AK26" s="11" t="str">
        <f>IF(AJ26*15=0,"",AJ26*15)</f>
        <v/>
      </c>
      <c r="AL26" s="14"/>
      <c r="AM26" s="14"/>
      <c r="AN26" s="17">
        <f t="shared" si="4"/>
        <v>1</v>
      </c>
      <c r="AO26" s="11">
        <f t="shared" si="8"/>
        <v>14</v>
      </c>
      <c r="AP26" s="18">
        <f t="shared" si="5"/>
        <v>1</v>
      </c>
      <c r="AQ26" s="11">
        <f t="shared" si="20"/>
        <v>14</v>
      </c>
      <c r="AR26" s="18">
        <f t="shared" si="6"/>
        <v>3</v>
      </c>
      <c r="AS26" s="19">
        <f t="shared" si="7"/>
        <v>2</v>
      </c>
      <c r="AT26" s="30" t="s">
        <v>669</v>
      </c>
      <c r="AU26" s="31" t="s">
        <v>753</v>
      </c>
    </row>
    <row r="27" spans="1:47" s="1" customFormat="1" ht="15.75" customHeight="1" x14ac:dyDescent="0.2">
      <c r="A27" s="22" t="s">
        <v>106</v>
      </c>
      <c r="B27" s="25" t="s">
        <v>15</v>
      </c>
      <c r="C27" s="9" t="s">
        <v>107</v>
      </c>
      <c r="D27" s="14"/>
      <c r="E27" s="11" t="str">
        <f t="shared" si="18"/>
        <v/>
      </c>
      <c r="F27" s="14"/>
      <c r="G27" s="11" t="str">
        <f t="shared" si="19"/>
        <v/>
      </c>
      <c r="H27" s="14"/>
      <c r="I27" s="16"/>
      <c r="J27" s="13"/>
      <c r="K27" s="11" t="str">
        <f t="shared" si="21"/>
        <v/>
      </c>
      <c r="L27" s="14"/>
      <c r="M27" s="11" t="str">
        <f t="shared" si="22"/>
        <v/>
      </c>
      <c r="N27" s="14"/>
      <c r="O27" s="15"/>
      <c r="P27" s="14"/>
      <c r="Q27" s="11" t="str">
        <f>IF(P27*15=0,"",P27*15)</f>
        <v/>
      </c>
      <c r="R27" s="14"/>
      <c r="S27" s="11" t="str">
        <f>IF(R27*15=0,"",R27*15)</f>
        <v/>
      </c>
      <c r="T27" s="14"/>
      <c r="U27" s="16"/>
      <c r="V27" s="13"/>
      <c r="W27" s="11" t="str">
        <f>IF(V27*15=0,"",V27*15)</f>
        <v/>
      </c>
      <c r="X27" s="14"/>
      <c r="Y27" s="11" t="str">
        <f>IF(X27*15=0,"",X27*15)</f>
        <v/>
      </c>
      <c r="Z27" s="14"/>
      <c r="AA27" s="15"/>
      <c r="AB27" s="13"/>
      <c r="AC27" s="11" t="str">
        <f t="shared" ref="AC27:AC33" si="23">IF(AB27*15=0,"",AB27*15)</f>
        <v/>
      </c>
      <c r="AD27" s="27"/>
      <c r="AE27" s="11" t="str">
        <f t="shared" ref="AE27:AE33" si="24">IF(AD27*15=0,"",AD27*15)</f>
        <v/>
      </c>
      <c r="AF27" s="27"/>
      <c r="AG27" s="28"/>
      <c r="AH27" s="14"/>
      <c r="AI27" s="11" t="str">
        <f t="shared" si="9"/>
        <v/>
      </c>
      <c r="AJ27" s="14">
        <v>1</v>
      </c>
      <c r="AK27" s="11">
        <v>10</v>
      </c>
      <c r="AL27" s="14">
        <v>1</v>
      </c>
      <c r="AM27" s="14" t="s">
        <v>277</v>
      </c>
      <c r="AN27" s="17" t="str">
        <f t="shared" si="4"/>
        <v/>
      </c>
      <c r="AO27" s="11" t="str">
        <f t="shared" si="8"/>
        <v/>
      </c>
      <c r="AP27" s="18">
        <f t="shared" si="5"/>
        <v>1</v>
      </c>
      <c r="AQ27" s="11">
        <v>20</v>
      </c>
      <c r="AR27" s="18">
        <f t="shared" si="6"/>
        <v>1</v>
      </c>
      <c r="AS27" s="19">
        <f t="shared" si="7"/>
        <v>1</v>
      </c>
      <c r="AT27" s="30" t="s">
        <v>669</v>
      </c>
      <c r="AU27" s="31" t="s">
        <v>850</v>
      </c>
    </row>
    <row r="28" spans="1:47" s="1" customFormat="1" ht="15.75" customHeight="1" x14ac:dyDescent="0.2">
      <c r="A28" s="22" t="s">
        <v>108</v>
      </c>
      <c r="B28" s="25" t="s">
        <v>15</v>
      </c>
      <c r="C28" s="9" t="s">
        <v>109</v>
      </c>
      <c r="D28" s="14"/>
      <c r="E28" s="11" t="str">
        <f t="shared" si="18"/>
        <v/>
      </c>
      <c r="F28" s="14"/>
      <c r="G28" s="11" t="str">
        <f t="shared" si="19"/>
        <v/>
      </c>
      <c r="H28" s="14"/>
      <c r="I28" s="16"/>
      <c r="J28" s="13"/>
      <c r="K28" s="11" t="str">
        <f t="shared" si="21"/>
        <v/>
      </c>
      <c r="L28" s="14"/>
      <c r="M28" s="11" t="str">
        <f t="shared" si="22"/>
        <v/>
      </c>
      <c r="N28" s="14"/>
      <c r="O28" s="15"/>
      <c r="P28" s="14">
        <v>1</v>
      </c>
      <c r="Q28" s="11">
        <v>14</v>
      </c>
      <c r="R28" s="14">
        <v>2</v>
      </c>
      <c r="S28" s="11">
        <v>28</v>
      </c>
      <c r="T28" s="14">
        <v>3</v>
      </c>
      <c r="U28" s="16" t="s">
        <v>15</v>
      </c>
      <c r="V28" s="13"/>
      <c r="W28" s="11" t="str">
        <f>IF(V28*15=0,"",V28*15)</f>
        <v/>
      </c>
      <c r="X28" s="14"/>
      <c r="Y28" s="11" t="str">
        <f>IF(X28*15=0,"",X28*15)</f>
        <v/>
      </c>
      <c r="Z28" s="14"/>
      <c r="AA28" s="15"/>
      <c r="AB28" s="13"/>
      <c r="AC28" s="11" t="str">
        <f t="shared" si="23"/>
        <v/>
      </c>
      <c r="AD28" s="27"/>
      <c r="AE28" s="11" t="str">
        <f t="shared" si="24"/>
        <v/>
      </c>
      <c r="AF28" s="27"/>
      <c r="AG28" s="28"/>
      <c r="AH28" s="14"/>
      <c r="AI28" s="11" t="str">
        <f t="shared" si="9"/>
        <v/>
      </c>
      <c r="AJ28" s="14"/>
      <c r="AK28" s="11" t="str">
        <f t="shared" ref="AK28:AK34" si="25">IF(AJ28*15=0,"",AJ28*15)</f>
        <v/>
      </c>
      <c r="AL28" s="14"/>
      <c r="AM28" s="14"/>
      <c r="AN28" s="17">
        <f t="shared" si="4"/>
        <v>1</v>
      </c>
      <c r="AO28" s="11">
        <f t="shared" si="8"/>
        <v>14</v>
      </c>
      <c r="AP28" s="18">
        <f t="shared" si="5"/>
        <v>2</v>
      </c>
      <c r="AQ28" s="11">
        <f t="shared" si="20"/>
        <v>28</v>
      </c>
      <c r="AR28" s="18">
        <f t="shared" si="6"/>
        <v>3</v>
      </c>
      <c r="AS28" s="19">
        <f t="shared" si="7"/>
        <v>3</v>
      </c>
      <c r="AT28" s="30" t="s">
        <v>685</v>
      </c>
      <c r="AU28" s="31" t="s">
        <v>686</v>
      </c>
    </row>
    <row r="29" spans="1:47" s="1" customFormat="1" ht="15.75" customHeight="1" x14ac:dyDescent="0.2">
      <c r="A29" s="22" t="s">
        <v>110</v>
      </c>
      <c r="B29" s="25" t="s">
        <v>15</v>
      </c>
      <c r="C29" s="9" t="s">
        <v>111</v>
      </c>
      <c r="D29" s="14"/>
      <c r="E29" s="11" t="str">
        <f t="shared" si="18"/>
        <v/>
      </c>
      <c r="F29" s="14"/>
      <c r="G29" s="11" t="str">
        <f t="shared" si="19"/>
        <v/>
      </c>
      <c r="H29" s="14"/>
      <c r="I29" s="16"/>
      <c r="J29" s="13"/>
      <c r="K29" s="11" t="str">
        <f t="shared" si="21"/>
        <v/>
      </c>
      <c r="L29" s="14"/>
      <c r="M29" s="11" t="str">
        <f t="shared" si="22"/>
        <v/>
      </c>
      <c r="N29" s="14"/>
      <c r="O29" s="15"/>
      <c r="P29" s="14"/>
      <c r="Q29" s="11" t="str">
        <f>IF(P29*15=0,"",P29*15)</f>
        <v/>
      </c>
      <c r="R29" s="14"/>
      <c r="S29" s="11" t="str">
        <f>IF(R29*15=0,"",R29*15)</f>
        <v/>
      </c>
      <c r="T29" s="14"/>
      <c r="U29" s="16"/>
      <c r="V29" s="13">
        <v>1</v>
      </c>
      <c r="W29" s="11">
        <v>14</v>
      </c>
      <c r="X29" s="14">
        <v>2</v>
      </c>
      <c r="Y29" s="11">
        <v>28</v>
      </c>
      <c r="Z29" s="14">
        <v>3</v>
      </c>
      <c r="AA29" s="15" t="s">
        <v>580</v>
      </c>
      <c r="AB29" s="13"/>
      <c r="AC29" s="11" t="str">
        <f t="shared" si="23"/>
        <v/>
      </c>
      <c r="AD29" s="27"/>
      <c r="AE29" s="11" t="str">
        <f t="shared" si="24"/>
        <v/>
      </c>
      <c r="AF29" s="27"/>
      <c r="AG29" s="28"/>
      <c r="AH29" s="14"/>
      <c r="AI29" s="11" t="str">
        <f t="shared" si="9"/>
        <v/>
      </c>
      <c r="AJ29" s="14"/>
      <c r="AK29" s="11" t="str">
        <f t="shared" si="25"/>
        <v/>
      </c>
      <c r="AL29" s="14"/>
      <c r="AM29" s="14"/>
      <c r="AN29" s="17">
        <f t="shared" si="4"/>
        <v>1</v>
      </c>
      <c r="AO29" s="11">
        <f t="shared" si="8"/>
        <v>14</v>
      </c>
      <c r="AP29" s="18">
        <f t="shared" si="5"/>
        <v>2</v>
      </c>
      <c r="AQ29" s="11">
        <f t="shared" si="20"/>
        <v>28</v>
      </c>
      <c r="AR29" s="18">
        <f t="shared" si="6"/>
        <v>3</v>
      </c>
      <c r="AS29" s="19">
        <f t="shared" si="7"/>
        <v>3</v>
      </c>
      <c r="AT29" s="30" t="s">
        <v>685</v>
      </c>
      <c r="AU29" s="31" t="s">
        <v>686</v>
      </c>
    </row>
    <row r="30" spans="1:47" s="1" customFormat="1" ht="15.75" customHeight="1" x14ac:dyDescent="0.2">
      <c r="A30" s="1440" t="s">
        <v>637</v>
      </c>
      <c r="B30" s="25" t="s">
        <v>15</v>
      </c>
      <c r="C30" s="1439" t="s">
        <v>112</v>
      </c>
      <c r="D30" s="14"/>
      <c r="E30" s="11" t="str">
        <f t="shared" si="18"/>
        <v/>
      </c>
      <c r="F30" s="14"/>
      <c r="G30" s="11" t="str">
        <f t="shared" si="19"/>
        <v/>
      </c>
      <c r="H30" s="14"/>
      <c r="I30" s="16"/>
      <c r="J30" s="13">
        <v>1</v>
      </c>
      <c r="K30" s="11">
        <v>14</v>
      </c>
      <c r="L30" s="14">
        <v>3</v>
      </c>
      <c r="M30" s="11">
        <v>42</v>
      </c>
      <c r="N30" s="14">
        <v>4</v>
      </c>
      <c r="O30" s="15" t="s">
        <v>122</v>
      </c>
      <c r="P30" s="14"/>
      <c r="Q30" s="11" t="str">
        <f>IF(P30*15=0,"",P30*15)</f>
        <v/>
      </c>
      <c r="R30" s="14"/>
      <c r="S30" s="11" t="str">
        <f>IF(R30*15=0,"",R30*15)</f>
        <v/>
      </c>
      <c r="T30" s="14"/>
      <c r="U30" s="16"/>
      <c r="V30" s="13"/>
      <c r="W30" s="11" t="str">
        <f>IF(V30*15=0,"",V30*15)</f>
        <v/>
      </c>
      <c r="X30" s="14"/>
      <c r="Y30" s="11" t="str">
        <f>IF(X30*15=0,"",X30*15)</f>
        <v/>
      </c>
      <c r="Z30" s="14"/>
      <c r="AA30" s="15"/>
      <c r="AB30" s="13"/>
      <c r="AC30" s="11" t="str">
        <f t="shared" si="23"/>
        <v/>
      </c>
      <c r="AD30" s="27"/>
      <c r="AE30" s="11" t="str">
        <f t="shared" si="24"/>
        <v/>
      </c>
      <c r="AF30" s="27"/>
      <c r="AG30" s="28"/>
      <c r="AH30" s="14"/>
      <c r="AI30" s="11" t="str">
        <f t="shared" si="9"/>
        <v/>
      </c>
      <c r="AJ30" s="14"/>
      <c r="AK30" s="11" t="str">
        <f t="shared" si="25"/>
        <v/>
      </c>
      <c r="AL30" s="14"/>
      <c r="AM30" s="14"/>
      <c r="AN30" s="17">
        <f t="shared" si="4"/>
        <v>1</v>
      </c>
      <c r="AO30" s="11">
        <f t="shared" si="8"/>
        <v>14</v>
      </c>
      <c r="AP30" s="18">
        <f t="shared" si="5"/>
        <v>3</v>
      </c>
      <c r="AQ30" s="11">
        <f t="shared" si="20"/>
        <v>42</v>
      </c>
      <c r="AR30" s="18">
        <f t="shared" si="6"/>
        <v>4</v>
      </c>
      <c r="AS30" s="19">
        <f t="shared" si="7"/>
        <v>4</v>
      </c>
      <c r="AT30" s="30" t="s">
        <v>716</v>
      </c>
      <c r="AU30" s="781" t="s">
        <v>1236</v>
      </c>
    </row>
    <row r="31" spans="1:47" s="1" customFormat="1" ht="15.75" customHeight="1" x14ac:dyDescent="0.2">
      <c r="A31" s="1440" t="s">
        <v>638</v>
      </c>
      <c r="B31" s="25" t="s">
        <v>15</v>
      </c>
      <c r="C31" s="1439" t="s">
        <v>113</v>
      </c>
      <c r="D31" s="14"/>
      <c r="E31" s="11" t="str">
        <f t="shared" si="18"/>
        <v/>
      </c>
      <c r="F31" s="14"/>
      <c r="G31" s="11" t="str">
        <f t="shared" si="19"/>
        <v/>
      </c>
      <c r="H31" s="14"/>
      <c r="I31" s="16"/>
      <c r="J31" s="13"/>
      <c r="K31" s="11" t="str">
        <f t="shared" ref="K31:K37" si="26">IF(J31*15=0,"",J31*15)</f>
        <v/>
      </c>
      <c r="L31" s="14"/>
      <c r="M31" s="11" t="str">
        <f t="shared" ref="M31:M37" si="27">IF(L31*15=0,"",L31*15)</f>
        <v/>
      </c>
      <c r="N31" s="14"/>
      <c r="O31" s="15"/>
      <c r="P31" s="14">
        <v>1</v>
      </c>
      <c r="Q31" s="11">
        <v>14</v>
      </c>
      <c r="R31" s="14">
        <v>1</v>
      </c>
      <c r="S31" s="11">
        <v>14</v>
      </c>
      <c r="T31" s="14">
        <v>4</v>
      </c>
      <c r="U31" s="16" t="s">
        <v>122</v>
      </c>
      <c r="V31" s="13"/>
      <c r="W31" s="11" t="str">
        <f>IF(V31*15=0,"",V31*15)</f>
        <v/>
      </c>
      <c r="X31" s="14"/>
      <c r="Y31" s="11" t="str">
        <f>IF(X31*15=0,"",X31*15)</f>
        <v/>
      </c>
      <c r="Z31" s="14"/>
      <c r="AA31" s="15"/>
      <c r="AB31" s="13"/>
      <c r="AC31" s="11" t="str">
        <f t="shared" si="23"/>
        <v/>
      </c>
      <c r="AD31" s="27"/>
      <c r="AE31" s="11" t="str">
        <f t="shared" si="24"/>
        <v/>
      </c>
      <c r="AF31" s="27"/>
      <c r="AG31" s="28"/>
      <c r="AH31" s="14"/>
      <c r="AI31" s="11" t="str">
        <f t="shared" si="9"/>
        <v/>
      </c>
      <c r="AJ31" s="14"/>
      <c r="AK31" s="11" t="str">
        <f t="shared" si="25"/>
        <v/>
      </c>
      <c r="AL31" s="14"/>
      <c r="AM31" s="14"/>
      <c r="AN31" s="17">
        <f t="shared" si="4"/>
        <v>1</v>
      </c>
      <c r="AO31" s="11">
        <f t="shared" si="8"/>
        <v>14</v>
      </c>
      <c r="AP31" s="18">
        <f t="shared" si="5"/>
        <v>1</v>
      </c>
      <c r="AQ31" s="11">
        <f t="shared" si="20"/>
        <v>14</v>
      </c>
      <c r="AR31" s="18">
        <f t="shared" si="6"/>
        <v>4</v>
      </c>
      <c r="AS31" s="19">
        <f t="shared" si="7"/>
        <v>2</v>
      </c>
      <c r="AT31" s="30" t="s">
        <v>716</v>
      </c>
      <c r="AU31" s="781" t="s">
        <v>1236</v>
      </c>
    </row>
    <row r="32" spans="1:47" s="1" customFormat="1" ht="15.75" customHeight="1" x14ac:dyDescent="0.2">
      <c r="A32" s="80" t="s">
        <v>114</v>
      </c>
      <c r="B32" s="25" t="s">
        <v>15</v>
      </c>
      <c r="C32" s="648" t="s">
        <v>115</v>
      </c>
      <c r="D32" s="14"/>
      <c r="E32" s="11" t="str">
        <f t="shared" si="18"/>
        <v/>
      </c>
      <c r="F32" s="14"/>
      <c r="G32" s="11" t="str">
        <f t="shared" si="19"/>
        <v/>
      </c>
      <c r="H32" s="14"/>
      <c r="I32" s="16"/>
      <c r="J32" s="13"/>
      <c r="K32" s="11" t="str">
        <f t="shared" si="26"/>
        <v/>
      </c>
      <c r="L32" s="14"/>
      <c r="M32" s="11" t="str">
        <f t="shared" si="27"/>
        <v/>
      </c>
      <c r="N32" s="14"/>
      <c r="O32" s="15"/>
      <c r="P32" s="14">
        <v>2</v>
      </c>
      <c r="Q32" s="11">
        <v>28</v>
      </c>
      <c r="R32" s="14">
        <v>2</v>
      </c>
      <c r="S32" s="11">
        <v>28</v>
      </c>
      <c r="T32" s="14">
        <v>3</v>
      </c>
      <c r="U32" s="16" t="s">
        <v>122</v>
      </c>
      <c r="V32" s="13"/>
      <c r="W32" s="11" t="str">
        <f>IF(V32*15=0,"",V32*15)</f>
        <v/>
      </c>
      <c r="X32" s="14"/>
      <c r="Y32" s="11" t="str">
        <f>IF(X32*15=0,"",X32*15)</f>
        <v/>
      </c>
      <c r="Z32" s="14"/>
      <c r="AA32" s="15"/>
      <c r="AB32" s="13"/>
      <c r="AC32" s="11" t="str">
        <f t="shared" si="23"/>
        <v/>
      </c>
      <c r="AD32" s="27"/>
      <c r="AE32" s="11" t="str">
        <f t="shared" si="24"/>
        <v/>
      </c>
      <c r="AF32" s="27"/>
      <c r="AG32" s="28"/>
      <c r="AH32" s="14"/>
      <c r="AI32" s="11" t="str">
        <f t="shared" si="9"/>
        <v/>
      </c>
      <c r="AJ32" s="14"/>
      <c r="AK32" s="11" t="str">
        <f t="shared" si="25"/>
        <v/>
      </c>
      <c r="AL32" s="14"/>
      <c r="AM32" s="14"/>
      <c r="AN32" s="17">
        <f t="shared" si="4"/>
        <v>2</v>
      </c>
      <c r="AO32" s="11">
        <f t="shared" si="8"/>
        <v>28</v>
      </c>
      <c r="AP32" s="18">
        <f t="shared" si="5"/>
        <v>2</v>
      </c>
      <c r="AQ32" s="11">
        <f t="shared" si="20"/>
        <v>28</v>
      </c>
      <c r="AR32" s="18">
        <f t="shared" si="6"/>
        <v>3</v>
      </c>
      <c r="AS32" s="19">
        <f t="shared" si="7"/>
        <v>4</v>
      </c>
      <c r="AT32" s="30" t="s">
        <v>707</v>
      </c>
      <c r="AU32" s="31" t="s">
        <v>868</v>
      </c>
    </row>
    <row r="33" spans="1:47" s="1" customFormat="1" ht="15.75" customHeight="1" x14ac:dyDescent="0.2">
      <c r="A33" s="80" t="s">
        <v>116</v>
      </c>
      <c r="B33" s="25" t="s">
        <v>15</v>
      </c>
      <c r="C33" s="648" t="s">
        <v>117</v>
      </c>
      <c r="D33" s="14"/>
      <c r="E33" s="11" t="str">
        <f t="shared" si="18"/>
        <v/>
      </c>
      <c r="F33" s="14"/>
      <c r="G33" s="11" t="str">
        <f t="shared" si="19"/>
        <v/>
      </c>
      <c r="H33" s="14"/>
      <c r="I33" s="16"/>
      <c r="J33" s="13"/>
      <c r="K33" s="11" t="str">
        <f t="shared" si="26"/>
        <v/>
      </c>
      <c r="L33" s="14"/>
      <c r="M33" s="11" t="str">
        <f t="shared" si="27"/>
        <v/>
      </c>
      <c r="N33" s="14"/>
      <c r="O33" s="15"/>
      <c r="P33" s="14"/>
      <c r="Q33" s="11" t="str">
        <f t="shared" ref="Q33:Q38" si="28">IF(P33*15=0,"",P33*15)</f>
        <v/>
      </c>
      <c r="R33" s="14"/>
      <c r="S33" s="11" t="str">
        <f t="shared" ref="S33:S38" si="29">IF(R33*15=0,"",R33*15)</f>
        <v/>
      </c>
      <c r="T33" s="14"/>
      <c r="U33" s="16"/>
      <c r="V33" s="13">
        <v>1</v>
      </c>
      <c r="W33" s="11">
        <v>14</v>
      </c>
      <c r="X33" s="14">
        <v>1</v>
      </c>
      <c r="Y33" s="11">
        <v>14</v>
      </c>
      <c r="Z33" s="14">
        <v>3</v>
      </c>
      <c r="AA33" s="15" t="s">
        <v>122</v>
      </c>
      <c r="AB33" s="13"/>
      <c r="AC33" s="11" t="str">
        <f t="shared" si="23"/>
        <v/>
      </c>
      <c r="AD33" s="27"/>
      <c r="AE33" s="11" t="str">
        <f t="shared" si="24"/>
        <v/>
      </c>
      <c r="AF33" s="27"/>
      <c r="AG33" s="28"/>
      <c r="AH33" s="14"/>
      <c r="AI33" s="11" t="str">
        <f t="shared" si="9"/>
        <v/>
      </c>
      <c r="AJ33" s="14"/>
      <c r="AK33" s="11" t="str">
        <f t="shared" si="25"/>
        <v/>
      </c>
      <c r="AL33" s="14"/>
      <c r="AM33" s="14"/>
      <c r="AN33" s="17">
        <f t="shared" si="4"/>
        <v>1</v>
      </c>
      <c r="AO33" s="11">
        <f t="shared" si="8"/>
        <v>14</v>
      </c>
      <c r="AP33" s="18">
        <f t="shared" si="5"/>
        <v>1</v>
      </c>
      <c r="AQ33" s="11">
        <f t="shared" si="20"/>
        <v>14</v>
      </c>
      <c r="AR33" s="18">
        <f t="shared" si="6"/>
        <v>3</v>
      </c>
      <c r="AS33" s="19">
        <f t="shared" si="7"/>
        <v>2</v>
      </c>
      <c r="AT33" s="30" t="s">
        <v>707</v>
      </c>
      <c r="AU33" s="31" t="s">
        <v>869</v>
      </c>
    </row>
    <row r="34" spans="1:47" s="1" customFormat="1" ht="15.75" customHeight="1" x14ac:dyDescent="0.2">
      <c r="A34" s="80" t="s">
        <v>118</v>
      </c>
      <c r="B34" s="25" t="s">
        <v>15</v>
      </c>
      <c r="C34" s="648" t="s">
        <v>119</v>
      </c>
      <c r="D34" s="14"/>
      <c r="E34" s="11" t="str">
        <f t="shared" si="18"/>
        <v/>
      </c>
      <c r="F34" s="14"/>
      <c r="G34" s="11" t="str">
        <f t="shared" si="19"/>
        <v/>
      </c>
      <c r="H34" s="14"/>
      <c r="I34" s="16"/>
      <c r="J34" s="13"/>
      <c r="K34" s="11" t="str">
        <f t="shared" si="26"/>
        <v/>
      </c>
      <c r="L34" s="14"/>
      <c r="M34" s="11" t="str">
        <f t="shared" si="27"/>
        <v/>
      </c>
      <c r="N34" s="14"/>
      <c r="O34" s="15"/>
      <c r="P34" s="14"/>
      <c r="Q34" s="11" t="str">
        <f t="shared" si="28"/>
        <v/>
      </c>
      <c r="R34" s="14"/>
      <c r="S34" s="11" t="str">
        <f t="shared" si="29"/>
        <v/>
      </c>
      <c r="T34" s="14"/>
      <c r="U34" s="16"/>
      <c r="V34" s="13"/>
      <c r="W34" s="11" t="str">
        <f>IF(V34*15=0,"",V34*15)</f>
        <v/>
      </c>
      <c r="X34" s="14"/>
      <c r="Y34" s="11" t="str">
        <f>IF(X34*15=0,"",X34*15)</f>
        <v/>
      </c>
      <c r="Z34" s="14"/>
      <c r="AA34" s="15"/>
      <c r="AB34" s="13">
        <v>1</v>
      </c>
      <c r="AC34" s="11">
        <v>14</v>
      </c>
      <c r="AD34" s="27">
        <v>3</v>
      </c>
      <c r="AE34" s="11">
        <v>42</v>
      </c>
      <c r="AF34" s="27">
        <v>4</v>
      </c>
      <c r="AG34" s="28" t="s">
        <v>122</v>
      </c>
      <c r="AH34" s="14"/>
      <c r="AI34" s="11" t="str">
        <f t="shared" si="9"/>
        <v/>
      </c>
      <c r="AJ34" s="14"/>
      <c r="AK34" s="11" t="str">
        <f t="shared" si="25"/>
        <v/>
      </c>
      <c r="AL34" s="14"/>
      <c r="AM34" s="14"/>
      <c r="AN34" s="17">
        <f t="shared" si="4"/>
        <v>1</v>
      </c>
      <c r="AO34" s="11">
        <f t="shared" si="8"/>
        <v>14</v>
      </c>
      <c r="AP34" s="18">
        <f t="shared" si="5"/>
        <v>3</v>
      </c>
      <c r="AQ34" s="11">
        <f t="shared" si="20"/>
        <v>42</v>
      </c>
      <c r="AR34" s="18">
        <f t="shared" si="6"/>
        <v>4</v>
      </c>
      <c r="AS34" s="19">
        <f t="shared" si="7"/>
        <v>4</v>
      </c>
      <c r="AT34" s="30" t="s">
        <v>716</v>
      </c>
      <c r="AU34" s="31" t="s">
        <v>1026</v>
      </c>
    </row>
    <row r="35" spans="1:47" s="1" customFormat="1" ht="15.75" customHeight="1" x14ac:dyDescent="0.2">
      <c r="A35" s="1441" t="s">
        <v>120</v>
      </c>
      <c r="B35" s="25" t="s">
        <v>15</v>
      </c>
      <c r="C35" s="1439" t="s">
        <v>121</v>
      </c>
      <c r="D35" s="14"/>
      <c r="E35" s="11" t="str">
        <f t="shared" si="18"/>
        <v/>
      </c>
      <c r="F35" s="14"/>
      <c r="G35" s="11" t="str">
        <f t="shared" si="19"/>
        <v/>
      </c>
      <c r="H35" s="14"/>
      <c r="I35" s="16"/>
      <c r="J35" s="13"/>
      <c r="K35" s="11" t="str">
        <f t="shared" si="26"/>
        <v/>
      </c>
      <c r="L35" s="14"/>
      <c r="M35" s="11" t="str">
        <f t="shared" si="27"/>
        <v/>
      </c>
      <c r="N35" s="14"/>
      <c r="O35" s="15"/>
      <c r="P35" s="14"/>
      <c r="Q35" s="11" t="str">
        <f t="shared" si="28"/>
        <v/>
      </c>
      <c r="R35" s="14"/>
      <c r="S35" s="11" t="str">
        <f t="shared" si="29"/>
        <v/>
      </c>
      <c r="T35" s="14"/>
      <c r="U35" s="16"/>
      <c r="V35" s="13"/>
      <c r="W35" s="11" t="str">
        <f>IF(V35*15=0,"",V35*15)</f>
        <v/>
      </c>
      <c r="X35" s="14"/>
      <c r="Y35" s="11" t="str">
        <f>IF(X35*15=0,"",X35*15)</f>
        <v/>
      </c>
      <c r="Z35" s="14"/>
      <c r="AA35" s="15"/>
      <c r="AB35" s="13"/>
      <c r="AC35" s="11" t="str">
        <f>IF(AB35*15=0,"",AB35*15)</f>
        <v/>
      </c>
      <c r="AD35" s="27"/>
      <c r="AE35" s="11" t="str">
        <f t="shared" ref="AE35:AE40" si="30">IF(AD35*15=0,"",AD35*15)</f>
        <v/>
      </c>
      <c r="AF35" s="27"/>
      <c r="AG35" s="28"/>
      <c r="AH35" s="14">
        <v>1</v>
      </c>
      <c r="AI35" s="11">
        <v>10</v>
      </c>
      <c r="AJ35" s="14">
        <v>3</v>
      </c>
      <c r="AK35" s="11">
        <v>30</v>
      </c>
      <c r="AL35" s="14">
        <v>3</v>
      </c>
      <c r="AM35" s="14" t="s">
        <v>122</v>
      </c>
      <c r="AN35" s="17">
        <v>3</v>
      </c>
      <c r="AO35" s="11">
        <v>30</v>
      </c>
      <c r="AP35" s="18">
        <f t="shared" si="5"/>
        <v>3</v>
      </c>
      <c r="AQ35" s="11">
        <v>30</v>
      </c>
      <c r="AR35" s="18">
        <f t="shared" si="6"/>
        <v>3</v>
      </c>
      <c r="AS35" s="19">
        <f t="shared" si="7"/>
        <v>4</v>
      </c>
      <c r="AT35" s="30" t="s">
        <v>716</v>
      </c>
      <c r="AU35" s="781" t="s">
        <v>1026</v>
      </c>
    </row>
    <row r="36" spans="1:47" s="1" customFormat="1" ht="15.75" customHeight="1" x14ac:dyDescent="0.2">
      <c r="A36" s="80" t="s">
        <v>123</v>
      </c>
      <c r="B36" s="649" t="s">
        <v>15</v>
      </c>
      <c r="C36" s="9" t="s">
        <v>124</v>
      </c>
      <c r="D36" s="14"/>
      <c r="E36" s="11" t="str">
        <f t="shared" si="18"/>
        <v/>
      </c>
      <c r="F36" s="14"/>
      <c r="G36" s="11" t="str">
        <f t="shared" si="19"/>
        <v/>
      </c>
      <c r="H36" s="14"/>
      <c r="I36" s="16"/>
      <c r="J36" s="13"/>
      <c r="K36" s="11" t="str">
        <f t="shared" si="26"/>
        <v/>
      </c>
      <c r="L36" s="14"/>
      <c r="M36" s="11" t="str">
        <f t="shared" si="27"/>
        <v/>
      </c>
      <c r="N36" s="14"/>
      <c r="O36" s="15"/>
      <c r="P36" s="14"/>
      <c r="Q36" s="11" t="str">
        <f t="shared" si="28"/>
        <v/>
      </c>
      <c r="R36" s="14"/>
      <c r="S36" s="11" t="str">
        <f t="shared" si="29"/>
        <v/>
      </c>
      <c r="T36" s="14"/>
      <c r="U36" s="16"/>
      <c r="V36" s="13">
        <v>1</v>
      </c>
      <c r="W36" s="11">
        <v>14</v>
      </c>
      <c r="X36" s="14">
        <v>1</v>
      </c>
      <c r="Y36" s="11">
        <v>14</v>
      </c>
      <c r="Z36" s="14">
        <v>2</v>
      </c>
      <c r="AA36" s="15" t="s">
        <v>15</v>
      </c>
      <c r="AB36" s="13"/>
      <c r="AC36" s="11" t="str">
        <f>IF(AB36*15=0,"",AB36*15)</f>
        <v/>
      </c>
      <c r="AD36" s="27"/>
      <c r="AE36" s="11" t="str">
        <f t="shared" si="30"/>
        <v/>
      </c>
      <c r="AF36" s="27"/>
      <c r="AG36" s="28"/>
      <c r="AH36" s="14"/>
      <c r="AI36" s="11" t="str">
        <f>IF(AH36*15=0,"",AH36*15)</f>
        <v/>
      </c>
      <c r="AJ36" s="14"/>
      <c r="AK36" s="11" t="str">
        <f t="shared" ref="AK36:AK41" si="31">IF(AJ36*15=0,"",AJ36*15)</f>
        <v/>
      </c>
      <c r="AL36" s="14"/>
      <c r="AM36" s="14"/>
      <c r="AN36" s="17">
        <f t="shared" si="4"/>
        <v>1</v>
      </c>
      <c r="AO36" s="11">
        <f t="shared" si="8"/>
        <v>14</v>
      </c>
      <c r="AP36" s="18">
        <f t="shared" si="5"/>
        <v>1</v>
      </c>
      <c r="AQ36" s="11">
        <f t="shared" si="20"/>
        <v>14</v>
      </c>
      <c r="AR36" s="18">
        <f t="shared" si="6"/>
        <v>2</v>
      </c>
      <c r="AS36" s="19">
        <f t="shared" si="7"/>
        <v>2</v>
      </c>
      <c r="AT36" s="30" t="s">
        <v>987</v>
      </c>
      <c r="AU36" s="634" t="s">
        <v>978</v>
      </c>
    </row>
    <row r="37" spans="1:47" s="20" customFormat="1" ht="15.75" customHeight="1" x14ac:dyDescent="0.2">
      <c r="A37" s="80" t="s">
        <v>125</v>
      </c>
      <c r="B37" s="649" t="s">
        <v>15</v>
      </c>
      <c r="C37" s="9" t="s">
        <v>126</v>
      </c>
      <c r="D37" s="14"/>
      <c r="E37" s="11" t="str">
        <f t="shared" si="18"/>
        <v/>
      </c>
      <c r="F37" s="14"/>
      <c r="G37" s="11" t="str">
        <f t="shared" si="19"/>
        <v/>
      </c>
      <c r="H37" s="14"/>
      <c r="I37" s="16"/>
      <c r="J37" s="13"/>
      <c r="K37" s="11" t="str">
        <f t="shared" si="26"/>
        <v/>
      </c>
      <c r="L37" s="14"/>
      <c r="M37" s="11" t="str">
        <f t="shared" si="27"/>
        <v/>
      </c>
      <c r="N37" s="14"/>
      <c r="O37" s="15"/>
      <c r="P37" s="14"/>
      <c r="Q37" s="11" t="str">
        <f t="shared" si="28"/>
        <v/>
      </c>
      <c r="R37" s="14"/>
      <c r="S37" s="11" t="str">
        <f t="shared" si="29"/>
        <v/>
      </c>
      <c r="T37" s="14"/>
      <c r="U37" s="16"/>
      <c r="V37" s="13"/>
      <c r="W37" s="11" t="str">
        <f>IF(V37*15=0,"",V37*15)</f>
        <v/>
      </c>
      <c r="X37" s="14"/>
      <c r="Y37" s="11" t="str">
        <f>IF(X37*15=0,"",X37*15)</f>
        <v/>
      </c>
      <c r="Z37" s="14"/>
      <c r="AA37" s="15"/>
      <c r="AB37" s="13">
        <v>1</v>
      </c>
      <c r="AC37" s="11">
        <v>14</v>
      </c>
      <c r="AD37" s="27">
        <v>1</v>
      </c>
      <c r="AE37" s="11">
        <v>14</v>
      </c>
      <c r="AF37" s="27">
        <v>2</v>
      </c>
      <c r="AG37" s="28" t="s">
        <v>15</v>
      </c>
      <c r="AH37" s="14"/>
      <c r="AI37" s="11" t="str">
        <f>IF(AH37*15=0,"",AH37*15)</f>
        <v/>
      </c>
      <c r="AJ37" s="14"/>
      <c r="AK37" s="11" t="str">
        <f t="shared" si="31"/>
        <v/>
      </c>
      <c r="AL37" s="14"/>
      <c r="AM37" s="14"/>
      <c r="AN37" s="17">
        <f t="shared" si="4"/>
        <v>1</v>
      </c>
      <c r="AO37" s="11">
        <f t="shared" si="8"/>
        <v>14</v>
      </c>
      <c r="AP37" s="18">
        <f t="shared" si="5"/>
        <v>1</v>
      </c>
      <c r="AQ37" s="11">
        <f t="shared" si="20"/>
        <v>14</v>
      </c>
      <c r="AR37" s="18">
        <f t="shared" si="6"/>
        <v>2</v>
      </c>
      <c r="AS37" s="19">
        <f t="shared" si="7"/>
        <v>2</v>
      </c>
      <c r="AT37" s="30" t="s">
        <v>987</v>
      </c>
      <c r="AU37" s="634" t="s">
        <v>978</v>
      </c>
    </row>
    <row r="38" spans="1:47" s="419" customFormat="1" ht="15.75" customHeight="1" x14ac:dyDescent="0.2">
      <c r="A38" s="80" t="s">
        <v>152</v>
      </c>
      <c r="B38" s="25" t="s">
        <v>34</v>
      </c>
      <c r="C38" s="612" t="s">
        <v>153</v>
      </c>
      <c r="D38" s="14"/>
      <c r="E38" s="11" t="str">
        <f t="shared" ref="E38:E65" si="32">IF(D38*15=0,"",D38*15)</f>
        <v/>
      </c>
      <c r="F38" s="14"/>
      <c r="G38" s="11" t="str">
        <f t="shared" ref="G38:G65" si="33">IF(F38*15=0,"",F38*15)</f>
        <v/>
      </c>
      <c r="H38" s="14"/>
      <c r="I38" s="16"/>
      <c r="J38" s="13"/>
      <c r="K38" s="11">
        <v>4</v>
      </c>
      <c r="L38" s="14">
        <v>2</v>
      </c>
      <c r="M38" s="11">
        <v>24</v>
      </c>
      <c r="N38" s="14">
        <v>1</v>
      </c>
      <c r="O38" s="15" t="s">
        <v>71</v>
      </c>
      <c r="P38" s="14"/>
      <c r="Q38" s="11" t="str">
        <f t="shared" si="28"/>
        <v/>
      </c>
      <c r="R38" s="14"/>
      <c r="S38" s="11" t="str">
        <f t="shared" si="29"/>
        <v/>
      </c>
      <c r="T38" s="14"/>
      <c r="U38" s="16"/>
      <c r="V38" s="13"/>
      <c r="W38" s="11" t="str">
        <f>IF(V38*15=0,"",V38*15)</f>
        <v/>
      </c>
      <c r="X38" s="14"/>
      <c r="Y38" s="11" t="str">
        <f>IF(X38*15=0,"",X38*15)</f>
        <v/>
      </c>
      <c r="Z38" s="14"/>
      <c r="AA38" s="15"/>
      <c r="AB38" s="13"/>
      <c r="AC38" s="11" t="str">
        <f>IF(AB38*15=0,"",AB38*15)</f>
        <v/>
      </c>
      <c r="AD38" s="27"/>
      <c r="AE38" s="11" t="str">
        <f t="shared" si="30"/>
        <v/>
      </c>
      <c r="AF38" s="27"/>
      <c r="AG38" s="28"/>
      <c r="AH38" s="14"/>
      <c r="AI38" s="11" t="str">
        <f>IF(AH38*15=0,"",AH38*15)</f>
        <v/>
      </c>
      <c r="AJ38" s="14"/>
      <c r="AK38" s="11" t="str">
        <f t="shared" si="31"/>
        <v/>
      </c>
      <c r="AL38" s="14"/>
      <c r="AM38" s="14"/>
      <c r="AN38" s="17" t="str">
        <f t="shared" si="4"/>
        <v/>
      </c>
      <c r="AO38" s="11" t="str">
        <f t="shared" si="8"/>
        <v/>
      </c>
      <c r="AP38" s="18">
        <f t="shared" si="5"/>
        <v>2</v>
      </c>
      <c r="AQ38" s="11">
        <f t="shared" si="20"/>
        <v>28</v>
      </c>
      <c r="AR38" s="18">
        <f t="shared" si="6"/>
        <v>1</v>
      </c>
      <c r="AS38" s="19">
        <f t="shared" si="7"/>
        <v>2</v>
      </c>
      <c r="AT38" s="30" t="s">
        <v>653</v>
      </c>
      <c r="AU38" s="31" t="s">
        <v>743</v>
      </c>
    </row>
    <row r="39" spans="1:47" ht="15.75" customHeight="1" x14ac:dyDescent="0.2">
      <c r="A39" s="80" t="s">
        <v>154</v>
      </c>
      <c r="B39" s="25" t="s">
        <v>34</v>
      </c>
      <c r="C39" s="612" t="s">
        <v>155</v>
      </c>
      <c r="D39" s="14"/>
      <c r="E39" s="11" t="str">
        <f t="shared" si="32"/>
        <v/>
      </c>
      <c r="F39" s="14"/>
      <c r="G39" s="11" t="str">
        <f t="shared" si="33"/>
        <v/>
      </c>
      <c r="H39" s="14"/>
      <c r="I39" s="16"/>
      <c r="J39" s="13"/>
      <c r="K39" s="11" t="str">
        <f t="shared" ref="K39:K41" si="34">IF(J39*15=0,"",J39*15)</f>
        <v/>
      </c>
      <c r="L39" s="14"/>
      <c r="M39" s="11" t="str">
        <f t="shared" ref="M39:M41" si="35">IF(L39*15=0,"",L39*15)</f>
        <v/>
      </c>
      <c r="N39" s="14"/>
      <c r="O39" s="15"/>
      <c r="P39" s="14"/>
      <c r="Q39" s="11">
        <v>4</v>
      </c>
      <c r="R39" s="14">
        <v>2</v>
      </c>
      <c r="S39" s="11">
        <v>24</v>
      </c>
      <c r="T39" s="14">
        <v>1</v>
      </c>
      <c r="U39" s="16" t="s">
        <v>71</v>
      </c>
      <c r="V39" s="13"/>
      <c r="W39" s="11" t="str">
        <f>IF(V39*15=0,"",V39*15)</f>
        <v/>
      </c>
      <c r="X39" s="14"/>
      <c r="Y39" s="11" t="str">
        <f>IF(X39*15=0,"",X39*15)</f>
        <v/>
      </c>
      <c r="Z39" s="14"/>
      <c r="AA39" s="15"/>
      <c r="AB39" s="13"/>
      <c r="AC39" s="11" t="str">
        <f>IF(AB39*15=0,"",AB39*15)</f>
        <v/>
      </c>
      <c r="AD39" s="27"/>
      <c r="AE39" s="11" t="str">
        <f t="shared" si="30"/>
        <v/>
      </c>
      <c r="AF39" s="27"/>
      <c r="AG39" s="28"/>
      <c r="AH39" s="14"/>
      <c r="AI39" s="11" t="str">
        <f t="shared" ref="AI39:AI54" si="36">IF(AH39*15=0,"",AH39*15)</f>
        <v/>
      </c>
      <c r="AJ39" s="14"/>
      <c r="AK39" s="11" t="str">
        <f t="shared" si="31"/>
        <v/>
      </c>
      <c r="AL39" s="14"/>
      <c r="AM39" s="14"/>
      <c r="AN39" s="17" t="str">
        <f t="shared" si="4"/>
        <v/>
      </c>
      <c r="AO39" s="11" t="str">
        <f t="shared" si="8"/>
        <v/>
      </c>
      <c r="AP39" s="18">
        <f t="shared" si="5"/>
        <v>2</v>
      </c>
      <c r="AQ39" s="11">
        <f t="shared" si="20"/>
        <v>28</v>
      </c>
      <c r="AR39" s="18">
        <f t="shared" si="6"/>
        <v>1</v>
      </c>
      <c r="AS39" s="19">
        <f t="shared" si="7"/>
        <v>2</v>
      </c>
      <c r="AT39" s="30" t="s">
        <v>653</v>
      </c>
      <c r="AU39" s="31" t="s">
        <v>743</v>
      </c>
    </row>
    <row r="40" spans="1:47" ht="15.75" customHeight="1" x14ac:dyDescent="0.2">
      <c r="A40" s="80" t="s">
        <v>156</v>
      </c>
      <c r="B40" s="25" t="s">
        <v>34</v>
      </c>
      <c r="C40" s="612" t="s">
        <v>157</v>
      </c>
      <c r="D40" s="14"/>
      <c r="E40" s="11" t="str">
        <f t="shared" si="32"/>
        <v/>
      </c>
      <c r="F40" s="14"/>
      <c r="G40" s="11" t="str">
        <f t="shared" si="33"/>
        <v/>
      </c>
      <c r="H40" s="14"/>
      <c r="I40" s="16"/>
      <c r="J40" s="13"/>
      <c r="K40" s="11" t="str">
        <f t="shared" si="34"/>
        <v/>
      </c>
      <c r="L40" s="14"/>
      <c r="M40" s="11" t="str">
        <f t="shared" si="35"/>
        <v/>
      </c>
      <c r="N40" s="14"/>
      <c r="O40" s="15"/>
      <c r="P40" s="14"/>
      <c r="Q40" s="11" t="str">
        <f t="shared" ref="Q40:Q56" si="37">IF(P40*15=0,"",P40*15)</f>
        <v/>
      </c>
      <c r="R40" s="14"/>
      <c r="S40" s="11" t="str">
        <f>IF(R40*15=0,"",R40*15)</f>
        <v/>
      </c>
      <c r="T40" s="14"/>
      <c r="U40" s="16"/>
      <c r="V40" s="13"/>
      <c r="W40" s="11">
        <v>4</v>
      </c>
      <c r="X40" s="14">
        <v>2</v>
      </c>
      <c r="Y40" s="11">
        <v>24</v>
      </c>
      <c r="Z40" s="14">
        <v>1</v>
      </c>
      <c r="AA40" s="15" t="s">
        <v>71</v>
      </c>
      <c r="AB40" s="13"/>
      <c r="AC40" s="11" t="str">
        <f>IF(AB40*15=0,"",AB40*15)</f>
        <v/>
      </c>
      <c r="AD40" s="27"/>
      <c r="AE40" s="11" t="str">
        <f t="shared" si="30"/>
        <v/>
      </c>
      <c r="AF40" s="27"/>
      <c r="AG40" s="28"/>
      <c r="AH40" s="14"/>
      <c r="AI40" s="11" t="str">
        <f t="shared" si="36"/>
        <v/>
      </c>
      <c r="AJ40" s="14"/>
      <c r="AK40" s="11" t="str">
        <f t="shared" si="31"/>
        <v/>
      </c>
      <c r="AL40" s="14"/>
      <c r="AM40" s="14"/>
      <c r="AN40" s="17" t="str">
        <f t="shared" si="4"/>
        <v/>
      </c>
      <c r="AO40" s="11" t="str">
        <f t="shared" si="8"/>
        <v/>
      </c>
      <c r="AP40" s="18">
        <f t="shared" si="5"/>
        <v>2</v>
      </c>
      <c r="AQ40" s="11">
        <f t="shared" si="20"/>
        <v>28</v>
      </c>
      <c r="AR40" s="18">
        <f t="shared" si="6"/>
        <v>1</v>
      </c>
      <c r="AS40" s="19">
        <f t="shared" si="7"/>
        <v>2</v>
      </c>
      <c r="AT40" s="30" t="s">
        <v>653</v>
      </c>
      <c r="AU40" s="31" t="s">
        <v>743</v>
      </c>
    </row>
    <row r="41" spans="1:47" ht="15.75" customHeight="1" x14ac:dyDescent="0.2">
      <c r="A41" s="80" t="s">
        <v>158</v>
      </c>
      <c r="B41" s="25" t="s">
        <v>34</v>
      </c>
      <c r="C41" s="612" t="s">
        <v>159</v>
      </c>
      <c r="D41" s="14"/>
      <c r="E41" s="11" t="str">
        <f t="shared" si="32"/>
        <v/>
      </c>
      <c r="F41" s="14"/>
      <c r="G41" s="11" t="str">
        <f t="shared" si="33"/>
        <v/>
      </c>
      <c r="H41" s="14"/>
      <c r="I41" s="16"/>
      <c r="J41" s="13"/>
      <c r="K41" s="11" t="str">
        <f t="shared" si="34"/>
        <v/>
      </c>
      <c r="L41" s="14"/>
      <c r="M41" s="11" t="str">
        <f t="shared" si="35"/>
        <v/>
      </c>
      <c r="N41" s="14"/>
      <c r="O41" s="15"/>
      <c r="P41" s="14"/>
      <c r="Q41" s="11" t="str">
        <f t="shared" si="37"/>
        <v/>
      </c>
      <c r="R41" s="14"/>
      <c r="S41" s="11" t="str">
        <f>IF(R41*15=0,"",R41*15)</f>
        <v/>
      </c>
      <c r="T41" s="14"/>
      <c r="U41" s="16"/>
      <c r="V41" s="13"/>
      <c r="W41" s="11" t="str">
        <f t="shared" ref="W41:W55" si="38">IF(V41*15=0,"",V41*15)</f>
        <v/>
      </c>
      <c r="X41" s="14"/>
      <c r="Y41" s="11" t="str">
        <f>IF(X41*15=0,"",X41*15)</f>
        <v/>
      </c>
      <c r="Z41" s="14"/>
      <c r="AA41" s="15"/>
      <c r="AB41" s="13"/>
      <c r="AC41" s="11">
        <v>4</v>
      </c>
      <c r="AD41" s="27">
        <v>2</v>
      </c>
      <c r="AE41" s="11">
        <v>24</v>
      </c>
      <c r="AF41" s="27">
        <v>1</v>
      </c>
      <c r="AG41" s="28" t="s">
        <v>71</v>
      </c>
      <c r="AH41" s="14"/>
      <c r="AI41" s="11" t="str">
        <f t="shared" si="36"/>
        <v/>
      </c>
      <c r="AJ41" s="14"/>
      <c r="AK41" s="11" t="str">
        <f t="shared" si="31"/>
        <v/>
      </c>
      <c r="AL41" s="14"/>
      <c r="AM41" s="14"/>
      <c r="AN41" s="17" t="str">
        <f t="shared" si="4"/>
        <v/>
      </c>
      <c r="AO41" s="11" t="str">
        <f t="shared" si="8"/>
        <v/>
      </c>
      <c r="AP41" s="18">
        <f t="shared" si="5"/>
        <v>2</v>
      </c>
      <c r="AQ41" s="11">
        <f t="shared" si="20"/>
        <v>28</v>
      </c>
      <c r="AR41" s="18">
        <f t="shared" si="6"/>
        <v>1</v>
      </c>
      <c r="AS41" s="19">
        <f t="shared" si="7"/>
        <v>2</v>
      </c>
      <c r="AT41" s="30" t="s">
        <v>653</v>
      </c>
      <c r="AU41" s="31" t="s">
        <v>743</v>
      </c>
    </row>
    <row r="42" spans="1:47" x14ac:dyDescent="0.2">
      <c r="A42" s="80" t="s">
        <v>160</v>
      </c>
      <c r="B42" s="25" t="s">
        <v>34</v>
      </c>
      <c r="C42" s="612" t="s">
        <v>161</v>
      </c>
      <c r="D42" s="14"/>
      <c r="E42" s="11" t="str">
        <f t="shared" si="32"/>
        <v/>
      </c>
      <c r="F42" s="14"/>
      <c r="G42" s="11" t="str">
        <f t="shared" si="33"/>
        <v/>
      </c>
      <c r="H42" s="14"/>
      <c r="I42" s="16"/>
      <c r="J42" s="13"/>
      <c r="K42" s="11" t="str">
        <f>IF(J42*15=0,"",J42*15)</f>
        <v/>
      </c>
      <c r="L42" s="14"/>
      <c r="M42" s="11" t="str">
        <f>IF(L42*15=0,"",L42*15)</f>
        <v/>
      </c>
      <c r="N42" s="14"/>
      <c r="O42" s="15"/>
      <c r="P42" s="14"/>
      <c r="Q42" s="11" t="str">
        <f t="shared" si="37"/>
        <v/>
      </c>
      <c r="R42" s="14"/>
      <c r="S42" s="11" t="str">
        <f>IF(R42*15=0,"",R42*15)</f>
        <v/>
      </c>
      <c r="T42" s="14"/>
      <c r="U42" s="16"/>
      <c r="V42" s="13"/>
      <c r="W42" s="11" t="str">
        <f t="shared" si="38"/>
        <v/>
      </c>
      <c r="X42" s="14"/>
      <c r="Y42" s="11" t="str">
        <f>IF(X42*15=0,"",X42*15)</f>
        <v/>
      </c>
      <c r="Z42" s="14"/>
      <c r="AA42" s="15"/>
      <c r="AB42" s="13"/>
      <c r="AC42" s="11" t="str">
        <f>IF(AB42*15=0,"",AB42*15)</f>
        <v/>
      </c>
      <c r="AD42" s="27"/>
      <c r="AE42" s="11" t="str">
        <f t="shared" ref="AE42:AE47" si="39">IF(AD42*15=0,"",AD42*15)</f>
        <v/>
      </c>
      <c r="AF42" s="27"/>
      <c r="AG42" s="28"/>
      <c r="AH42" s="14"/>
      <c r="AI42" s="11" t="str">
        <f t="shared" si="36"/>
        <v/>
      </c>
      <c r="AJ42" s="14">
        <v>1</v>
      </c>
      <c r="AK42" s="11">
        <v>10</v>
      </c>
      <c r="AL42" s="14">
        <v>1</v>
      </c>
      <c r="AM42" s="14" t="s">
        <v>71</v>
      </c>
      <c r="AN42" s="17" t="str">
        <f t="shared" si="4"/>
        <v/>
      </c>
      <c r="AO42" s="11" t="str">
        <f t="shared" si="8"/>
        <v/>
      </c>
      <c r="AP42" s="18">
        <f t="shared" si="5"/>
        <v>1</v>
      </c>
      <c r="AQ42" s="11">
        <v>10</v>
      </c>
      <c r="AR42" s="18">
        <f t="shared" si="6"/>
        <v>1</v>
      </c>
      <c r="AS42" s="19">
        <f t="shared" si="7"/>
        <v>1</v>
      </c>
      <c r="AT42" s="30" t="s">
        <v>653</v>
      </c>
      <c r="AU42" s="31" t="s">
        <v>743</v>
      </c>
    </row>
    <row r="43" spans="1:47" x14ac:dyDescent="0.2">
      <c r="A43" s="80" t="s">
        <v>162</v>
      </c>
      <c r="B43" s="25" t="s">
        <v>34</v>
      </c>
      <c r="C43" s="650" t="s">
        <v>163</v>
      </c>
      <c r="D43" s="14"/>
      <c r="E43" s="11" t="str">
        <f t="shared" si="32"/>
        <v/>
      </c>
      <c r="F43" s="14"/>
      <c r="G43" s="11" t="str">
        <f t="shared" si="33"/>
        <v/>
      </c>
      <c r="H43" s="14"/>
      <c r="I43" s="16"/>
      <c r="J43" s="13"/>
      <c r="K43" s="11" t="str">
        <f>IF(J43*15=0,"",J43*15)</f>
        <v/>
      </c>
      <c r="L43" s="14"/>
      <c r="M43" s="11" t="str">
        <f>IF(L43*15=0,"",L43*15)</f>
        <v/>
      </c>
      <c r="N43" s="14"/>
      <c r="O43" s="15"/>
      <c r="P43" s="14">
        <v>1</v>
      </c>
      <c r="Q43" s="11">
        <v>14</v>
      </c>
      <c r="R43" s="14"/>
      <c r="S43" s="11" t="str">
        <f>IF(R43*15=0,"",R43*15)</f>
        <v/>
      </c>
      <c r="T43" s="14">
        <v>1</v>
      </c>
      <c r="U43" s="16" t="s">
        <v>83</v>
      </c>
      <c r="V43" s="13"/>
      <c r="W43" s="11" t="str">
        <f t="shared" si="38"/>
        <v/>
      </c>
      <c r="X43" s="14"/>
      <c r="Y43" s="11" t="str">
        <f>IF(X43*15=0,"",X43*15)</f>
        <v/>
      </c>
      <c r="Z43" s="14"/>
      <c r="AA43" s="15"/>
      <c r="AB43" s="13"/>
      <c r="AC43" s="11"/>
      <c r="AD43" s="27"/>
      <c r="AE43" s="11" t="str">
        <f t="shared" si="39"/>
        <v/>
      </c>
      <c r="AF43" s="27"/>
      <c r="AG43" s="28"/>
      <c r="AH43" s="14"/>
      <c r="AI43" s="11" t="str">
        <f t="shared" si="36"/>
        <v/>
      </c>
      <c r="AJ43" s="14"/>
      <c r="AK43" s="11" t="str">
        <f t="shared" ref="AK43:AK48" si="40">IF(AJ43*15=0,"",AJ43*15)</f>
        <v/>
      </c>
      <c r="AL43" s="14"/>
      <c r="AM43" s="14"/>
      <c r="AN43" s="17">
        <f t="shared" si="4"/>
        <v>1</v>
      </c>
      <c r="AO43" s="11">
        <f t="shared" si="8"/>
        <v>14</v>
      </c>
      <c r="AP43" s="18" t="str">
        <f t="shared" si="5"/>
        <v/>
      </c>
      <c r="AQ43" s="11" t="str">
        <f t="shared" si="20"/>
        <v/>
      </c>
      <c r="AR43" s="18">
        <f t="shared" si="6"/>
        <v>1</v>
      </c>
      <c r="AS43" s="19">
        <f t="shared" si="7"/>
        <v>1</v>
      </c>
      <c r="AT43" s="31" t="s">
        <v>688</v>
      </c>
      <c r="AU43" s="31" t="s">
        <v>852</v>
      </c>
    </row>
    <row r="44" spans="1:47" s="20" customFormat="1" ht="15.75" customHeight="1" x14ac:dyDescent="0.2">
      <c r="A44" s="80" t="s">
        <v>96</v>
      </c>
      <c r="B44" s="25" t="s">
        <v>15</v>
      </c>
      <c r="C44" s="612" t="s">
        <v>97</v>
      </c>
      <c r="D44" s="14"/>
      <c r="E44" s="11" t="str">
        <f t="shared" si="32"/>
        <v/>
      </c>
      <c r="F44" s="14"/>
      <c r="G44" s="11" t="str">
        <f t="shared" si="33"/>
        <v/>
      </c>
      <c r="H44" s="14"/>
      <c r="I44" s="16"/>
      <c r="J44" s="13"/>
      <c r="K44" s="11" t="str">
        <f>IF(J44*15=0,"",J44*15)</f>
        <v/>
      </c>
      <c r="L44" s="14"/>
      <c r="M44" s="11" t="str">
        <f t="shared" ref="M44" si="41">IF(L44*15=0,"",L44*15)</f>
        <v/>
      </c>
      <c r="N44" s="14"/>
      <c r="O44" s="15"/>
      <c r="P44" s="13"/>
      <c r="Q44" s="11"/>
      <c r="R44" s="27"/>
      <c r="S44" s="11" t="str">
        <f t="shared" ref="S44" si="42">IF(R44*15=0,"",R44*15)</f>
        <v/>
      </c>
      <c r="T44" s="27"/>
      <c r="U44" s="15"/>
      <c r="V44" s="1"/>
      <c r="W44" s="11"/>
      <c r="X44" s="1"/>
      <c r="Y44" s="11"/>
      <c r="Z44" s="1"/>
      <c r="AA44" s="15"/>
      <c r="AB44" s="14">
        <v>2</v>
      </c>
      <c r="AC44" s="11">
        <v>28</v>
      </c>
      <c r="AD44" s="1"/>
      <c r="AE44" s="11"/>
      <c r="AF44" s="14">
        <v>2</v>
      </c>
      <c r="AG44" s="28" t="s">
        <v>15</v>
      </c>
      <c r="AH44" s="14"/>
      <c r="AI44" s="11"/>
      <c r="AJ44" s="1"/>
      <c r="AK44" s="11"/>
      <c r="AL44" s="14"/>
      <c r="AM44" s="28"/>
      <c r="AN44" s="17">
        <f t="shared" si="4"/>
        <v>2</v>
      </c>
      <c r="AO44" s="11">
        <f t="shared" si="8"/>
        <v>28</v>
      </c>
      <c r="AP44" s="18" t="str">
        <f t="shared" si="5"/>
        <v/>
      </c>
      <c r="AQ44" s="11" t="str">
        <f t="shared" si="20"/>
        <v/>
      </c>
      <c r="AR44" s="18">
        <f t="shared" si="6"/>
        <v>2</v>
      </c>
      <c r="AS44" s="19">
        <f t="shared" si="7"/>
        <v>2</v>
      </c>
      <c r="AT44" s="188" t="s">
        <v>711</v>
      </c>
      <c r="AU44" s="189" t="s">
        <v>732</v>
      </c>
    </row>
    <row r="45" spans="1:47" s="1" customFormat="1" ht="15.75" customHeight="1" x14ac:dyDescent="0.2">
      <c r="A45" s="22" t="s">
        <v>127</v>
      </c>
      <c r="B45" s="25" t="s">
        <v>15</v>
      </c>
      <c r="C45" s="9" t="s">
        <v>128</v>
      </c>
      <c r="D45" s="14"/>
      <c r="E45" s="11" t="str">
        <f t="shared" ref="E45:E54" si="43">IF(D45*15=0,"",D45*15)</f>
        <v/>
      </c>
      <c r="F45" s="14"/>
      <c r="G45" s="11" t="str">
        <f t="shared" ref="G45:G54" si="44">IF(F45*15=0,"",F45*15)</f>
        <v/>
      </c>
      <c r="H45" s="14"/>
      <c r="I45" s="16"/>
      <c r="J45" s="13"/>
      <c r="K45" s="11" t="str">
        <f t="shared" ref="K45:K52" si="45">IF(J45*15=0,"",J45*15)</f>
        <v/>
      </c>
      <c r="L45" s="14">
        <v>2</v>
      </c>
      <c r="M45" s="11">
        <v>28</v>
      </c>
      <c r="N45" s="14">
        <v>2</v>
      </c>
      <c r="O45" s="15" t="s">
        <v>71</v>
      </c>
      <c r="P45" s="14"/>
      <c r="Q45" s="11" t="str">
        <f t="shared" si="37"/>
        <v/>
      </c>
      <c r="R45" s="14"/>
      <c r="S45" s="11" t="str">
        <f>IF(R45*15=0,"",R45*15)</f>
        <v/>
      </c>
      <c r="T45" s="14"/>
      <c r="U45" s="16"/>
      <c r="V45" s="13"/>
      <c r="W45" s="11" t="str">
        <f t="shared" si="38"/>
        <v/>
      </c>
      <c r="X45" s="14"/>
      <c r="Y45" s="11" t="str">
        <f>IF(X45*15=0,"",X45*15)</f>
        <v/>
      </c>
      <c r="Z45" s="14"/>
      <c r="AA45" s="15"/>
      <c r="AB45" s="13"/>
      <c r="AC45" s="11" t="str">
        <f t="shared" ref="AC45:AC55" si="46">IF(AB45*15=0,"",AB45*15)</f>
        <v/>
      </c>
      <c r="AD45" s="27"/>
      <c r="AE45" s="11" t="str">
        <f t="shared" si="39"/>
        <v/>
      </c>
      <c r="AF45" s="27"/>
      <c r="AG45" s="28"/>
      <c r="AH45" s="14"/>
      <c r="AI45" s="11" t="str">
        <f t="shared" si="36"/>
        <v/>
      </c>
      <c r="AJ45" s="14"/>
      <c r="AK45" s="11" t="str">
        <f t="shared" si="40"/>
        <v/>
      </c>
      <c r="AL45" s="14"/>
      <c r="AM45" s="14"/>
      <c r="AN45" s="17" t="str">
        <f t="shared" si="4"/>
        <v/>
      </c>
      <c r="AO45" s="11" t="str">
        <f t="shared" si="8"/>
        <v/>
      </c>
      <c r="AP45" s="18">
        <f t="shared" si="5"/>
        <v>2</v>
      </c>
      <c r="AQ45" s="11">
        <f t="shared" si="20"/>
        <v>28</v>
      </c>
      <c r="AR45" s="18">
        <f t="shared" si="6"/>
        <v>2</v>
      </c>
      <c r="AS45" s="19">
        <f t="shared" si="7"/>
        <v>2</v>
      </c>
      <c r="AT45" s="30" t="s">
        <v>671</v>
      </c>
      <c r="AU45" s="31" t="s">
        <v>751</v>
      </c>
    </row>
    <row r="46" spans="1:47" s="1" customFormat="1" ht="15.75" customHeight="1" x14ac:dyDescent="0.2">
      <c r="A46" s="22" t="s">
        <v>129</v>
      </c>
      <c r="B46" s="25" t="s">
        <v>15</v>
      </c>
      <c r="C46" s="9" t="s">
        <v>130</v>
      </c>
      <c r="D46" s="14"/>
      <c r="E46" s="11" t="str">
        <f t="shared" si="43"/>
        <v/>
      </c>
      <c r="F46" s="14"/>
      <c r="G46" s="11" t="str">
        <f t="shared" si="44"/>
        <v/>
      </c>
      <c r="H46" s="14"/>
      <c r="I46" s="16"/>
      <c r="J46" s="13"/>
      <c r="K46" s="11" t="str">
        <f t="shared" si="45"/>
        <v/>
      </c>
      <c r="L46" s="14"/>
      <c r="M46" s="11" t="str">
        <f>IF(L46*15=0,"",L46*15)</f>
        <v/>
      </c>
      <c r="N46" s="14"/>
      <c r="O46" s="15"/>
      <c r="P46" s="14"/>
      <c r="Q46" s="11" t="str">
        <f t="shared" si="37"/>
        <v/>
      </c>
      <c r="R46" s="14">
        <v>2</v>
      </c>
      <c r="S46" s="11">
        <v>28</v>
      </c>
      <c r="T46" s="14">
        <v>2</v>
      </c>
      <c r="U46" s="16" t="s">
        <v>71</v>
      </c>
      <c r="V46" s="13"/>
      <c r="W46" s="11" t="str">
        <f t="shared" si="38"/>
        <v/>
      </c>
      <c r="X46" s="14"/>
      <c r="Y46" s="11" t="str">
        <f>IF(X46*15=0,"",X46*15)</f>
        <v/>
      </c>
      <c r="Z46" s="14"/>
      <c r="AA46" s="15"/>
      <c r="AB46" s="13"/>
      <c r="AC46" s="11" t="str">
        <f t="shared" si="46"/>
        <v/>
      </c>
      <c r="AD46" s="27"/>
      <c r="AE46" s="11" t="str">
        <f t="shared" si="39"/>
        <v/>
      </c>
      <c r="AF46" s="27"/>
      <c r="AG46" s="28"/>
      <c r="AH46" s="14"/>
      <c r="AI46" s="11" t="str">
        <f t="shared" si="36"/>
        <v/>
      </c>
      <c r="AJ46" s="14"/>
      <c r="AK46" s="11" t="str">
        <f t="shared" si="40"/>
        <v/>
      </c>
      <c r="AL46" s="14"/>
      <c r="AM46" s="14"/>
      <c r="AN46" s="17" t="str">
        <f t="shared" si="4"/>
        <v/>
      </c>
      <c r="AO46" s="11" t="str">
        <f t="shared" si="8"/>
        <v/>
      </c>
      <c r="AP46" s="18">
        <f t="shared" si="5"/>
        <v>2</v>
      </c>
      <c r="AQ46" s="11">
        <f t="shared" si="20"/>
        <v>28</v>
      </c>
      <c r="AR46" s="18">
        <f t="shared" si="6"/>
        <v>2</v>
      </c>
      <c r="AS46" s="19">
        <f t="shared" si="7"/>
        <v>2</v>
      </c>
      <c r="AT46" s="30" t="s">
        <v>671</v>
      </c>
      <c r="AU46" s="31" t="s">
        <v>751</v>
      </c>
    </row>
    <row r="47" spans="1:47" s="1" customFormat="1" ht="15.75" customHeight="1" x14ac:dyDescent="0.2">
      <c r="A47" s="22" t="s">
        <v>131</v>
      </c>
      <c r="B47" s="25" t="s">
        <v>15</v>
      </c>
      <c r="C47" s="9" t="s">
        <v>132</v>
      </c>
      <c r="D47" s="14"/>
      <c r="E47" s="11" t="str">
        <f t="shared" si="43"/>
        <v/>
      </c>
      <c r="F47" s="14"/>
      <c r="G47" s="11" t="str">
        <f t="shared" si="44"/>
        <v/>
      </c>
      <c r="H47" s="14"/>
      <c r="I47" s="16"/>
      <c r="J47" s="13"/>
      <c r="K47" s="11" t="str">
        <f t="shared" si="45"/>
        <v/>
      </c>
      <c r="L47" s="14"/>
      <c r="M47" s="11" t="str">
        <f>IF(L47*15=0,"",L47*15)</f>
        <v/>
      </c>
      <c r="N47" s="14"/>
      <c r="O47" s="15"/>
      <c r="P47" s="14"/>
      <c r="Q47" s="11" t="str">
        <f t="shared" si="37"/>
        <v/>
      </c>
      <c r="R47" s="14"/>
      <c r="S47" s="11" t="str">
        <f t="shared" ref="S47:S56" si="47">IF(R47*15=0,"",R47*15)</f>
        <v/>
      </c>
      <c r="T47" s="14"/>
      <c r="U47" s="16"/>
      <c r="V47" s="13"/>
      <c r="W47" s="11" t="str">
        <f t="shared" si="38"/>
        <v/>
      </c>
      <c r="X47" s="14">
        <v>2</v>
      </c>
      <c r="Y47" s="11">
        <v>28</v>
      </c>
      <c r="Z47" s="14">
        <v>2</v>
      </c>
      <c r="AA47" s="15" t="s">
        <v>71</v>
      </c>
      <c r="AB47" s="13"/>
      <c r="AC47" s="11" t="str">
        <f t="shared" si="46"/>
        <v/>
      </c>
      <c r="AD47" s="27"/>
      <c r="AE47" s="11" t="str">
        <f t="shared" si="39"/>
        <v/>
      </c>
      <c r="AF47" s="27"/>
      <c r="AG47" s="28"/>
      <c r="AH47" s="14"/>
      <c r="AI47" s="11" t="str">
        <f t="shared" si="36"/>
        <v/>
      </c>
      <c r="AJ47" s="14"/>
      <c r="AK47" s="11" t="str">
        <f t="shared" si="40"/>
        <v/>
      </c>
      <c r="AL47" s="14"/>
      <c r="AM47" s="14"/>
      <c r="AN47" s="17" t="str">
        <f t="shared" ref="AN47:AN66" si="48">IF(D47+J47+P47+V47+AB47+AH47=0,"",D47+J47+P47+V47+AB47+AH47)</f>
        <v/>
      </c>
      <c r="AO47" s="11" t="str">
        <f t="shared" ref="AO47:AO66" si="49">IF((D47+J47+P47+V47+AB47+AH47)*14=0,"",(D47+J47+P47+V47+AB47+AH47)*14)</f>
        <v/>
      </c>
      <c r="AP47" s="18">
        <f t="shared" ref="AP47:AP66" si="50">IF(F47+L47+R47+X47+AD47+AJ47=0,"",F47+L47+R47+X47+AD47+AJ47)</f>
        <v>2</v>
      </c>
      <c r="AQ47" s="11">
        <f t="shared" ref="AQ47:AQ66" si="51">IF((L47+F47+R47+X47+AD47+AJ47)*14=0,"",(L47+F47+R47+X47+AD47+AJ47)*14)</f>
        <v>28</v>
      </c>
      <c r="AR47" s="18">
        <f t="shared" ref="AR47:AR66" si="52">IF(N47+H47+T47+Z47+AF47+AL47=0,"",N47+H47+T47+Z47+AF47+AL47)</f>
        <v>2</v>
      </c>
      <c r="AS47" s="19">
        <f t="shared" ref="AS47:AS66" si="53">IF(D47+F47+L47+J47+P47+R47+V47+X47+AB47+AD47+AH47+AJ47=0,"",D47+F47+L47+J47+P47+R47+V47+X47+AB47+AD47+AH47+AJ47)</f>
        <v>2</v>
      </c>
      <c r="AT47" s="30" t="s">
        <v>671</v>
      </c>
      <c r="AU47" s="31" t="s">
        <v>751</v>
      </c>
    </row>
    <row r="48" spans="1:47" s="1" customFormat="1" ht="15.75" customHeight="1" x14ac:dyDescent="0.2">
      <c r="A48" s="22" t="s">
        <v>133</v>
      </c>
      <c r="B48" s="25" t="s">
        <v>15</v>
      </c>
      <c r="C48" s="9" t="s">
        <v>134</v>
      </c>
      <c r="D48" s="14"/>
      <c r="E48" s="11" t="str">
        <f t="shared" si="43"/>
        <v/>
      </c>
      <c r="F48" s="14"/>
      <c r="G48" s="11" t="str">
        <f t="shared" si="44"/>
        <v/>
      </c>
      <c r="H48" s="14"/>
      <c r="I48" s="16"/>
      <c r="J48" s="13"/>
      <c r="K48" s="11" t="str">
        <f t="shared" si="45"/>
        <v/>
      </c>
      <c r="L48" s="14"/>
      <c r="M48" s="11" t="str">
        <f>IF(L48*15=0,"",L48*15)</f>
        <v/>
      </c>
      <c r="N48" s="14"/>
      <c r="O48" s="15"/>
      <c r="P48" s="14"/>
      <c r="Q48" s="11" t="str">
        <f t="shared" si="37"/>
        <v/>
      </c>
      <c r="R48" s="14"/>
      <c r="S48" s="11" t="str">
        <f t="shared" si="47"/>
        <v/>
      </c>
      <c r="T48" s="14"/>
      <c r="U48" s="16"/>
      <c r="V48" s="13"/>
      <c r="W48" s="11" t="str">
        <f t="shared" si="38"/>
        <v/>
      </c>
      <c r="X48" s="14"/>
      <c r="Y48" s="11" t="str">
        <f>IF(X48*15=0,"",X48*15)</f>
        <v/>
      </c>
      <c r="Z48" s="14"/>
      <c r="AA48" s="15"/>
      <c r="AB48" s="13"/>
      <c r="AC48" s="11" t="str">
        <f t="shared" si="46"/>
        <v/>
      </c>
      <c r="AD48" s="27">
        <v>2</v>
      </c>
      <c r="AE48" s="11">
        <v>28</v>
      </c>
      <c r="AF48" s="27">
        <v>2</v>
      </c>
      <c r="AG48" s="28" t="s">
        <v>71</v>
      </c>
      <c r="AH48" s="14"/>
      <c r="AI48" s="11" t="str">
        <f t="shared" si="36"/>
        <v/>
      </c>
      <c r="AJ48" s="14"/>
      <c r="AK48" s="11" t="str">
        <f t="shared" si="40"/>
        <v/>
      </c>
      <c r="AL48" s="14"/>
      <c r="AM48" s="14"/>
      <c r="AN48" s="17" t="str">
        <f t="shared" si="48"/>
        <v/>
      </c>
      <c r="AO48" s="11" t="str">
        <f t="shared" si="49"/>
        <v/>
      </c>
      <c r="AP48" s="18">
        <f t="shared" si="50"/>
        <v>2</v>
      </c>
      <c r="AQ48" s="11">
        <f t="shared" si="51"/>
        <v>28</v>
      </c>
      <c r="AR48" s="18">
        <f t="shared" si="52"/>
        <v>2</v>
      </c>
      <c r="AS48" s="19">
        <f t="shared" si="53"/>
        <v>2</v>
      </c>
      <c r="AT48" s="30" t="s">
        <v>671</v>
      </c>
      <c r="AU48" s="31" t="s">
        <v>751</v>
      </c>
    </row>
    <row r="49" spans="1:47" s="20" customFormat="1" ht="15.75" customHeight="1" x14ac:dyDescent="0.2">
      <c r="A49" s="22" t="s">
        <v>135</v>
      </c>
      <c r="B49" s="25" t="s">
        <v>15</v>
      </c>
      <c r="C49" s="9" t="s">
        <v>136</v>
      </c>
      <c r="D49" s="14"/>
      <c r="E49" s="11" t="str">
        <f t="shared" si="43"/>
        <v/>
      </c>
      <c r="F49" s="14"/>
      <c r="G49" s="11" t="str">
        <f t="shared" si="44"/>
        <v/>
      </c>
      <c r="H49" s="14"/>
      <c r="I49" s="16"/>
      <c r="J49" s="13"/>
      <c r="K49" s="11" t="str">
        <f t="shared" si="45"/>
        <v/>
      </c>
      <c r="L49" s="14"/>
      <c r="M49" s="11" t="str">
        <f>IF(L49*15=0,"",L49*15)</f>
        <v/>
      </c>
      <c r="N49" s="14"/>
      <c r="O49" s="15"/>
      <c r="P49" s="14"/>
      <c r="Q49" s="11" t="str">
        <f t="shared" si="37"/>
        <v/>
      </c>
      <c r="R49" s="14"/>
      <c r="S49" s="11" t="str">
        <f t="shared" si="47"/>
        <v/>
      </c>
      <c r="T49" s="14"/>
      <c r="U49" s="16"/>
      <c r="V49" s="13"/>
      <c r="W49" s="11" t="str">
        <f t="shared" si="38"/>
        <v/>
      </c>
      <c r="X49" s="14"/>
      <c r="Y49" s="11" t="str">
        <f>IF(X49*15=0,"",X49*15)</f>
        <v/>
      </c>
      <c r="Z49" s="14"/>
      <c r="AA49" s="15"/>
      <c r="AB49" s="13"/>
      <c r="AC49" s="11" t="str">
        <f t="shared" si="46"/>
        <v/>
      </c>
      <c r="AD49" s="27"/>
      <c r="AE49" s="11" t="str">
        <f>IF(AD49*15=0,"",AD49*15)</f>
        <v/>
      </c>
      <c r="AF49" s="27"/>
      <c r="AG49" s="28"/>
      <c r="AH49" s="14"/>
      <c r="AI49" s="11" t="str">
        <f t="shared" si="36"/>
        <v/>
      </c>
      <c r="AJ49" s="14">
        <v>2</v>
      </c>
      <c r="AK49" s="11">
        <v>20</v>
      </c>
      <c r="AL49" s="14">
        <v>2</v>
      </c>
      <c r="AM49" s="14" t="s">
        <v>71</v>
      </c>
      <c r="AN49" s="17" t="str">
        <f t="shared" si="48"/>
        <v/>
      </c>
      <c r="AO49" s="11" t="str">
        <f t="shared" si="49"/>
        <v/>
      </c>
      <c r="AP49" s="18">
        <f t="shared" si="50"/>
        <v>2</v>
      </c>
      <c r="AQ49" s="11">
        <v>30</v>
      </c>
      <c r="AR49" s="18">
        <f t="shared" si="52"/>
        <v>2</v>
      </c>
      <c r="AS49" s="19">
        <f t="shared" si="53"/>
        <v>2</v>
      </c>
      <c r="AT49" s="30" t="s">
        <v>671</v>
      </c>
      <c r="AU49" s="31" t="s">
        <v>751</v>
      </c>
    </row>
    <row r="50" spans="1:47" s="20" customFormat="1" ht="15.75" customHeight="1" x14ac:dyDescent="0.2">
      <c r="A50" s="80" t="s">
        <v>1205</v>
      </c>
      <c r="B50" s="281" t="s">
        <v>15</v>
      </c>
      <c r="C50" s="1432" t="s">
        <v>139</v>
      </c>
      <c r="D50" s="14"/>
      <c r="E50" s="11" t="str">
        <f t="shared" si="43"/>
        <v/>
      </c>
      <c r="F50" s="14"/>
      <c r="G50" s="11" t="str">
        <f t="shared" si="44"/>
        <v/>
      </c>
      <c r="H50" s="14"/>
      <c r="I50" s="16"/>
      <c r="J50" s="13"/>
      <c r="K50" s="11" t="str">
        <f t="shared" si="45"/>
        <v/>
      </c>
      <c r="L50" s="14">
        <v>1</v>
      </c>
      <c r="M50" s="11">
        <v>14</v>
      </c>
      <c r="N50" s="14">
        <v>1</v>
      </c>
      <c r="O50" s="15" t="s">
        <v>71</v>
      </c>
      <c r="P50" s="14"/>
      <c r="Q50" s="11" t="str">
        <f t="shared" si="37"/>
        <v/>
      </c>
      <c r="R50" s="14"/>
      <c r="S50" s="11" t="str">
        <f t="shared" si="47"/>
        <v/>
      </c>
      <c r="T50" s="14"/>
      <c r="U50" s="16"/>
      <c r="V50" s="13"/>
      <c r="W50" s="11" t="str">
        <f t="shared" si="38"/>
        <v/>
      </c>
      <c r="X50" s="14"/>
      <c r="Y50" s="11" t="str">
        <f>IF(X50*15=0,"",X50*15)</f>
        <v/>
      </c>
      <c r="Z50" s="14"/>
      <c r="AA50" s="15"/>
      <c r="AB50" s="13"/>
      <c r="AC50" s="11" t="str">
        <f t="shared" si="46"/>
        <v/>
      </c>
      <c r="AD50" s="27"/>
      <c r="AE50" s="11" t="str">
        <f>IF(AD50*15=0,"",AD50*15)</f>
        <v/>
      </c>
      <c r="AF50" s="27"/>
      <c r="AG50" s="28"/>
      <c r="AH50" s="14"/>
      <c r="AI50" s="11" t="str">
        <f t="shared" si="36"/>
        <v/>
      </c>
      <c r="AJ50" s="14"/>
      <c r="AK50" s="11" t="str">
        <f>IF(AJ50*15=0,"",AJ50*15)</f>
        <v/>
      </c>
      <c r="AL50" s="14"/>
      <c r="AM50" s="14"/>
      <c r="AN50" s="17" t="str">
        <f t="shared" si="48"/>
        <v/>
      </c>
      <c r="AO50" s="11" t="str">
        <f t="shared" si="49"/>
        <v/>
      </c>
      <c r="AP50" s="18">
        <f t="shared" si="50"/>
        <v>1</v>
      </c>
      <c r="AQ50" s="11">
        <f t="shared" si="51"/>
        <v>14</v>
      </c>
      <c r="AR50" s="18">
        <f t="shared" si="52"/>
        <v>1</v>
      </c>
      <c r="AS50" s="19">
        <f t="shared" si="53"/>
        <v>1</v>
      </c>
      <c r="AT50" s="188" t="s">
        <v>653</v>
      </c>
      <c r="AU50" s="546" t="s">
        <v>1210</v>
      </c>
    </row>
    <row r="51" spans="1:47" s="20" customFormat="1" ht="15.75" customHeight="1" x14ac:dyDescent="0.2">
      <c r="A51" s="80" t="s">
        <v>1206</v>
      </c>
      <c r="B51" s="281" t="s">
        <v>15</v>
      </c>
      <c r="C51" s="1432" t="s">
        <v>1207</v>
      </c>
      <c r="D51" s="14"/>
      <c r="E51" s="11" t="str">
        <f t="shared" si="43"/>
        <v/>
      </c>
      <c r="F51" s="14"/>
      <c r="G51" s="11" t="str">
        <f t="shared" si="44"/>
        <v/>
      </c>
      <c r="H51" s="14"/>
      <c r="I51" s="16"/>
      <c r="J51" s="13"/>
      <c r="K51" s="11" t="str">
        <f t="shared" si="45"/>
        <v/>
      </c>
      <c r="L51" s="14"/>
      <c r="M51" s="11" t="str">
        <f>IF(L51*15=0,"",L51*15)</f>
        <v/>
      </c>
      <c r="N51" s="14"/>
      <c r="O51" s="15"/>
      <c r="P51" s="14"/>
      <c r="Q51" s="11" t="str">
        <f t="shared" si="37"/>
        <v/>
      </c>
      <c r="R51" s="14"/>
      <c r="S51" s="11" t="str">
        <f t="shared" si="47"/>
        <v/>
      </c>
      <c r="T51" s="14"/>
      <c r="U51" s="16"/>
      <c r="V51" s="13"/>
      <c r="W51" s="11" t="str">
        <f t="shared" si="38"/>
        <v/>
      </c>
      <c r="X51" s="14">
        <v>1</v>
      </c>
      <c r="Y51" s="11">
        <v>14</v>
      </c>
      <c r="Z51" s="14">
        <v>1</v>
      </c>
      <c r="AA51" s="15" t="s">
        <v>71</v>
      </c>
      <c r="AB51" s="13"/>
      <c r="AC51" s="11" t="str">
        <f t="shared" si="46"/>
        <v/>
      </c>
      <c r="AD51" s="27"/>
      <c r="AE51" s="11" t="str">
        <f>IF(AD51*15=0,"",AD51*15)</f>
        <v/>
      </c>
      <c r="AF51" s="27"/>
      <c r="AG51" s="28"/>
      <c r="AH51" s="14"/>
      <c r="AI51" s="11" t="str">
        <f t="shared" si="36"/>
        <v/>
      </c>
      <c r="AJ51" s="14"/>
      <c r="AK51" s="11" t="str">
        <f>IF(AJ51*15=0,"",AJ51*15)</f>
        <v/>
      </c>
      <c r="AL51" s="14"/>
      <c r="AM51" s="14"/>
      <c r="AN51" s="17" t="str">
        <f t="shared" si="48"/>
        <v/>
      </c>
      <c r="AO51" s="11" t="str">
        <f t="shared" si="49"/>
        <v/>
      </c>
      <c r="AP51" s="18">
        <f t="shared" si="50"/>
        <v>1</v>
      </c>
      <c r="AQ51" s="11">
        <f t="shared" si="51"/>
        <v>14</v>
      </c>
      <c r="AR51" s="18">
        <f t="shared" si="52"/>
        <v>1</v>
      </c>
      <c r="AS51" s="19">
        <f t="shared" si="53"/>
        <v>1</v>
      </c>
      <c r="AT51" s="188" t="s">
        <v>653</v>
      </c>
      <c r="AU51" s="546" t="s">
        <v>1210</v>
      </c>
    </row>
    <row r="52" spans="1:47" s="1" customFormat="1" ht="15.75" customHeight="1" x14ac:dyDescent="0.2">
      <c r="A52" s="80" t="s">
        <v>1208</v>
      </c>
      <c r="B52" s="281" t="s">
        <v>15</v>
      </c>
      <c r="C52" s="1433" t="s">
        <v>1209</v>
      </c>
      <c r="D52" s="14"/>
      <c r="E52" s="11" t="str">
        <f t="shared" si="43"/>
        <v/>
      </c>
      <c r="F52" s="14"/>
      <c r="G52" s="11" t="str">
        <f t="shared" si="44"/>
        <v/>
      </c>
      <c r="H52" s="14"/>
      <c r="I52" s="16"/>
      <c r="J52" s="13"/>
      <c r="K52" s="11" t="str">
        <f t="shared" si="45"/>
        <v/>
      </c>
      <c r="L52" s="14"/>
      <c r="M52" s="11" t="str">
        <f>IF(L52*15=0,"",L52*15)</f>
        <v/>
      </c>
      <c r="N52" s="14"/>
      <c r="O52" s="15"/>
      <c r="P52" s="14"/>
      <c r="Q52" s="11" t="str">
        <f t="shared" si="37"/>
        <v/>
      </c>
      <c r="R52" s="14"/>
      <c r="S52" s="11" t="str">
        <f t="shared" si="47"/>
        <v/>
      </c>
      <c r="T52" s="14"/>
      <c r="U52" s="16"/>
      <c r="V52" s="13"/>
      <c r="W52" s="11" t="str">
        <f t="shared" si="38"/>
        <v/>
      </c>
      <c r="X52" s="14"/>
      <c r="Y52" s="11" t="str">
        <f>IF(X52*15=0,"",X52*15)</f>
        <v/>
      </c>
      <c r="Z52" s="14"/>
      <c r="AA52" s="15"/>
      <c r="AB52" s="13"/>
      <c r="AC52" s="11" t="str">
        <f t="shared" si="46"/>
        <v/>
      </c>
      <c r="AD52" s="27"/>
      <c r="AE52" s="11" t="str">
        <f>IF(AD52*15=0,"",AD52*15)</f>
        <v/>
      </c>
      <c r="AF52" s="27"/>
      <c r="AG52" s="28"/>
      <c r="AH52" s="14"/>
      <c r="AI52" s="11" t="str">
        <f t="shared" si="36"/>
        <v/>
      </c>
      <c r="AJ52" s="14">
        <v>1</v>
      </c>
      <c r="AK52" s="11">
        <v>10</v>
      </c>
      <c r="AL52" s="14">
        <v>1</v>
      </c>
      <c r="AM52" s="14" t="s">
        <v>71</v>
      </c>
      <c r="AN52" s="17" t="str">
        <f t="shared" si="48"/>
        <v/>
      </c>
      <c r="AO52" s="11" t="str">
        <f t="shared" si="49"/>
        <v/>
      </c>
      <c r="AP52" s="18">
        <f t="shared" si="50"/>
        <v>1</v>
      </c>
      <c r="AQ52" s="11">
        <v>10</v>
      </c>
      <c r="AR52" s="18">
        <f t="shared" si="52"/>
        <v>1</v>
      </c>
      <c r="AS52" s="19">
        <f t="shared" si="53"/>
        <v>1</v>
      </c>
      <c r="AT52" s="188" t="s">
        <v>653</v>
      </c>
      <c r="AU52" s="546" t="s">
        <v>1210</v>
      </c>
    </row>
    <row r="53" spans="1:47" s="1" customFormat="1" ht="15.75" customHeight="1" x14ac:dyDescent="0.2">
      <c r="A53" s="417" t="s">
        <v>1203</v>
      </c>
      <c r="B53" s="301" t="s">
        <v>15</v>
      </c>
      <c r="C53" s="1433" t="s">
        <v>1027</v>
      </c>
      <c r="D53" s="26"/>
      <c r="E53" s="34"/>
      <c r="F53" s="26"/>
      <c r="G53" s="34"/>
      <c r="H53" s="26"/>
      <c r="I53" s="35"/>
      <c r="J53" s="36"/>
      <c r="K53" s="34"/>
      <c r="L53" s="26">
        <v>1</v>
      </c>
      <c r="M53" s="34">
        <v>14</v>
      </c>
      <c r="N53" s="26">
        <v>2</v>
      </c>
      <c r="O53" s="37" t="s">
        <v>71</v>
      </c>
      <c r="P53" s="26"/>
      <c r="Q53" s="34"/>
      <c r="R53" s="26"/>
      <c r="S53" s="34"/>
      <c r="T53" s="26"/>
      <c r="U53" s="35"/>
      <c r="V53" s="36"/>
      <c r="W53" s="34"/>
      <c r="X53" s="26"/>
      <c r="Y53" s="34"/>
      <c r="Z53" s="26"/>
      <c r="AA53" s="37"/>
      <c r="AB53" s="36"/>
      <c r="AC53" s="34"/>
      <c r="AD53" s="39"/>
      <c r="AE53" s="34"/>
      <c r="AF53" s="39"/>
      <c r="AG53" s="423"/>
      <c r="AH53" s="26"/>
      <c r="AI53" s="34"/>
      <c r="AJ53" s="26"/>
      <c r="AK53" s="34"/>
      <c r="AL53" s="26"/>
      <c r="AM53" s="26"/>
      <c r="AN53" s="40"/>
      <c r="AO53" s="34"/>
      <c r="AP53" s="38">
        <v>1</v>
      </c>
      <c r="AQ53" s="34">
        <v>14</v>
      </c>
      <c r="AR53" s="38">
        <v>2</v>
      </c>
      <c r="AS53" s="41">
        <v>2</v>
      </c>
      <c r="AT53" s="30" t="s">
        <v>653</v>
      </c>
      <c r="AU53" s="634" t="s">
        <v>654</v>
      </c>
    </row>
    <row r="54" spans="1:47" s="1" customFormat="1" ht="15.75" customHeight="1" x14ac:dyDescent="0.2">
      <c r="A54" s="80" t="s">
        <v>141</v>
      </c>
      <c r="B54" s="25" t="s">
        <v>15</v>
      </c>
      <c r="C54" s="648" t="s">
        <v>142</v>
      </c>
      <c r="D54" s="14"/>
      <c r="E54" s="11" t="str">
        <f t="shared" si="43"/>
        <v/>
      </c>
      <c r="F54" s="14"/>
      <c r="G54" s="11" t="str">
        <f t="shared" si="44"/>
        <v/>
      </c>
      <c r="H54" s="14"/>
      <c r="I54" s="16"/>
      <c r="J54" s="13">
        <v>1</v>
      </c>
      <c r="K54" s="11">
        <v>14</v>
      </c>
      <c r="L54" s="14">
        <v>1</v>
      </c>
      <c r="M54" s="11">
        <v>14</v>
      </c>
      <c r="N54" s="14">
        <v>1</v>
      </c>
      <c r="O54" s="15" t="s">
        <v>277</v>
      </c>
      <c r="P54" s="14"/>
      <c r="Q54" s="11" t="str">
        <f t="shared" si="37"/>
        <v/>
      </c>
      <c r="R54" s="14"/>
      <c r="S54" s="11" t="str">
        <f t="shared" si="47"/>
        <v/>
      </c>
      <c r="T54" s="14"/>
      <c r="U54" s="16"/>
      <c r="V54" s="13"/>
      <c r="W54" s="11" t="str">
        <f t="shared" si="38"/>
        <v/>
      </c>
      <c r="X54" s="14"/>
      <c r="Y54" s="11" t="str">
        <f>IF(X54*15=0,"",X54*15)</f>
        <v/>
      </c>
      <c r="Z54" s="14"/>
      <c r="AA54" s="15"/>
      <c r="AB54" s="13"/>
      <c r="AC54" s="11" t="str">
        <f t="shared" si="46"/>
        <v/>
      </c>
      <c r="AD54" s="27"/>
      <c r="AE54" s="11" t="str">
        <f>IF(AD54*15=0,"",AD54*15)</f>
        <v/>
      </c>
      <c r="AF54" s="27"/>
      <c r="AG54" s="28"/>
      <c r="AH54" s="14"/>
      <c r="AI54" s="11" t="str">
        <f t="shared" si="36"/>
        <v/>
      </c>
      <c r="AJ54" s="14"/>
      <c r="AK54" s="11" t="str">
        <f>IF(AJ54*15=0,"",AJ54*15)</f>
        <v/>
      </c>
      <c r="AL54" s="14"/>
      <c r="AM54" s="14"/>
      <c r="AN54" s="17">
        <f t="shared" si="48"/>
        <v>1</v>
      </c>
      <c r="AO54" s="11">
        <f t="shared" si="49"/>
        <v>14</v>
      </c>
      <c r="AP54" s="18">
        <f t="shared" si="50"/>
        <v>1</v>
      </c>
      <c r="AQ54" s="11">
        <f t="shared" si="51"/>
        <v>14</v>
      </c>
      <c r="AR54" s="18">
        <f t="shared" si="52"/>
        <v>1</v>
      </c>
      <c r="AS54" s="19">
        <f t="shared" si="53"/>
        <v>2</v>
      </c>
      <c r="AT54" s="188" t="s">
        <v>692</v>
      </c>
      <c r="AU54" s="189" t="s">
        <v>756</v>
      </c>
    </row>
    <row r="55" spans="1:47" s="1" customFormat="1" ht="15.75" customHeight="1" x14ac:dyDescent="0.25">
      <c r="A55" s="1434" t="s">
        <v>281</v>
      </c>
      <c r="B55" s="25" t="s">
        <v>34</v>
      </c>
      <c r="C55" s="1435" t="s">
        <v>282</v>
      </c>
      <c r="D55" s="62"/>
      <c r="E55" s="11"/>
      <c r="F55" s="63"/>
      <c r="G55" s="11"/>
      <c r="H55" s="1437"/>
      <c r="I55" s="1427"/>
      <c r="J55" s="1474">
        <v>1</v>
      </c>
      <c r="K55" s="1475">
        <v>10</v>
      </c>
      <c r="L55" s="63"/>
      <c r="M55" s="11" t="str">
        <f t="shared" ref="M55" si="54">IF(L55*15=0,"",L55*15)</f>
        <v/>
      </c>
      <c r="N55" s="1437">
        <v>1</v>
      </c>
      <c r="O55" s="1427" t="s">
        <v>67</v>
      </c>
      <c r="P55" s="62"/>
      <c r="Q55" s="11" t="str">
        <f t="shared" si="37"/>
        <v/>
      </c>
      <c r="R55" s="63"/>
      <c r="S55" s="11" t="str">
        <f t="shared" si="47"/>
        <v/>
      </c>
      <c r="T55" s="1438"/>
      <c r="U55" s="65"/>
      <c r="V55" s="62"/>
      <c r="W55" s="11" t="str">
        <f t="shared" si="38"/>
        <v/>
      </c>
      <c r="X55" s="63"/>
      <c r="Y55" s="11" t="str">
        <f t="shared" ref="Y55" si="55">IF(X55*15=0,"",X55*15)</f>
        <v/>
      </c>
      <c r="Z55" s="1438"/>
      <c r="AA55" s="65"/>
      <c r="AB55" s="62"/>
      <c r="AC55" s="11" t="str">
        <f t="shared" si="46"/>
        <v/>
      </c>
      <c r="AD55" s="63"/>
      <c r="AE55" s="11" t="str">
        <f t="shared" ref="AE55" si="56">IF(AD55*15=0,"",AD55*15)</f>
        <v/>
      </c>
      <c r="AF55" s="1438"/>
      <c r="AG55" s="65"/>
      <c r="AH55" s="62"/>
      <c r="AI55" s="11"/>
      <c r="AJ55" s="63"/>
      <c r="AK55" s="11"/>
      <c r="AL55" s="1438"/>
      <c r="AM55" s="66"/>
      <c r="AN55" s="17">
        <f t="shared" si="48"/>
        <v>1</v>
      </c>
      <c r="AO55" s="11">
        <v>10</v>
      </c>
      <c r="AP55" s="18" t="str">
        <f t="shared" si="50"/>
        <v/>
      </c>
      <c r="AQ55" s="11" t="str">
        <f>IF((F55+L55+R55+X55+AD55+AJ55)*14=0,"",(F55+L55+R55+X55+AD55+AJ55)*14)</f>
        <v/>
      </c>
      <c r="AR55" s="64">
        <v>1</v>
      </c>
      <c r="AS55" s="19">
        <f t="shared" ref="AS55" si="57">IF(D55+F55+J55+L55+P55+R55+V55+X55+AB55+AD55+AH55+AJ55=0,"",D55+F55+J55+L55+P55+R55+V55+X55+AB55+AD55+AH55+AJ55)</f>
        <v>1</v>
      </c>
      <c r="AT55" s="31" t="s">
        <v>688</v>
      </c>
      <c r="AU55" s="31" t="s">
        <v>859</v>
      </c>
    </row>
    <row r="56" spans="1:47" s="699" customFormat="1" x14ac:dyDescent="0.2">
      <c r="A56" s="80" t="s">
        <v>164</v>
      </c>
      <c r="B56" s="25" t="s">
        <v>34</v>
      </c>
      <c r="C56" s="1476" t="s">
        <v>165</v>
      </c>
      <c r="D56" s="696"/>
      <c r="E56" s="11" t="str">
        <f t="shared" si="32"/>
        <v/>
      </c>
      <c r="F56" s="14"/>
      <c r="G56" s="11" t="str">
        <f t="shared" si="33"/>
        <v/>
      </c>
      <c r="H56" s="14"/>
      <c r="I56" s="16"/>
      <c r="J56" s="13">
        <v>1</v>
      </c>
      <c r="K56" s="11">
        <v>14</v>
      </c>
      <c r="L56" s="14">
        <v>1</v>
      </c>
      <c r="M56" s="11">
        <v>14</v>
      </c>
      <c r="N56" s="14">
        <v>3</v>
      </c>
      <c r="O56" s="15" t="s">
        <v>122</v>
      </c>
      <c r="P56" s="14"/>
      <c r="Q56" s="11" t="str">
        <f t="shared" si="37"/>
        <v/>
      </c>
      <c r="R56" s="14"/>
      <c r="S56" s="11" t="str">
        <f t="shared" si="47"/>
        <v/>
      </c>
      <c r="T56" s="14"/>
      <c r="U56" s="16"/>
      <c r="V56" s="13"/>
      <c r="W56" s="11" t="str">
        <f t="shared" ref="W56:W62" si="58">IF(V56*15=0,"",V56*15)</f>
        <v/>
      </c>
      <c r="X56" s="14"/>
      <c r="Y56" s="11" t="str">
        <f t="shared" ref="Y56:Y62" si="59">IF(X56*15=0,"",X56*15)</f>
        <v/>
      </c>
      <c r="Z56" s="14"/>
      <c r="AA56" s="15"/>
      <c r="AB56" s="13"/>
      <c r="AC56" s="11" t="str">
        <f t="shared" ref="AC56:AC60" si="60">IF(AB56*15=0,"",AB56*15)</f>
        <v/>
      </c>
      <c r="AD56" s="27"/>
      <c r="AE56" s="11" t="str">
        <f t="shared" ref="AE56:AE60" si="61">IF(AD56*15=0,"",AD56*15)</f>
        <v/>
      </c>
      <c r="AF56" s="27"/>
      <c r="AG56" s="28"/>
      <c r="AH56" s="14"/>
      <c r="AI56" s="11" t="str">
        <f t="shared" ref="AI56:AI61" si="62">IF(AH56*15=0,"",AH56*15)</f>
        <v/>
      </c>
      <c r="AJ56" s="14"/>
      <c r="AK56" s="11" t="str">
        <f t="shared" ref="AK56:AK61" si="63">IF(AJ56*15=0,"",AJ56*15)</f>
        <v/>
      </c>
      <c r="AL56" s="14"/>
      <c r="AM56" s="14"/>
      <c r="AN56" s="17">
        <f t="shared" si="48"/>
        <v>1</v>
      </c>
      <c r="AO56" s="11">
        <f t="shared" si="49"/>
        <v>14</v>
      </c>
      <c r="AP56" s="18">
        <f t="shared" si="50"/>
        <v>1</v>
      </c>
      <c r="AQ56" s="11">
        <f t="shared" si="51"/>
        <v>14</v>
      </c>
      <c r="AR56" s="18">
        <f t="shared" si="52"/>
        <v>3</v>
      </c>
      <c r="AS56" s="19">
        <f t="shared" si="53"/>
        <v>2</v>
      </c>
      <c r="AT56" s="188" t="s">
        <v>692</v>
      </c>
      <c r="AU56" s="189" t="s">
        <v>759</v>
      </c>
    </row>
    <row r="57" spans="1:47" s="699" customFormat="1" x14ac:dyDescent="0.2">
      <c r="A57" s="80" t="s">
        <v>166</v>
      </c>
      <c r="B57" s="25" t="s">
        <v>34</v>
      </c>
      <c r="C57" s="700" t="s">
        <v>167</v>
      </c>
      <c r="D57" s="696"/>
      <c r="E57" s="11" t="str">
        <f t="shared" si="32"/>
        <v/>
      </c>
      <c r="F57" s="14"/>
      <c r="G57" s="11" t="str">
        <f t="shared" si="33"/>
        <v/>
      </c>
      <c r="H57" s="14"/>
      <c r="I57" s="16"/>
      <c r="J57" s="13"/>
      <c r="K57" s="11" t="str">
        <f t="shared" ref="K57:K65" si="64">IF(J57*15=0,"",J57*15)</f>
        <v/>
      </c>
      <c r="L57" s="14"/>
      <c r="M57" s="11" t="str">
        <f t="shared" ref="M57:M65" si="65">IF(L57*15=0,"",L57*15)</f>
        <v/>
      </c>
      <c r="N57" s="14"/>
      <c r="O57" s="15"/>
      <c r="P57" s="14">
        <v>2</v>
      </c>
      <c r="Q57" s="11">
        <v>28</v>
      </c>
      <c r="R57" s="14">
        <v>1</v>
      </c>
      <c r="S57" s="11">
        <v>14</v>
      </c>
      <c r="T57" s="14">
        <v>4</v>
      </c>
      <c r="U57" s="16" t="s">
        <v>122</v>
      </c>
      <c r="V57" s="13"/>
      <c r="W57" s="11" t="str">
        <f t="shared" si="58"/>
        <v/>
      </c>
      <c r="X57" s="14"/>
      <c r="Y57" s="11" t="str">
        <f t="shared" si="59"/>
        <v/>
      </c>
      <c r="Z57" s="14"/>
      <c r="AA57" s="15"/>
      <c r="AB57" s="13"/>
      <c r="AC57" s="11" t="str">
        <f t="shared" si="60"/>
        <v/>
      </c>
      <c r="AD57" s="27"/>
      <c r="AE57" s="11" t="str">
        <f t="shared" si="61"/>
        <v/>
      </c>
      <c r="AF57" s="27"/>
      <c r="AG57" s="28"/>
      <c r="AH57" s="14"/>
      <c r="AI57" s="11" t="str">
        <f t="shared" si="62"/>
        <v/>
      </c>
      <c r="AJ57" s="14"/>
      <c r="AK57" s="11" t="str">
        <f t="shared" si="63"/>
        <v/>
      </c>
      <c r="AL57" s="14"/>
      <c r="AM57" s="14"/>
      <c r="AN57" s="17">
        <f t="shared" si="48"/>
        <v>2</v>
      </c>
      <c r="AO57" s="11">
        <f t="shared" si="49"/>
        <v>28</v>
      </c>
      <c r="AP57" s="18">
        <f t="shared" si="50"/>
        <v>1</v>
      </c>
      <c r="AQ57" s="11">
        <f t="shared" si="51"/>
        <v>14</v>
      </c>
      <c r="AR57" s="18">
        <f t="shared" si="52"/>
        <v>4</v>
      </c>
      <c r="AS57" s="19">
        <f t="shared" si="53"/>
        <v>3</v>
      </c>
      <c r="AT57" s="188" t="s">
        <v>692</v>
      </c>
      <c r="AU57" s="189" t="s">
        <v>759</v>
      </c>
    </row>
    <row r="58" spans="1:47" s="699" customFormat="1" ht="15.75" x14ac:dyDescent="0.25">
      <c r="A58" s="782" t="s">
        <v>168</v>
      </c>
      <c r="B58" s="25" t="s">
        <v>34</v>
      </c>
      <c r="C58" s="776" t="s">
        <v>1239</v>
      </c>
      <c r="D58" s="696"/>
      <c r="E58" s="11" t="str">
        <f t="shared" si="32"/>
        <v/>
      </c>
      <c r="F58" s="14"/>
      <c r="G58" s="11" t="str">
        <f t="shared" si="33"/>
        <v/>
      </c>
      <c r="H58" s="14"/>
      <c r="I58" s="16"/>
      <c r="J58" s="13"/>
      <c r="K58" s="11" t="str">
        <f t="shared" si="64"/>
        <v/>
      </c>
      <c r="L58" s="14"/>
      <c r="M58" s="11" t="str">
        <f t="shared" si="65"/>
        <v/>
      </c>
      <c r="N58" s="14"/>
      <c r="O58" s="15"/>
      <c r="P58" s="14"/>
      <c r="Q58" s="11" t="str">
        <f t="shared" ref="Q58:Q62" si="66">IF(P58*15=0,"",P58*15)</f>
        <v/>
      </c>
      <c r="R58" s="14"/>
      <c r="S58" s="11" t="str">
        <f t="shared" ref="S58:S62" si="67">IF(R58*15=0,"",R58*15)</f>
        <v/>
      </c>
      <c r="T58" s="14"/>
      <c r="U58" s="16"/>
      <c r="V58" s="13">
        <v>2</v>
      </c>
      <c r="W58" s="11">
        <v>28</v>
      </c>
      <c r="X58" s="14">
        <v>2</v>
      </c>
      <c r="Y58" s="11">
        <v>28</v>
      </c>
      <c r="Z58" s="685">
        <v>4</v>
      </c>
      <c r="AA58" s="15" t="s">
        <v>122</v>
      </c>
      <c r="AB58" s="13"/>
      <c r="AC58" s="11" t="str">
        <f t="shared" si="60"/>
        <v/>
      </c>
      <c r="AD58" s="27"/>
      <c r="AE58" s="11" t="str">
        <f t="shared" si="61"/>
        <v/>
      </c>
      <c r="AF58" s="27"/>
      <c r="AG58" s="28"/>
      <c r="AH58" s="14"/>
      <c r="AI58" s="11" t="str">
        <f t="shared" si="62"/>
        <v/>
      </c>
      <c r="AJ58" s="14"/>
      <c r="AK58" s="11" t="str">
        <f t="shared" si="63"/>
        <v/>
      </c>
      <c r="AL58" s="14"/>
      <c r="AM58" s="14"/>
      <c r="AN58" s="17">
        <f t="shared" si="48"/>
        <v>2</v>
      </c>
      <c r="AO58" s="11">
        <f t="shared" si="49"/>
        <v>28</v>
      </c>
      <c r="AP58" s="18">
        <f t="shared" si="50"/>
        <v>2</v>
      </c>
      <c r="AQ58" s="11">
        <f t="shared" si="51"/>
        <v>28</v>
      </c>
      <c r="AR58" s="18">
        <f t="shared" si="52"/>
        <v>4</v>
      </c>
      <c r="AS58" s="19">
        <f t="shared" si="53"/>
        <v>4</v>
      </c>
      <c r="AT58" s="188" t="s">
        <v>692</v>
      </c>
      <c r="AU58" s="189" t="s">
        <v>759</v>
      </c>
    </row>
    <row r="59" spans="1:47" s="699" customFormat="1" x14ac:dyDescent="0.2">
      <c r="A59" s="80" t="s">
        <v>864</v>
      </c>
      <c r="B59" s="25" t="s">
        <v>34</v>
      </c>
      <c r="C59" s="700" t="s">
        <v>641</v>
      </c>
      <c r="D59" s="696"/>
      <c r="E59" s="11" t="str">
        <f t="shared" si="32"/>
        <v/>
      </c>
      <c r="F59" s="14"/>
      <c r="G59" s="11" t="str">
        <f t="shared" si="33"/>
        <v/>
      </c>
      <c r="H59" s="14"/>
      <c r="I59" s="16"/>
      <c r="J59" s="13"/>
      <c r="K59" s="11" t="str">
        <f t="shared" si="64"/>
        <v/>
      </c>
      <c r="L59" s="14"/>
      <c r="M59" s="11" t="str">
        <f t="shared" si="65"/>
        <v/>
      </c>
      <c r="N59" s="14"/>
      <c r="O59" s="15"/>
      <c r="P59" s="14"/>
      <c r="Q59" s="11" t="str">
        <f t="shared" si="66"/>
        <v/>
      </c>
      <c r="R59" s="14"/>
      <c r="S59" s="11" t="str">
        <f t="shared" si="67"/>
        <v/>
      </c>
      <c r="T59" s="14"/>
      <c r="U59" s="16"/>
      <c r="V59" s="13"/>
      <c r="W59" s="11" t="str">
        <f t="shared" si="58"/>
        <v/>
      </c>
      <c r="X59" s="14"/>
      <c r="Y59" s="11" t="str">
        <f t="shared" si="59"/>
        <v/>
      </c>
      <c r="Z59" s="14"/>
      <c r="AA59" s="15"/>
      <c r="AB59" s="13">
        <v>1</v>
      </c>
      <c r="AC59" s="11">
        <v>14</v>
      </c>
      <c r="AD59" s="27">
        <v>1</v>
      </c>
      <c r="AE59" s="11">
        <v>14</v>
      </c>
      <c r="AF59" s="27">
        <v>1</v>
      </c>
      <c r="AG59" s="28" t="s">
        <v>122</v>
      </c>
      <c r="AH59" s="14"/>
      <c r="AI59" s="11" t="str">
        <f t="shared" si="62"/>
        <v/>
      </c>
      <c r="AJ59" s="14"/>
      <c r="AK59" s="11" t="str">
        <f t="shared" si="63"/>
        <v/>
      </c>
      <c r="AL59" s="14"/>
      <c r="AM59" s="14"/>
      <c r="AN59" s="17">
        <f t="shared" si="48"/>
        <v>1</v>
      </c>
      <c r="AO59" s="11">
        <f t="shared" si="49"/>
        <v>14</v>
      </c>
      <c r="AP59" s="18">
        <f t="shared" si="50"/>
        <v>1</v>
      </c>
      <c r="AQ59" s="11">
        <f t="shared" si="51"/>
        <v>14</v>
      </c>
      <c r="AR59" s="18">
        <f t="shared" si="52"/>
        <v>1</v>
      </c>
      <c r="AS59" s="19">
        <f t="shared" si="53"/>
        <v>2</v>
      </c>
      <c r="AT59" s="188" t="s">
        <v>692</v>
      </c>
      <c r="AU59" s="189" t="s">
        <v>759</v>
      </c>
    </row>
    <row r="60" spans="1:47" s="699" customFormat="1" x14ac:dyDescent="0.2">
      <c r="A60" s="80" t="s">
        <v>865</v>
      </c>
      <c r="B60" s="25" t="s">
        <v>34</v>
      </c>
      <c r="C60" s="700" t="s">
        <v>642</v>
      </c>
      <c r="D60" s="696"/>
      <c r="E60" s="11" t="str">
        <f t="shared" si="32"/>
        <v/>
      </c>
      <c r="F60" s="14"/>
      <c r="G60" s="11" t="str">
        <f t="shared" si="33"/>
        <v/>
      </c>
      <c r="H60" s="14"/>
      <c r="I60" s="16"/>
      <c r="J60" s="13"/>
      <c r="K60" s="11" t="str">
        <f t="shared" si="64"/>
        <v/>
      </c>
      <c r="L60" s="14"/>
      <c r="M60" s="11" t="str">
        <f t="shared" si="65"/>
        <v/>
      </c>
      <c r="N60" s="14"/>
      <c r="O60" s="15"/>
      <c r="P60" s="14"/>
      <c r="Q60" s="11" t="str">
        <f t="shared" si="66"/>
        <v/>
      </c>
      <c r="R60" s="14"/>
      <c r="S60" s="11" t="str">
        <f t="shared" si="67"/>
        <v/>
      </c>
      <c r="T60" s="14"/>
      <c r="U60" s="16"/>
      <c r="V60" s="13"/>
      <c r="W60" s="11" t="str">
        <f t="shared" si="58"/>
        <v/>
      </c>
      <c r="X60" s="14"/>
      <c r="Y60" s="11" t="str">
        <f t="shared" si="59"/>
        <v/>
      </c>
      <c r="Z60" s="14"/>
      <c r="AA60" s="15"/>
      <c r="AB60" s="13"/>
      <c r="AC60" s="11" t="str">
        <f t="shared" si="60"/>
        <v/>
      </c>
      <c r="AD60" s="27"/>
      <c r="AE60" s="11" t="str">
        <f t="shared" si="61"/>
        <v/>
      </c>
      <c r="AF60" s="27"/>
      <c r="AG60" s="28"/>
      <c r="AH60" s="14">
        <v>1</v>
      </c>
      <c r="AI60" s="11">
        <v>10</v>
      </c>
      <c r="AJ60" s="14">
        <v>2</v>
      </c>
      <c r="AK60" s="11">
        <v>20</v>
      </c>
      <c r="AL60" s="14">
        <v>1</v>
      </c>
      <c r="AM60" s="14" t="s">
        <v>122</v>
      </c>
      <c r="AN60" s="17">
        <f t="shared" si="48"/>
        <v>1</v>
      </c>
      <c r="AO60" s="11">
        <v>10</v>
      </c>
      <c r="AP60" s="18">
        <f t="shared" si="50"/>
        <v>2</v>
      </c>
      <c r="AQ60" s="11">
        <v>20</v>
      </c>
      <c r="AR60" s="18">
        <f t="shared" si="52"/>
        <v>1</v>
      </c>
      <c r="AS60" s="19">
        <f t="shared" si="53"/>
        <v>3</v>
      </c>
      <c r="AT60" s="188" t="s">
        <v>692</v>
      </c>
      <c r="AU60" s="189" t="s">
        <v>759</v>
      </c>
    </row>
    <row r="61" spans="1:47" s="699" customFormat="1" x14ac:dyDescent="0.2">
      <c r="A61" s="80" t="s">
        <v>169</v>
      </c>
      <c r="B61" s="25" t="s">
        <v>34</v>
      </c>
      <c r="C61" s="700" t="s">
        <v>170</v>
      </c>
      <c r="D61" s="696"/>
      <c r="E61" s="11" t="str">
        <f t="shared" si="32"/>
        <v/>
      </c>
      <c r="F61" s="14"/>
      <c r="G61" s="11" t="str">
        <f t="shared" si="33"/>
        <v/>
      </c>
      <c r="H61" s="14"/>
      <c r="I61" s="16"/>
      <c r="J61" s="13"/>
      <c r="K61" s="11" t="str">
        <f t="shared" si="64"/>
        <v/>
      </c>
      <c r="L61" s="14"/>
      <c r="M61" s="11" t="str">
        <f t="shared" si="65"/>
        <v/>
      </c>
      <c r="N61" s="14"/>
      <c r="O61" s="15"/>
      <c r="P61" s="13">
        <v>1</v>
      </c>
      <c r="Q61" s="11">
        <v>14</v>
      </c>
      <c r="R61" s="27">
        <v>1</v>
      </c>
      <c r="S61" s="11">
        <v>14</v>
      </c>
      <c r="T61" s="27">
        <v>2</v>
      </c>
      <c r="U61" s="28" t="s">
        <v>122</v>
      </c>
      <c r="V61" s="13"/>
      <c r="W61" s="11" t="str">
        <f t="shared" si="58"/>
        <v/>
      </c>
      <c r="X61" s="14"/>
      <c r="Y61" s="11" t="str">
        <f t="shared" si="59"/>
        <v/>
      </c>
      <c r="Z61" s="14"/>
      <c r="AA61" s="15"/>
      <c r="AB61" s="13"/>
      <c r="AC61" s="11"/>
      <c r="AD61" s="27"/>
      <c r="AE61" s="11"/>
      <c r="AF61" s="27"/>
      <c r="AG61" s="28"/>
      <c r="AH61" s="14"/>
      <c r="AI61" s="11" t="str">
        <f t="shared" si="62"/>
        <v/>
      </c>
      <c r="AJ61" s="14"/>
      <c r="AK61" s="11" t="str">
        <f t="shared" si="63"/>
        <v/>
      </c>
      <c r="AL61" s="14"/>
      <c r="AM61" s="14"/>
      <c r="AN61" s="17">
        <f t="shared" si="48"/>
        <v>1</v>
      </c>
      <c r="AO61" s="11">
        <f t="shared" si="49"/>
        <v>14</v>
      </c>
      <c r="AP61" s="18">
        <f t="shared" si="50"/>
        <v>1</v>
      </c>
      <c r="AQ61" s="11">
        <f t="shared" si="51"/>
        <v>14</v>
      </c>
      <c r="AR61" s="18">
        <f t="shared" si="52"/>
        <v>2</v>
      </c>
      <c r="AS61" s="19">
        <f t="shared" si="53"/>
        <v>2</v>
      </c>
      <c r="AT61" s="188" t="s">
        <v>692</v>
      </c>
      <c r="AU61" s="189" t="s">
        <v>866</v>
      </c>
    </row>
    <row r="62" spans="1:47" s="699" customFormat="1" ht="15.75" customHeight="1" x14ac:dyDescent="0.2">
      <c r="A62" s="80" t="s">
        <v>171</v>
      </c>
      <c r="B62" s="25" t="s">
        <v>34</v>
      </c>
      <c r="C62" s="700" t="s">
        <v>172</v>
      </c>
      <c r="D62" s="696"/>
      <c r="E62" s="11" t="str">
        <f t="shared" si="32"/>
        <v/>
      </c>
      <c r="F62" s="14"/>
      <c r="G62" s="11" t="str">
        <f t="shared" si="33"/>
        <v/>
      </c>
      <c r="H62" s="14"/>
      <c r="I62" s="16"/>
      <c r="J62" s="13"/>
      <c r="K62" s="11" t="str">
        <f t="shared" si="64"/>
        <v/>
      </c>
      <c r="L62" s="14"/>
      <c r="M62" s="11" t="str">
        <f t="shared" si="65"/>
        <v/>
      </c>
      <c r="N62" s="14"/>
      <c r="O62" s="15"/>
      <c r="P62" s="14"/>
      <c r="Q62" s="11" t="str">
        <f t="shared" si="66"/>
        <v/>
      </c>
      <c r="R62" s="14"/>
      <c r="S62" s="11" t="str">
        <f t="shared" si="67"/>
        <v/>
      </c>
      <c r="T62" s="14"/>
      <c r="U62" s="16"/>
      <c r="V62" s="13"/>
      <c r="W62" s="11" t="str">
        <f t="shared" si="58"/>
        <v/>
      </c>
      <c r="X62" s="14"/>
      <c r="Y62" s="11" t="str">
        <f t="shared" si="59"/>
        <v/>
      </c>
      <c r="Z62" s="14"/>
      <c r="AA62" s="15"/>
      <c r="AB62" s="14">
        <v>1</v>
      </c>
      <c r="AC62" s="11">
        <v>14</v>
      </c>
      <c r="AD62" s="14">
        <v>1</v>
      </c>
      <c r="AE62" s="11">
        <v>14</v>
      </c>
      <c r="AF62" s="14">
        <v>2</v>
      </c>
      <c r="AG62" s="14" t="s">
        <v>122</v>
      </c>
      <c r="AH62" s="14"/>
      <c r="AI62" s="11"/>
      <c r="AJ62" s="14"/>
      <c r="AK62" s="11"/>
      <c r="AL62" s="14"/>
      <c r="AM62" s="14"/>
      <c r="AN62" s="17">
        <f t="shared" si="48"/>
        <v>1</v>
      </c>
      <c r="AO62" s="11">
        <v>10</v>
      </c>
      <c r="AP62" s="18">
        <f t="shared" si="50"/>
        <v>1</v>
      </c>
      <c r="AQ62" s="11">
        <v>10</v>
      </c>
      <c r="AR62" s="18">
        <f t="shared" si="52"/>
        <v>2</v>
      </c>
      <c r="AS62" s="19">
        <f t="shared" si="53"/>
        <v>2</v>
      </c>
      <c r="AT62" s="188" t="s">
        <v>692</v>
      </c>
      <c r="AU62" s="189" t="s">
        <v>866</v>
      </c>
    </row>
    <row r="63" spans="1:47" s="699" customFormat="1" ht="15.75" customHeight="1" x14ac:dyDescent="0.2">
      <c r="A63" s="80" t="s">
        <v>173</v>
      </c>
      <c r="B63" s="25" t="s">
        <v>34</v>
      </c>
      <c r="C63" s="700" t="s">
        <v>174</v>
      </c>
      <c r="D63" s="696"/>
      <c r="E63" s="11" t="str">
        <f t="shared" si="32"/>
        <v/>
      </c>
      <c r="F63" s="14"/>
      <c r="G63" s="11" t="str">
        <f t="shared" si="33"/>
        <v/>
      </c>
      <c r="H63" s="14"/>
      <c r="I63" s="16"/>
      <c r="J63" s="13"/>
      <c r="K63" s="11" t="str">
        <f t="shared" si="64"/>
        <v/>
      </c>
      <c r="L63" s="14"/>
      <c r="M63" s="11" t="str">
        <f t="shared" si="65"/>
        <v/>
      </c>
      <c r="N63" s="14"/>
      <c r="O63" s="15"/>
      <c r="P63" s="13"/>
      <c r="Q63" s="11"/>
      <c r="R63" s="14"/>
      <c r="S63" s="11"/>
      <c r="T63" s="14"/>
      <c r="U63" s="15"/>
      <c r="V63" s="13">
        <v>1</v>
      </c>
      <c r="W63" s="11">
        <v>14</v>
      </c>
      <c r="X63" s="14">
        <v>1</v>
      </c>
      <c r="Y63" s="11">
        <v>14</v>
      </c>
      <c r="Z63" s="14">
        <v>2</v>
      </c>
      <c r="AA63" s="15" t="s">
        <v>277</v>
      </c>
      <c r="AB63" s="13"/>
      <c r="AC63" s="11" t="str">
        <f t="shared" ref="AC63" si="68">IF(AB63*15=0,"",AB63*15)</f>
        <v/>
      </c>
      <c r="AD63" s="27"/>
      <c r="AE63" s="11" t="str">
        <f>IF(AD63*15=0,"",AD63*15)</f>
        <v/>
      </c>
      <c r="AF63" s="27"/>
      <c r="AG63" s="28"/>
      <c r="AH63" s="14"/>
      <c r="AI63" s="11" t="str">
        <f t="shared" ref="AI63:AI64" si="69">IF(AH63*15=0,"",AH63*15)</f>
        <v/>
      </c>
      <c r="AJ63" s="14"/>
      <c r="AK63" s="11" t="str">
        <f t="shared" ref="AK63:AK64" si="70">IF(AJ63*15=0,"",AJ63*15)</f>
        <v/>
      </c>
      <c r="AL63" s="14"/>
      <c r="AM63" s="14"/>
      <c r="AN63" s="17">
        <f t="shared" si="48"/>
        <v>1</v>
      </c>
      <c r="AO63" s="11">
        <f t="shared" si="49"/>
        <v>14</v>
      </c>
      <c r="AP63" s="18">
        <f t="shared" si="50"/>
        <v>1</v>
      </c>
      <c r="AQ63" s="11">
        <f t="shared" si="51"/>
        <v>14</v>
      </c>
      <c r="AR63" s="18">
        <f t="shared" si="52"/>
        <v>2</v>
      </c>
      <c r="AS63" s="19">
        <f t="shared" si="53"/>
        <v>2</v>
      </c>
      <c r="AT63" s="188" t="s">
        <v>692</v>
      </c>
      <c r="AU63" s="189" t="s">
        <v>756</v>
      </c>
    </row>
    <row r="64" spans="1:47" s="699" customFormat="1" ht="15.75" customHeight="1" x14ac:dyDescent="0.2">
      <c r="A64" s="80" t="s">
        <v>860</v>
      </c>
      <c r="B64" s="25" t="s">
        <v>34</v>
      </c>
      <c r="C64" s="700" t="s">
        <v>645</v>
      </c>
      <c r="D64" s="696"/>
      <c r="E64" s="11" t="str">
        <f t="shared" si="32"/>
        <v/>
      </c>
      <c r="F64" s="14"/>
      <c r="G64" s="11" t="str">
        <f t="shared" si="33"/>
        <v/>
      </c>
      <c r="H64" s="14"/>
      <c r="I64" s="16"/>
      <c r="J64" s="13"/>
      <c r="K64" s="11" t="str">
        <f t="shared" si="64"/>
        <v/>
      </c>
      <c r="L64" s="14"/>
      <c r="M64" s="11" t="str">
        <f t="shared" si="65"/>
        <v/>
      </c>
      <c r="N64" s="14"/>
      <c r="O64" s="15"/>
      <c r="P64" s="13"/>
      <c r="Q64" s="11" t="str">
        <f t="shared" ref="Q64:Q65" si="71">IF(P64*15=0,"",P64*15)</f>
        <v/>
      </c>
      <c r="R64" s="14"/>
      <c r="S64" s="11" t="str">
        <f t="shared" ref="S64:S65" si="72">IF(R64*15=0,"",R64*15)</f>
        <v/>
      </c>
      <c r="T64" s="14"/>
      <c r="U64" s="15"/>
      <c r="V64" s="13"/>
      <c r="W64" s="11" t="str">
        <f t="shared" ref="W64:W65" si="73">IF(V64*15=0,"",V64*15)</f>
        <v/>
      </c>
      <c r="X64" s="14"/>
      <c r="Y64" s="11" t="str">
        <f t="shared" ref="Y64:Y65" si="74">IF(X64*15=0,"",X64*15)</f>
        <v/>
      </c>
      <c r="Z64" s="14"/>
      <c r="AA64" s="15"/>
      <c r="AB64" s="13">
        <v>1</v>
      </c>
      <c r="AC64" s="11">
        <v>14</v>
      </c>
      <c r="AD64" s="27">
        <v>1</v>
      </c>
      <c r="AE64" s="11">
        <v>14</v>
      </c>
      <c r="AF64" s="27">
        <v>1</v>
      </c>
      <c r="AG64" s="28" t="s">
        <v>122</v>
      </c>
      <c r="AH64" s="14"/>
      <c r="AI64" s="11" t="str">
        <f t="shared" si="69"/>
        <v/>
      </c>
      <c r="AJ64" s="14"/>
      <c r="AK64" s="11" t="str">
        <f t="shared" si="70"/>
        <v/>
      </c>
      <c r="AL64" s="14"/>
      <c r="AM64" s="14"/>
      <c r="AN64" s="17">
        <f t="shared" si="48"/>
        <v>1</v>
      </c>
      <c r="AO64" s="11">
        <f t="shared" si="49"/>
        <v>14</v>
      </c>
      <c r="AP64" s="18">
        <f t="shared" si="50"/>
        <v>1</v>
      </c>
      <c r="AQ64" s="11">
        <f t="shared" si="51"/>
        <v>14</v>
      </c>
      <c r="AR64" s="18">
        <f t="shared" si="52"/>
        <v>1</v>
      </c>
      <c r="AS64" s="19">
        <f t="shared" si="53"/>
        <v>2</v>
      </c>
      <c r="AT64" s="188" t="s">
        <v>692</v>
      </c>
      <c r="AU64" s="546" t="s">
        <v>756</v>
      </c>
    </row>
    <row r="65" spans="1:47" s="699" customFormat="1" ht="15.75" customHeight="1" x14ac:dyDescent="0.2">
      <c r="A65" s="80" t="s">
        <v>861</v>
      </c>
      <c r="B65" s="25" t="s">
        <v>34</v>
      </c>
      <c r="C65" s="700" t="s">
        <v>646</v>
      </c>
      <c r="D65" s="696"/>
      <c r="E65" s="697" t="str">
        <f t="shared" si="32"/>
        <v/>
      </c>
      <c r="F65" s="696"/>
      <c r="G65" s="697" t="str">
        <f t="shared" si="33"/>
        <v/>
      </c>
      <c r="H65" s="696"/>
      <c r="I65" s="698"/>
      <c r="J65" s="13"/>
      <c r="K65" s="11" t="str">
        <f t="shared" si="64"/>
        <v/>
      </c>
      <c r="L65" s="14"/>
      <c r="M65" s="11" t="str">
        <f t="shared" si="65"/>
        <v/>
      </c>
      <c r="N65" s="14"/>
      <c r="O65" s="15"/>
      <c r="P65" s="13"/>
      <c r="Q65" s="11" t="str">
        <f t="shared" si="71"/>
        <v/>
      </c>
      <c r="R65" s="14"/>
      <c r="S65" s="11" t="str">
        <f t="shared" si="72"/>
        <v/>
      </c>
      <c r="T65" s="14"/>
      <c r="U65" s="15"/>
      <c r="V65" s="13"/>
      <c r="W65" s="11" t="str">
        <f t="shared" si="73"/>
        <v/>
      </c>
      <c r="X65" s="14"/>
      <c r="Y65" s="11" t="str">
        <f t="shared" si="74"/>
        <v/>
      </c>
      <c r="Z65" s="14"/>
      <c r="AA65" s="15"/>
      <c r="AB65" s="13"/>
      <c r="AC65" s="11" t="str">
        <f t="shared" ref="AC65" si="75">IF(AB65*15=0,"",AB65*15)</f>
        <v/>
      </c>
      <c r="AD65" s="27"/>
      <c r="AE65" s="11" t="str">
        <f t="shared" ref="AE65" si="76">IF(AD65*15=0,"",AD65*15)</f>
        <v/>
      </c>
      <c r="AF65" s="27"/>
      <c r="AG65" s="28"/>
      <c r="AH65" s="14">
        <v>1</v>
      </c>
      <c r="AI65" s="11">
        <v>10</v>
      </c>
      <c r="AJ65" s="14">
        <v>1</v>
      </c>
      <c r="AK65" s="11">
        <v>10</v>
      </c>
      <c r="AL65" s="14">
        <v>1</v>
      </c>
      <c r="AM65" s="14" t="s">
        <v>122</v>
      </c>
      <c r="AN65" s="17">
        <f t="shared" si="48"/>
        <v>1</v>
      </c>
      <c r="AO65" s="11">
        <v>10</v>
      </c>
      <c r="AP65" s="18">
        <f t="shared" si="50"/>
        <v>1</v>
      </c>
      <c r="AQ65" s="11">
        <v>10</v>
      </c>
      <c r="AR65" s="18">
        <f t="shared" si="52"/>
        <v>1</v>
      </c>
      <c r="AS65" s="19">
        <f t="shared" si="53"/>
        <v>2</v>
      </c>
      <c r="AT65" s="188" t="s">
        <v>692</v>
      </c>
      <c r="AU65" s="189" t="s">
        <v>756</v>
      </c>
    </row>
    <row r="66" spans="1:47" s="1" customFormat="1" ht="15.75" customHeight="1" x14ac:dyDescent="0.2">
      <c r="A66" s="80" t="s">
        <v>863</v>
      </c>
      <c r="B66" s="25" t="s">
        <v>34</v>
      </c>
      <c r="C66" s="648" t="s">
        <v>280</v>
      </c>
      <c r="D66" s="14"/>
      <c r="E66" s="11"/>
      <c r="F66" s="14"/>
      <c r="G66" s="11"/>
      <c r="H66" s="14"/>
      <c r="I66" s="16"/>
      <c r="J66" s="14">
        <v>1</v>
      </c>
      <c r="K66" s="11">
        <v>14</v>
      </c>
      <c r="L66" s="14"/>
      <c r="M66" s="11"/>
      <c r="N66" s="14">
        <v>1</v>
      </c>
      <c r="O66" s="16" t="s">
        <v>83</v>
      </c>
      <c r="P66" s="14"/>
      <c r="Q66" s="11"/>
      <c r="R66" s="14"/>
      <c r="S66" s="11"/>
      <c r="T66" s="14"/>
      <c r="U66" s="16"/>
      <c r="V66" s="13"/>
      <c r="W66" s="11"/>
      <c r="X66" s="14"/>
      <c r="Y66" s="11"/>
      <c r="Z66" s="14"/>
      <c r="AA66" s="15"/>
      <c r="AB66" s="13"/>
      <c r="AC66" s="11"/>
      <c r="AD66" s="27"/>
      <c r="AE66" s="11"/>
      <c r="AF66" s="27"/>
      <c r="AG66" s="28"/>
      <c r="AH66" s="14"/>
      <c r="AI66" s="11"/>
      <c r="AJ66" s="14"/>
      <c r="AK66" s="11"/>
      <c r="AL66" s="14"/>
      <c r="AM66" s="14"/>
      <c r="AN66" s="17">
        <f t="shared" si="48"/>
        <v>1</v>
      </c>
      <c r="AO66" s="11">
        <f t="shared" si="49"/>
        <v>14</v>
      </c>
      <c r="AP66" s="18" t="str">
        <f t="shared" si="50"/>
        <v/>
      </c>
      <c r="AQ66" s="11" t="str">
        <f t="shared" si="51"/>
        <v/>
      </c>
      <c r="AR66" s="18">
        <f t="shared" si="52"/>
        <v>1</v>
      </c>
      <c r="AS66" s="19">
        <f t="shared" si="53"/>
        <v>1</v>
      </c>
      <c r="AT66" s="188" t="s">
        <v>981</v>
      </c>
      <c r="AU66" s="189" t="s">
        <v>855</v>
      </c>
    </row>
    <row r="67" spans="1:47" s="403" customFormat="1" ht="15.75" customHeight="1" thickBot="1" x14ac:dyDescent="0.3">
      <c r="A67" s="46"/>
      <c r="B67" s="424"/>
      <c r="C67" s="425" t="s">
        <v>52</v>
      </c>
      <c r="D67" s="426">
        <f>SUM(D13:D66)</f>
        <v>12</v>
      </c>
      <c r="E67" s="426">
        <f>SUM(E13:E66)</f>
        <v>146</v>
      </c>
      <c r="F67" s="426">
        <f>SUM(F13:F66)</f>
        <v>14</v>
      </c>
      <c r="G67" s="426">
        <f>SUM(G13:G66)</f>
        <v>190</v>
      </c>
      <c r="H67" s="426">
        <f>SUM(H12:H66)</f>
        <v>21</v>
      </c>
      <c r="I67" s="430" t="s">
        <v>17</v>
      </c>
      <c r="J67" s="426">
        <f>SUM(J13:J66)</f>
        <v>7</v>
      </c>
      <c r="K67" s="426">
        <f>SUM(K13:K66)</f>
        <v>98</v>
      </c>
      <c r="L67" s="426">
        <f>SUM(L13:L66)</f>
        <v>12</v>
      </c>
      <c r="M67" s="426">
        <f>SUM(M13:M66)</f>
        <v>164</v>
      </c>
      <c r="N67" s="426">
        <f>SUM(N13:N66)</f>
        <v>19</v>
      </c>
      <c r="O67" s="430" t="s">
        <v>17</v>
      </c>
      <c r="P67" s="426">
        <f>SUM(P13:P66)</f>
        <v>9</v>
      </c>
      <c r="Q67" s="426">
        <f>SUM(Q13:Q66)</f>
        <v>130</v>
      </c>
      <c r="R67" s="426">
        <f>SUM(R13:R66)</f>
        <v>13</v>
      </c>
      <c r="S67" s="426">
        <f>SUM(S13:S66)</f>
        <v>178</v>
      </c>
      <c r="T67" s="426">
        <f>SUM(T13:T66)</f>
        <v>23</v>
      </c>
      <c r="U67" s="430" t="s">
        <v>17</v>
      </c>
      <c r="V67" s="426">
        <f>SUM(V13:V66)</f>
        <v>7</v>
      </c>
      <c r="W67" s="426">
        <f>SUM(W13:W66)</f>
        <v>102</v>
      </c>
      <c r="X67" s="426">
        <f>SUM(X13:X66)</f>
        <v>14</v>
      </c>
      <c r="Y67" s="426">
        <f>SUM(Y13:Y66)</f>
        <v>192</v>
      </c>
      <c r="Z67" s="426">
        <f>SUM(Z13:Z66)</f>
        <v>22</v>
      </c>
      <c r="AA67" s="430" t="s">
        <v>17</v>
      </c>
      <c r="AB67" s="426">
        <f>SUM(AB13:AB66)</f>
        <v>8</v>
      </c>
      <c r="AC67" s="426">
        <f>SUM(AC13:AC66)</f>
        <v>116</v>
      </c>
      <c r="AD67" s="426">
        <f>SUM(AD13:AD66)</f>
        <v>12</v>
      </c>
      <c r="AE67" s="426">
        <f>SUM(AE13:AE66)</f>
        <v>164</v>
      </c>
      <c r="AF67" s="426">
        <f>SUM(AF13:AF66)</f>
        <v>18</v>
      </c>
      <c r="AG67" s="430" t="s">
        <v>17</v>
      </c>
      <c r="AH67" s="426">
        <f>SUM(AH13:AH66)</f>
        <v>3</v>
      </c>
      <c r="AI67" s="426">
        <f>SUM(AI13:AI66)</f>
        <v>30</v>
      </c>
      <c r="AJ67" s="426">
        <f>SUM(AJ13:AJ66)</f>
        <v>13</v>
      </c>
      <c r="AK67" s="426">
        <f>SUM(AK13:AK66)</f>
        <v>126</v>
      </c>
      <c r="AL67" s="426">
        <f>SUM(AL13:AL66)</f>
        <v>12</v>
      </c>
      <c r="AM67" s="430" t="s">
        <v>17</v>
      </c>
      <c r="AN67" s="426">
        <f>SUM(AN13:AN66)</f>
        <v>48</v>
      </c>
      <c r="AO67" s="426">
        <f>SUM(AO13:AO66)</f>
        <v>622</v>
      </c>
      <c r="AP67" s="426">
        <f>SUM(AP13:AP66)</f>
        <v>78</v>
      </c>
      <c r="AQ67" s="426">
        <f>SUM(AQ13:AQ66)</f>
        <v>1052</v>
      </c>
      <c r="AR67" s="432">
        <f>SUM(AR12:AR66)</f>
        <v>115</v>
      </c>
      <c r="AS67" s="426">
        <f>SUM(AS13:AS66)</f>
        <v>125</v>
      </c>
      <c r="AT67" s="189"/>
      <c r="AU67" s="189"/>
    </row>
    <row r="68" spans="1:47" s="403" customFormat="1" ht="15.75" customHeight="1" thickBot="1" x14ac:dyDescent="0.3">
      <c r="A68" s="434"/>
      <c r="B68" s="435"/>
      <c r="C68" s="397" t="s">
        <v>42</v>
      </c>
      <c r="D68" s="398">
        <f>D10+D67</f>
        <v>16</v>
      </c>
      <c r="E68" s="398">
        <f>E10+E67</f>
        <v>186</v>
      </c>
      <c r="F68" s="398">
        <f>F10+F67</f>
        <v>20</v>
      </c>
      <c r="G68" s="398">
        <f>G10+G67</f>
        <v>250</v>
      </c>
      <c r="H68" s="398">
        <f>H10+H67</f>
        <v>29</v>
      </c>
      <c r="I68" s="436" t="s">
        <v>17</v>
      </c>
      <c r="J68" s="398">
        <f>J10+J67</f>
        <v>11</v>
      </c>
      <c r="K68" s="398">
        <f>K10+K67</f>
        <v>162</v>
      </c>
      <c r="L68" s="398">
        <f>L10+L67</f>
        <v>18</v>
      </c>
      <c r="M68" s="398">
        <f>M10+M67</f>
        <v>252</v>
      </c>
      <c r="N68" s="1384">
        <f>N10+N67</f>
        <v>27</v>
      </c>
      <c r="O68" s="436" t="s">
        <v>17</v>
      </c>
      <c r="P68" s="398">
        <f>P10+P67</f>
        <v>14</v>
      </c>
      <c r="Q68" s="398">
        <f>Q10+Q67</f>
        <v>200</v>
      </c>
      <c r="R68" s="398">
        <f>R10+R67</f>
        <v>18</v>
      </c>
      <c r="S68" s="398">
        <f>S10+S67</f>
        <v>248</v>
      </c>
      <c r="T68" s="398">
        <f>T10+T67</f>
        <v>32</v>
      </c>
      <c r="U68" s="436" t="s">
        <v>17</v>
      </c>
      <c r="V68" s="398">
        <f>V10+V67</f>
        <v>9</v>
      </c>
      <c r="W68" s="398">
        <f>W10+W67</f>
        <v>130</v>
      </c>
      <c r="X68" s="398">
        <f>X10+X67</f>
        <v>21</v>
      </c>
      <c r="Y68" s="398">
        <f>Y10+Y67</f>
        <v>290</v>
      </c>
      <c r="Z68" s="398">
        <f>Z10+Z67</f>
        <v>31</v>
      </c>
      <c r="AA68" s="436" t="s">
        <v>17</v>
      </c>
      <c r="AB68" s="398">
        <f>AB10+AB67</f>
        <v>12</v>
      </c>
      <c r="AC68" s="398">
        <f>AC10+AC67</f>
        <v>172</v>
      </c>
      <c r="AD68" s="398">
        <f>AD10+AD67</f>
        <v>20</v>
      </c>
      <c r="AE68" s="398">
        <f>AE10+AE67</f>
        <v>276</v>
      </c>
      <c r="AF68" s="398">
        <f>AF10+AF67</f>
        <v>33</v>
      </c>
      <c r="AG68" s="436" t="s">
        <v>17</v>
      </c>
      <c r="AH68" s="398">
        <f>AH10+AH67</f>
        <v>7</v>
      </c>
      <c r="AI68" s="398">
        <f>AI10+AI67</f>
        <v>74</v>
      </c>
      <c r="AJ68" s="398">
        <f>AJ10+AJ67</f>
        <v>20</v>
      </c>
      <c r="AK68" s="398">
        <f>AK10+AK67</f>
        <v>200</v>
      </c>
      <c r="AL68" s="398">
        <f>AL10+AL67</f>
        <v>28</v>
      </c>
      <c r="AM68" s="436" t="s">
        <v>17</v>
      </c>
      <c r="AN68" s="437">
        <f t="shared" ref="AN68:AS68" si="77">AN10+AN67</f>
        <v>71</v>
      </c>
      <c r="AO68" s="437">
        <f t="shared" si="77"/>
        <v>926</v>
      </c>
      <c r="AP68" s="437">
        <f t="shared" si="77"/>
        <v>112</v>
      </c>
      <c r="AQ68" s="438">
        <f t="shared" si="77"/>
        <v>1492</v>
      </c>
      <c r="AR68" s="1385">
        <f t="shared" si="77"/>
        <v>180</v>
      </c>
      <c r="AS68" s="400">
        <f t="shared" si="77"/>
        <v>180</v>
      </c>
      <c r="AT68" s="189"/>
      <c r="AU68" s="189"/>
    </row>
    <row r="69" spans="1:47" ht="18.75" customHeight="1" x14ac:dyDescent="0.25">
      <c r="A69" s="439"/>
      <c r="B69" s="440"/>
      <c r="C69" s="441" t="s">
        <v>16</v>
      </c>
      <c r="D69" s="1642"/>
      <c r="E69" s="1642"/>
      <c r="F69" s="1642"/>
      <c r="G69" s="1642"/>
      <c r="H69" s="1642"/>
      <c r="I69" s="1642"/>
      <c r="J69" s="1642"/>
      <c r="K69" s="1642"/>
      <c r="L69" s="1642"/>
      <c r="M69" s="1642"/>
      <c r="N69" s="1642"/>
      <c r="O69" s="1642"/>
      <c r="P69" s="1642"/>
      <c r="Q69" s="1642"/>
      <c r="R69" s="1642"/>
      <c r="S69" s="1642"/>
      <c r="T69" s="1642"/>
      <c r="U69" s="1642"/>
      <c r="V69" s="1642"/>
      <c r="W69" s="1642"/>
      <c r="X69" s="1642"/>
      <c r="Y69" s="1642"/>
      <c r="Z69" s="1642"/>
      <c r="AA69" s="1642"/>
      <c r="AB69" s="1642"/>
      <c r="AC69" s="1642"/>
      <c r="AD69" s="1642"/>
      <c r="AE69" s="1642"/>
      <c r="AF69" s="1642"/>
      <c r="AG69" s="1642"/>
      <c r="AH69" s="1642"/>
      <c r="AI69" s="1642"/>
      <c r="AJ69" s="1642"/>
      <c r="AK69" s="1642"/>
      <c r="AL69" s="1642"/>
      <c r="AM69" s="1642"/>
      <c r="AN69" s="1642"/>
      <c r="AO69" s="1642"/>
      <c r="AP69" s="1642"/>
      <c r="AQ69" s="1642"/>
      <c r="AR69" s="1615"/>
      <c r="AS69" s="1650"/>
      <c r="AT69" s="189"/>
      <c r="AU69" s="189"/>
    </row>
    <row r="70" spans="1:47" s="483" customFormat="1" ht="15.75" customHeight="1" x14ac:dyDescent="0.2">
      <c r="A70" s="22" t="s">
        <v>293</v>
      </c>
      <c r="B70" s="25" t="s">
        <v>15</v>
      </c>
      <c r="C70" s="61" t="s">
        <v>294</v>
      </c>
      <c r="D70" s="62"/>
      <c r="E70" s="11" t="str">
        <f t="shared" ref="E70" si="78">IF(D70*15=0,"",D70*15)</f>
        <v/>
      </c>
      <c r="F70" s="63"/>
      <c r="G70" s="11" t="str">
        <f t="shared" ref="G70" si="79">IF(F70*15=0,"",F70*15)</f>
        <v/>
      </c>
      <c r="H70" s="64" t="s">
        <v>17</v>
      </c>
      <c r="I70" s="65"/>
      <c r="J70" s="62"/>
      <c r="K70" s="11" t="str">
        <f t="shared" ref="K70" si="80">IF(J70*15=0,"",J70*15)</f>
        <v/>
      </c>
      <c r="L70" s="63"/>
      <c r="M70" s="11" t="str">
        <f t="shared" ref="M70" si="81">IF(L70*15=0,"",L70*15)</f>
        <v/>
      </c>
      <c r="N70" s="64" t="s">
        <v>17</v>
      </c>
      <c r="O70" s="65"/>
      <c r="P70" s="62"/>
      <c r="Q70" s="11" t="str">
        <f t="shared" ref="Q70" si="82">IF(P70*15=0,"",P70*15)</f>
        <v/>
      </c>
      <c r="R70" s="63"/>
      <c r="S70" s="11" t="str">
        <f t="shared" ref="S70" si="83">IF(R70*15=0,"",R70*15)</f>
        <v/>
      </c>
      <c r="T70" s="64" t="s">
        <v>17</v>
      </c>
      <c r="U70" s="65"/>
      <c r="V70" s="62"/>
      <c r="W70" s="11" t="str">
        <f t="shared" ref="W70" si="84">IF(V70*15=0,"",V70*15)</f>
        <v/>
      </c>
      <c r="X70" s="63"/>
      <c r="Y70" s="11" t="str">
        <f t="shared" ref="Y70" si="85">IF(X70*15=0,"",X70*15)</f>
        <v/>
      </c>
      <c r="Z70" s="64" t="s">
        <v>17</v>
      </c>
      <c r="AA70" s="65" t="s">
        <v>279</v>
      </c>
      <c r="AB70" s="62"/>
      <c r="AC70" s="11" t="str">
        <f t="shared" ref="AC70" si="86">IF(AB70*15=0,"",AB70*15)</f>
        <v/>
      </c>
      <c r="AD70" s="63"/>
      <c r="AE70" s="11" t="str">
        <f t="shared" ref="AE70" si="87">IF(AD70*15=0,"",AD70*15)</f>
        <v/>
      </c>
      <c r="AF70" s="64" t="s">
        <v>17</v>
      </c>
      <c r="AG70" s="65"/>
      <c r="AH70" s="62"/>
      <c r="AI70" s="11" t="str">
        <f t="shared" ref="AI70" si="88">IF(AH70*15=0,"",AH70*15)</f>
        <v/>
      </c>
      <c r="AJ70" s="63"/>
      <c r="AK70" s="11" t="str">
        <f t="shared" ref="AK70" si="89">IF(AJ70*15=0,"",AJ70*15)</f>
        <v/>
      </c>
      <c r="AL70" s="64" t="s">
        <v>17</v>
      </c>
      <c r="AM70" s="66"/>
      <c r="AN70" s="17" t="str">
        <f t="shared" ref="AN70" si="90">IF(D70+J70+P70+V70+AB70+AH70=0,"",D70+J70+P70+V70+AB70+AH70)</f>
        <v/>
      </c>
      <c r="AO70" s="11" t="str">
        <f t="shared" ref="AO70" si="91">IF((D70+J70+P70+V70+AB70+AH70)*14=0,"",(D70+J70+P70+V70+AB70+AH70)*14)</f>
        <v/>
      </c>
      <c r="AP70" s="18" t="str">
        <f t="shared" ref="AP70" si="92">IF(F70+L70+R70+X70+AD70+AJ70=0,"",F70+L70+R70+X70+AD70+AJ70)</f>
        <v/>
      </c>
      <c r="AQ70" s="11" t="str">
        <f t="shared" ref="AQ70" si="93">IF((F70+L70+R70+X70+AD70+AJ70)*14=0,"",(F70+L70+R70+X70+AD70+AJ70)*14)</f>
        <v/>
      </c>
      <c r="AR70" s="64" t="s">
        <v>17</v>
      </c>
      <c r="AS70" s="19" t="str">
        <f t="shared" ref="AS70" si="94">IF(D70+F70+J70+L70+P70+R70+V70+X70+AB70+AD70+AH70+AJ70=0,"",D70+F70+J70+L70+P70+R70+V70+X70+AB70+AD70+AH70+AJ70)</f>
        <v/>
      </c>
      <c r="AT70" s="189"/>
      <c r="AU70" s="189"/>
    </row>
    <row r="71" spans="1:47" s="483" customFormat="1" ht="15.75" customHeight="1" x14ac:dyDescent="0.2">
      <c r="A71" s="22" t="s">
        <v>176</v>
      </c>
      <c r="B71" s="25" t="s">
        <v>15</v>
      </c>
      <c r="C71" s="9" t="s">
        <v>177</v>
      </c>
      <c r="D71" s="62"/>
      <c r="E71" s="11" t="str">
        <f t="shared" ref="E71:E73" si="95">IF(D71*15=0,"",D71*15)</f>
        <v/>
      </c>
      <c r="F71" s="63"/>
      <c r="G71" s="11" t="str">
        <f t="shared" ref="G71:G73" si="96">IF(F71*15=0,"",F71*15)</f>
        <v/>
      </c>
      <c r="H71" s="64" t="s">
        <v>17</v>
      </c>
      <c r="I71" s="65"/>
      <c r="J71" s="62"/>
      <c r="K71" s="11" t="str">
        <f t="shared" ref="K71:K73" si="97">IF(J71*15=0,"",J71*15)</f>
        <v/>
      </c>
      <c r="L71" s="63"/>
      <c r="M71" s="11" t="str">
        <f t="shared" ref="M71:M73" si="98">IF(L71*15=0,"",L71*15)</f>
        <v/>
      </c>
      <c r="N71" s="64" t="s">
        <v>17</v>
      </c>
      <c r="O71" s="65"/>
      <c r="P71" s="62"/>
      <c r="Q71" s="11" t="str">
        <f t="shared" ref="Q71:Q73" si="99">IF(P71*15=0,"",P71*15)</f>
        <v/>
      </c>
      <c r="R71" s="63"/>
      <c r="S71" s="11" t="str">
        <f t="shared" ref="S71:S73" si="100">IF(R71*15=0,"",R71*15)</f>
        <v/>
      </c>
      <c r="T71" s="64" t="s">
        <v>17</v>
      </c>
      <c r="U71" s="65"/>
      <c r="V71" s="62"/>
      <c r="W71" s="11" t="str">
        <f t="shared" ref="W71:W73" si="101">IF(V71*15=0,"",V71*15)</f>
        <v/>
      </c>
      <c r="X71" s="63"/>
      <c r="Y71" s="11" t="str">
        <f t="shared" ref="Y71:Y73" si="102">IF(X71*15=0,"",X71*15)</f>
        <v/>
      </c>
      <c r="Z71" s="64" t="s">
        <v>17</v>
      </c>
      <c r="AA71" s="65"/>
      <c r="AB71" s="62"/>
      <c r="AC71" s="11" t="str">
        <f t="shared" ref="AC71:AC73" si="103">IF(AB71*15=0,"",AB71*15)</f>
        <v/>
      </c>
      <c r="AD71" s="63"/>
      <c r="AE71" s="11" t="str">
        <f t="shared" ref="AE71:AE73" si="104">IF(AD71*15=0,"",AD71*15)</f>
        <v/>
      </c>
      <c r="AF71" s="64" t="s">
        <v>17</v>
      </c>
      <c r="AG71" s="65"/>
      <c r="AH71" s="62"/>
      <c r="AI71" s="11" t="str">
        <f t="shared" ref="AI71:AI73" si="105">IF(AH71*15=0,"",AH71*15)</f>
        <v/>
      </c>
      <c r="AJ71" s="63"/>
      <c r="AK71" s="11" t="str">
        <f t="shared" ref="AK71:AK73" si="106">IF(AJ71*15=0,"",AJ71*15)</f>
        <v/>
      </c>
      <c r="AL71" s="64" t="s">
        <v>17</v>
      </c>
      <c r="AM71" s="66" t="s">
        <v>278</v>
      </c>
      <c r="AN71" s="17"/>
      <c r="AO71" s="11"/>
      <c r="AP71" s="18"/>
      <c r="AQ71" s="11"/>
      <c r="AR71" s="64"/>
      <c r="AS71" s="19"/>
      <c r="AT71" s="189"/>
      <c r="AU71" s="189"/>
    </row>
    <row r="72" spans="1:47" s="483" customFormat="1" ht="15.75" customHeight="1" x14ac:dyDescent="0.2">
      <c r="A72" s="80" t="s">
        <v>178</v>
      </c>
      <c r="B72" s="25" t="s">
        <v>15</v>
      </c>
      <c r="C72" s="648" t="s">
        <v>179</v>
      </c>
      <c r="D72" s="62"/>
      <c r="E72" s="11" t="str">
        <f t="shared" si="95"/>
        <v/>
      </c>
      <c r="F72" s="63"/>
      <c r="G72" s="11" t="str">
        <f t="shared" si="96"/>
        <v/>
      </c>
      <c r="H72" s="64" t="s">
        <v>17</v>
      </c>
      <c r="I72" s="65"/>
      <c r="J72" s="62"/>
      <c r="K72" s="11" t="str">
        <f t="shared" si="97"/>
        <v/>
      </c>
      <c r="L72" s="63"/>
      <c r="M72" s="11" t="str">
        <f t="shared" si="98"/>
        <v/>
      </c>
      <c r="N72" s="64" t="s">
        <v>17</v>
      </c>
      <c r="O72" s="65"/>
      <c r="P72" s="62"/>
      <c r="Q72" s="11" t="str">
        <f t="shared" si="99"/>
        <v/>
      </c>
      <c r="R72" s="63"/>
      <c r="S72" s="11" t="str">
        <f t="shared" si="100"/>
        <v/>
      </c>
      <c r="T72" s="64" t="s">
        <v>17</v>
      </c>
      <c r="U72" s="65"/>
      <c r="V72" s="62"/>
      <c r="W72" s="11" t="str">
        <f t="shared" si="101"/>
        <v/>
      </c>
      <c r="X72" s="63"/>
      <c r="Y72" s="11" t="str">
        <f t="shared" si="102"/>
        <v/>
      </c>
      <c r="Z72" s="64" t="s">
        <v>17</v>
      </c>
      <c r="AA72" s="65"/>
      <c r="AB72" s="62"/>
      <c r="AC72" s="11" t="str">
        <f t="shared" si="103"/>
        <v/>
      </c>
      <c r="AD72" s="63"/>
      <c r="AE72" s="11" t="str">
        <f t="shared" si="104"/>
        <v/>
      </c>
      <c r="AF72" s="64" t="s">
        <v>17</v>
      </c>
      <c r="AG72" s="65"/>
      <c r="AH72" s="62"/>
      <c r="AI72" s="11" t="str">
        <f t="shared" si="105"/>
        <v/>
      </c>
      <c r="AJ72" s="63"/>
      <c r="AK72" s="11" t="str">
        <f t="shared" si="106"/>
        <v/>
      </c>
      <c r="AL72" s="64" t="s">
        <v>17</v>
      </c>
      <c r="AM72" s="66" t="s">
        <v>278</v>
      </c>
      <c r="AN72" s="17"/>
      <c r="AO72" s="11"/>
      <c r="AP72" s="18"/>
      <c r="AQ72" s="11"/>
      <c r="AR72" s="64"/>
      <c r="AS72" s="19"/>
      <c r="AT72" s="189"/>
      <c r="AU72" s="189"/>
    </row>
    <row r="73" spans="1:47" s="483" customFormat="1" ht="17.25" customHeight="1" thickBot="1" x14ac:dyDescent="0.25">
      <c r="A73" s="452" t="s">
        <v>180</v>
      </c>
      <c r="B73" s="25" t="s">
        <v>15</v>
      </c>
      <c r="C73" s="453" t="s">
        <v>181</v>
      </c>
      <c r="D73" s="655"/>
      <c r="E73" s="656" t="str">
        <f t="shared" si="95"/>
        <v/>
      </c>
      <c r="F73" s="657"/>
      <c r="G73" s="656" t="str">
        <f t="shared" si="96"/>
        <v/>
      </c>
      <c r="H73" s="658" t="s">
        <v>17</v>
      </c>
      <c r="I73" s="659"/>
      <c r="J73" s="655"/>
      <c r="K73" s="656" t="str">
        <f t="shared" si="97"/>
        <v/>
      </c>
      <c r="L73" s="657"/>
      <c r="M73" s="656" t="str">
        <f t="shared" si="98"/>
        <v/>
      </c>
      <c r="N73" s="658" t="s">
        <v>17</v>
      </c>
      <c r="O73" s="659"/>
      <c r="P73" s="655"/>
      <c r="Q73" s="656" t="str">
        <f t="shared" si="99"/>
        <v/>
      </c>
      <c r="R73" s="657"/>
      <c r="S73" s="656" t="str">
        <f t="shared" si="100"/>
        <v/>
      </c>
      <c r="T73" s="658" t="s">
        <v>17</v>
      </c>
      <c r="U73" s="659"/>
      <c r="V73" s="655"/>
      <c r="W73" s="656" t="str">
        <f t="shared" si="101"/>
        <v/>
      </c>
      <c r="X73" s="657"/>
      <c r="Y73" s="656" t="str">
        <f t="shared" si="102"/>
        <v/>
      </c>
      <c r="Z73" s="658" t="s">
        <v>17</v>
      </c>
      <c r="AA73" s="659"/>
      <c r="AB73" s="655"/>
      <c r="AC73" s="656" t="str">
        <f t="shared" si="103"/>
        <v/>
      </c>
      <c r="AD73" s="657"/>
      <c r="AE73" s="656" t="str">
        <f t="shared" si="104"/>
        <v/>
      </c>
      <c r="AF73" s="658" t="s">
        <v>17</v>
      </c>
      <c r="AG73" s="659"/>
      <c r="AH73" s="655"/>
      <c r="AI73" s="656" t="str">
        <f t="shared" si="105"/>
        <v/>
      </c>
      <c r="AJ73" s="657"/>
      <c r="AK73" s="656" t="str">
        <f t="shared" si="106"/>
        <v/>
      </c>
      <c r="AL73" s="658" t="s">
        <v>17</v>
      </c>
      <c r="AM73" s="660" t="s">
        <v>278</v>
      </c>
      <c r="AN73" s="17"/>
      <c r="AO73" s="11"/>
      <c r="AP73" s="18"/>
      <c r="AQ73" s="11"/>
      <c r="AR73" s="64"/>
      <c r="AS73" s="19"/>
      <c r="AT73" s="189"/>
      <c r="AU73" s="189"/>
    </row>
    <row r="74" spans="1:47" s="483" customFormat="1" ht="15.75" customHeight="1" thickBot="1" x14ac:dyDescent="0.3">
      <c r="A74" s="455"/>
      <c r="B74" s="456"/>
      <c r="C74" s="457" t="s">
        <v>18</v>
      </c>
      <c r="D74" s="458">
        <f t="shared" ref="D74:AM74" si="107">SUM(D70:D73)</f>
        <v>0</v>
      </c>
      <c r="E74" s="613">
        <f t="shared" si="107"/>
        <v>0</v>
      </c>
      <c r="F74" s="613">
        <f t="shared" si="107"/>
        <v>0</v>
      </c>
      <c r="G74" s="613">
        <f t="shared" si="107"/>
        <v>0</v>
      </c>
      <c r="H74" s="614">
        <f t="shared" si="107"/>
        <v>0</v>
      </c>
      <c r="I74" s="615">
        <f t="shared" si="107"/>
        <v>0</v>
      </c>
      <c r="J74" s="616">
        <f t="shared" si="107"/>
        <v>0</v>
      </c>
      <c r="K74" s="613">
        <f t="shared" si="107"/>
        <v>0</v>
      </c>
      <c r="L74" s="617">
        <f t="shared" si="107"/>
        <v>0</v>
      </c>
      <c r="M74" s="613">
        <f t="shared" si="107"/>
        <v>0</v>
      </c>
      <c r="N74" s="614">
        <f t="shared" si="107"/>
        <v>0</v>
      </c>
      <c r="O74" s="615">
        <f t="shared" si="107"/>
        <v>0</v>
      </c>
      <c r="P74" s="458">
        <f t="shared" si="107"/>
        <v>0</v>
      </c>
      <c r="Q74" s="613">
        <f t="shared" si="107"/>
        <v>0</v>
      </c>
      <c r="R74" s="617">
        <f t="shared" si="107"/>
        <v>0</v>
      </c>
      <c r="S74" s="613">
        <f t="shared" si="107"/>
        <v>0</v>
      </c>
      <c r="T74" s="618">
        <f t="shared" si="107"/>
        <v>0</v>
      </c>
      <c r="U74" s="615">
        <f t="shared" si="107"/>
        <v>0</v>
      </c>
      <c r="V74" s="616">
        <f t="shared" si="107"/>
        <v>0</v>
      </c>
      <c r="W74" s="613">
        <f t="shared" si="107"/>
        <v>0</v>
      </c>
      <c r="X74" s="617">
        <f t="shared" si="107"/>
        <v>0</v>
      </c>
      <c r="Y74" s="613">
        <f t="shared" si="107"/>
        <v>0</v>
      </c>
      <c r="Z74" s="614">
        <f t="shared" si="107"/>
        <v>0</v>
      </c>
      <c r="AA74" s="615">
        <f t="shared" si="107"/>
        <v>0</v>
      </c>
      <c r="AB74" s="458">
        <f t="shared" si="107"/>
        <v>0</v>
      </c>
      <c r="AC74" s="613">
        <f t="shared" si="107"/>
        <v>0</v>
      </c>
      <c r="AD74" s="617">
        <f t="shared" si="107"/>
        <v>0</v>
      </c>
      <c r="AE74" s="613">
        <f t="shared" si="107"/>
        <v>0</v>
      </c>
      <c r="AF74" s="614">
        <f t="shared" si="107"/>
        <v>0</v>
      </c>
      <c r="AG74" s="615">
        <f t="shared" si="107"/>
        <v>0</v>
      </c>
      <c r="AH74" s="616">
        <f t="shared" si="107"/>
        <v>0</v>
      </c>
      <c r="AI74" s="613">
        <f t="shared" si="107"/>
        <v>0</v>
      </c>
      <c r="AJ74" s="617">
        <f t="shared" si="107"/>
        <v>0</v>
      </c>
      <c r="AK74" s="613">
        <f t="shared" si="107"/>
        <v>0</v>
      </c>
      <c r="AL74" s="614">
        <f t="shared" si="107"/>
        <v>0</v>
      </c>
      <c r="AM74" s="615">
        <f t="shared" si="107"/>
        <v>0</v>
      </c>
      <c r="AN74" s="619" t="str">
        <f>IF(D74+J74+P74+V74=0,"",D74+J74+P74+V74)</f>
        <v/>
      </c>
      <c r="AO74" s="620" t="str">
        <f>IF((P74+V74+AB74+AH74)*14=0,"",(P74+V74+AB74+AH74)*14)</f>
        <v/>
      </c>
      <c r="AP74" s="621" t="str">
        <f>IF(F74+L74+R74+X74=0,"",F74+L74+R74+X74)</f>
        <v/>
      </c>
      <c r="AQ74" s="620" t="str">
        <f>IF((L74+F74+R74+X74+AD74+AJ74)*14=0,"",(L74+F74+R74+X74+AD74+AJ74)*14)</f>
        <v/>
      </c>
      <c r="AR74" s="614" t="s">
        <v>17</v>
      </c>
      <c r="AS74" s="622" t="s">
        <v>41</v>
      </c>
      <c r="AT74" s="189"/>
      <c r="AU74" s="189"/>
    </row>
    <row r="75" spans="1:47" s="483" customFormat="1" ht="15.75" customHeight="1" thickBot="1" x14ac:dyDescent="0.3">
      <c r="A75" s="464"/>
      <c r="B75" s="465"/>
      <c r="C75" s="466" t="s">
        <v>43</v>
      </c>
      <c r="D75" s="467">
        <f>D68+D74</f>
        <v>16</v>
      </c>
      <c r="E75" s="468">
        <f>E68+E74</f>
        <v>186</v>
      </c>
      <c r="F75" s="469">
        <f>F68+F74</f>
        <v>20</v>
      </c>
      <c r="G75" s="468">
        <f>G68+G74</f>
        <v>250</v>
      </c>
      <c r="H75" s="470" t="s">
        <v>17</v>
      </c>
      <c r="I75" s="471" t="s">
        <v>17</v>
      </c>
      <c r="J75" s="472">
        <f>J68+J74</f>
        <v>11</v>
      </c>
      <c r="K75" s="468">
        <f>K68+K74</f>
        <v>162</v>
      </c>
      <c r="L75" s="469">
        <f>L68+L74</f>
        <v>18</v>
      </c>
      <c r="M75" s="468">
        <f>M68+M74</f>
        <v>252</v>
      </c>
      <c r="N75" s="470" t="s">
        <v>17</v>
      </c>
      <c r="O75" s="471" t="s">
        <v>17</v>
      </c>
      <c r="P75" s="467">
        <f>P68+P74</f>
        <v>14</v>
      </c>
      <c r="Q75" s="468">
        <f>Q68+Q74</f>
        <v>200</v>
      </c>
      <c r="R75" s="469">
        <f>R68+R74</f>
        <v>18</v>
      </c>
      <c r="S75" s="468">
        <f>S68+S74</f>
        <v>248</v>
      </c>
      <c r="T75" s="473" t="s">
        <v>17</v>
      </c>
      <c r="U75" s="471" t="s">
        <v>17</v>
      </c>
      <c r="V75" s="472">
        <f>V68+V74</f>
        <v>9</v>
      </c>
      <c r="W75" s="468">
        <f>W68+W74</f>
        <v>130</v>
      </c>
      <c r="X75" s="469">
        <f>X68+X74</f>
        <v>21</v>
      </c>
      <c r="Y75" s="468">
        <f>Y68+Y74</f>
        <v>290</v>
      </c>
      <c r="Z75" s="470" t="s">
        <v>17</v>
      </c>
      <c r="AA75" s="471" t="s">
        <v>17</v>
      </c>
      <c r="AB75" s="467">
        <f>AB68+AB74</f>
        <v>12</v>
      </c>
      <c r="AC75" s="468">
        <f>AC68+AC74</f>
        <v>172</v>
      </c>
      <c r="AD75" s="469">
        <f>AD68+AD74</f>
        <v>20</v>
      </c>
      <c r="AE75" s="468">
        <f>AE68+AE74</f>
        <v>276</v>
      </c>
      <c r="AF75" s="470" t="s">
        <v>17</v>
      </c>
      <c r="AG75" s="471" t="s">
        <v>17</v>
      </c>
      <c r="AH75" s="472">
        <f>AH68+AH74</f>
        <v>7</v>
      </c>
      <c r="AI75" s="468">
        <f>AI68+AI74</f>
        <v>74</v>
      </c>
      <c r="AJ75" s="469">
        <f>AJ68+AJ74</f>
        <v>20</v>
      </c>
      <c r="AK75" s="468">
        <f>AK68+AK74</f>
        <v>200</v>
      </c>
      <c r="AL75" s="470" t="s">
        <v>17</v>
      </c>
      <c r="AM75" s="471" t="s">
        <v>17</v>
      </c>
      <c r="AN75" s="623">
        <f>IF(D75+J75+P75+V75+AB75+AH75=0,"",D75+J75+P75+V75+AB75+AH75)</f>
        <v>69</v>
      </c>
      <c r="AO75" s="623">
        <v>1170</v>
      </c>
      <c r="AP75" s="623">
        <v>108</v>
      </c>
      <c r="AQ75" s="623">
        <v>1398</v>
      </c>
      <c r="AR75" s="470" t="s">
        <v>17</v>
      </c>
      <c r="AS75" s="624" t="s">
        <v>41</v>
      </c>
      <c r="AT75" s="189"/>
      <c r="AU75" s="189"/>
    </row>
    <row r="76" spans="1:47" s="483" customFormat="1" ht="15.75" customHeight="1" thickTop="1" x14ac:dyDescent="0.25">
      <c r="A76" s="477"/>
      <c r="B76" s="478"/>
      <c r="C76" s="479"/>
      <c r="D76" s="1614"/>
      <c r="E76" s="1614"/>
      <c r="F76" s="1614"/>
      <c r="G76" s="1614"/>
      <c r="H76" s="1614"/>
      <c r="I76" s="1614"/>
      <c r="J76" s="1614"/>
      <c r="K76" s="1614"/>
      <c r="L76" s="1614"/>
      <c r="M76" s="1614"/>
      <c r="N76" s="1614"/>
      <c r="O76" s="1614"/>
      <c r="P76" s="1614"/>
      <c r="Q76" s="1614"/>
      <c r="R76" s="1614"/>
      <c r="S76" s="1614"/>
      <c r="T76" s="1614"/>
      <c r="U76" s="1614"/>
      <c r="V76" s="1614"/>
      <c r="W76" s="1614"/>
      <c r="X76" s="1614"/>
      <c r="Y76" s="1614"/>
      <c r="Z76" s="1614"/>
      <c r="AA76" s="1614"/>
      <c r="AB76" s="1614"/>
      <c r="AC76" s="1614"/>
      <c r="AD76" s="1614"/>
      <c r="AE76" s="1614"/>
      <c r="AF76" s="1614"/>
      <c r="AG76" s="1614"/>
      <c r="AH76" s="1614"/>
      <c r="AI76" s="1614"/>
      <c r="AJ76" s="1614"/>
      <c r="AK76" s="1614"/>
      <c r="AL76" s="1614"/>
      <c r="AM76" s="1614"/>
      <c r="AN76" s="1615"/>
      <c r="AO76" s="1615"/>
      <c r="AP76" s="1615"/>
      <c r="AQ76" s="1615"/>
      <c r="AR76" s="1615"/>
      <c r="AS76" s="1616"/>
      <c r="AT76" s="189"/>
      <c r="AU76" s="189"/>
    </row>
    <row r="77" spans="1:47" s="483" customFormat="1" ht="15.75" customHeight="1" x14ac:dyDescent="0.2">
      <c r="A77" s="692" t="s">
        <v>664</v>
      </c>
      <c r="B77" s="598" t="s">
        <v>15</v>
      </c>
      <c r="C77" s="599" t="s">
        <v>20</v>
      </c>
      <c r="D77" s="585"/>
      <c r="E77" s="586"/>
      <c r="F77" s="586"/>
      <c r="G77" s="586"/>
      <c r="H77" s="587"/>
      <c r="I77" s="588"/>
      <c r="J77" s="589"/>
      <c r="K77" s="586"/>
      <c r="L77" s="586"/>
      <c r="M77" s="586">
        <v>160</v>
      </c>
      <c r="N77" s="587" t="s">
        <v>17</v>
      </c>
      <c r="O77" s="588" t="s">
        <v>184</v>
      </c>
      <c r="P77" s="590"/>
      <c r="Q77" s="586"/>
      <c r="R77" s="586"/>
      <c r="S77" s="586"/>
      <c r="T77" s="587"/>
      <c r="U77" s="587"/>
      <c r="V77" s="590"/>
      <c r="W77" s="586"/>
      <c r="X77" s="586"/>
      <c r="Y77" s="586"/>
      <c r="Z77" s="587"/>
      <c r="AA77" s="588"/>
      <c r="AB77" s="589"/>
      <c r="AC77" s="586"/>
      <c r="AD77" s="586"/>
      <c r="AE77" s="586"/>
      <c r="AF77" s="587"/>
      <c r="AG77" s="587"/>
      <c r="AH77" s="587"/>
      <c r="AI77" s="586"/>
      <c r="AJ77" s="586"/>
      <c r="AK77" s="591"/>
      <c r="AL77" s="592"/>
      <c r="AM77" s="593"/>
      <c r="AN77" s="480"/>
      <c r="AO77" s="481"/>
      <c r="AP77" s="481"/>
      <c r="AQ77" s="481"/>
      <c r="AR77" s="481"/>
      <c r="AS77" s="481"/>
      <c r="AT77" s="189" t="s">
        <v>653</v>
      </c>
      <c r="AU77" s="189" t="s">
        <v>750</v>
      </c>
    </row>
    <row r="78" spans="1:47" s="483" customFormat="1" ht="15.75" customHeight="1" x14ac:dyDescent="0.2">
      <c r="A78" s="600" t="s">
        <v>668</v>
      </c>
      <c r="B78" s="601" t="s">
        <v>15</v>
      </c>
      <c r="C78" s="1383" t="s">
        <v>21</v>
      </c>
      <c r="D78" s="594"/>
      <c r="E78" s="586"/>
      <c r="F78" s="586"/>
      <c r="G78" s="586"/>
      <c r="H78" s="587"/>
      <c r="I78" s="595"/>
      <c r="J78" s="589"/>
      <c r="K78" s="586"/>
      <c r="L78" s="586"/>
      <c r="M78" s="586"/>
      <c r="N78" s="587"/>
      <c r="O78" s="595"/>
      <c r="P78" s="590"/>
      <c r="Q78" s="586"/>
      <c r="R78" s="586"/>
      <c r="S78" s="586"/>
      <c r="T78" s="587"/>
      <c r="U78" s="587"/>
      <c r="V78" s="590"/>
      <c r="W78" s="586"/>
      <c r="X78" s="586"/>
      <c r="Y78" s="586">
        <v>160</v>
      </c>
      <c r="Z78" s="587" t="s">
        <v>17</v>
      </c>
      <c r="AA78" s="595" t="s">
        <v>184</v>
      </c>
      <c r="AB78" s="589"/>
      <c r="AC78" s="586"/>
      <c r="AD78" s="586"/>
      <c r="AE78" s="586"/>
      <c r="AF78" s="587"/>
      <c r="AG78" s="587"/>
      <c r="AH78" s="587"/>
      <c r="AI78" s="586"/>
      <c r="AJ78" s="586"/>
      <c r="AK78" s="591"/>
      <c r="AL78" s="592"/>
      <c r="AM78" s="596"/>
      <c r="AN78" s="480"/>
      <c r="AO78" s="481"/>
      <c r="AP78" s="481"/>
      <c r="AQ78" s="481"/>
      <c r="AR78" s="481"/>
      <c r="AS78" s="481"/>
      <c r="AT78" s="189" t="s">
        <v>692</v>
      </c>
      <c r="AU78" s="546" t="s">
        <v>752</v>
      </c>
    </row>
    <row r="79" spans="1:47" s="483" customFormat="1" ht="15.75" customHeight="1" x14ac:dyDescent="0.2">
      <c r="A79" s="600" t="s">
        <v>666</v>
      </c>
      <c r="B79" s="601" t="s">
        <v>15</v>
      </c>
      <c r="C79" s="1383" t="s">
        <v>33</v>
      </c>
      <c r="D79" s="594"/>
      <c r="E79" s="586"/>
      <c r="F79" s="586"/>
      <c r="G79" s="586"/>
      <c r="H79" s="587"/>
      <c r="I79" s="595"/>
      <c r="J79" s="589"/>
      <c r="K79" s="586"/>
      <c r="L79" s="586"/>
      <c r="M79" s="586"/>
      <c r="N79" s="587"/>
      <c r="O79" s="595"/>
      <c r="P79" s="590"/>
      <c r="Q79" s="586"/>
      <c r="R79" s="586"/>
      <c r="S79" s="586"/>
      <c r="T79" s="587"/>
      <c r="U79" s="587"/>
      <c r="V79" s="590"/>
      <c r="W79" s="586"/>
      <c r="X79" s="586"/>
      <c r="Y79" s="586"/>
      <c r="Z79" s="587"/>
      <c r="AA79" s="595"/>
      <c r="AB79" s="589"/>
      <c r="AC79" s="586"/>
      <c r="AD79" s="586"/>
      <c r="AE79" s="586"/>
      <c r="AF79" s="587"/>
      <c r="AG79" s="587"/>
      <c r="AH79" s="587"/>
      <c r="AI79" s="586"/>
      <c r="AJ79" s="586"/>
      <c r="AK79" s="591">
        <v>80</v>
      </c>
      <c r="AL79" s="592" t="s">
        <v>17</v>
      </c>
      <c r="AM79" s="596" t="s">
        <v>184</v>
      </c>
      <c r="AN79" s="480"/>
      <c r="AO79" s="481"/>
      <c r="AP79" s="481"/>
      <c r="AQ79" s="481"/>
      <c r="AR79" s="481"/>
      <c r="AS79" s="481"/>
      <c r="AT79" s="189" t="s">
        <v>692</v>
      </c>
      <c r="AU79" s="546" t="s">
        <v>759</v>
      </c>
    </row>
    <row r="80" spans="1:47" s="483" customFormat="1" ht="15.75" customHeight="1" x14ac:dyDescent="0.2">
      <c r="A80" s="1617"/>
      <c r="B80" s="1618"/>
      <c r="C80" s="1618"/>
      <c r="D80" s="1618"/>
      <c r="E80" s="1618"/>
      <c r="F80" s="1618"/>
      <c r="G80" s="1618"/>
      <c r="H80" s="1618"/>
      <c r="I80" s="1618"/>
      <c r="J80" s="1618"/>
      <c r="K80" s="1618"/>
      <c r="L80" s="1618"/>
      <c r="M80" s="1618"/>
      <c r="N80" s="1618"/>
      <c r="O80" s="1618"/>
      <c r="P80" s="1618"/>
      <c r="Q80" s="1618"/>
      <c r="R80" s="1618"/>
      <c r="S80" s="1618"/>
      <c r="T80" s="1618"/>
      <c r="U80" s="1618"/>
      <c r="V80" s="1618"/>
      <c r="W80" s="1618"/>
      <c r="X80" s="1618"/>
      <c r="Y80" s="1618"/>
      <c r="Z80" s="1618"/>
      <c r="AA80" s="1618"/>
      <c r="AB80" s="484"/>
      <c r="AC80" s="484"/>
      <c r="AD80" s="484"/>
      <c r="AE80" s="484"/>
      <c r="AF80" s="484"/>
      <c r="AG80" s="484"/>
      <c r="AH80" s="484"/>
      <c r="AI80" s="484"/>
      <c r="AJ80" s="484"/>
      <c r="AK80" s="484"/>
      <c r="AL80" s="484"/>
      <c r="AM80" s="484"/>
      <c r="AN80" s="485"/>
      <c r="AO80" s="486"/>
      <c r="AP80" s="486"/>
      <c r="AQ80" s="486"/>
      <c r="AR80" s="486"/>
      <c r="AS80" s="487"/>
      <c r="AT80" s="189"/>
      <c r="AU80" s="189"/>
    </row>
    <row r="81" spans="1:47" s="483" customFormat="1" ht="15.75" customHeight="1" x14ac:dyDescent="0.2">
      <c r="A81" s="1619" t="s">
        <v>22</v>
      </c>
      <c r="B81" s="1620"/>
      <c r="C81" s="1620"/>
      <c r="D81" s="1620"/>
      <c r="E81" s="1620"/>
      <c r="F81" s="1620"/>
      <c r="G81" s="1620"/>
      <c r="H81" s="1620"/>
      <c r="I81" s="1620"/>
      <c r="J81" s="1620"/>
      <c r="K81" s="1620"/>
      <c r="L81" s="1620"/>
      <c r="M81" s="1620"/>
      <c r="N81" s="1620"/>
      <c r="O81" s="1620"/>
      <c r="P81" s="1620"/>
      <c r="Q81" s="1620"/>
      <c r="R81" s="1620"/>
      <c r="S81" s="1620"/>
      <c r="T81" s="1620"/>
      <c r="U81" s="1620"/>
      <c r="V81" s="1620"/>
      <c r="W81" s="1620"/>
      <c r="X81" s="1620"/>
      <c r="Y81" s="1620"/>
      <c r="Z81" s="1620"/>
      <c r="AA81" s="1620"/>
      <c r="AB81" s="489"/>
      <c r="AC81" s="489"/>
      <c r="AD81" s="489"/>
      <c r="AE81" s="489"/>
      <c r="AF81" s="489"/>
      <c r="AG81" s="489"/>
      <c r="AH81" s="489"/>
      <c r="AI81" s="489"/>
      <c r="AJ81" s="489"/>
      <c r="AK81" s="489"/>
      <c r="AL81" s="489"/>
      <c r="AM81" s="489"/>
      <c r="AN81" s="485"/>
      <c r="AO81" s="486"/>
      <c r="AP81" s="486"/>
      <c r="AQ81" s="486"/>
      <c r="AR81" s="486"/>
      <c r="AS81" s="487"/>
      <c r="AT81" s="189"/>
      <c r="AU81" s="189"/>
    </row>
    <row r="82" spans="1:47" s="483" customFormat="1" ht="15.75" customHeight="1" x14ac:dyDescent="0.25">
      <c r="A82" s="490"/>
      <c r="B82" s="118"/>
      <c r="C82" s="491" t="s">
        <v>23</v>
      </c>
      <c r="D82" s="208"/>
      <c r="E82" s="209"/>
      <c r="F82" s="209"/>
      <c r="G82" s="209"/>
      <c r="H82" s="18"/>
      <c r="I82" s="210" t="str">
        <f>IF(COUNTIF(I13:I79,"A")=0,"",COUNTIF(I13:I79,"A"))</f>
        <v/>
      </c>
      <c r="J82" s="208"/>
      <c r="K82" s="209"/>
      <c r="L82" s="209"/>
      <c r="M82" s="209"/>
      <c r="N82" s="18"/>
      <c r="O82" s="210">
        <f>IF(COUNTIF(O13:O79,"A")=0,"",COUNTIF(O13:O79,"A"))</f>
        <v>1</v>
      </c>
      <c r="P82" s="208"/>
      <c r="Q82" s="209"/>
      <c r="R82" s="209"/>
      <c r="S82" s="209"/>
      <c r="T82" s="18"/>
      <c r="U82" s="210" t="str">
        <f>IF(COUNTIF(U13:U79,"A")=0,"",COUNTIF(U13:U79,"A"))</f>
        <v/>
      </c>
      <c r="V82" s="208"/>
      <c r="W82" s="209"/>
      <c r="X82" s="209"/>
      <c r="Y82" s="209"/>
      <c r="Z82" s="18"/>
      <c r="AA82" s="210">
        <f>IF(COUNTIF(AA13:AA79,"A")=0,"",COUNTIF(AA13:AA79,"A"))</f>
        <v>1</v>
      </c>
      <c r="AB82" s="208"/>
      <c r="AC82" s="209"/>
      <c r="AD82" s="209"/>
      <c r="AE82" s="209"/>
      <c r="AF82" s="18"/>
      <c r="AG82" s="210" t="str">
        <f>IF(COUNTIF(AG13:AG79,"A")=0,"",COUNTIF(AG13:AG79,"A"))</f>
        <v/>
      </c>
      <c r="AH82" s="208"/>
      <c r="AI82" s="209"/>
      <c r="AJ82" s="209"/>
      <c r="AK82" s="209"/>
      <c r="AL82" s="18"/>
      <c r="AM82" s="210">
        <f>IF(COUNTIF(AM13:AM79,"A")=0,"",COUNTIF(AM13:AM79,"A"))</f>
        <v>1</v>
      </c>
      <c r="AN82" s="211"/>
      <c r="AO82" s="209"/>
      <c r="AP82" s="209"/>
      <c r="AQ82" s="209"/>
      <c r="AR82" s="18"/>
      <c r="AS82" s="695">
        <f t="shared" ref="AS82:AS94" si="108">IF(SUM(I82:AM82)=0,"",SUM(I82:AM82))</f>
        <v>3</v>
      </c>
      <c r="AT82" s="189"/>
      <c r="AU82" s="189"/>
    </row>
    <row r="83" spans="1:47" s="483" customFormat="1" ht="15.75" customHeight="1" x14ac:dyDescent="0.25">
      <c r="A83" s="490"/>
      <c r="B83" s="118"/>
      <c r="C83" s="491" t="s">
        <v>24</v>
      </c>
      <c r="D83" s="208"/>
      <c r="E83" s="209"/>
      <c r="F83" s="209"/>
      <c r="G83" s="209"/>
      <c r="H83" s="18"/>
      <c r="I83" s="210" t="str">
        <f>IF(COUNTIF(I13:I79,"B")=0,"",COUNTIF(I13:I79,"B"))</f>
        <v/>
      </c>
      <c r="J83" s="208"/>
      <c r="K83" s="209"/>
      <c r="L83" s="209"/>
      <c r="M83" s="209"/>
      <c r="N83" s="18"/>
      <c r="O83" s="210">
        <f>IF(COUNTIF(O13:O79,"B")=0,"",COUNTIF(O13:O79,"B"))</f>
        <v>1</v>
      </c>
      <c r="P83" s="208"/>
      <c r="Q83" s="209"/>
      <c r="R83" s="209"/>
      <c r="S83" s="209"/>
      <c r="T83" s="18"/>
      <c r="U83" s="210">
        <f>IF(COUNTIF(U13:U79,"B")=0,"",COUNTIF(U13:U79,"B"))</f>
        <v>1</v>
      </c>
      <c r="V83" s="208"/>
      <c r="W83" s="209"/>
      <c r="X83" s="209"/>
      <c r="Y83" s="209"/>
      <c r="Z83" s="18"/>
      <c r="AA83" s="210" t="str">
        <f>IF(COUNTIF(AA13:AA79,"B")=0,"",COUNTIF(AA13:AA79,"B"))</f>
        <v/>
      </c>
      <c r="AB83" s="208"/>
      <c r="AC83" s="209"/>
      <c r="AD83" s="209"/>
      <c r="AE83" s="209"/>
      <c r="AF83" s="18"/>
      <c r="AG83" s="210" t="str">
        <f>IF(COUNTIF(AG13:AG79,"B")=0,"",COUNTIF(AG13:AG79,"B"))</f>
        <v/>
      </c>
      <c r="AH83" s="208"/>
      <c r="AI83" s="209"/>
      <c r="AJ83" s="209"/>
      <c r="AK83" s="209"/>
      <c r="AL83" s="18"/>
      <c r="AM83" s="210" t="str">
        <f>IF(COUNTIF(AM13:AM79,"B")=0,"",COUNTIF(AM13:AM79,"B"))</f>
        <v/>
      </c>
      <c r="AN83" s="211"/>
      <c r="AO83" s="209"/>
      <c r="AP83" s="209"/>
      <c r="AQ83" s="209"/>
      <c r="AR83" s="18"/>
      <c r="AS83" s="695">
        <f t="shared" si="108"/>
        <v>2</v>
      </c>
      <c r="AT83" s="189"/>
      <c r="AU83" s="189"/>
    </row>
    <row r="84" spans="1:47" s="483" customFormat="1" ht="15.75" customHeight="1" x14ac:dyDescent="0.25">
      <c r="A84" s="490"/>
      <c r="B84" s="118"/>
      <c r="C84" s="491" t="s">
        <v>58</v>
      </c>
      <c r="D84" s="208"/>
      <c r="E84" s="209"/>
      <c r="F84" s="209"/>
      <c r="G84" s="209"/>
      <c r="H84" s="18"/>
      <c r="I84" s="210">
        <f>IF(COUNTIF(I13:I79,"ÉÉ")=0,"",COUNTIF(I13:I79,"ÉÉ"))</f>
        <v>4</v>
      </c>
      <c r="J84" s="208"/>
      <c r="K84" s="209"/>
      <c r="L84" s="209"/>
      <c r="M84" s="209"/>
      <c r="N84" s="18"/>
      <c r="O84" s="210">
        <f>IF(COUNTIF(O13:O79,"ÉÉ")=0,"",COUNTIF(O13:O79,"ÉÉ"))</f>
        <v>1</v>
      </c>
      <c r="P84" s="208"/>
      <c r="Q84" s="209"/>
      <c r="R84" s="209"/>
      <c r="S84" s="209"/>
      <c r="T84" s="18"/>
      <c r="U84" s="210" t="str">
        <f>IF(COUNTIF(U13:U79,"ÉÉ")=0,"",COUNTIF(U13:U79,"ÉÉ"))</f>
        <v/>
      </c>
      <c r="V84" s="208"/>
      <c r="W84" s="209"/>
      <c r="X84" s="209"/>
      <c r="Y84" s="209"/>
      <c r="Z84" s="18"/>
      <c r="AA84" s="210">
        <v>1</v>
      </c>
      <c r="AB84" s="208"/>
      <c r="AC84" s="209"/>
      <c r="AD84" s="209"/>
      <c r="AE84" s="209"/>
      <c r="AF84" s="18"/>
      <c r="AG84" s="210" t="str">
        <f>IF(COUNTIF(AG13:AG79,"ÉÉ")=0,"",COUNTIF(AG13:AG79,"ÉÉ"))</f>
        <v/>
      </c>
      <c r="AH84" s="208"/>
      <c r="AI84" s="209"/>
      <c r="AJ84" s="209"/>
      <c r="AK84" s="209"/>
      <c r="AL84" s="18"/>
      <c r="AM84" s="210" t="str">
        <f>IF(COUNTIF(AM13:AM79,"ÉÉ")=0,"",COUNTIF(AM13:AM79,"ÉÉ"))</f>
        <v/>
      </c>
      <c r="AN84" s="211"/>
      <c r="AO84" s="209"/>
      <c r="AP84" s="209"/>
      <c r="AQ84" s="209"/>
      <c r="AR84" s="18"/>
      <c r="AS84" s="695">
        <f t="shared" si="108"/>
        <v>6</v>
      </c>
      <c r="AT84" s="189"/>
      <c r="AU84" s="189"/>
    </row>
    <row r="85" spans="1:47" s="483" customFormat="1" ht="15.75" customHeight="1" x14ac:dyDescent="0.25">
      <c r="A85" s="490"/>
      <c r="B85" s="118"/>
      <c r="C85" s="491" t="s">
        <v>59</v>
      </c>
      <c r="D85" s="214"/>
      <c r="E85" s="215"/>
      <c r="F85" s="215"/>
      <c r="G85" s="215"/>
      <c r="H85" s="216"/>
      <c r="I85" s="210" t="str">
        <f>IF(COUNTIF(I13:I79,"ÉÉ(Z)")=0,"",COUNTIF(I13:I79,"ÉÉ(Z)"))</f>
        <v/>
      </c>
      <c r="J85" s="214"/>
      <c r="K85" s="215"/>
      <c r="L85" s="215"/>
      <c r="M85" s="215"/>
      <c r="N85" s="216"/>
      <c r="O85" s="210">
        <f>IF(COUNTIF(O13:O79,"ÉÉ(Z)")=0,"",COUNTIF(O13:O79,"ÉÉ(Z)"))</f>
        <v>1</v>
      </c>
      <c r="P85" s="214"/>
      <c r="Q85" s="215"/>
      <c r="R85" s="215"/>
      <c r="S85" s="215"/>
      <c r="T85" s="216"/>
      <c r="U85" s="210" t="str">
        <f>IF(COUNTIF(U13:U79,"ÉÉ(Z)")=0,"",COUNTIF(U13:U79,"ÉÉ(Z)"))</f>
        <v/>
      </c>
      <c r="V85" s="214"/>
      <c r="W85" s="215"/>
      <c r="X85" s="215"/>
      <c r="Y85" s="215"/>
      <c r="Z85" s="216"/>
      <c r="AA85" s="210">
        <f>IF(COUNTIF(AA13:AA79,"ÉÉ(Z)")=0,"",COUNTIF(AA13:AA79,"ÉÉ(Z)"))</f>
        <v>1</v>
      </c>
      <c r="AB85" s="214"/>
      <c r="AC85" s="215"/>
      <c r="AD85" s="215"/>
      <c r="AE85" s="215"/>
      <c r="AF85" s="216"/>
      <c r="AG85" s="210" t="str">
        <f>IF(COUNTIF(AG13:AG79,"ÉÉ(Z)")=0,"",COUNTIF(AG13:AG79,"ÉÉ(Z)"))</f>
        <v/>
      </c>
      <c r="AH85" s="214"/>
      <c r="AI85" s="215"/>
      <c r="AJ85" s="215"/>
      <c r="AK85" s="215"/>
      <c r="AL85" s="216"/>
      <c r="AM85" s="210">
        <f>IF(COUNTIF(AM13:AM79,"ÉÉ(Z)")=0,"",COUNTIF(AM13:AM79,"ÉÉ(Z)"))</f>
        <v>1</v>
      </c>
      <c r="AN85" s="217"/>
      <c r="AO85" s="215"/>
      <c r="AP85" s="215"/>
      <c r="AQ85" s="215"/>
      <c r="AR85" s="216"/>
      <c r="AS85" s="695">
        <f t="shared" si="108"/>
        <v>3</v>
      </c>
      <c r="AT85" s="189"/>
      <c r="AU85" s="189"/>
    </row>
    <row r="86" spans="1:47" s="483" customFormat="1" ht="15.75" customHeight="1" x14ac:dyDescent="0.25">
      <c r="A86" s="490"/>
      <c r="B86" s="118"/>
      <c r="C86" s="491" t="s">
        <v>60</v>
      </c>
      <c r="D86" s="208"/>
      <c r="E86" s="209"/>
      <c r="F86" s="209"/>
      <c r="G86" s="209"/>
      <c r="H86" s="18"/>
      <c r="I86" s="210">
        <f>IF(COUNTIF(I13:I79,"GYJ")=0,"",COUNTIF(I13:I79,"GYJ"))</f>
        <v>3</v>
      </c>
      <c r="J86" s="208"/>
      <c r="K86" s="209"/>
      <c r="L86" s="209"/>
      <c r="M86" s="209"/>
      <c r="N86" s="18"/>
      <c r="O86" s="210">
        <f>IF(COUNTIF(O13:O79,"GYJ")=0,"",COUNTIF(O13:O79,"GYJ"))</f>
        <v>4</v>
      </c>
      <c r="P86" s="208"/>
      <c r="Q86" s="209"/>
      <c r="R86" s="209"/>
      <c r="S86" s="209"/>
      <c r="T86" s="18"/>
      <c r="U86" s="210">
        <f>IF(COUNTIF(U13:U79,"GYJ")=0,"",COUNTIF(U13:U79,"GYJ"))</f>
        <v>2</v>
      </c>
      <c r="V86" s="208"/>
      <c r="W86" s="209"/>
      <c r="X86" s="209"/>
      <c r="Y86" s="209"/>
      <c r="Z86" s="18"/>
      <c r="AA86" s="210">
        <f>IF(COUNTIF(AA13:AA79,"GYJ")=0,"",COUNTIF(AA13:AA79,"GYJ"))</f>
        <v>4</v>
      </c>
      <c r="AB86" s="208"/>
      <c r="AC86" s="209"/>
      <c r="AD86" s="209"/>
      <c r="AE86" s="209"/>
      <c r="AF86" s="18"/>
      <c r="AG86" s="210">
        <f>IF(COUNTIF(AG13:AG79,"GYJ")=0,"",COUNTIF(AG13:AG79,"GYJ"))</f>
        <v>2</v>
      </c>
      <c r="AH86" s="208"/>
      <c r="AI86" s="209"/>
      <c r="AJ86" s="209"/>
      <c r="AK86" s="209"/>
      <c r="AL86" s="18"/>
      <c r="AM86" s="210">
        <f>IF(COUNTIF(AM13:AM79,"GYJ")=0,"",COUNTIF(AM13:AM79,"GYJ"))</f>
        <v>5</v>
      </c>
      <c r="AN86" s="211"/>
      <c r="AO86" s="209"/>
      <c r="AP86" s="209"/>
      <c r="AQ86" s="209"/>
      <c r="AR86" s="18"/>
      <c r="AS86" s="695">
        <f t="shared" si="108"/>
        <v>20</v>
      </c>
      <c r="AT86" s="189"/>
      <c r="AU86" s="189"/>
    </row>
    <row r="87" spans="1:47" s="483" customFormat="1" ht="15.75" customHeight="1" x14ac:dyDescent="0.25">
      <c r="A87" s="490"/>
      <c r="B87" s="492"/>
      <c r="C87" s="491" t="s">
        <v>61</v>
      </c>
      <c r="D87" s="208"/>
      <c r="E87" s="209"/>
      <c r="F87" s="209"/>
      <c r="G87" s="209"/>
      <c r="H87" s="18"/>
      <c r="I87" s="210" t="str">
        <f>IF(COUNTIF(I13:I79,"GYJ(Z)")=0,"",COUNTIF(I13:I79,"GYJ(Z)"))</f>
        <v/>
      </c>
      <c r="J87" s="208"/>
      <c r="K87" s="209"/>
      <c r="L87" s="209"/>
      <c r="M87" s="209"/>
      <c r="N87" s="18"/>
      <c r="O87" s="210" t="str">
        <f>IF(COUNTIF(O13:O79,"GYJ(Z)")=0,"",COUNTIF(O13:O79,"GYJ(Z)"))</f>
        <v/>
      </c>
      <c r="P87" s="208"/>
      <c r="Q87" s="209"/>
      <c r="R87" s="209"/>
      <c r="S87" s="209"/>
      <c r="T87" s="18"/>
      <c r="U87" s="210" t="str">
        <f>IF(COUNTIF(U13:U79,"GYJ(Z)")=0,"",COUNTIF(U13:U79,"GYJ(Z)"))</f>
        <v/>
      </c>
      <c r="V87" s="208"/>
      <c r="W87" s="209"/>
      <c r="X87" s="209"/>
      <c r="Y87" s="209"/>
      <c r="Z87" s="18"/>
      <c r="AA87" s="210" t="str">
        <f>IF(COUNTIF(AA13:AA79,"GYJ(Z)")=0,"",COUNTIF(AA13:AA79,"GYJ(Z)"))</f>
        <v/>
      </c>
      <c r="AB87" s="208"/>
      <c r="AC87" s="209"/>
      <c r="AD87" s="209"/>
      <c r="AE87" s="209"/>
      <c r="AF87" s="18"/>
      <c r="AG87" s="210" t="str">
        <f>IF(COUNTIF(AG13:AG79,"GYJ(Z)")=0,"",COUNTIF(AG13:AG79,"GYJ(Z)"))</f>
        <v/>
      </c>
      <c r="AH87" s="208"/>
      <c r="AI87" s="209"/>
      <c r="AJ87" s="209"/>
      <c r="AK87" s="209"/>
      <c r="AL87" s="18"/>
      <c r="AM87" s="210" t="str">
        <f>IF(COUNTIF(AM13:AM79,"GYJ(Z)")=0,"",COUNTIF(AM13:AM79,"GYJ(Z)"))</f>
        <v/>
      </c>
      <c r="AN87" s="211"/>
      <c r="AO87" s="209"/>
      <c r="AP87" s="209"/>
      <c r="AQ87" s="209"/>
      <c r="AR87" s="18"/>
      <c r="AS87" s="695" t="str">
        <f t="shared" si="108"/>
        <v/>
      </c>
      <c r="AT87" s="189"/>
      <c r="AU87" s="189"/>
    </row>
    <row r="88" spans="1:47" s="483" customFormat="1" ht="15.75" customHeight="1" x14ac:dyDescent="0.25">
      <c r="A88" s="490"/>
      <c r="B88" s="118"/>
      <c r="C88" s="207" t="s">
        <v>35</v>
      </c>
      <c r="D88" s="208"/>
      <c r="E88" s="209"/>
      <c r="F88" s="209"/>
      <c r="G88" s="209"/>
      <c r="H88" s="18"/>
      <c r="I88" s="210" t="str">
        <f>IF(COUNTIF(I13:I79,"K")=0,"",COUNTIF(I13:I79,"K"))</f>
        <v/>
      </c>
      <c r="J88" s="208"/>
      <c r="K88" s="209"/>
      <c r="L88" s="209"/>
      <c r="M88" s="209"/>
      <c r="N88" s="18"/>
      <c r="O88" s="210" t="str">
        <f>IF(COUNTIF(O13:O79,"K")=0,"",COUNTIF(O13:O79,"K"))</f>
        <v/>
      </c>
      <c r="P88" s="208"/>
      <c r="Q88" s="209"/>
      <c r="R88" s="209"/>
      <c r="S88" s="209"/>
      <c r="T88" s="18"/>
      <c r="U88" s="210">
        <f>IF(COUNTIF(U13:U79,"K")=0,"",COUNTIF(U13:U79,"K"))</f>
        <v>1</v>
      </c>
      <c r="V88" s="208"/>
      <c r="W88" s="209"/>
      <c r="X88" s="209"/>
      <c r="Y88" s="209"/>
      <c r="Z88" s="18"/>
      <c r="AA88" s="210">
        <f>IF(COUNTIF(AA13:AA79,"K")=0,"",COUNTIF(AA13:AA79,"K"))</f>
        <v>1</v>
      </c>
      <c r="AB88" s="208"/>
      <c r="AC88" s="209"/>
      <c r="AD88" s="209"/>
      <c r="AE88" s="209"/>
      <c r="AF88" s="18"/>
      <c r="AG88" s="210">
        <f>IF(COUNTIF(AG13:AG79,"K")=0,"",COUNTIF(AG13:AG79,"K"))</f>
        <v>2</v>
      </c>
      <c r="AH88" s="208"/>
      <c r="AI88" s="209"/>
      <c r="AJ88" s="209"/>
      <c r="AK88" s="209"/>
      <c r="AL88" s="18"/>
      <c r="AM88" s="210" t="str">
        <f>IF(COUNTIF(AM13:AM79,"K")=0,"",COUNTIF(AM13:AM79,"K"))</f>
        <v/>
      </c>
      <c r="AN88" s="211"/>
      <c r="AO88" s="209"/>
      <c r="AP88" s="209"/>
      <c r="AQ88" s="209"/>
      <c r="AR88" s="18"/>
      <c r="AS88" s="695">
        <f t="shared" si="108"/>
        <v>4</v>
      </c>
      <c r="AT88" s="189"/>
      <c r="AU88" s="189"/>
    </row>
    <row r="89" spans="1:47" s="483" customFormat="1" ht="15.75" customHeight="1" x14ac:dyDescent="0.25">
      <c r="A89" s="490"/>
      <c r="B89" s="118"/>
      <c r="C89" s="207" t="s">
        <v>36</v>
      </c>
      <c r="D89" s="208"/>
      <c r="E89" s="209"/>
      <c r="F89" s="209"/>
      <c r="G89" s="209"/>
      <c r="H89" s="18"/>
      <c r="I89" s="210" t="str">
        <f>IF(COUNTIF(I13:I79,"K(Z)")=0,"",COUNTIF(I13:I79,"K(Z)"))</f>
        <v/>
      </c>
      <c r="J89" s="208"/>
      <c r="K89" s="209"/>
      <c r="L89" s="209"/>
      <c r="M89" s="209"/>
      <c r="N89" s="18"/>
      <c r="O89" s="210">
        <f>IF(COUNTIF(O13:O79,"K(Z)")=0,"",COUNTIF(O13:O79,"K(Z)"))</f>
        <v>3</v>
      </c>
      <c r="P89" s="208"/>
      <c r="Q89" s="209"/>
      <c r="R89" s="209"/>
      <c r="S89" s="209"/>
      <c r="T89" s="18"/>
      <c r="U89" s="210">
        <f>IF(COUNTIF(U13:U79,"K(Z)")=0,"",COUNTIF(U13:U79,"K(Z)"))</f>
        <v>5</v>
      </c>
      <c r="V89" s="208"/>
      <c r="W89" s="209"/>
      <c r="X89" s="209"/>
      <c r="Y89" s="209"/>
      <c r="Z89" s="18"/>
      <c r="AA89" s="210">
        <f>IF(COUNTIF(AA13:AA79,"K(Z)")=0,"",COUNTIF(AA13:AA79,"K(Z)"))</f>
        <v>3</v>
      </c>
      <c r="AB89" s="208"/>
      <c r="AC89" s="209"/>
      <c r="AD89" s="209"/>
      <c r="AE89" s="209"/>
      <c r="AF89" s="18"/>
      <c r="AG89" s="210">
        <f>IF(COUNTIF(AG13:AG79,"K(Z)")=0,"",COUNTIF(AG13:AG79,"K(Z)"))</f>
        <v>5</v>
      </c>
      <c r="AH89" s="208"/>
      <c r="AI89" s="209"/>
      <c r="AJ89" s="209"/>
      <c r="AK89" s="209"/>
      <c r="AL89" s="18"/>
      <c r="AM89" s="210">
        <f>IF(COUNTIF(AM13:AM79,"K(Z)")=0,"",COUNTIF(AM13:AM79,"K(Z)"))</f>
        <v>3</v>
      </c>
      <c r="AN89" s="211"/>
      <c r="AO89" s="209"/>
      <c r="AP89" s="209"/>
      <c r="AQ89" s="209"/>
      <c r="AR89" s="18"/>
      <c r="AS89" s="695">
        <f t="shared" si="108"/>
        <v>19</v>
      </c>
      <c r="AT89" s="189"/>
      <c r="AU89" s="189"/>
    </row>
    <row r="90" spans="1:47" s="483" customFormat="1" ht="15.75" customHeight="1" x14ac:dyDescent="0.25">
      <c r="A90" s="490"/>
      <c r="B90" s="118"/>
      <c r="C90" s="491" t="s">
        <v>25</v>
      </c>
      <c r="D90" s="208"/>
      <c r="E90" s="209"/>
      <c r="F90" s="209"/>
      <c r="G90" s="209"/>
      <c r="H90" s="18"/>
      <c r="I90" s="210" t="str">
        <f>IF(COUNTIF(I13:I79,"AV")=0,"",COUNTIF(I13:I79,"AV"))</f>
        <v/>
      </c>
      <c r="J90" s="208"/>
      <c r="K90" s="209"/>
      <c r="L90" s="209"/>
      <c r="M90" s="209"/>
      <c r="N90" s="18"/>
      <c r="O90" s="210" t="str">
        <f>IF(COUNTIF(O13:O79,"AV")=0,"",COUNTIF(O13:O79,"AV"))</f>
        <v/>
      </c>
      <c r="P90" s="208"/>
      <c r="Q90" s="209"/>
      <c r="R90" s="209"/>
      <c r="S90" s="209"/>
      <c r="T90" s="18"/>
      <c r="U90" s="210" t="str">
        <f>IF(COUNTIF(U13:U79,"AV")=0,"",COUNTIF(U13:U79,"AV"))</f>
        <v/>
      </c>
      <c r="V90" s="208"/>
      <c r="W90" s="209"/>
      <c r="X90" s="209"/>
      <c r="Y90" s="209"/>
      <c r="Z90" s="18"/>
      <c r="AA90" s="210" t="str">
        <f>IF(COUNTIF(AA13:AA79,"AV")=0,"",COUNTIF(AA13:AA79,"AV"))</f>
        <v/>
      </c>
      <c r="AB90" s="208"/>
      <c r="AC90" s="209"/>
      <c r="AD90" s="209"/>
      <c r="AE90" s="209"/>
      <c r="AF90" s="18"/>
      <c r="AG90" s="210" t="str">
        <f>IF(COUNTIF(AG13:AG79,"AV")=0,"",COUNTIF(AG13:AG79,"AV"))</f>
        <v/>
      </c>
      <c r="AH90" s="208"/>
      <c r="AI90" s="209"/>
      <c r="AJ90" s="209"/>
      <c r="AK90" s="209"/>
      <c r="AL90" s="18"/>
      <c r="AM90" s="210" t="str">
        <f>IF(COUNTIF(AM13:AM79,"AV")=0,"",COUNTIF(AM13:AM79,"AV"))</f>
        <v/>
      </c>
      <c r="AN90" s="211"/>
      <c r="AO90" s="209"/>
      <c r="AP90" s="209"/>
      <c r="AQ90" s="209"/>
      <c r="AR90" s="18"/>
      <c r="AS90" s="695" t="str">
        <f t="shared" si="108"/>
        <v/>
      </c>
      <c r="AT90" s="189"/>
      <c r="AU90" s="189"/>
    </row>
    <row r="91" spans="1:47" s="483" customFormat="1" ht="15.75" customHeight="1" x14ac:dyDescent="0.25">
      <c r="A91" s="490"/>
      <c r="B91" s="118"/>
      <c r="C91" s="491" t="s">
        <v>62</v>
      </c>
      <c r="D91" s="208"/>
      <c r="E91" s="209"/>
      <c r="F91" s="209"/>
      <c r="G91" s="209"/>
      <c r="H91" s="18"/>
      <c r="I91" s="210" t="str">
        <f>IF(COUNTIF(I13:I79,"KV")=0,"",COUNTIF(I13:I79,"KV"))</f>
        <v/>
      </c>
      <c r="J91" s="208"/>
      <c r="K91" s="209"/>
      <c r="L91" s="209"/>
      <c r="M91" s="209"/>
      <c r="N91" s="18"/>
      <c r="O91" s="210" t="str">
        <f>IF(COUNTIF(O13:O79,"KV")=0,"",COUNTIF(O13:O79,"KV"))</f>
        <v/>
      </c>
      <c r="P91" s="208"/>
      <c r="Q91" s="209"/>
      <c r="R91" s="209"/>
      <c r="S91" s="209"/>
      <c r="T91" s="18"/>
      <c r="U91" s="210" t="str">
        <f>IF(COUNTIF(U13:U79,"KV")=0,"",COUNTIF(U13:U79,"KV"))</f>
        <v/>
      </c>
      <c r="V91" s="208"/>
      <c r="W91" s="209"/>
      <c r="X91" s="209"/>
      <c r="Y91" s="209"/>
      <c r="Z91" s="18"/>
      <c r="AA91" s="210" t="str">
        <f>IF(COUNTIF(AA13:AA79,"KV")=0,"",COUNTIF(AA13:AA79,"KV"))</f>
        <v/>
      </c>
      <c r="AB91" s="208"/>
      <c r="AC91" s="209"/>
      <c r="AD91" s="209"/>
      <c r="AE91" s="209"/>
      <c r="AF91" s="18"/>
      <c r="AG91" s="210" t="str">
        <f>IF(COUNTIF(AG13:AG79,"KV")=0,"",COUNTIF(AG13:AG79,"KV"))</f>
        <v/>
      </c>
      <c r="AH91" s="208"/>
      <c r="AI91" s="209"/>
      <c r="AJ91" s="209"/>
      <c r="AK91" s="209"/>
      <c r="AL91" s="18"/>
      <c r="AM91" s="210" t="str">
        <f>IF(COUNTIF(AM13:AM79,"KV")=0,"",COUNTIF(AM13:AM79,"KV"))</f>
        <v/>
      </c>
      <c r="AN91" s="211"/>
      <c r="AO91" s="209"/>
      <c r="AP91" s="209"/>
      <c r="AQ91" s="209"/>
      <c r="AR91" s="18"/>
      <c r="AS91" s="695" t="str">
        <f t="shared" si="108"/>
        <v/>
      </c>
      <c r="AT91" s="189"/>
      <c r="AU91" s="189"/>
    </row>
    <row r="92" spans="1:47" s="483" customFormat="1" ht="15.75" customHeight="1" x14ac:dyDescent="0.25">
      <c r="A92" s="490"/>
      <c r="B92" s="118"/>
      <c r="C92" s="491" t="s">
        <v>63</v>
      </c>
      <c r="D92" s="220"/>
      <c r="E92" s="221"/>
      <c r="F92" s="221"/>
      <c r="G92" s="221"/>
      <c r="H92" s="222"/>
      <c r="I92" s="210" t="str">
        <f>IF(COUNTIF(I13:I79,"SZG")=0,"",COUNTIF(I13:I79,"SZG"))</f>
        <v/>
      </c>
      <c r="J92" s="220"/>
      <c r="K92" s="221"/>
      <c r="L92" s="221"/>
      <c r="M92" s="221"/>
      <c r="N92" s="222"/>
      <c r="O92" s="210" t="str">
        <f>IF(COUNTIF(O13:O79,"SZG")=0,"",COUNTIF(O13:O79,"SZG"))</f>
        <v/>
      </c>
      <c r="P92" s="220"/>
      <c r="Q92" s="221"/>
      <c r="R92" s="221"/>
      <c r="S92" s="221"/>
      <c r="T92" s="222"/>
      <c r="U92" s="210" t="str">
        <f>IF(COUNTIF(U13:U79,"SZG")=0,"",COUNTIF(U13:U79,"SZG"))</f>
        <v/>
      </c>
      <c r="V92" s="220"/>
      <c r="W92" s="221"/>
      <c r="X92" s="221"/>
      <c r="Y92" s="221"/>
      <c r="Z92" s="222"/>
      <c r="AA92" s="210">
        <f>IF(COUNTIF(AA13:AA79,"SZG")=0,"",COUNTIF(AA13:AA79,"SZG"))</f>
        <v>1</v>
      </c>
      <c r="AB92" s="220"/>
      <c r="AC92" s="221"/>
      <c r="AD92" s="221"/>
      <c r="AE92" s="221"/>
      <c r="AF92" s="222"/>
      <c r="AG92" s="210" t="str">
        <f>IF(COUNTIF(AG13:AG79,"SZG")=0,"",COUNTIF(AG13:AG79,"SZG"))</f>
        <v/>
      </c>
      <c r="AH92" s="220"/>
      <c r="AI92" s="221"/>
      <c r="AJ92" s="221"/>
      <c r="AK92" s="221"/>
      <c r="AL92" s="222"/>
      <c r="AM92" s="210" t="str">
        <f>IF(COUNTIF(AM13:AM79,"SZG")=0,"",COUNTIF(AM13:AM79,"SZG"))</f>
        <v/>
      </c>
      <c r="AN92" s="211"/>
      <c r="AO92" s="209"/>
      <c r="AP92" s="209"/>
      <c r="AQ92" s="209"/>
      <c r="AR92" s="18"/>
      <c r="AS92" s="695">
        <f t="shared" si="108"/>
        <v>1</v>
      </c>
      <c r="AT92" s="189"/>
      <c r="AU92" s="189"/>
    </row>
    <row r="93" spans="1:47" s="483" customFormat="1" ht="15.75" customHeight="1" x14ac:dyDescent="0.25">
      <c r="A93" s="490"/>
      <c r="B93" s="118"/>
      <c r="C93" s="491" t="s">
        <v>64</v>
      </c>
      <c r="D93" s="220"/>
      <c r="E93" s="221"/>
      <c r="F93" s="221"/>
      <c r="G93" s="221"/>
      <c r="H93" s="222"/>
      <c r="I93" s="210" t="str">
        <f>IF(COUNTIF(I13:I79,"ZV")=0,"",COUNTIF(I13:I79,"ZV"))</f>
        <v/>
      </c>
      <c r="J93" s="220"/>
      <c r="K93" s="221"/>
      <c r="L93" s="221"/>
      <c r="M93" s="221"/>
      <c r="N93" s="222"/>
      <c r="O93" s="210" t="str">
        <f>IF(COUNTIF(O13:O79,"ZV")=0,"",COUNTIF(O13:O79,"ZV"))</f>
        <v/>
      </c>
      <c r="P93" s="220"/>
      <c r="Q93" s="221"/>
      <c r="R93" s="221"/>
      <c r="S93" s="221"/>
      <c r="T93" s="222"/>
      <c r="U93" s="210" t="str">
        <f>IF(COUNTIF(U13:U79,"ZV")=0,"",COUNTIF(U13:U79,"ZV"))</f>
        <v/>
      </c>
      <c r="V93" s="220"/>
      <c r="W93" s="221"/>
      <c r="X93" s="221"/>
      <c r="Y93" s="221"/>
      <c r="Z93" s="222"/>
      <c r="AA93" s="210" t="str">
        <f>IF(COUNTIF(AA13:AA79,"ZV")=0,"",COUNTIF(AA13:AA79,"ZV"))</f>
        <v/>
      </c>
      <c r="AB93" s="220"/>
      <c r="AC93" s="221"/>
      <c r="AD93" s="221"/>
      <c r="AE93" s="221"/>
      <c r="AF93" s="222"/>
      <c r="AG93" s="210" t="str">
        <f>IF(COUNTIF(AG13:AG79,"ZV")=0,"",COUNTIF(AG13:AG79,"ZV"))</f>
        <v/>
      </c>
      <c r="AH93" s="220"/>
      <c r="AI93" s="221"/>
      <c r="AJ93" s="221"/>
      <c r="AK93" s="221"/>
      <c r="AL93" s="222"/>
      <c r="AM93" s="210">
        <f>IF(COUNTIF(AM13:AM79,"ZV")=0,"",COUNTIF(AM13:AM79,"ZV"))</f>
        <v>3</v>
      </c>
      <c r="AN93" s="211"/>
      <c r="AO93" s="209"/>
      <c r="AP93" s="209"/>
      <c r="AQ93" s="209"/>
      <c r="AR93" s="18"/>
      <c r="AS93" s="695">
        <f t="shared" si="108"/>
        <v>3</v>
      </c>
      <c r="AT93" s="189"/>
      <c r="AU93" s="189"/>
    </row>
    <row r="94" spans="1:47" s="483" customFormat="1" ht="15.75" customHeight="1" thickBot="1" x14ac:dyDescent="0.3">
      <c r="A94" s="223"/>
      <c r="B94" s="224"/>
      <c r="C94" s="225" t="s">
        <v>26</v>
      </c>
      <c r="D94" s="226"/>
      <c r="E94" s="227"/>
      <c r="F94" s="227"/>
      <c r="G94" s="227"/>
      <c r="H94" s="228"/>
      <c r="I94" s="229">
        <f>IF(SUM(I82:I93)=0,"",SUM(I82:I93))</f>
        <v>7</v>
      </c>
      <c r="J94" s="226"/>
      <c r="K94" s="227"/>
      <c r="L94" s="227"/>
      <c r="M94" s="227"/>
      <c r="N94" s="228"/>
      <c r="O94" s="229">
        <f>IF(SUM(O82:O93)=0,"",SUM(O82:O93))</f>
        <v>11</v>
      </c>
      <c r="P94" s="226"/>
      <c r="Q94" s="227"/>
      <c r="R94" s="227"/>
      <c r="S94" s="227"/>
      <c r="T94" s="228"/>
      <c r="U94" s="229">
        <f>IF(SUM(U82:U93)=0,"",SUM(U82:U93))</f>
        <v>9</v>
      </c>
      <c r="V94" s="226"/>
      <c r="W94" s="227"/>
      <c r="X94" s="227"/>
      <c r="Y94" s="227"/>
      <c r="Z94" s="228"/>
      <c r="AA94" s="229">
        <f>IF(SUM(AA82:AA93)=0,"",SUM(AA82:AA93))</f>
        <v>12</v>
      </c>
      <c r="AB94" s="226"/>
      <c r="AC94" s="227"/>
      <c r="AD94" s="227"/>
      <c r="AE94" s="227"/>
      <c r="AF94" s="228"/>
      <c r="AG94" s="229">
        <f>IF(SUM(AG82:AG93)=0,"",SUM(AG82:AG93))</f>
        <v>9</v>
      </c>
      <c r="AH94" s="226"/>
      <c r="AI94" s="227"/>
      <c r="AJ94" s="227"/>
      <c r="AK94" s="227"/>
      <c r="AL94" s="228"/>
      <c r="AM94" s="229">
        <f>IF(SUM(AM82:AM93)=0,"",SUM(AM82:AM93))</f>
        <v>13</v>
      </c>
      <c r="AN94" s="230"/>
      <c r="AO94" s="227"/>
      <c r="AP94" s="227"/>
      <c r="AQ94" s="227"/>
      <c r="AR94" s="228"/>
      <c r="AS94" s="695">
        <f t="shared" si="108"/>
        <v>61</v>
      </c>
      <c r="AT94" s="189"/>
      <c r="AU94" s="189"/>
    </row>
    <row r="95" spans="1:47" s="483" customFormat="1" ht="15.75" customHeight="1" thickTop="1" x14ac:dyDescent="0.2">
      <c r="A95" s="493"/>
      <c r="B95" s="494"/>
      <c r="C95" s="494"/>
    </row>
    <row r="96" spans="1:47" s="483" customFormat="1" ht="15.75" customHeight="1" x14ac:dyDescent="0.2">
      <c r="A96" s="493"/>
      <c r="B96" s="494"/>
      <c r="C96" s="494"/>
      <c r="E96" s="495"/>
      <c r="K96" s="495"/>
      <c r="Q96" s="495"/>
      <c r="W96" s="495"/>
    </row>
    <row r="97" spans="1:39" s="483" customFormat="1" ht="15.75" customHeight="1" x14ac:dyDescent="0.2">
      <c r="A97" s="493"/>
      <c r="B97" s="494"/>
      <c r="C97" s="494"/>
    </row>
    <row r="98" spans="1:39" s="483" customFormat="1" ht="15.75" customHeight="1" x14ac:dyDescent="0.2">
      <c r="A98" s="493"/>
      <c r="B98" s="494"/>
      <c r="C98" s="494"/>
    </row>
    <row r="99" spans="1:39" s="483" customFormat="1" ht="15.75" customHeight="1" x14ac:dyDescent="0.2">
      <c r="A99" s="493"/>
      <c r="B99" s="494"/>
      <c r="C99" s="494"/>
    </row>
    <row r="100" spans="1:39" s="483" customFormat="1" ht="15.75" customHeight="1" x14ac:dyDescent="0.2">
      <c r="A100" s="493"/>
      <c r="B100" s="494"/>
      <c r="C100" s="494"/>
    </row>
    <row r="101" spans="1:39" s="483" customFormat="1" ht="15.75" customHeight="1" x14ac:dyDescent="0.2">
      <c r="A101" s="493"/>
      <c r="B101" s="494"/>
      <c r="C101" s="494"/>
    </row>
    <row r="102" spans="1:39" s="483" customFormat="1" ht="15.75" customHeight="1" x14ac:dyDescent="0.2">
      <c r="A102" s="493"/>
      <c r="B102" s="494"/>
      <c r="C102" s="494"/>
    </row>
    <row r="103" spans="1:39" s="483" customFormat="1" ht="15.75" customHeight="1" x14ac:dyDescent="0.2">
      <c r="A103" s="493"/>
      <c r="B103" s="494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  <c r="O103" s="345"/>
      <c r="P103" s="345"/>
      <c r="Q103" s="345"/>
      <c r="R103" s="345"/>
      <c r="S103" s="345"/>
      <c r="T103" s="345"/>
      <c r="U103" s="345"/>
      <c r="V103" s="345"/>
      <c r="W103" s="345"/>
      <c r="X103" s="345"/>
      <c r="Y103" s="345"/>
      <c r="Z103" s="345"/>
      <c r="AA103" s="345"/>
      <c r="AB103" s="345"/>
      <c r="AC103" s="345"/>
      <c r="AD103" s="345"/>
      <c r="AE103" s="345"/>
      <c r="AF103" s="345"/>
      <c r="AG103" s="345"/>
      <c r="AH103" s="345"/>
      <c r="AI103" s="345"/>
      <c r="AJ103" s="345"/>
      <c r="AK103" s="345"/>
      <c r="AL103" s="345"/>
      <c r="AM103" s="345"/>
    </row>
    <row r="104" spans="1:39" s="483" customFormat="1" ht="15.75" customHeight="1" x14ac:dyDescent="0.2">
      <c r="A104" s="493"/>
      <c r="B104" s="494"/>
      <c r="C104" s="345"/>
      <c r="D104" s="345"/>
      <c r="E104" s="345"/>
      <c r="F104" s="345"/>
      <c r="G104" s="345"/>
      <c r="H104" s="345"/>
      <c r="I104" s="345"/>
      <c r="J104" s="345"/>
      <c r="K104" s="345"/>
      <c r="L104" s="345"/>
      <c r="M104" s="345"/>
      <c r="N104" s="345"/>
      <c r="O104" s="345"/>
      <c r="P104" s="345"/>
      <c r="Q104" s="345"/>
      <c r="R104" s="345"/>
      <c r="S104" s="345"/>
      <c r="T104" s="345"/>
      <c r="U104" s="345"/>
      <c r="V104" s="345"/>
      <c r="W104" s="345"/>
      <c r="X104" s="345"/>
      <c r="Y104" s="345"/>
      <c r="Z104" s="345"/>
      <c r="AA104" s="345"/>
      <c r="AB104" s="345"/>
      <c r="AC104" s="345"/>
      <c r="AD104" s="345"/>
      <c r="AE104" s="345"/>
      <c r="AF104" s="345"/>
      <c r="AG104" s="345"/>
      <c r="AH104" s="345"/>
      <c r="AI104" s="345"/>
      <c r="AJ104" s="345"/>
      <c r="AK104" s="345"/>
      <c r="AL104" s="345"/>
      <c r="AM104" s="345"/>
    </row>
    <row r="105" spans="1:39" s="483" customFormat="1" ht="15.75" customHeight="1" x14ac:dyDescent="0.2">
      <c r="A105" s="493"/>
      <c r="B105" s="494"/>
      <c r="C105" s="345"/>
      <c r="D105" s="345"/>
      <c r="E105" s="345"/>
      <c r="F105" s="345"/>
      <c r="G105" s="345"/>
      <c r="H105" s="345"/>
      <c r="I105" s="345"/>
      <c r="J105" s="345"/>
      <c r="K105" s="345"/>
      <c r="L105" s="345"/>
      <c r="M105" s="345"/>
      <c r="N105" s="345"/>
      <c r="O105" s="345"/>
      <c r="P105" s="345"/>
      <c r="Q105" s="345"/>
      <c r="R105" s="345"/>
      <c r="S105" s="345"/>
      <c r="T105" s="345"/>
      <c r="U105" s="345"/>
      <c r="V105" s="345"/>
      <c r="W105" s="345"/>
      <c r="X105" s="345"/>
      <c r="Y105" s="345"/>
      <c r="Z105" s="345"/>
      <c r="AA105" s="345"/>
      <c r="AB105" s="345"/>
      <c r="AC105" s="345"/>
      <c r="AD105" s="345"/>
      <c r="AE105" s="345"/>
      <c r="AF105" s="345"/>
      <c r="AG105" s="345"/>
      <c r="AH105" s="345"/>
      <c r="AI105" s="345"/>
      <c r="AJ105" s="345"/>
      <c r="AK105" s="345"/>
      <c r="AL105" s="345"/>
      <c r="AM105" s="345"/>
    </row>
    <row r="106" spans="1:39" s="483" customFormat="1" ht="15.75" customHeight="1" x14ac:dyDescent="0.2">
      <c r="A106" s="493"/>
      <c r="B106" s="494"/>
      <c r="C106" s="345"/>
      <c r="D106" s="345"/>
      <c r="E106" s="345"/>
      <c r="F106" s="345"/>
      <c r="G106" s="345"/>
      <c r="H106" s="345"/>
      <c r="I106" s="345"/>
      <c r="J106" s="345"/>
      <c r="K106" s="345"/>
      <c r="L106" s="345"/>
      <c r="M106" s="345"/>
      <c r="N106" s="345"/>
      <c r="O106" s="345"/>
      <c r="P106" s="345"/>
      <c r="Q106" s="345"/>
      <c r="R106" s="345"/>
      <c r="S106" s="345"/>
      <c r="T106" s="345"/>
      <c r="U106" s="345"/>
      <c r="V106" s="345"/>
      <c r="W106" s="345"/>
      <c r="X106" s="345"/>
      <c r="Y106" s="345"/>
      <c r="Z106" s="345"/>
      <c r="AA106" s="345"/>
      <c r="AB106" s="345"/>
      <c r="AC106" s="345"/>
      <c r="AD106" s="345"/>
      <c r="AE106" s="345"/>
      <c r="AF106" s="345"/>
      <c r="AG106" s="345"/>
      <c r="AH106" s="345"/>
      <c r="AI106" s="345"/>
      <c r="AJ106" s="345"/>
      <c r="AK106" s="345"/>
      <c r="AL106" s="345"/>
      <c r="AM106" s="345"/>
    </row>
    <row r="107" spans="1:39" s="483" customFormat="1" ht="15.75" customHeight="1" x14ac:dyDescent="0.2">
      <c r="A107" s="493"/>
      <c r="B107" s="494"/>
      <c r="C107" s="345"/>
      <c r="D107" s="345"/>
      <c r="E107" s="345"/>
      <c r="F107" s="345"/>
      <c r="G107" s="345"/>
      <c r="H107" s="345"/>
      <c r="I107" s="345"/>
      <c r="J107" s="345"/>
      <c r="K107" s="345"/>
      <c r="L107" s="345"/>
      <c r="M107" s="345"/>
      <c r="N107" s="345"/>
      <c r="O107" s="345"/>
      <c r="P107" s="345"/>
      <c r="Q107" s="345"/>
      <c r="R107" s="345"/>
      <c r="S107" s="345"/>
      <c r="T107" s="345"/>
      <c r="U107" s="345"/>
      <c r="V107" s="345"/>
      <c r="W107" s="345"/>
      <c r="X107" s="345"/>
      <c r="Y107" s="345"/>
      <c r="Z107" s="345"/>
      <c r="AA107" s="345"/>
      <c r="AB107" s="345"/>
      <c r="AC107" s="345"/>
      <c r="AD107" s="345"/>
      <c r="AE107" s="345"/>
      <c r="AF107" s="345"/>
      <c r="AG107" s="345"/>
      <c r="AH107" s="345"/>
      <c r="AI107" s="345"/>
      <c r="AJ107" s="345"/>
      <c r="AK107" s="345"/>
      <c r="AL107" s="345"/>
      <c r="AM107" s="345"/>
    </row>
    <row r="108" spans="1:39" s="483" customFormat="1" ht="15.75" customHeight="1" x14ac:dyDescent="0.2">
      <c r="A108" s="493"/>
      <c r="B108" s="494"/>
      <c r="C108" s="345"/>
      <c r="D108" s="345"/>
      <c r="E108" s="345"/>
      <c r="F108" s="345"/>
      <c r="G108" s="345"/>
      <c r="H108" s="345"/>
      <c r="I108" s="345"/>
      <c r="J108" s="345"/>
      <c r="K108" s="345"/>
      <c r="L108" s="345"/>
      <c r="M108" s="345"/>
      <c r="N108" s="345"/>
      <c r="O108" s="345"/>
      <c r="P108" s="345"/>
      <c r="Q108" s="345"/>
      <c r="R108" s="345"/>
      <c r="S108" s="345"/>
      <c r="T108" s="345"/>
      <c r="U108" s="345"/>
      <c r="V108" s="345"/>
      <c r="W108" s="345"/>
      <c r="X108" s="345"/>
      <c r="Y108" s="345"/>
      <c r="Z108" s="345"/>
      <c r="AA108" s="345"/>
      <c r="AB108" s="345"/>
      <c r="AC108" s="345"/>
      <c r="AD108" s="345"/>
      <c r="AE108" s="345"/>
      <c r="AF108" s="345"/>
      <c r="AG108" s="345"/>
      <c r="AH108" s="345"/>
      <c r="AI108" s="345"/>
      <c r="AJ108" s="345"/>
      <c r="AK108" s="345"/>
      <c r="AL108" s="345"/>
      <c r="AM108" s="345"/>
    </row>
    <row r="109" spans="1:39" s="483" customFormat="1" ht="15.75" customHeight="1" x14ac:dyDescent="0.2">
      <c r="A109" s="493"/>
      <c r="B109" s="494"/>
      <c r="C109" s="345"/>
      <c r="D109" s="345"/>
      <c r="E109" s="345"/>
      <c r="F109" s="345"/>
      <c r="G109" s="345"/>
      <c r="H109" s="345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345"/>
      <c r="U109" s="345"/>
      <c r="V109" s="345"/>
      <c r="W109" s="345"/>
      <c r="X109" s="345"/>
      <c r="Y109" s="345"/>
      <c r="Z109" s="345"/>
      <c r="AA109" s="345"/>
      <c r="AB109" s="345"/>
      <c r="AC109" s="345"/>
      <c r="AD109" s="345"/>
      <c r="AE109" s="345"/>
      <c r="AF109" s="345"/>
      <c r="AG109" s="345"/>
      <c r="AH109" s="345"/>
      <c r="AI109" s="345"/>
      <c r="AJ109" s="345"/>
      <c r="AK109" s="345"/>
      <c r="AL109" s="345"/>
      <c r="AM109" s="345"/>
    </row>
    <row r="110" spans="1:39" s="483" customFormat="1" ht="15.75" customHeight="1" x14ac:dyDescent="0.2">
      <c r="A110" s="493"/>
      <c r="B110" s="494"/>
      <c r="C110" s="345"/>
      <c r="D110" s="345"/>
      <c r="E110" s="345"/>
      <c r="F110" s="345"/>
      <c r="G110" s="345"/>
      <c r="H110" s="345"/>
      <c r="I110" s="345"/>
      <c r="J110" s="345"/>
      <c r="K110" s="345"/>
      <c r="L110" s="345"/>
      <c r="M110" s="345"/>
      <c r="N110" s="345"/>
      <c r="O110" s="345"/>
      <c r="P110" s="345"/>
      <c r="Q110" s="345"/>
      <c r="R110" s="345"/>
      <c r="S110" s="345"/>
      <c r="T110" s="345"/>
      <c r="U110" s="345"/>
      <c r="V110" s="345"/>
      <c r="W110" s="345"/>
      <c r="X110" s="345"/>
      <c r="Y110" s="345"/>
      <c r="Z110" s="345"/>
      <c r="AA110" s="345"/>
      <c r="AB110" s="345"/>
      <c r="AC110" s="345"/>
      <c r="AD110" s="345"/>
      <c r="AE110" s="345"/>
      <c r="AF110" s="345"/>
      <c r="AG110" s="345"/>
      <c r="AH110" s="345"/>
      <c r="AI110" s="345"/>
      <c r="AJ110" s="345"/>
      <c r="AK110" s="345"/>
      <c r="AL110" s="345"/>
      <c r="AM110" s="345"/>
    </row>
    <row r="111" spans="1:39" s="483" customFormat="1" ht="15.75" customHeight="1" x14ac:dyDescent="0.2">
      <c r="A111" s="493"/>
      <c r="B111" s="494"/>
      <c r="C111" s="345"/>
      <c r="D111" s="345"/>
      <c r="E111" s="345"/>
      <c r="F111" s="345"/>
      <c r="G111" s="345"/>
      <c r="H111" s="345"/>
      <c r="I111" s="345"/>
      <c r="J111" s="345"/>
      <c r="K111" s="345"/>
      <c r="L111" s="345"/>
      <c r="M111" s="345"/>
      <c r="N111" s="345"/>
      <c r="O111" s="345"/>
      <c r="P111" s="345"/>
      <c r="Q111" s="345"/>
      <c r="R111" s="345"/>
      <c r="S111" s="345"/>
      <c r="T111" s="345"/>
      <c r="U111" s="345"/>
      <c r="V111" s="345"/>
      <c r="W111" s="345"/>
      <c r="X111" s="345"/>
      <c r="Y111" s="345"/>
      <c r="Z111" s="345"/>
      <c r="AA111" s="345"/>
      <c r="AB111" s="345"/>
      <c r="AC111" s="345"/>
      <c r="AD111" s="345"/>
      <c r="AE111" s="345"/>
      <c r="AF111" s="345"/>
      <c r="AG111" s="345"/>
      <c r="AH111" s="345"/>
      <c r="AI111" s="345"/>
      <c r="AJ111" s="345"/>
      <c r="AK111" s="345"/>
      <c r="AL111" s="345"/>
      <c r="AM111" s="345"/>
    </row>
    <row r="112" spans="1:39" s="483" customFormat="1" ht="15.75" customHeight="1" x14ac:dyDescent="0.2">
      <c r="A112" s="493"/>
      <c r="B112" s="494"/>
      <c r="C112" s="345"/>
      <c r="D112" s="345"/>
      <c r="E112" s="345"/>
      <c r="F112" s="345"/>
      <c r="G112" s="345"/>
      <c r="H112" s="345"/>
      <c r="I112" s="345"/>
      <c r="J112" s="345"/>
      <c r="K112" s="345"/>
      <c r="L112" s="345"/>
      <c r="M112" s="345"/>
      <c r="N112" s="345"/>
      <c r="O112" s="345"/>
      <c r="P112" s="345"/>
      <c r="Q112" s="345"/>
      <c r="R112" s="345"/>
      <c r="S112" s="345"/>
      <c r="T112" s="345"/>
      <c r="U112" s="345"/>
      <c r="V112" s="345"/>
      <c r="W112" s="345"/>
      <c r="X112" s="345"/>
      <c r="Y112" s="345"/>
      <c r="Z112" s="345"/>
      <c r="AA112" s="345"/>
      <c r="AB112" s="345"/>
      <c r="AC112" s="345"/>
      <c r="AD112" s="345"/>
      <c r="AE112" s="345"/>
      <c r="AF112" s="345"/>
      <c r="AG112" s="345"/>
      <c r="AH112" s="345"/>
      <c r="AI112" s="345"/>
      <c r="AJ112" s="345"/>
      <c r="AK112" s="345"/>
      <c r="AL112" s="345"/>
      <c r="AM112" s="345"/>
    </row>
    <row r="113" spans="1:40" s="483" customFormat="1" ht="15.75" customHeight="1" x14ac:dyDescent="0.2">
      <c r="A113" s="493"/>
      <c r="B113" s="494"/>
      <c r="C113" s="345"/>
      <c r="D113" s="345"/>
      <c r="E113" s="345"/>
      <c r="F113" s="345"/>
      <c r="G113" s="345"/>
      <c r="H113" s="345"/>
      <c r="I113" s="345"/>
      <c r="J113" s="345"/>
      <c r="K113" s="345"/>
      <c r="L113" s="345"/>
      <c r="M113" s="345"/>
      <c r="N113" s="345"/>
      <c r="O113" s="345"/>
      <c r="P113" s="345"/>
      <c r="Q113" s="345"/>
      <c r="R113" s="345"/>
      <c r="S113" s="345"/>
      <c r="T113" s="345"/>
      <c r="U113" s="345"/>
      <c r="V113" s="345"/>
      <c r="W113" s="345"/>
      <c r="X113" s="345"/>
      <c r="Y113" s="345"/>
      <c r="Z113" s="345"/>
      <c r="AA113" s="345"/>
      <c r="AB113" s="345"/>
      <c r="AC113" s="345"/>
      <c r="AD113" s="345"/>
      <c r="AE113" s="345"/>
      <c r="AF113" s="345"/>
      <c r="AG113" s="345"/>
      <c r="AH113" s="345"/>
      <c r="AI113" s="345"/>
      <c r="AJ113" s="345"/>
      <c r="AK113" s="345"/>
      <c r="AL113" s="345"/>
      <c r="AM113" s="345"/>
    </row>
    <row r="114" spans="1:40" s="483" customFormat="1" ht="15.75" customHeight="1" x14ac:dyDescent="0.2">
      <c r="A114" s="493"/>
      <c r="B114" s="494"/>
      <c r="C114" s="494"/>
      <c r="K114" s="495"/>
      <c r="M114" s="495"/>
      <c r="Q114" s="495"/>
      <c r="S114" s="495"/>
      <c r="W114" s="495"/>
      <c r="Y114" s="495"/>
      <c r="AC114" s="495"/>
      <c r="AE114" s="495"/>
      <c r="AI114" s="495"/>
      <c r="AK114" s="495"/>
    </row>
    <row r="115" spans="1:40" s="483" customFormat="1" ht="15.75" customHeight="1" x14ac:dyDescent="0.2">
      <c r="A115" s="493"/>
      <c r="B115" s="494"/>
      <c r="C115" s="494"/>
    </row>
    <row r="116" spans="1:40" s="483" customFormat="1" ht="15.75" customHeight="1" x14ac:dyDescent="0.2">
      <c r="A116" s="493"/>
      <c r="B116" s="494"/>
      <c r="C116" s="345"/>
      <c r="D116" s="345"/>
      <c r="E116" s="345"/>
      <c r="F116" s="345"/>
      <c r="G116" s="345"/>
      <c r="H116" s="345"/>
      <c r="I116" s="345"/>
      <c r="J116" s="345"/>
      <c r="K116" s="345"/>
      <c r="L116" s="345"/>
      <c r="M116" s="345"/>
      <c r="N116" s="345"/>
      <c r="O116" s="345"/>
      <c r="P116" s="345"/>
      <c r="Q116" s="345"/>
      <c r="R116" s="345"/>
      <c r="S116" s="345"/>
      <c r="T116" s="345"/>
      <c r="U116" s="345"/>
      <c r="V116" s="345"/>
      <c r="W116" s="345"/>
      <c r="X116" s="345"/>
      <c r="Y116" s="345"/>
      <c r="Z116" s="345"/>
      <c r="AA116" s="345"/>
      <c r="AB116" s="345"/>
      <c r="AC116" s="345"/>
      <c r="AD116" s="345"/>
      <c r="AE116" s="345"/>
      <c r="AF116" s="345"/>
      <c r="AG116" s="345"/>
      <c r="AH116" s="345"/>
      <c r="AI116" s="345"/>
      <c r="AJ116" s="345"/>
      <c r="AK116" s="345"/>
      <c r="AL116" s="345"/>
      <c r="AM116" s="345"/>
      <c r="AN116" s="345"/>
    </row>
    <row r="117" spans="1:40" s="483" customFormat="1" ht="15.75" customHeight="1" x14ac:dyDescent="0.2">
      <c r="A117" s="493"/>
      <c r="B117" s="494"/>
      <c r="C117" s="345"/>
      <c r="D117" s="345"/>
      <c r="E117" s="345"/>
      <c r="F117" s="345"/>
      <c r="G117" s="345"/>
      <c r="H117" s="345"/>
      <c r="I117" s="345"/>
      <c r="J117" s="345"/>
      <c r="K117" s="345"/>
      <c r="L117" s="345"/>
      <c r="M117" s="345"/>
      <c r="N117" s="345"/>
      <c r="O117" s="345"/>
      <c r="P117" s="345"/>
      <c r="Q117" s="345"/>
      <c r="R117" s="345"/>
      <c r="S117" s="345"/>
      <c r="T117" s="345"/>
      <c r="U117" s="345"/>
      <c r="V117" s="345"/>
      <c r="W117" s="345"/>
      <c r="X117" s="345"/>
      <c r="Y117" s="345"/>
      <c r="Z117" s="345"/>
      <c r="AA117" s="345"/>
      <c r="AB117" s="345"/>
      <c r="AC117" s="345"/>
      <c r="AD117" s="345"/>
      <c r="AE117" s="345"/>
      <c r="AF117" s="345"/>
      <c r="AG117" s="345"/>
      <c r="AH117" s="345"/>
      <c r="AI117" s="345"/>
      <c r="AJ117" s="345"/>
      <c r="AK117" s="345"/>
      <c r="AL117" s="345"/>
      <c r="AM117" s="345"/>
      <c r="AN117" s="345"/>
    </row>
    <row r="118" spans="1:40" s="483" customFormat="1" ht="15.75" customHeight="1" x14ac:dyDescent="0.2">
      <c r="A118" s="493"/>
      <c r="B118" s="494"/>
      <c r="C118" s="345"/>
      <c r="D118" s="345"/>
      <c r="E118" s="345"/>
      <c r="F118" s="345"/>
      <c r="G118" s="345"/>
      <c r="H118" s="345"/>
      <c r="I118" s="345"/>
      <c r="J118" s="345"/>
      <c r="K118" s="345"/>
      <c r="L118" s="345"/>
      <c r="M118" s="345"/>
      <c r="N118" s="345"/>
      <c r="O118" s="345"/>
      <c r="P118" s="345"/>
      <c r="Q118" s="345"/>
      <c r="R118" s="345"/>
      <c r="S118" s="345"/>
      <c r="T118" s="345"/>
      <c r="U118" s="345"/>
      <c r="V118" s="345"/>
      <c r="W118" s="345"/>
      <c r="X118" s="345"/>
      <c r="Y118" s="345"/>
      <c r="Z118" s="345"/>
      <c r="AA118" s="345"/>
      <c r="AB118" s="345"/>
      <c r="AC118" s="345"/>
      <c r="AD118" s="345"/>
      <c r="AE118" s="345"/>
      <c r="AF118" s="345"/>
      <c r="AG118" s="345"/>
      <c r="AH118" s="345"/>
      <c r="AI118" s="345"/>
      <c r="AJ118" s="345"/>
      <c r="AK118" s="345"/>
      <c r="AL118" s="345"/>
      <c r="AM118" s="345"/>
      <c r="AN118" s="345"/>
    </row>
    <row r="119" spans="1:40" s="483" customFormat="1" ht="15.75" customHeight="1" x14ac:dyDescent="0.2">
      <c r="A119" s="493"/>
      <c r="B119" s="494"/>
      <c r="C119" s="345"/>
      <c r="D119" s="345"/>
      <c r="E119" s="345"/>
      <c r="F119" s="345"/>
      <c r="G119" s="345"/>
      <c r="H119" s="345"/>
      <c r="I119" s="345"/>
      <c r="J119" s="345"/>
      <c r="K119" s="345"/>
      <c r="L119" s="345"/>
      <c r="M119" s="345"/>
      <c r="N119" s="345"/>
      <c r="O119" s="345"/>
      <c r="P119" s="345"/>
      <c r="Q119" s="345"/>
      <c r="R119" s="345"/>
      <c r="S119" s="345"/>
      <c r="T119" s="345"/>
      <c r="U119" s="345"/>
      <c r="V119" s="345"/>
      <c r="W119" s="345"/>
      <c r="X119" s="345"/>
      <c r="Y119" s="345"/>
      <c r="Z119" s="345"/>
      <c r="AA119" s="345"/>
      <c r="AB119" s="345"/>
      <c r="AC119" s="345"/>
      <c r="AD119" s="345"/>
      <c r="AE119" s="345"/>
      <c r="AF119" s="345"/>
      <c r="AG119" s="345"/>
      <c r="AH119" s="345"/>
      <c r="AI119" s="345"/>
      <c r="AJ119" s="345"/>
      <c r="AK119" s="345"/>
      <c r="AL119" s="345"/>
      <c r="AM119" s="345"/>
      <c r="AN119" s="345"/>
    </row>
    <row r="120" spans="1:40" s="483" customFormat="1" ht="15.75" customHeight="1" x14ac:dyDescent="0.2">
      <c r="A120" s="493"/>
      <c r="B120" s="494"/>
      <c r="C120" s="345"/>
      <c r="D120" s="345"/>
      <c r="E120" s="345"/>
      <c r="F120" s="345"/>
      <c r="G120" s="345"/>
      <c r="H120" s="345"/>
      <c r="I120" s="345"/>
      <c r="J120" s="345"/>
      <c r="K120" s="345"/>
      <c r="L120" s="345"/>
      <c r="M120" s="345"/>
      <c r="N120" s="345"/>
      <c r="O120" s="345"/>
      <c r="P120" s="345"/>
      <c r="Q120" s="345"/>
      <c r="R120" s="345"/>
      <c r="S120" s="345"/>
      <c r="T120" s="345"/>
      <c r="U120" s="345"/>
      <c r="V120" s="345"/>
      <c r="W120" s="345"/>
      <c r="X120" s="345"/>
      <c r="Y120" s="345"/>
      <c r="Z120" s="345"/>
      <c r="AA120" s="345"/>
      <c r="AB120" s="345"/>
      <c r="AC120" s="345"/>
      <c r="AD120" s="345"/>
      <c r="AE120" s="345"/>
      <c r="AF120" s="345"/>
      <c r="AG120" s="345"/>
      <c r="AH120" s="345"/>
      <c r="AI120" s="345"/>
      <c r="AJ120" s="345"/>
      <c r="AK120" s="345"/>
      <c r="AL120" s="345"/>
      <c r="AM120" s="345"/>
      <c r="AN120" s="345"/>
    </row>
    <row r="121" spans="1:40" s="483" customFormat="1" ht="15.75" customHeight="1" x14ac:dyDescent="0.2">
      <c r="A121" s="493"/>
      <c r="B121" s="494"/>
      <c r="C121" s="345"/>
      <c r="D121" s="345"/>
      <c r="E121" s="345"/>
      <c r="F121" s="345"/>
      <c r="G121" s="345"/>
      <c r="H121" s="345"/>
      <c r="I121" s="345"/>
      <c r="J121" s="345"/>
      <c r="K121" s="345"/>
      <c r="L121" s="345"/>
      <c r="M121" s="345"/>
      <c r="N121" s="345"/>
      <c r="O121" s="345"/>
      <c r="P121" s="345"/>
      <c r="Q121" s="345"/>
      <c r="R121" s="345"/>
      <c r="S121" s="345"/>
      <c r="T121" s="345"/>
      <c r="U121" s="345"/>
      <c r="V121" s="345"/>
      <c r="W121" s="345"/>
      <c r="X121" s="345"/>
      <c r="Y121" s="345"/>
      <c r="Z121" s="345"/>
      <c r="AA121" s="345"/>
      <c r="AB121" s="345"/>
      <c r="AC121" s="345"/>
      <c r="AD121" s="345"/>
      <c r="AE121" s="345"/>
      <c r="AF121" s="345"/>
      <c r="AG121" s="345"/>
      <c r="AH121" s="345"/>
      <c r="AI121" s="345"/>
      <c r="AJ121" s="345"/>
      <c r="AK121" s="345"/>
      <c r="AL121" s="345"/>
      <c r="AM121" s="345"/>
      <c r="AN121" s="345"/>
    </row>
    <row r="122" spans="1:40" s="483" customFormat="1" ht="15.75" customHeight="1" x14ac:dyDescent="0.2">
      <c r="A122" s="493"/>
      <c r="B122" s="494"/>
      <c r="C122" s="345"/>
      <c r="D122" s="345"/>
      <c r="E122" s="345"/>
      <c r="F122" s="345"/>
      <c r="G122" s="345"/>
      <c r="H122" s="345"/>
      <c r="I122" s="345"/>
      <c r="J122" s="345"/>
      <c r="K122" s="345"/>
      <c r="L122" s="345"/>
      <c r="M122" s="345"/>
      <c r="N122" s="345"/>
      <c r="O122" s="345"/>
      <c r="P122" s="345"/>
      <c r="Q122" s="345"/>
      <c r="R122" s="345"/>
      <c r="S122" s="345"/>
      <c r="T122" s="345"/>
      <c r="U122" s="345"/>
      <c r="V122" s="345"/>
      <c r="W122" s="345"/>
      <c r="X122" s="345"/>
      <c r="Y122" s="345"/>
      <c r="Z122" s="345"/>
      <c r="AA122" s="345"/>
      <c r="AB122" s="345"/>
      <c r="AC122" s="345"/>
      <c r="AD122" s="345"/>
      <c r="AE122" s="345"/>
      <c r="AF122" s="345"/>
      <c r="AG122" s="345"/>
      <c r="AH122" s="345"/>
      <c r="AI122" s="345"/>
      <c r="AJ122" s="345"/>
      <c r="AK122" s="345"/>
      <c r="AL122" s="345"/>
      <c r="AM122" s="345"/>
      <c r="AN122" s="345"/>
    </row>
    <row r="123" spans="1:40" s="483" customFormat="1" ht="15.75" customHeight="1" x14ac:dyDescent="0.2">
      <c r="A123" s="493"/>
      <c r="B123" s="494"/>
      <c r="C123" s="345"/>
      <c r="D123" s="345"/>
      <c r="E123" s="345"/>
      <c r="F123" s="345"/>
      <c r="G123" s="345"/>
      <c r="H123" s="345"/>
      <c r="I123" s="345"/>
      <c r="J123" s="345"/>
      <c r="K123" s="345"/>
      <c r="L123" s="345"/>
      <c r="M123" s="345"/>
      <c r="N123" s="345"/>
      <c r="O123" s="345"/>
      <c r="P123" s="345"/>
      <c r="Q123" s="345"/>
      <c r="R123" s="345"/>
      <c r="S123" s="345"/>
      <c r="T123" s="345"/>
      <c r="U123" s="345"/>
      <c r="V123" s="345"/>
      <c r="W123" s="345"/>
      <c r="X123" s="345"/>
      <c r="Y123" s="345"/>
      <c r="Z123" s="345"/>
      <c r="AA123" s="345"/>
      <c r="AB123" s="345"/>
      <c r="AC123" s="345"/>
      <c r="AD123" s="345"/>
      <c r="AE123" s="345"/>
      <c r="AF123" s="345"/>
      <c r="AG123" s="345"/>
      <c r="AH123" s="345"/>
      <c r="AI123" s="345"/>
      <c r="AJ123" s="345"/>
      <c r="AK123" s="345"/>
      <c r="AL123" s="345"/>
      <c r="AM123" s="345"/>
      <c r="AN123" s="345"/>
    </row>
    <row r="124" spans="1:40" s="483" customFormat="1" ht="15.75" customHeight="1" x14ac:dyDescent="0.2">
      <c r="A124" s="493"/>
      <c r="B124" s="494"/>
      <c r="C124" s="345"/>
      <c r="D124" s="345"/>
      <c r="E124" s="345"/>
      <c r="F124" s="345"/>
      <c r="G124" s="345"/>
      <c r="H124" s="345"/>
      <c r="I124" s="345"/>
      <c r="J124" s="345"/>
      <c r="K124" s="345"/>
      <c r="L124" s="345"/>
      <c r="M124" s="345"/>
      <c r="N124" s="345"/>
      <c r="O124" s="345"/>
      <c r="P124" s="345"/>
      <c r="Q124" s="345"/>
      <c r="R124" s="345"/>
      <c r="S124" s="345"/>
      <c r="T124" s="345"/>
      <c r="U124" s="345"/>
      <c r="V124" s="345"/>
      <c r="W124" s="345"/>
      <c r="X124" s="345"/>
      <c r="Y124" s="345"/>
      <c r="Z124" s="345"/>
      <c r="AA124" s="345"/>
      <c r="AB124" s="345"/>
      <c r="AC124" s="345"/>
      <c r="AD124" s="345"/>
      <c r="AE124" s="345"/>
      <c r="AF124" s="345"/>
      <c r="AG124" s="345"/>
      <c r="AH124" s="345"/>
      <c r="AI124" s="345"/>
      <c r="AJ124" s="345"/>
      <c r="AK124" s="345"/>
      <c r="AL124" s="345"/>
      <c r="AM124" s="345"/>
      <c r="AN124" s="345"/>
    </row>
    <row r="125" spans="1:40" s="483" customFormat="1" ht="15.75" customHeight="1" x14ac:dyDescent="0.2">
      <c r="A125" s="493"/>
      <c r="B125" s="494"/>
      <c r="C125" s="345"/>
      <c r="D125" s="345"/>
      <c r="E125" s="345"/>
      <c r="F125" s="345"/>
      <c r="G125" s="345"/>
      <c r="H125" s="345"/>
      <c r="I125" s="345"/>
      <c r="J125" s="345"/>
      <c r="K125" s="345"/>
      <c r="L125" s="345"/>
      <c r="M125" s="345"/>
      <c r="N125" s="345"/>
      <c r="O125" s="345"/>
      <c r="P125" s="345"/>
      <c r="Q125" s="345"/>
      <c r="R125" s="345"/>
      <c r="S125" s="345"/>
      <c r="T125" s="345"/>
      <c r="U125" s="345"/>
      <c r="V125" s="345"/>
      <c r="W125" s="345"/>
      <c r="X125" s="345"/>
      <c r="Y125" s="345"/>
      <c r="Z125" s="345"/>
      <c r="AA125" s="345"/>
      <c r="AB125" s="345"/>
      <c r="AC125" s="345"/>
      <c r="AD125" s="345"/>
      <c r="AE125" s="345"/>
      <c r="AF125" s="345"/>
      <c r="AG125" s="345"/>
      <c r="AH125" s="345"/>
      <c r="AI125" s="345"/>
      <c r="AJ125" s="345"/>
      <c r="AK125" s="345"/>
      <c r="AL125" s="345"/>
      <c r="AM125" s="345"/>
      <c r="AN125" s="345"/>
    </row>
    <row r="126" spans="1:40" s="483" customFormat="1" ht="15.75" customHeight="1" x14ac:dyDescent="0.2">
      <c r="A126" s="493"/>
      <c r="B126" s="494"/>
      <c r="C126" s="345"/>
      <c r="D126" s="345"/>
      <c r="E126" s="345"/>
      <c r="F126" s="345"/>
      <c r="G126" s="345"/>
      <c r="H126" s="345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5"/>
      <c r="X126" s="345"/>
      <c r="Y126" s="345"/>
      <c r="Z126" s="345"/>
      <c r="AA126" s="345"/>
      <c r="AB126" s="345"/>
      <c r="AC126" s="345"/>
      <c r="AD126" s="345"/>
      <c r="AE126" s="345"/>
      <c r="AF126" s="345"/>
      <c r="AG126" s="345"/>
      <c r="AH126" s="345"/>
      <c r="AI126" s="345"/>
      <c r="AJ126" s="345"/>
      <c r="AK126" s="345"/>
      <c r="AL126" s="345"/>
      <c r="AM126" s="345"/>
      <c r="AN126" s="345"/>
    </row>
    <row r="127" spans="1:40" s="483" customFormat="1" ht="15.75" customHeight="1" x14ac:dyDescent="0.2">
      <c r="A127" s="493"/>
      <c r="B127" s="494"/>
      <c r="C127" s="345"/>
      <c r="D127" s="345"/>
      <c r="E127" s="345"/>
      <c r="F127" s="345"/>
      <c r="G127" s="345"/>
      <c r="H127" s="345"/>
      <c r="I127" s="345"/>
      <c r="J127" s="345"/>
      <c r="K127" s="345"/>
      <c r="L127" s="345"/>
      <c r="M127" s="345"/>
      <c r="N127" s="345"/>
      <c r="O127" s="345"/>
      <c r="P127" s="345"/>
      <c r="Q127" s="345"/>
      <c r="R127" s="345"/>
      <c r="S127" s="345"/>
      <c r="T127" s="345"/>
      <c r="U127" s="345"/>
      <c r="V127" s="345"/>
      <c r="W127" s="345"/>
      <c r="X127" s="345"/>
      <c r="Y127" s="345"/>
      <c r="Z127" s="345"/>
      <c r="AA127" s="345"/>
      <c r="AB127" s="345"/>
      <c r="AC127" s="345"/>
      <c r="AD127" s="345"/>
      <c r="AE127" s="345"/>
      <c r="AF127" s="345"/>
      <c r="AG127" s="345"/>
      <c r="AH127" s="345"/>
      <c r="AI127" s="345"/>
      <c r="AJ127" s="345"/>
      <c r="AK127" s="345"/>
      <c r="AL127" s="345"/>
      <c r="AM127" s="345"/>
      <c r="AN127" s="345"/>
    </row>
    <row r="128" spans="1:40" s="483" customFormat="1" ht="15.75" customHeight="1" x14ac:dyDescent="0.2">
      <c r="A128" s="493"/>
      <c r="B128" s="494"/>
      <c r="C128" s="345"/>
      <c r="D128" s="345"/>
      <c r="E128" s="345"/>
      <c r="F128" s="345"/>
      <c r="G128" s="345"/>
      <c r="H128" s="345"/>
      <c r="I128" s="345"/>
      <c r="J128" s="345"/>
      <c r="K128" s="345"/>
      <c r="L128" s="345"/>
      <c r="M128" s="345"/>
      <c r="N128" s="345"/>
      <c r="O128" s="345"/>
      <c r="P128" s="345"/>
      <c r="Q128" s="345"/>
      <c r="R128" s="345"/>
      <c r="S128" s="345"/>
      <c r="T128" s="345"/>
      <c r="U128" s="345"/>
      <c r="V128" s="345"/>
      <c r="W128" s="345"/>
      <c r="X128" s="345"/>
      <c r="Y128" s="345"/>
      <c r="Z128" s="345"/>
      <c r="AA128" s="345"/>
      <c r="AB128" s="345"/>
      <c r="AC128" s="345"/>
      <c r="AD128" s="345"/>
      <c r="AE128" s="345"/>
      <c r="AF128" s="345"/>
      <c r="AG128" s="345"/>
      <c r="AH128" s="345"/>
      <c r="AI128" s="345"/>
      <c r="AJ128" s="345"/>
      <c r="AK128" s="345"/>
      <c r="AL128" s="345"/>
      <c r="AM128" s="345"/>
      <c r="AN128" s="345"/>
    </row>
    <row r="129" spans="1:40" s="483" customFormat="1" ht="15.75" customHeight="1" x14ac:dyDescent="0.2">
      <c r="A129" s="493"/>
      <c r="B129" s="494"/>
      <c r="C129" s="345"/>
      <c r="D129" s="345"/>
      <c r="E129" s="345"/>
      <c r="F129" s="345"/>
      <c r="G129" s="345"/>
      <c r="H129" s="345"/>
      <c r="I129" s="345"/>
      <c r="J129" s="345"/>
      <c r="K129" s="345"/>
      <c r="L129" s="345"/>
      <c r="M129" s="345"/>
      <c r="N129" s="345"/>
      <c r="O129" s="345"/>
      <c r="P129" s="345"/>
      <c r="Q129" s="345"/>
      <c r="R129" s="345"/>
      <c r="S129" s="345"/>
      <c r="T129" s="345"/>
      <c r="U129" s="345"/>
      <c r="V129" s="345"/>
      <c r="W129" s="345"/>
      <c r="X129" s="345"/>
      <c r="Y129" s="345"/>
      <c r="Z129" s="345"/>
      <c r="AA129" s="345"/>
      <c r="AB129" s="345"/>
      <c r="AC129" s="345"/>
      <c r="AD129" s="345"/>
      <c r="AE129" s="345"/>
      <c r="AF129" s="345"/>
      <c r="AG129" s="345"/>
      <c r="AH129" s="345"/>
      <c r="AI129" s="345"/>
      <c r="AJ129" s="345"/>
      <c r="AK129" s="345"/>
      <c r="AL129" s="345"/>
      <c r="AM129" s="345"/>
      <c r="AN129" s="345"/>
    </row>
    <row r="130" spans="1:40" s="483" customFormat="1" ht="15.75" customHeight="1" x14ac:dyDescent="0.2">
      <c r="A130" s="493"/>
      <c r="B130" s="494"/>
      <c r="C130" s="494"/>
      <c r="E130" s="495"/>
      <c r="K130" s="495"/>
      <c r="M130" s="495"/>
      <c r="Q130" s="495"/>
      <c r="S130" s="495"/>
      <c r="W130" s="495"/>
      <c r="Y130" s="495"/>
      <c r="AC130" s="495"/>
      <c r="AE130" s="495"/>
      <c r="AI130" s="495"/>
      <c r="AK130" s="495"/>
      <c r="AN130" s="495"/>
    </row>
    <row r="131" spans="1:40" s="483" customFormat="1" ht="15.75" customHeight="1" x14ac:dyDescent="0.2">
      <c r="A131" s="493"/>
      <c r="B131" s="494"/>
      <c r="C131" s="494"/>
    </row>
    <row r="132" spans="1:40" s="483" customFormat="1" ht="15.75" customHeight="1" x14ac:dyDescent="0.2">
      <c r="A132" s="493"/>
      <c r="B132" s="494"/>
      <c r="C132" s="494"/>
    </row>
    <row r="133" spans="1:40" s="483" customFormat="1" ht="15.75" customHeight="1" x14ac:dyDescent="0.2">
      <c r="A133" s="493"/>
      <c r="B133" s="494"/>
      <c r="C133" s="494"/>
    </row>
    <row r="134" spans="1:40" s="483" customFormat="1" ht="15.75" customHeight="1" x14ac:dyDescent="0.2">
      <c r="A134" s="493"/>
      <c r="B134" s="494"/>
      <c r="C134" s="494"/>
    </row>
    <row r="135" spans="1:40" s="483" customFormat="1" ht="15.75" customHeight="1" x14ac:dyDescent="0.2">
      <c r="A135" s="493"/>
      <c r="B135" s="494"/>
      <c r="C135" s="494"/>
    </row>
    <row r="136" spans="1:40" s="483" customFormat="1" ht="15.75" customHeight="1" x14ac:dyDescent="0.2">
      <c r="A136" s="493"/>
      <c r="B136" s="494"/>
      <c r="C136" s="494"/>
    </row>
    <row r="137" spans="1:40" s="483" customFormat="1" ht="15.75" customHeight="1" x14ac:dyDescent="0.2">
      <c r="A137" s="493"/>
      <c r="B137" s="494"/>
      <c r="C137" s="494"/>
    </row>
    <row r="138" spans="1:40" s="483" customFormat="1" ht="15.75" customHeight="1" x14ac:dyDescent="0.2">
      <c r="A138" s="493"/>
      <c r="B138" s="494"/>
      <c r="C138" s="494"/>
    </row>
    <row r="139" spans="1:40" s="483" customFormat="1" ht="15.75" customHeight="1" x14ac:dyDescent="0.2">
      <c r="A139" s="493"/>
      <c r="B139" s="494"/>
      <c r="C139" s="494"/>
    </row>
    <row r="140" spans="1:40" s="483" customFormat="1" ht="15.75" customHeight="1" x14ac:dyDescent="0.2">
      <c r="A140" s="493"/>
      <c r="B140" s="494"/>
      <c r="C140" s="494"/>
    </row>
    <row r="141" spans="1:40" s="483" customFormat="1" ht="15.75" customHeight="1" x14ac:dyDescent="0.2">
      <c r="A141" s="493"/>
      <c r="B141" s="494"/>
      <c r="C141" s="494"/>
    </row>
    <row r="142" spans="1:40" s="483" customFormat="1" ht="15.75" customHeight="1" x14ac:dyDescent="0.2">
      <c r="A142" s="493"/>
      <c r="B142" s="494"/>
      <c r="C142" s="494"/>
    </row>
    <row r="143" spans="1:40" s="483" customFormat="1" ht="15.75" customHeight="1" x14ac:dyDescent="0.2">
      <c r="A143" s="493"/>
      <c r="B143" s="494"/>
      <c r="C143" s="494"/>
    </row>
    <row r="144" spans="1:40" s="483" customFormat="1" ht="15.75" customHeight="1" x14ac:dyDescent="0.2">
      <c r="A144" s="493"/>
      <c r="B144" s="494"/>
      <c r="C144" s="494"/>
    </row>
    <row r="145" spans="1:45" s="483" customFormat="1" ht="15.75" customHeight="1" x14ac:dyDescent="0.2">
      <c r="A145" s="493"/>
      <c r="B145" s="494"/>
      <c r="C145" s="494"/>
    </row>
    <row r="146" spans="1:45" s="483" customFormat="1" ht="15.75" customHeight="1" x14ac:dyDescent="0.2">
      <c r="A146" s="493"/>
      <c r="B146" s="494"/>
      <c r="C146" s="494"/>
    </row>
    <row r="147" spans="1:45" s="483" customFormat="1" ht="15.75" customHeight="1" x14ac:dyDescent="0.2">
      <c r="A147" s="493"/>
      <c r="B147" s="494"/>
      <c r="C147" s="494"/>
    </row>
    <row r="148" spans="1:45" s="483" customFormat="1" ht="15.75" customHeight="1" x14ac:dyDescent="0.2">
      <c r="A148" s="493"/>
      <c r="B148" s="494"/>
      <c r="C148" s="494"/>
    </row>
    <row r="149" spans="1:45" s="483" customFormat="1" ht="15.75" customHeight="1" x14ac:dyDescent="0.2">
      <c r="A149" s="493"/>
      <c r="B149" s="494"/>
      <c r="C149" s="494"/>
    </row>
    <row r="150" spans="1:45" s="483" customFormat="1" ht="15.75" customHeight="1" x14ac:dyDescent="0.2">
      <c r="A150" s="493"/>
      <c r="B150" s="494"/>
      <c r="C150" s="494"/>
    </row>
    <row r="151" spans="1:45" s="483" customFormat="1" ht="15.75" customHeight="1" x14ac:dyDescent="0.2">
      <c r="A151" s="493"/>
      <c r="B151" s="494"/>
      <c r="C151" s="494"/>
    </row>
    <row r="152" spans="1:45" s="483" customFormat="1" ht="15.75" customHeight="1" x14ac:dyDescent="0.2">
      <c r="A152" s="493"/>
      <c r="B152" s="494"/>
      <c r="C152" s="494"/>
    </row>
    <row r="153" spans="1:45" s="483" customFormat="1" ht="15.75" customHeight="1" x14ac:dyDescent="0.2">
      <c r="A153" s="493"/>
      <c r="B153" s="494"/>
      <c r="C153" s="494"/>
    </row>
    <row r="154" spans="1:45" s="483" customFormat="1" ht="15.75" customHeight="1" x14ac:dyDescent="0.2">
      <c r="A154" s="493"/>
      <c r="B154" s="494"/>
      <c r="C154" s="494"/>
    </row>
    <row r="155" spans="1:45" s="483" customFormat="1" ht="15.75" customHeight="1" x14ac:dyDescent="0.2">
      <c r="A155" s="493"/>
      <c r="B155" s="494"/>
      <c r="C155" s="494"/>
    </row>
    <row r="156" spans="1:45" s="483" customFormat="1" ht="15.75" customHeight="1" x14ac:dyDescent="0.2">
      <c r="A156" s="493"/>
      <c r="B156" s="494"/>
      <c r="C156" s="494"/>
    </row>
    <row r="157" spans="1:45" s="483" customFormat="1" ht="15.75" customHeight="1" x14ac:dyDescent="0.2">
      <c r="A157" s="493"/>
      <c r="B157" s="494"/>
      <c r="C157" s="494"/>
    </row>
    <row r="158" spans="1:45" s="483" customFormat="1" ht="15.75" customHeight="1" x14ac:dyDescent="0.2">
      <c r="A158" s="493"/>
      <c r="B158" s="494"/>
      <c r="C158" s="494"/>
    </row>
    <row r="159" spans="1:45" s="483" customFormat="1" ht="15.75" customHeight="1" x14ac:dyDescent="0.2">
      <c r="A159" s="493"/>
      <c r="B159" s="494"/>
      <c r="C159" s="494"/>
    </row>
    <row r="160" spans="1:45" ht="15.75" customHeight="1" x14ac:dyDescent="0.2">
      <c r="A160" s="493"/>
      <c r="B160" s="496"/>
      <c r="C160" s="496"/>
      <c r="D160" s="483"/>
      <c r="E160" s="483"/>
      <c r="F160" s="483"/>
      <c r="G160" s="483"/>
      <c r="H160" s="483"/>
      <c r="I160" s="483"/>
      <c r="J160" s="483"/>
      <c r="K160" s="483"/>
      <c r="L160" s="483"/>
      <c r="M160" s="483"/>
      <c r="N160" s="483"/>
      <c r="O160" s="483"/>
      <c r="P160" s="483"/>
      <c r="Q160" s="483"/>
      <c r="R160" s="483"/>
      <c r="S160" s="483"/>
      <c r="T160" s="483"/>
      <c r="U160" s="483"/>
      <c r="V160" s="483"/>
      <c r="W160" s="483"/>
      <c r="X160" s="483"/>
      <c r="Y160" s="483"/>
      <c r="Z160" s="483"/>
      <c r="AA160" s="483"/>
      <c r="AB160" s="483"/>
      <c r="AC160" s="483"/>
      <c r="AD160" s="483"/>
      <c r="AE160" s="483"/>
      <c r="AF160" s="483"/>
      <c r="AG160" s="483"/>
      <c r="AH160" s="483"/>
      <c r="AI160" s="483"/>
      <c r="AJ160" s="483"/>
      <c r="AK160" s="483"/>
      <c r="AL160" s="483"/>
      <c r="AM160" s="483"/>
      <c r="AN160" s="483"/>
      <c r="AO160" s="483"/>
      <c r="AP160" s="483"/>
      <c r="AQ160" s="483"/>
      <c r="AR160" s="483"/>
      <c r="AS160" s="483"/>
    </row>
    <row r="161" spans="1:45" ht="15.75" customHeight="1" x14ac:dyDescent="0.2">
      <c r="A161" s="493"/>
      <c r="B161" s="496"/>
      <c r="C161" s="496"/>
      <c r="D161" s="483"/>
      <c r="E161" s="483"/>
      <c r="F161" s="483"/>
      <c r="G161" s="483"/>
      <c r="H161" s="483"/>
      <c r="I161" s="483"/>
      <c r="J161" s="483"/>
      <c r="K161" s="483"/>
      <c r="L161" s="483"/>
      <c r="M161" s="483"/>
      <c r="N161" s="483"/>
      <c r="O161" s="483"/>
      <c r="P161" s="483"/>
      <c r="Q161" s="483"/>
      <c r="R161" s="483"/>
      <c r="S161" s="483"/>
      <c r="T161" s="483"/>
      <c r="U161" s="483"/>
      <c r="V161" s="483"/>
      <c r="W161" s="483"/>
      <c r="X161" s="483"/>
      <c r="Y161" s="483"/>
      <c r="Z161" s="483"/>
      <c r="AA161" s="483"/>
      <c r="AB161" s="483"/>
      <c r="AC161" s="483"/>
      <c r="AD161" s="483"/>
      <c r="AE161" s="483"/>
      <c r="AF161" s="483"/>
      <c r="AG161" s="483"/>
      <c r="AH161" s="483"/>
      <c r="AI161" s="483"/>
      <c r="AJ161" s="483"/>
      <c r="AK161" s="483"/>
      <c r="AL161" s="483"/>
      <c r="AM161" s="483"/>
      <c r="AN161" s="483"/>
      <c r="AO161" s="483"/>
      <c r="AP161" s="483"/>
      <c r="AQ161" s="483"/>
      <c r="AR161" s="483"/>
      <c r="AS161" s="483"/>
    </row>
    <row r="162" spans="1:45" ht="15.75" customHeight="1" x14ac:dyDescent="0.2">
      <c r="A162" s="493"/>
      <c r="B162" s="496"/>
      <c r="C162" s="496"/>
      <c r="D162" s="483"/>
      <c r="E162" s="483"/>
      <c r="F162" s="483"/>
      <c r="G162" s="483"/>
      <c r="H162" s="483"/>
      <c r="I162" s="483"/>
      <c r="J162" s="483"/>
      <c r="K162" s="483"/>
      <c r="L162" s="483"/>
      <c r="M162" s="483"/>
      <c r="N162" s="483"/>
      <c r="O162" s="483"/>
      <c r="P162" s="483"/>
      <c r="Q162" s="483"/>
      <c r="R162" s="483"/>
      <c r="S162" s="483"/>
      <c r="T162" s="483"/>
      <c r="U162" s="483"/>
      <c r="V162" s="483"/>
      <c r="W162" s="483"/>
      <c r="X162" s="483"/>
      <c r="Y162" s="483"/>
      <c r="Z162" s="483"/>
      <c r="AA162" s="483"/>
      <c r="AB162" s="483"/>
      <c r="AC162" s="483"/>
      <c r="AD162" s="483"/>
      <c r="AE162" s="483"/>
      <c r="AF162" s="483"/>
      <c r="AG162" s="483"/>
      <c r="AH162" s="483"/>
      <c r="AI162" s="483"/>
      <c r="AJ162" s="483"/>
      <c r="AK162" s="483"/>
      <c r="AL162" s="483"/>
      <c r="AM162" s="483"/>
      <c r="AN162" s="483"/>
      <c r="AO162" s="483"/>
      <c r="AP162" s="483"/>
      <c r="AQ162" s="483"/>
      <c r="AR162" s="483"/>
      <c r="AS162" s="483"/>
    </row>
    <row r="163" spans="1:45" ht="15.75" customHeight="1" x14ac:dyDescent="0.2">
      <c r="A163" s="493"/>
      <c r="B163" s="496"/>
      <c r="C163" s="496"/>
      <c r="D163" s="483"/>
      <c r="E163" s="483"/>
      <c r="F163" s="483"/>
      <c r="G163" s="483"/>
      <c r="H163" s="483"/>
      <c r="I163" s="483"/>
      <c r="J163" s="483"/>
      <c r="K163" s="483"/>
      <c r="L163" s="483"/>
      <c r="M163" s="483"/>
      <c r="N163" s="483"/>
      <c r="O163" s="483"/>
      <c r="P163" s="483"/>
      <c r="Q163" s="483"/>
      <c r="R163" s="483"/>
      <c r="S163" s="483"/>
      <c r="T163" s="483"/>
      <c r="U163" s="483"/>
      <c r="V163" s="483"/>
      <c r="W163" s="483"/>
      <c r="X163" s="483"/>
      <c r="Y163" s="483"/>
      <c r="Z163" s="483"/>
      <c r="AA163" s="483"/>
      <c r="AB163" s="483"/>
      <c r="AC163" s="483"/>
      <c r="AD163" s="483"/>
      <c r="AE163" s="483"/>
      <c r="AF163" s="483"/>
      <c r="AG163" s="483"/>
      <c r="AH163" s="483"/>
      <c r="AI163" s="483"/>
      <c r="AJ163" s="483"/>
      <c r="AK163" s="483"/>
      <c r="AL163" s="483"/>
      <c r="AM163" s="483"/>
      <c r="AN163" s="483"/>
      <c r="AO163" s="483"/>
      <c r="AP163" s="483"/>
      <c r="AQ163" s="483"/>
      <c r="AR163" s="483"/>
      <c r="AS163" s="483"/>
    </row>
    <row r="164" spans="1:45" ht="15.75" customHeight="1" x14ac:dyDescent="0.2">
      <c r="A164" s="493"/>
      <c r="B164" s="496"/>
      <c r="C164" s="496"/>
      <c r="D164" s="483"/>
      <c r="E164" s="483"/>
      <c r="F164" s="483"/>
      <c r="G164" s="483"/>
      <c r="H164" s="483"/>
      <c r="I164" s="483"/>
      <c r="J164" s="483"/>
      <c r="K164" s="483"/>
      <c r="L164" s="483"/>
      <c r="M164" s="483"/>
      <c r="N164" s="483"/>
      <c r="O164" s="483"/>
      <c r="P164" s="483"/>
      <c r="Q164" s="483"/>
      <c r="R164" s="483"/>
      <c r="S164" s="483"/>
      <c r="T164" s="483"/>
      <c r="U164" s="483"/>
      <c r="V164" s="483"/>
      <c r="W164" s="483"/>
      <c r="X164" s="483"/>
      <c r="Y164" s="483"/>
      <c r="Z164" s="483"/>
      <c r="AA164" s="483"/>
      <c r="AB164" s="483"/>
      <c r="AC164" s="483"/>
      <c r="AD164" s="483"/>
      <c r="AE164" s="483"/>
      <c r="AF164" s="483"/>
      <c r="AG164" s="483"/>
      <c r="AH164" s="483"/>
      <c r="AI164" s="483"/>
      <c r="AJ164" s="483"/>
      <c r="AK164" s="483"/>
      <c r="AL164" s="483"/>
      <c r="AM164" s="483"/>
      <c r="AN164" s="483"/>
      <c r="AO164" s="483"/>
      <c r="AP164" s="483"/>
      <c r="AQ164" s="483"/>
      <c r="AR164" s="483"/>
      <c r="AS164" s="483"/>
    </row>
    <row r="165" spans="1:45" ht="15.75" customHeight="1" x14ac:dyDescent="0.2">
      <c r="A165" s="493"/>
      <c r="B165" s="496"/>
      <c r="C165" s="496"/>
      <c r="D165" s="483"/>
      <c r="E165" s="483"/>
      <c r="F165" s="483"/>
      <c r="G165" s="483"/>
      <c r="H165" s="483"/>
      <c r="I165" s="483"/>
      <c r="J165" s="483"/>
      <c r="K165" s="483"/>
      <c r="L165" s="483"/>
      <c r="M165" s="483"/>
      <c r="N165" s="483"/>
      <c r="O165" s="483"/>
      <c r="P165" s="483"/>
      <c r="Q165" s="483"/>
      <c r="R165" s="483"/>
      <c r="S165" s="483"/>
      <c r="T165" s="483"/>
      <c r="U165" s="483"/>
      <c r="V165" s="483"/>
      <c r="W165" s="483"/>
      <c r="X165" s="483"/>
      <c r="Y165" s="483"/>
      <c r="Z165" s="483"/>
      <c r="AA165" s="483"/>
      <c r="AB165" s="483"/>
      <c r="AC165" s="483"/>
      <c r="AD165" s="483"/>
      <c r="AE165" s="483"/>
      <c r="AF165" s="483"/>
      <c r="AG165" s="483"/>
      <c r="AH165" s="483"/>
      <c r="AI165" s="483"/>
      <c r="AJ165" s="483"/>
      <c r="AK165" s="483"/>
      <c r="AL165" s="483"/>
      <c r="AM165" s="483"/>
      <c r="AN165" s="483"/>
      <c r="AO165" s="483"/>
      <c r="AP165" s="483"/>
      <c r="AQ165" s="483"/>
      <c r="AR165" s="483"/>
      <c r="AS165" s="483"/>
    </row>
    <row r="166" spans="1:45" ht="15.75" customHeight="1" x14ac:dyDescent="0.2">
      <c r="A166" s="493"/>
      <c r="B166" s="496"/>
      <c r="C166" s="496"/>
      <c r="D166" s="483"/>
      <c r="E166" s="483"/>
      <c r="F166" s="483"/>
      <c r="G166" s="483"/>
      <c r="H166" s="483"/>
      <c r="I166" s="483"/>
      <c r="J166" s="483"/>
      <c r="K166" s="483"/>
      <c r="L166" s="483"/>
      <c r="M166" s="483"/>
      <c r="N166" s="483"/>
      <c r="O166" s="483"/>
      <c r="P166" s="483"/>
      <c r="Q166" s="483"/>
      <c r="R166" s="483"/>
      <c r="S166" s="483"/>
      <c r="T166" s="483"/>
      <c r="U166" s="483"/>
      <c r="V166" s="483"/>
      <c r="W166" s="483"/>
      <c r="X166" s="483"/>
      <c r="Y166" s="483"/>
      <c r="Z166" s="483"/>
      <c r="AA166" s="483"/>
      <c r="AB166" s="483"/>
      <c r="AC166" s="483"/>
      <c r="AD166" s="483"/>
      <c r="AE166" s="483"/>
      <c r="AF166" s="483"/>
      <c r="AG166" s="483"/>
      <c r="AH166" s="483"/>
      <c r="AI166" s="483"/>
      <c r="AJ166" s="483"/>
      <c r="AK166" s="483"/>
      <c r="AL166" s="483"/>
      <c r="AM166" s="483"/>
      <c r="AN166" s="483"/>
      <c r="AO166" s="483"/>
      <c r="AP166" s="483"/>
      <c r="AQ166" s="483"/>
      <c r="AR166" s="483"/>
      <c r="AS166" s="483"/>
    </row>
    <row r="167" spans="1:45" ht="15.75" customHeight="1" x14ac:dyDescent="0.2">
      <c r="A167" s="493"/>
      <c r="B167" s="496"/>
      <c r="C167" s="496"/>
      <c r="D167" s="483"/>
      <c r="E167" s="483"/>
      <c r="F167" s="483"/>
      <c r="G167" s="483"/>
      <c r="H167" s="483"/>
      <c r="I167" s="483"/>
      <c r="J167" s="483"/>
      <c r="K167" s="483"/>
      <c r="L167" s="483"/>
      <c r="M167" s="483"/>
      <c r="N167" s="483"/>
      <c r="O167" s="483"/>
      <c r="P167" s="483"/>
      <c r="Q167" s="483"/>
      <c r="R167" s="483"/>
      <c r="S167" s="483"/>
      <c r="T167" s="483"/>
      <c r="U167" s="483"/>
      <c r="V167" s="483"/>
      <c r="W167" s="483"/>
      <c r="X167" s="483"/>
      <c r="Y167" s="483"/>
      <c r="Z167" s="483"/>
      <c r="AA167" s="483"/>
      <c r="AB167" s="483"/>
      <c r="AC167" s="483"/>
      <c r="AD167" s="483"/>
      <c r="AE167" s="483"/>
      <c r="AF167" s="483"/>
      <c r="AG167" s="483"/>
      <c r="AH167" s="483"/>
      <c r="AI167" s="483"/>
      <c r="AJ167" s="483"/>
      <c r="AK167" s="483"/>
      <c r="AL167" s="483"/>
      <c r="AM167" s="483"/>
      <c r="AN167" s="483"/>
      <c r="AO167" s="483"/>
      <c r="AP167" s="483"/>
      <c r="AQ167" s="483"/>
      <c r="AR167" s="483"/>
      <c r="AS167" s="483"/>
    </row>
    <row r="168" spans="1:45" ht="15.75" customHeight="1" x14ac:dyDescent="0.2">
      <c r="A168" s="493"/>
      <c r="B168" s="496"/>
      <c r="C168" s="496"/>
      <c r="D168" s="483"/>
      <c r="E168" s="483"/>
      <c r="F168" s="483"/>
      <c r="G168" s="483"/>
      <c r="H168" s="483"/>
      <c r="I168" s="483"/>
      <c r="J168" s="483"/>
      <c r="K168" s="483"/>
      <c r="L168" s="483"/>
      <c r="M168" s="483"/>
      <c r="N168" s="483"/>
      <c r="O168" s="483"/>
      <c r="P168" s="483"/>
      <c r="Q168" s="483"/>
      <c r="R168" s="483"/>
      <c r="S168" s="483"/>
      <c r="T168" s="483"/>
      <c r="U168" s="483"/>
      <c r="V168" s="483"/>
      <c r="W168" s="483"/>
      <c r="X168" s="483"/>
      <c r="Y168" s="483"/>
      <c r="Z168" s="483"/>
      <c r="AA168" s="483"/>
      <c r="AB168" s="483"/>
      <c r="AC168" s="483"/>
      <c r="AD168" s="483"/>
      <c r="AE168" s="483"/>
      <c r="AF168" s="483"/>
      <c r="AG168" s="483"/>
      <c r="AH168" s="483"/>
      <c r="AI168" s="483"/>
      <c r="AJ168" s="483"/>
      <c r="AK168" s="483"/>
      <c r="AL168" s="483"/>
      <c r="AM168" s="483"/>
      <c r="AN168" s="483"/>
      <c r="AO168" s="483"/>
      <c r="AP168" s="483"/>
      <c r="AQ168" s="483"/>
      <c r="AR168" s="483"/>
      <c r="AS168" s="483"/>
    </row>
    <row r="169" spans="1:45" ht="15.75" customHeight="1" x14ac:dyDescent="0.2">
      <c r="A169" s="497"/>
      <c r="B169" s="498"/>
      <c r="C169" s="498"/>
    </row>
    <row r="170" spans="1:45" ht="15.75" customHeight="1" x14ac:dyDescent="0.2">
      <c r="A170" s="497"/>
      <c r="B170" s="498"/>
      <c r="C170" s="498"/>
    </row>
    <row r="171" spans="1:45" ht="15.75" customHeight="1" x14ac:dyDescent="0.2">
      <c r="A171" s="497"/>
      <c r="B171" s="498"/>
      <c r="C171" s="498"/>
    </row>
    <row r="172" spans="1:45" ht="15.75" customHeight="1" x14ac:dyDescent="0.2">
      <c r="A172" s="497"/>
      <c r="B172" s="498"/>
      <c r="C172" s="498"/>
    </row>
    <row r="173" spans="1:45" ht="15.75" customHeight="1" x14ac:dyDescent="0.2">
      <c r="A173" s="497"/>
      <c r="B173" s="498"/>
      <c r="C173" s="498"/>
    </row>
    <row r="174" spans="1:45" ht="15.75" customHeight="1" x14ac:dyDescent="0.2">
      <c r="A174" s="497"/>
      <c r="B174" s="498"/>
      <c r="C174" s="498"/>
    </row>
    <row r="175" spans="1:45" ht="15.75" customHeight="1" x14ac:dyDescent="0.2">
      <c r="A175" s="497"/>
      <c r="B175" s="498"/>
      <c r="C175" s="498"/>
    </row>
    <row r="176" spans="1:45" ht="15.75" customHeight="1" x14ac:dyDescent="0.2">
      <c r="A176" s="497"/>
      <c r="B176" s="498"/>
      <c r="C176" s="498"/>
    </row>
    <row r="177" spans="1:3" ht="15.75" customHeight="1" x14ac:dyDescent="0.2">
      <c r="A177" s="497"/>
      <c r="B177" s="498"/>
      <c r="C177" s="498"/>
    </row>
    <row r="178" spans="1:3" ht="15.75" customHeight="1" x14ac:dyDescent="0.2">
      <c r="A178" s="497"/>
      <c r="B178" s="498"/>
      <c r="C178" s="498"/>
    </row>
    <row r="179" spans="1:3" ht="15.75" customHeight="1" x14ac:dyDescent="0.2">
      <c r="A179" s="497"/>
      <c r="B179" s="498"/>
      <c r="C179" s="498"/>
    </row>
    <row r="180" spans="1:3" ht="15.75" customHeight="1" x14ac:dyDescent="0.2">
      <c r="A180" s="497"/>
      <c r="B180" s="498"/>
      <c r="C180" s="498"/>
    </row>
    <row r="181" spans="1:3" ht="15.75" customHeight="1" x14ac:dyDescent="0.2">
      <c r="A181" s="497"/>
      <c r="B181" s="498"/>
      <c r="C181" s="498"/>
    </row>
    <row r="182" spans="1:3" ht="15.75" customHeight="1" x14ac:dyDescent="0.2">
      <c r="A182" s="497"/>
      <c r="B182" s="498"/>
      <c r="C182" s="498"/>
    </row>
    <row r="183" spans="1:3" ht="15.75" customHeight="1" x14ac:dyDescent="0.2">
      <c r="A183" s="497"/>
      <c r="B183" s="498"/>
      <c r="C183" s="498"/>
    </row>
    <row r="184" spans="1:3" ht="15.75" customHeight="1" x14ac:dyDescent="0.2">
      <c r="A184" s="497"/>
      <c r="B184" s="498"/>
      <c r="C184" s="498"/>
    </row>
    <row r="185" spans="1:3" ht="15.75" customHeight="1" x14ac:dyDescent="0.2">
      <c r="A185" s="497"/>
      <c r="B185" s="498"/>
      <c r="C185" s="498"/>
    </row>
    <row r="186" spans="1:3" ht="15.75" customHeight="1" x14ac:dyDescent="0.2">
      <c r="A186" s="497"/>
      <c r="B186" s="498"/>
      <c r="C186" s="498"/>
    </row>
    <row r="187" spans="1:3" ht="15.75" customHeight="1" x14ac:dyDescent="0.2">
      <c r="A187" s="497"/>
      <c r="B187" s="498"/>
      <c r="C187" s="498"/>
    </row>
    <row r="188" spans="1:3" ht="15.75" customHeight="1" x14ac:dyDescent="0.2">
      <c r="A188" s="497"/>
      <c r="B188" s="498"/>
      <c r="C188" s="498"/>
    </row>
    <row r="189" spans="1:3" ht="15.75" customHeight="1" x14ac:dyDescent="0.2">
      <c r="A189" s="497"/>
      <c r="B189" s="498"/>
      <c r="C189" s="498"/>
    </row>
    <row r="190" spans="1:3" ht="15.75" customHeight="1" x14ac:dyDescent="0.2">
      <c r="A190" s="497"/>
      <c r="B190" s="498"/>
      <c r="C190" s="498"/>
    </row>
    <row r="191" spans="1:3" ht="15.75" customHeight="1" x14ac:dyDescent="0.2">
      <c r="A191" s="497"/>
      <c r="B191" s="498"/>
      <c r="C191" s="498"/>
    </row>
    <row r="192" spans="1:3" ht="15.75" customHeight="1" x14ac:dyDescent="0.2">
      <c r="A192" s="497"/>
      <c r="B192" s="498"/>
      <c r="C192" s="498"/>
    </row>
    <row r="193" spans="1:3" ht="15.75" customHeight="1" x14ac:dyDescent="0.2">
      <c r="A193" s="497"/>
      <c r="B193" s="498"/>
      <c r="C193" s="498"/>
    </row>
    <row r="194" spans="1:3" x14ac:dyDescent="0.2">
      <c r="A194" s="497"/>
      <c r="B194" s="498"/>
      <c r="C194" s="498"/>
    </row>
    <row r="195" spans="1:3" x14ac:dyDescent="0.2">
      <c r="A195" s="497"/>
      <c r="B195" s="498"/>
      <c r="C195" s="498"/>
    </row>
    <row r="196" spans="1:3" x14ac:dyDescent="0.2">
      <c r="A196" s="497"/>
      <c r="B196" s="498"/>
      <c r="C196" s="498"/>
    </row>
    <row r="197" spans="1:3" x14ac:dyDescent="0.2">
      <c r="A197" s="497"/>
      <c r="B197" s="498"/>
      <c r="C197" s="498"/>
    </row>
    <row r="198" spans="1:3" x14ac:dyDescent="0.2">
      <c r="A198" s="497"/>
      <c r="B198" s="498"/>
      <c r="C198" s="498"/>
    </row>
    <row r="199" spans="1:3" x14ac:dyDescent="0.2">
      <c r="A199" s="497"/>
      <c r="B199" s="498"/>
      <c r="C199" s="498"/>
    </row>
    <row r="200" spans="1:3" x14ac:dyDescent="0.2">
      <c r="A200" s="497"/>
      <c r="B200" s="498"/>
      <c r="C200" s="498"/>
    </row>
    <row r="201" spans="1:3" x14ac:dyDescent="0.2">
      <c r="A201" s="497"/>
      <c r="B201" s="498"/>
      <c r="C201" s="498"/>
    </row>
    <row r="202" spans="1:3" x14ac:dyDescent="0.2">
      <c r="A202" s="497"/>
      <c r="B202" s="498"/>
      <c r="C202" s="498"/>
    </row>
    <row r="203" spans="1:3" x14ac:dyDescent="0.2">
      <c r="A203" s="497"/>
      <c r="B203" s="498"/>
      <c r="C203" s="498"/>
    </row>
    <row r="204" spans="1:3" x14ac:dyDescent="0.2">
      <c r="A204" s="497"/>
      <c r="B204" s="498"/>
      <c r="C204" s="498"/>
    </row>
    <row r="205" spans="1:3" x14ac:dyDescent="0.2">
      <c r="A205" s="497"/>
      <c r="B205" s="498"/>
      <c r="C205" s="498"/>
    </row>
    <row r="206" spans="1:3" x14ac:dyDescent="0.2">
      <c r="A206" s="497"/>
      <c r="B206" s="498"/>
      <c r="C206" s="498"/>
    </row>
    <row r="207" spans="1:3" x14ac:dyDescent="0.2">
      <c r="A207" s="497"/>
      <c r="B207" s="498"/>
      <c r="C207" s="498"/>
    </row>
    <row r="208" spans="1:3" x14ac:dyDescent="0.2">
      <c r="A208" s="497"/>
      <c r="B208" s="498"/>
      <c r="C208" s="498"/>
    </row>
    <row r="209" spans="1:3" x14ac:dyDescent="0.2">
      <c r="A209" s="497"/>
      <c r="B209" s="498"/>
      <c r="C209" s="498"/>
    </row>
    <row r="210" spans="1:3" x14ac:dyDescent="0.2">
      <c r="A210" s="497"/>
      <c r="B210" s="498"/>
      <c r="C210" s="498"/>
    </row>
    <row r="211" spans="1:3" x14ac:dyDescent="0.2">
      <c r="A211" s="497"/>
      <c r="B211" s="498"/>
      <c r="C211" s="498"/>
    </row>
    <row r="212" spans="1:3" x14ac:dyDescent="0.2">
      <c r="A212" s="497"/>
      <c r="B212" s="498"/>
      <c r="C212" s="498"/>
    </row>
    <row r="213" spans="1:3" x14ac:dyDescent="0.2">
      <c r="A213" s="497"/>
      <c r="B213" s="498"/>
      <c r="C213" s="498"/>
    </row>
    <row r="214" spans="1:3" x14ac:dyDescent="0.2">
      <c r="A214" s="497"/>
      <c r="B214" s="498"/>
      <c r="C214" s="498"/>
    </row>
    <row r="215" spans="1:3" x14ac:dyDescent="0.2">
      <c r="A215" s="497"/>
      <c r="B215" s="498"/>
      <c r="C215" s="498"/>
    </row>
    <row r="216" spans="1:3" x14ac:dyDescent="0.2">
      <c r="A216" s="497"/>
      <c r="B216" s="498"/>
      <c r="C216" s="498"/>
    </row>
    <row r="217" spans="1:3" x14ac:dyDescent="0.2">
      <c r="A217" s="497"/>
      <c r="B217" s="498"/>
      <c r="C217" s="498"/>
    </row>
    <row r="218" spans="1:3" x14ac:dyDescent="0.2">
      <c r="A218" s="497"/>
      <c r="B218" s="498"/>
      <c r="C218" s="498"/>
    </row>
    <row r="219" spans="1:3" x14ac:dyDescent="0.2">
      <c r="A219" s="497"/>
      <c r="B219" s="498"/>
      <c r="C219" s="498"/>
    </row>
    <row r="220" spans="1:3" x14ac:dyDescent="0.2">
      <c r="A220" s="497"/>
      <c r="B220" s="498"/>
      <c r="C220" s="498"/>
    </row>
    <row r="221" spans="1:3" x14ac:dyDescent="0.2">
      <c r="A221" s="497"/>
      <c r="B221" s="498"/>
      <c r="C221" s="498"/>
    </row>
    <row r="222" spans="1:3" x14ac:dyDescent="0.2">
      <c r="A222" s="497"/>
      <c r="B222" s="498"/>
      <c r="C222" s="498"/>
    </row>
    <row r="223" spans="1:3" x14ac:dyDescent="0.2">
      <c r="A223" s="497"/>
      <c r="B223" s="498"/>
      <c r="C223" s="498"/>
    </row>
    <row r="224" spans="1:3" x14ac:dyDescent="0.2">
      <c r="A224" s="497"/>
      <c r="B224" s="498"/>
      <c r="C224" s="498"/>
    </row>
    <row r="225" spans="1:3" x14ac:dyDescent="0.2">
      <c r="A225" s="497"/>
      <c r="B225" s="498"/>
      <c r="C225" s="498"/>
    </row>
    <row r="226" spans="1:3" x14ac:dyDescent="0.2">
      <c r="A226" s="497"/>
      <c r="B226" s="498"/>
      <c r="C226" s="498"/>
    </row>
    <row r="227" spans="1:3" x14ac:dyDescent="0.2">
      <c r="A227" s="497"/>
      <c r="B227" s="498"/>
      <c r="C227" s="498"/>
    </row>
    <row r="228" spans="1:3" x14ac:dyDescent="0.2">
      <c r="A228" s="497"/>
      <c r="B228" s="498"/>
      <c r="C228" s="498"/>
    </row>
    <row r="229" spans="1:3" x14ac:dyDescent="0.2">
      <c r="A229" s="497"/>
      <c r="B229" s="498"/>
      <c r="C229" s="498"/>
    </row>
    <row r="230" spans="1:3" x14ac:dyDescent="0.2">
      <c r="A230" s="497"/>
      <c r="B230" s="498"/>
      <c r="C230" s="498"/>
    </row>
    <row r="231" spans="1:3" x14ac:dyDescent="0.2">
      <c r="A231" s="497"/>
      <c r="B231" s="498"/>
      <c r="C231" s="498"/>
    </row>
    <row r="232" spans="1:3" x14ac:dyDescent="0.2">
      <c r="A232" s="497"/>
      <c r="B232" s="498"/>
      <c r="C232" s="498"/>
    </row>
    <row r="233" spans="1:3" x14ac:dyDescent="0.2">
      <c r="A233" s="497"/>
      <c r="B233" s="498"/>
      <c r="C233" s="498"/>
    </row>
    <row r="234" spans="1:3" x14ac:dyDescent="0.2">
      <c r="A234" s="497"/>
      <c r="B234" s="498"/>
      <c r="C234" s="498"/>
    </row>
    <row r="235" spans="1:3" x14ac:dyDescent="0.2">
      <c r="A235" s="497"/>
      <c r="B235" s="498"/>
      <c r="C235" s="498"/>
    </row>
    <row r="236" spans="1:3" x14ac:dyDescent="0.2">
      <c r="A236" s="497"/>
      <c r="B236" s="498"/>
      <c r="C236" s="498"/>
    </row>
    <row r="237" spans="1:3" x14ac:dyDescent="0.2">
      <c r="A237" s="497"/>
      <c r="B237" s="498"/>
      <c r="C237" s="498"/>
    </row>
    <row r="238" spans="1:3" x14ac:dyDescent="0.2">
      <c r="A238" s="497"/>
      <c r="B238" s="498"/>
      <c r="C238" s="498"/>
    </row>
    <row r="239" spans="1:3" x14ac:dyDescent="0.2">
      <c r="A239" s="497"/>
      <c r="B239" s="498"/>
      <c r="C239" s="498"/>
    </row>
    <row r="240" spans="1:3" x14ac:dyDescent="0.2">
      <c r="A240" s="497"/>
      <c r="B240" s="498"/>
      <c r="C240" s="498"/>
    </row>
    <row r="241" spans="1:3" x14ac:dyDescent="0.2">
      <c r="A241" s="497"/>
      <c r="B241" s="498"/>
      <c r="C241" s="498"/>
    </row>
    <row r="242" spans="1:3" x14ac:dyDescent="0.2">
      <c r="A242" s="497"/>
      <c r="B242" s="498"/>
      <c r="C242" s="498"/>
    </row>
    <row r="243" spans="1:3" x14ac:dyDescent="0.2">
      <c r="A243" s="497"/>
      <c r="B243" s="498"/>
      <c r="C243" s="498"/>
    </row>
    <row r="244" spans="1:3" x14ac:dyDescent="0.2">
      <c r="A244" s="497"/>
      <c r="B244" s="498"/>
      <c r="C244" s="498"/>
    </row>
    <row r="245" spans="1:3" x14ac:dyDescent="0.2">
      <c r="A245" s="497"/>
      <c r="B245" s="498"/>
      <c r="C245" s="498"/>
    </row>
    <row r="246" spans="1:3" x14ac:dyDescent="0.2">
      <c r="A246" s="497"/>
      <c r="B246" s="498"/>
      <c r="C246" s="498"/>
    </row>
    <row r="247" spans="1:3" x14ac:dyDescent="0.2">
      <c r="A247" s="497"/>
      <c r="B247" s="498"/>
      <c r="C247" s="498"/>
    </row>
    <row r="248" spans="1:3" x14ac:dyDescent="0.2">
      <c r="A248" s="497"/>
      <c r="B248" s="498"/>
      <c r="C248" s="498"/>
    </row>
    <row r="249" spans="1:3" x14ac:dyDescent="0.2">
      <c r="A249" s="497"/>
      <c r="B249" s="498"/>
      <c r="C249" s="498"/>
    </row>
    <row r="250" spans="1:3" x14ac:dyDescent="0.2">
      <c r="A250" s="497"/>
      <c r="B250" s="498"/>
      <c r="C250" s="498"/>
    </row>
    <row r="251" spans="1:3" x14ac:dyDescent="0.2">
      <c r="A251" s="497"/>
      <c r="B251" s="498"/>
      <c r="C251" s="498"/>
    </row>
    <row r="252" spans="1:3" x14ac:dyDescent="0.2">
      <c r="A252" s="497"/>
      <c r="B252" s="498"/>
      <c r="C252" s="498"/>
    </row>
    <row r="253" spans="1:3" x14ac:dyDescent="0.2">
      <c r="A253" s="497"/>
      <c r="B253" s="498"/>
      <c r="C253" s="498"/>
    </row>
    <row r="254" spans="1:3" x14ac:dyDescent="0.2">
      <c r="A254" s="497"/>
      <c r="B254" s="498"/>
      <c r="C254" s="498"/>
    </row>
    <row r="255" spans="1:3" x14ac:dyDescent="0.2">
      <c r="A255" s="497"/>
      <c r="B255" s="498"/>
      <c r="C255" s="498"/>
    </row>
    <row r="256" spans="1:3" x14ac:dyDescent="0.2">
      <c r="A256" s="497"/>
      <c r="B256" s="498"/>
      <c r="C256" s="498"/>
    </row>
    <row r="257" spans="1:3" x14ac:dyDescent="0.2">
      <c r="A257" s="497"/>
      <c r="B257" s="498"/>
      <c r="C257" s="498"/>
    </row>
    <row r="258" spans="1:3" x14ac:dyDescent="0.2">
      <c r="A258" s="497"/>
      <c r="B258" s="498"/>
      <c r="C258" s="498"/>
    </row>
    <row r="259" spans="1:3" x14ac:dyDescent="0.2">
      <c r="A259" s="497"/>
      <c r="B259" s="498"/>
      <c r="C259" s="498"/>
    </row>
    <row r="260" spans="1:3" x14ac:dyDescent="0.2">
      <c r="A260" s="497"/>
      <c r="B260" s="498"/>
      <c r="C260" s="498"/>
    </row>
    <row r="261" spans="1:3" x14ac:dyDescent="0.2">
      <c r="A261" s="497"/>
      <c r="B261" s="498"/>
      <c r="C261" s="498"/>
    </row>
    <row r="262" spans="1:3" x14ac:dyDescent="0.2">
      <c r="A262" s="497"/>
      <c r="B262" s="498"/>
      <c r="C262" s="498"/>
    </row>
    <row r="263" spans="1:3" x14ac:dyDescent="0.2">
      <c r="A263" s="497"/>
      <c r="B263" s="498"/>
      <c r="C263" s="498"/>
    </row>
    <row r="264" spans="1:3" x14ac:dyDescent="0.2">
      <c r="A264" s="497"/>
      <c r="B264" s="498"/>
      <c r="C264" s="498"/>
    </row>
    <row r="265" spans="1:3" x14ac:dyDescent="0.2">
      <c r="A265" s="497"/>
      <c r="B265" s="498"/>
      <c r="C265" s="498"/>
    </row>
  </sheetData>
  <sheetProtection selectLockedCells="1"/>
  <protectedRanges>
    <protectedRange sqref="C81" name="Tartomány4"/>
    <protectedRange sqref="C93:C94" name="Tartomány4_1"/>
    <protectedRange sqref="C103:C113 C56:C66" name="Tartomány1_2_1_1"/>
    <protectedRange sqref="C43" name="Tartomány1_2_1_3_1"/>
    <protectedRange sqref="C30:C35" name="Tartomány1_2_1_2_2"/>
    <protectedRange sqref="C54" name="Tartomány1_2_1_1_3"/>
    <protectedRange sqref="C72" name="Tartomány1_2_1_2_1_1"/>
    <protectedRange sqref="C44" name="Tartomány1_2_1"/>
    <protectedRange sqref="C126:C129" name="Tartomány1_2_1_1_1"/>
    <protectedRange sqref="C121:C125" name="Tartomány1_2_1_1_3_2"/>
  </protectedRanges>
  <mergeCells count="55">
    <mergeCell ref="A1:AS1"/>
    <mergeCell ref="AB6:AM6"/>
    <mergeCell ref="AB7:AG7"/>
    <mergeCell ref="AH7:AM7"/>
    <mergeCell ref="AS8:AS9"/>
    <mergeCell ref="P8:Q8"/>
    <mergeCell ref="AH8:AI8"/>
    <mergeCell ref="D7:I7"/>
    <mergeCell ref="A2:AS2"/>
    <mergeCell ref="A5:AS5"/>
    <mergeCell ref="A4:AS4"/>
    <mergeCell ref="P7:U7"/>
    <mergeCell ref="V7:AA7"/>
    <mergeCell ref="A3:AS3"/>
    <mergeCell ref="AN69:AS69"/>
    <mergeCell ref="AN76:AS76"/>
    <mergeCell ref="AB69:AM69"/>
    <mergeCell ref="AB76:AM76"/>
    <mergeCell ref="AJ8:AK8"/>
    <mergeCell ref="AL8:AL9"/>
    <mergeCell ref="AM8:AM9"/>
    <mergeCell ref="AN8:AO8"/>
    <mergeCell ref="AB8:AC8"/>
    <mergeCell ref="A81:AA81"/>
    <mergeCell ref="AT6:AT9"/>
    <mergeCell ref="A80:AA80"/>
    <mergeCell ref="AD8:AE8"/>
    <mergeCell ref="AF8:AF9"/>
    <mergeCell ref="AG8:AG9"/>
    <mergeCell ref="V8:W8"/>
    <mergeCell ref="X8:Y8"/>
    <mergeCell ref="Z8:Z9"/>
    <mergeCell ref="AA8:AA9"/>
    <mergeCell ref="N8:N9"/>
    <mergeCell ref="O8:O9"/>
    <mergeCell ref="D69:AA69"/>
    <mergeCell ref="D76:AA76"/>
    <mergeCell ref="AP8:AQ8"/>
    <mergeCell ref="AR8:AR9"/>
    <mergeCell ref="AU6:AU9"/>
    <mergeCell ref="A6:A9"/>
    <mergeCell ref="B6:B9"/>
    <mergeCell ref="C6:C9"/>
    <mergeCell ref="D6:AA6"/>
    <mergeCell ref="L8:M8"/>
    <mergeCell ref="R8:S8"/>
    <mergeCell ref="T8:T9"/>
    <mergeCell ref="U8:U9"/>
    <mergeCell ref="D8:E8"/>
    <mergeCell ref="F8:G8"/>
    <mergeCell ref="H8:H9"/>
    <mergeCell ref="I8:I9"/>
    <mergeCell ref="J8:K8"/>
    <mergeCell ref="AN6:AS7"/>
    <mergeCell ref="J7:O7"/>
  </mergeCells>
  <pageMargins left="0.19685039370078741" right="0.19685039370078741" top="0.19685039370078741" bottom="0.19685039370078741" header="0.11811023622047245" footer="0.11811023622047245"/>
  <pageSetup paperSize="8" scale="5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H255"/>
  <sheetViews>
    <sheetView topLeftCell="A43" zoomScale="77" zoomScaleNormal="77" zoomScaleSheetLayoutView="30" workbookViewId="0">
      <selection activeCell="A47" sqref="A47"/>
    </sheetView>
  </sheetViews>
  <sheetFormatPr defaultColWidth="10.6640625" defaultRowHeight="15" x14ac:dyDescent="0.2"/>
  <cols>
    <col min="1" max="1" width="17.1640625" style="499" customWidth="1"/>
    <col min="2" max="2" width="7.1640625" style="67" customWidth="1"/>
    <col min="3" max="3" width="60.33203125" style="67" customWidth="1"/>
    <col min="4" max="4" width="5.33203125" style="67" customWidth="1"/>
    <col min="5" max="5" width="6.83203125" style="67" customWidth="1"/>
    <col min="6" max="6" width="5.33203125" style="67" customWidth="1"/>
    <col min="7" max="7" width="6.83203125" style="67" customWidth="1"/>
    <col min="8" max="8" width="5.33203125" style="67" customWidth="1"/>
    <col min="9" max="9" width="5.6640625" style="67" bestFit="1" customWidth="1"/>
    <col min="10" max="10" width="5.33203125" style="67" customWidth="1"/>
    <col min="11" max="11" width="6.83203125" style="67" customWidth="1"/>
    <col min="12" max="12" width="5.33203125" style="67" customWidth="1"/>
    <col min="13" max="13" width="6.83203125" style="67" customWidth="1"/>
    <col min="14" max="14" width="5.33203125" style="67" customWidth="1"/>
    <col min="15" max="15" width="5.6640625" style="67" bestFit="1" customWidth="1"/>
    <col min="16" max="16" width="5.33203125" style="67" bestFit="1" customWidth="1"/>
    <col min="17" max="17" width="6.83203125" style="67" customWidth="1"/>
    <col min="18" max="18" width="5.33203125" style="67" bestFit="1" customWidth="1"/>
    <col min="19" max="19" width="6.83203125" style="67" customWidth="1"/>
    <col min="20" max="20" width="5.33203125" style="67" customWidth="1"/>
    <col min="21" max="21" width="5.6640625" style="67" bestFit="1" customWidth="1"/>
    <col min="22" max="22" width="5.33203125" style="67" bestFit="1" customWidth="1"/>
    <col min="23" max="23" width="6.83203125" style="67" customWidth="1"/>
    <col min="24" max="24" width="5.33203125" style="67" bestFit="1" customWidth="1"/>
    <col min="25" max="25" width="6.83203125" style="67" customWidth="1"/>
    <col min="26" max="26" width="5.33203125" style="67" customWidth="1"/>
    <col min="27" max="27" width="5.6640625" style="67" bestFit="1" customWidth="1"/>
    <col min="28" max="28" width="5.33203125" style="67" customWidth="1"/>
    <col min="29" max="29" width="6.83203125" style="67" customWidth="1"/>
    <col min="30" max="30" width="5.33203125" style="67" customWidth="1"/>
    <col min="31" max="31" width="6.83203125" style="67" customWidth="1"/>
    <col min="32" max="32" width="5.33203125" style="67" customWidth="1"/>
    <col min="33" max="33" width="5.6640625" style="67" bestFit="1" customWidth="1"/>
    <col min="34" max="34" width="5.33203125" style="67" customWidth="1"/>
    <col min="35" max="35" width="6.83203125" style="67" customWidth="1"/>
    <col min="36" max="36" width="5.33203125" style="67" customWidth="1"/>
    <col min="37" max="37" width="6.83203125" style="67" customWidth="1"/>
    <col min="38" max="38" width="5.33203125" style="67" customWidth="1"/>
    <col min="39" max="39" width="5.6640625" style="67" bestFit="1" customWidth="1"/>
    <col min="40" max="40" width="6.83203125" style="67" bestFit="1" customWidth="1"/>
    <col min="41" max="41" width="8.1640625" style="67" customWidth="1"/>
    <col min="42" max="42" width="6.83203125" style="67" bestFit="1" customWidth="1"/>
    <col min="43" max="43" width="8.1640625" style="67" bestFit="1" customWidth="1"/>
    <col min="44" max="44" width="6.83203125" style="67" bestFit="1" customWidth="1"/>
    <col min="45" max="45" width="9" style="67" customWidth="1"/>
    <col min="46" max="46" width="59.6640625" style="67" bestFit="1" customWidth="1"/>
    <col min="47" max="47" width="39" style="67" customWidth="1"/>
    <col min="48" max="16384" width="10.6640625" style="67"/>
  </cols>
  <sheetData>
    <row r="1" spans="1:47" ht="21.95" customHeight="1" x14ac:dyDescent="0.2">
      <c r="A1" s="1549" t="s">
        <v>0</v>
      </c>
      <c r="B1" s="1549"/>
      <c r="C1" s="1549"/>
      <c r="D1" s="1549"/>
      <c r="E1" s="1549"/>
      <c r="F1" s="1549"/>
      <c r="G1" s="1549"/>
      <c r="H1" s="1549"/>
      <c r="I1" s="1549"/>
      <c r="J1" s="1549"/>
      <c r="K1" s="1549"/>
      <c r="L1" s="1549"/>
      <c r="M1" s="1549"/>
      <c r="N1" s="1549"/>
      <c r="O1" s="1549"/>
      <c r="P1" s="1549"/>
      <c r="Q1" s="1549"/>
      <c r="R1" s="1549"/>
      <c r="S1" s="1549"/>
      <c r="T1" s="1549"/>
      <c r="U1" s="1549"/>
      <c r="V1" s="1549"/>
      <c r="W1" s="1549"/>
      <c r="X1" s="1549"/>
      <c r="Y1" s="1549"/>
      <c r="Z1" s="1549"/>
      <c r="AA1" s="1549"/>
      <c r="AB1" s="1549"/>
      <c r="AC1" s="1549"/>
      <c r="AD1" s="1549"/>
      <c r="AE1" s="1549"/>
      <c r="AF1" s="1549"/>
      <c r="AG1" s="1549"/>
      <c r="AH1" s="1549"/>
      <c r="AI1" s="1549"/>
      <c r="AJ1" s="1549"/>
      <c r="AK1" s="1549"/>
      <c r="AL1" s="1549"/>
      <c r="AM1" s="1549"/>
      <c r="AN1" s="1549"/>
      <c r="AO1" s="1549"/>
      <c r="AP1" s="1549"/>
      <c r="AQ1" s="1549"/>
      <c r="AR1" s="1549"/>
      <c r="AS1" s="1549"/>
    </row>
    <row r="2" spans="1:47" ht="21.95" customHeight="1" x14ac:dyDescent="0.2">
      <c r="A2" s="1550" t="s">
        <v>564</v>
      </c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  <c r="M2" s="1550"/>
      <c r="N2" s="1550"/>
      <c r="O2" s="1550"/>
      <c r="P2" s="1550"/>
      <c r="Q2" s="1550"/>
      <c r="R2" s="1550"/>
      <c r="S2" s="1550"/>
      <c r="T2" s="1550"/>
      <c r="U2" s="1550"/>
      <c r="V2" s="1550"/>
      <c r="W2" s="1550"/>
      <c r="X2" s="1550"/>
      <c r="Y2" s="1550"/>
      <c r="Z2" s="1550"/>
      <c r="AA2" s="1550"/>
      <c r="AB2" s="1550"/>
      <c r="AC2" s="1550"/>
      <c r="AD2" s="1550"/>
      <c r="AE2" s="1550"/>
      <c r="AF2" s="1550"/>
      <c r="AG2" s="1550"/>
      <c r="AH2" s="1550"/>
      <c r="AI2" s="1550"/>
      <c r="AJ2" s="1550"/>
      <c r="AK2" s="1550"/>
      <c r="AL2" s="1550"/>
      <c r="AM2" s="1550"/>
      <c r="AN2" s="1550"/>
      <c r="AO2" s="1550"/>
      <c r="AP2" s="1550"/>
      <c r="AQ2" s="1550"/>
      <c r="AR2" s="1550"/>
      <c r="AS2" s="1550"/>
    </row>
    <row r="3" spans="1:47" ht="23.25" x14ac:dyDescent="0.2">
      <c r="A3" s="1550" t="s">
        <v>569</v>
      </c>
      <c r="B3" s="1550"/>
      <c r="C3" s="1550"/>
      <c r="D3" s="1550"/>
      <c r="E3" s="1550"/>
      <c r="F3" s="1550"/>
      <c r="G3" s="1550"/>
      <c r="H3" s="1550"/>
      <c r="I3" s="1550"/>
      <c r="J3" s="1550"/>
      <c r="K3" s="1550"/>
      <c r="L3" s="1550"/>
      <c r="M3" s="1550"/>
      <c r="N3" s="1550"/>
      <c r="O3" s="1550"/>
      <c r="P3" s="1550"/>
      <c r="Q3" s="1550"/>
      <c r="R3" s="1550"/>
      <c r="S3" s="1550"/>
      <c r="T3" s="1550"/>
      <c r="U3" s="1550"/>
      <c r="V3" s="1550"/>
      <c r="W3" s="1550"/>
      <c r="X3" s="1550"/>
      <c r="Y3" s="1550"/>
      <c r="Z3" s="1550"/>
      <c r="AA3" s="1550"/>
      <c r="AB3" s="1550"/>
      <c r="AC3" s="1550"/>
      <c r="AD3" s="1550"/>
      <c r="AE3" s="1550"/>
      <c r="AF3" s="1550"/>
      <c r="AG3" s="1550"/>
      <c r="AH3" s="1550"/>
      <c r="AI3" s="1550"/>
      <c r="AJ3" s="1550"/>
      <c r="AK3" s="1550"/>
      <c r="AL3" s="1550"/>
      <c r="AM3" s="1550"/>
      <c r="AN3" s="1550"/>
      <c r="AO3" s="1550"/>
      <c r="AP3" s="1550"/>
      <c r="AQ3" s="1550"/>
      <c r="AR3" s="1550"/>
      <c r="AS3" s="1550"/>
    </row>
    <row r="4" spans="1:47" s="390" customFormat="1" ht="23.25" x14ac:dyDescent="0.2">
      <c r="A4" s="1550" t="s">
        <v>990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0"/>
      <c r="AJ4" s="1550"/>
      <c r="AK4" s="1550"/>
      <c r="AL4" s="1550"/>
      <c r="AM4" s="1550"/>
      <c r="AN4" s="1550"/>
      <c r="AO4" s="1550"/>
      <c r="AP4" s="1550"/>
      <c r="AQ4" s="1550"/>
      <c r="AR4" s="1550"/>
      <c r="AS4" s="1550"/>
    </row>
    <row r="5" spans="1:47" ht="24" customHeight="1" thickBot="1" x14ac:dyDescent="0.25">
      <c r="A5" s="1551" t="s">
        <v>565</v>
      </c>
      <c r="B5" s="1551"/>
      <c r="C5" s="1551"/>
      <c r="D5" s="1549"/>
      <c r="E5" s="1549"/>
      <c r="F5" s="1549"/>
      <c r="G5" s="1549"/>
      <c r="H5" s="1549"/>
      <c r="I5" s="1549"/>
      <c r="J5" s="1549"/>
      <c r="K5" s="1549"/>
      <c r="L5" s="1549"/>
      <c r="M5" s="1549"/>
      <c r="N5" s="1549"/>
      <c r="O5" s="1549"/>
      <c r="P5" s="1549"/>
      <c r="Q5" s="1549"/>
      <c r="R5" s="1549"/>
      <c r="S5" s="1549"/>
      <c r="T5" s="1549"/>
      <c r="U5" s="1549"/>
      <c r="V5" s="1549"/>
      <c r="W5" s="1549"/>
      <c r="X5" s="1549"/>
      <c r="Y5" s="1549"/>
      <c r="Z5" s="1549"/>
      <c r="AA5" s="1549"/>
      <c r="AB5" s="1549"/>
      <c r="AC5" s="1549"/>
      <c r="AD5" s="1549"/>
      <c r="AE5" s="1549"/>
      <c r="AF5" s="1549"/>
      <c r="AG5" s="1549"/>
      <c r="AH5" s="1549"/>
      <c r="AI5" s="1549"/>
      <c r="AJ5" s="1549"/>
      <c r="AK5" s="1549"/>
      <c r="AL5" s="1549"/>
      <c r="AM5" s="1549"/>
      <c r="AN5" s="1551"/>
      <c r="AO5" s="1551"/>
      <c r="AP5" s="1551"/>
      <c r="AQ5" s="1551"/>
      <c r="AR5" s="1551"/>
      <c r="AS5" s="1551"/>
    </row>
    <row r="6" spans="1:47" ht="15.75" customHeight="1" thickTop="1" thickBot="1" x14ac:dyDescent="0.25">
      <c r="A6" s="1572" t="s">
        <v>1</v>
      </c>
      <c r="B6" s="1575" t="s">
        <v>2</v>
      </c>
      <c r="C6" s="1578" t="s">
        <v>3</v>
      </c>
      <c r="D6" s="1581" t="s">
        <v>4</v>
      </c>
      <c r="E6" s="1582"/>
      <c r="F6" s="1582"/>
      <c r="G6" s="1582"/>
      <c r="H6" s="1582"/>
      <c r="I6" s="1582"/>
      <c r="J6" s="1582"/>
      <c r="K6" s="1582"/>
      <c r="L6" s="1582"/>
      <c r="M6" s="1582"/>
      <c r="N6" s="1582"/>
      <c r="O6" s="1582"/>
      <c r="P6" s="1582"/>
      <c r="Q6" s="1582"/>
      <c r="R6" s="1582"/>
      <c r="S6" s="1582"/>
      <c r="T6" s="1582"/>
      <c r="U6" s="1582"/>
      <c r="V6" s="1582"/>
      <c r="W6" s="1582"/>
      <c r="X6" s="1582"/>
      <c r="Y6" s="1582"/>
      <c r="Z6" s="1582"/>
      <c r="AA6" s="1582"/>
      <c r="AB6" s="1581" t="s">
        <v>4</v>
      </c>
      <c r="AC6" s="1582"/>
      <c r="AD6" s="1582"/>
      <c r="AE6" s="1582"/>
      <c r="AF6" s="1582"/>
      <c r="AG6" s="1582"/>
      <c r="AH6" s="1582"/>
      <c r="AI6" s="1582"/>
      <c r="AJ6" s="1582"/>
      <c r="AK6" s="1582"/>
      <c r="AL6" s="1582"/>
      <c r="AM6" s="1582"/>
      <c r="AN6" s="1593" t="s">
        <v>5</v>
      </c>
      <c r="AO6" s="1594"/>
      <c r="AP6" s="1594"/>
      <c r="AQ6" s="1594"/>
      <c r="AR6" s="1594"/>
      <c r="AS6" s="1595"/>
      <c r="AT6" s="1523" t="s">
        <v>48</v>
      </c>
      <c r="AU6" s="1523" t="s">
        <v>49</v>
      </c>
    </row>
    <row r="7" spans="1:47" ht="15.75" customHeight="1" x14ac:dyDescent="0.2">
      <c r="A7" s="1573"/>
      <c r="B7" s="1576"/>
      <c r="C7" s="1579"/>
      <c r="D7" s="1600" t="s">
        <v>6</v>
      </c>
      <c r="E7" s="1601"/>
      <c r="F7" s="1601"/>
      <c r="G7" s="1601"/>
      <c r="H7" s="1601"/>
      <c r="I7" s="1602"/>
      <c r="J7" s="1603" t="s">
        <v>7</v>
      </c>
      <c r="K7" s="1601"/>
      <c r="L7" s="1601"/>
      <c r="M7" s="1601"/>
      <c r="N7" s="1601"/>
      <c r="O7" s="1604"/>
      <c r="P7" s="1600" t="s">
        <v>8</v>
      </c>
      <c r="Q7" s="1601"/>
      <c r="R7" s="1601"/>
      <c r="S7" s="1601"/>
      <c r="T7" s="1601"/>
      <c r="U7" s="1602"/>
      <c r="V7" s="1603" t="s">
        <v>9</v>
      </c>
      <c r="W7" s="1601"/>
      <c r="X7" s="1601"/>
      <c r="Y7" s="1601"/>
      <c r="Z7" s="1601"/>
      <c r="AA7" s="1602"/>
      <c r="AB7" s="1600" t="s">
        <v>10</v>
      </c>
      <c r="AC7" s="1601"/>
      <c r="AD7" s="1601"/>
      <c r="AE7" s="1601"/>
      <c r="AF7" s="1601"/>
      <c r="AG7" s="1602"/>
      <c r="AH7" s="1600" t="s">
        <v>11</v>
      </c>
      <c r="AI7" s="1601"/>
      <c r="AJ7" s="1601"/>
      <c r="AK7" s="1601"/>
      <c r="AL7" s="1601"/>
      <c r="AM7" s="1602"/>
      <c r="AN7" s="1596"/>
      <c r="AO7" s="1597"/>
      <c r="AP7" s="1597"/>
      <c r="AQ7" s="1597"/>
      <c r="AR7" s="1597"/>
      <c r="AS7" s="1598"/>
      <c r="AT7" s="1599"/>
      <c r="AU7" s="1524"/>
    </row>
    <row r="8" spans="1:47" ht="15.75" customHeight="1" x14ac:dyDescent="0.2">
      <c r="A8" s="1573"/>
      <c r="B8" s="1576"/>
      <c r="C8" s="1579"/>
      <c r="D8" s="1587" t="s">
        <v>12</v>
      </c>
      <c r="E8" s="1588"/>
      <c r="F8" s="1589" t="s">
        <v>13</v>
      </c>
      <c r="G8" s="1588"/>
      <c r="H8" s="1583" t="s">
        <v>14</v>
      </c>
      <c r="I8" s="1590" t="s">
        <v>37</v>
      </c>
      <c r="J8" s="1592" t="s">
        <v>12</v>
      </c>
      <c r="K8" s="1588"/>
      <c r="L8" s="1589" t="s">
        <v>13</v>
      </c>
      <c r="M8" s="1588"/>
      <c r="N8" s="1583" t="s">
        <v>14</v>
      </c>
      <c r="O8" s="1585" t="s">
        <v>37</v>
      </c>
      <c r="P8" s="1587" t="s">
        <v>12</v>
      </c>
      <c r="Q8" s="1588"/>
      <c r="R8" s="1589" t="s">
        <v>13</v>
      </c>
      <c r="S8" s="1588"/>
      <c r="T8" s="1583" t="s">
        <v>14</v>
      </c>
      <c r="U8" s="1590" t="s">
        <v>37</v>
      </c>
      <c r="V8" s="1592" t="s">
        <v>12</v>
      </c>
      <c r="W8" s="1588"/>
      <c r="X8" s="1589" t="s">
        <v>13</v>
      </c>
      <c r="Y8" s="1588"/>
      <c r="Z8" s="1583" t="s">
        <v>14</v>
      </c>
      <c r="AA8" s="1612" t="s">
        <v>37</v>
      </c>
      <c r="AB8" s="1587" t="s">
        <v>12</v>
      </c>
      <c r="AC8" s="1588"/>
      <c r="AD8" s="1589" t="s">
        <v>13</v>
      </c>
      <c r="AE8" s="1588"/>
      <c r="AF8" s="1583" t="s">
        <v>14</v>
      </c>
      <c r="AG8" s="1590" t="s">
        <v>37</v>
      </c>
      <c r="AH8" s="1587" t="s">
        <v>12</v>
      </c>
      <c r="AI8" s="1588"/>
      <c r="AJ8" s="1589" t="s">
        <v>13</v>
      </c>
      <c r="AK8" s="1588"/>
      <c r="AL8" s="1583" t="s">
        <v>14</v>
      </c>
      <c r="AM8" s="1612" t="s">
        <v>37</v>
      </c>
      <c r="AN8" s="1592" t="s">
        <v>12</v>
      </c>
      <c r="AO8" s="1588"/>
      <c r="AP8" s="1589" t="s">
        <v>13</v>
      </c>
      <c r="AQ8" s="1588"/>
      <c r="AR8" s="1583" t="s">
        <v>14</v>
      </c>
      <c r="AS8" s="1605" t="s">
        <v>44</v>
      </c>
      <c r="AT8" s="1599"/>
      <c r="AU8" s="1524"/>
    </row>
    <row r="9" spans="1:47" ht="80.099999999999994" customHeight="1" thickBot="1" x14ac:dyDescent="0.25">
      <c r="A9" s="1574"/>
      <c r="B9" s="1577"/>
      <c r="C9" s="1580"/>
      <c r="D9" s="391" t="s">
        <v>38</v>
      </c>
      <c r="E9" s="392" t="s">
        <v>39</v>
      </c>
      <c r="F9" s="393" t="s">
        <v>38</v>
      </c>
      <c r="G9" s="392" t="s">
        <v>39</v>
      </c>
      <c r="H9" s="1584"/>
      <c r="I9" s="1591"/>
      <c r="J9" s="394" t="s">
        <v>38</v>
      </c>
      <c r="K9" s="392" t="s">
        <v>39</v>
      </c>
      <c r="L9" s="393" t="s">
        <v>38</v>
      </c>
      <c r="M9" s="392" t="s">
        <v>39</v>
      </c>
      <c r="N9" s="1584"/>
      <c r="O9" s="1586"/>
      <c r="P9" s="391" t="s">
        <v>38</v>
      </c>
      <c r="Q9" s="392" t="s">
        <v>39</v>
      </c>
      <c r="R9" s="393" t="s">
        <v>38</v>
      </c>
      <c r="S9" s="392" t="s">
        <v>39</v>
      </c>
      <c r="T9" s="1584"/>
      <c r="U9" s="1591"/>
      <c r="V9" s="394" t="s">
        <v>38</v>
      </c>
      <c r="W9" s="392" t="s">
        <v>39</v>
      </c>
      <c r="X9" s="393" t="s">
        <v>38</v>
      </c>
      <c r="Y9" s="392" t="s">
        <v>39</v>
      </c>
      <c r="Z9" s="1584"/>
      <c r="AA9" s="1613"/>
      <c r="AB9" s="391" t="s">
        <v>38</v>
      </c>
      <c r="AC9" s="392" t="s">
        <v>39</v>
      </c>
      <c r="AD9" s="393" t="s">
        <v>38</v>
      </c>
      <c r="AE9" s="392" t="s">
        <v>39</v>
      </c>
      <c r="AF9" s="1584"/>
      <c r="AG9" s="1591"/>
      <c r="AH9" s="391" t="s">
        <v>38</v>
      </c>
      <c r="AI9" s="392" t="s">
        <v>39</v>
      </c>
      <c r="AJ9" s="393" t="s">
        <v>38</v>
      </c>
      <c r="AK9" s="392" t="s">
        <v>39</v>
      </c>
      <c r="AL9" s="1584"/>
      <c r="AM9" s="1613"/>
      <c r="AN9" s="394" t="s">
        <v>38</v>
      </c>
      <c r="AO9" s="392" t="s">
        <v>40</v>
      </c>
      <c r="AP9" s="393" t="s">
        <v>38</v>
      </c>
      <c r="AQ9" s="392" t="s">
        <v>40</v>
      </c>
      <c r="AR9" s="1584"/>
      <c r="AS9" s="1606"/>
      <c r="AT9" s="1599"/>
      <c r="AU9" s="1524"/>
    </row>
    <row r="10" spans="1:47" s="403" customFormat="1" ht="15.75" customHeight="1" thickBot="1" x14ac:dyDescent="0.3">
      <c r="A10" s="395"/>
      <c r="B10" s="396"/>
      <c r="C10" s="397" t="s">
        <v>55</v>
      </c>
      <c r="D10" s="398">
        <f>SUM(SZAK!D46)</f>
        <v>4</v>
      </c>
      <c r="E10" s="398">
        <f>SUM(SZAK!E46)</f>
        <v>40</v>
      </c>
      <c r="F10" s="398">
        <f>SUM(SZAK!F46)</f>
        <v>6</v>
      </c>
      <c r="G10" s="398">
        <f>SUM(SZAK!G46)</f>
        <v>60</v>
      </c>
      <c r="H10" s="398">
        <f>SUM(SZAK!H46)</f>
        <v>8</v>
      </c>
      <c r="I10" s="399" t="s">
        <v>17</v>
      </c>
      <c r="J10" s="400">
        <f>SUM(SZAK!J46)</f>
        <v>4</v>
      </c>
      <c r="K10" s="398">
        <f>SUM(SZAK!K46)</f>
        <v>64</v>
      </c>
      <c r="L10" s="398">
        <f>SUM(SZAK!L46)</f>
        <v>6</v>
      </c>
      <c r="M10" s="398">
        <f>SUM(SZAK!M46)</f>
        <v>88</v>
      </c>
      <c r="N10" s="398">
        <f>SUM(SZAK!N46)</f>
        <v>8</v>
      </c>
      <c r="O10" s="399" t="s">
        <v>17</v>
      </c>
      <c r="P10" s="400">
        <f>SUM(SZAK!P46)</f>
        <v>5</v>
      </c>
      <c r="Q10" s="398">
        <f>SUM(SZAK!Q46)</f>
        <v>70</v>
      </c>
      <c r="R10" s="398">
        <f>SUM(SZAK!R46)</f>
        <v>5</v>
      </c>
      <c r="S10" s="398">
        <f>SUM(SZAK!S46)</f>
        <v>70</v>
      </c>
      <c r="T10" s="398">
        <f>SUM(SZAK!T46)</f>
        <v>9</v>
      </c>
      <c r="U10" s="399" t="s">
        <v>17</v>
      </c>
      <c r="V10" s="400">
        <f>SUM(SZAK!V46)</f>
        <v>2</v>
      </c>
      <c r="W10" s="398">
        <f>SUM(SZAK!W46)</f>
        <v>28</v>
      </c>
      <c r="X10" s="398">
        <f>SUM(SZAK!X46)</f>
        <v>7</v>
      </c>
      <c r="Y10" s="398">
        <f>SUM(SZAK!Y46)</f>
        <v>98</v>
      </c>
      <c r="Z10" s="398">
        <f>SUM(SZAK!Z46)</f>
        <v>9</v>
      </c>
      <c r="AA10" s="398" t="s">
        <v>17</v>
      </c>
      <c r="AB10" s="398">
        <f>SUM(SZAK!AB46)</f>
        <v>4</v>
      </c>
      <c r="AC10" s="398">
        <f>SUM(SZAK!AC46)</f>
        <v>56</v>
      </c>
      <c r="AD10" s="398">
        <f>SUM(SZAK!AD46)</f>
        <v>8</v>
      </c>
      <c r="AE10" s="398">
        <f>SUM(SZAK!AE46)</f>
        <v>112</v>
      </c>
      <c r="AF10" s="398">
        <f>SUM(SZAK!AF46)</f>
        <v>15</v>
      </c>
      <c r="AG10" s="398" t="s">
        <v>17</v>
      </c>
      <c r="AH10" s="398">
        <f>SUM(SZAK!AH46)</f>
        <v>4</v>
      </c>
      <c r="AI10" s="398">
        <f>SUM(SZAK!AI46)</f>
        <v>44</v>
      </c>
      <c r="AJ10" s="398">
        <f>SUM(SZAK!AJ46)</f>
        <v>7</v>
      </c>
      <c r="AK10" s="398">
        <f>SUM(SZAK!AK46)</f>
        <v>74</v>
      </c>
      <c r="AL10" s="398">
        <f>SUM(SZAK!AL46)</f>
        <v>16</v>
      </c>
      <c r="AM10" s="401" t="s">
        <v>17</v>
      </c>
      <c r="AN10" s="400">
        <f>SUM(SZAK!AN46)</f>
        <v>23</v>
      </c>
      <c r="AO10" s="398">
        <f>SUM(SZAK!AO46)</f>
        <v>304</v>
      </c>
      <c r="AP10" s="398">
        <f>SUM(SZAK!AP46)</f>
        <v>34</v>
      </c>
      <c r="AQ10" s="398">
        <f>SUM(SZAK!AQ46)</f>
        <v>440</v>
      </c>
      <c r="AR10" s="398">
        <f>SUM(SZAK!AR46)</f>
        <v>65</v>
      </c>
      <c r="AS10" s="398">
        <f>SUM(SZAK!AS46)</f>
        <v>55</v>
      </c>
      <c r="AT10" s="402"/>
      <c r="AU10" s="402"/>
    </row>
    <row r="11" spans="1:47" s="403" customFormat="1" ht="15.75" customHeight="1" x14ac:dyDescent="0.25">
      <c r="A11" s="404" t="s">
        <v>7</v>
      </c>
      <c r="B11" s="405"/>
      <c r="C11" s="406" t="s">
        <v>51</v>
      </c>
      <c r="D11" s="407"/>
      <c r="E11" s="408"/>
      <c r="F11" s="409"/>
      <c r="G11" s="408"/>
      <c r="H11" s="409"/>
      <c r="I11" s="603"/>
      <c r="J11" s="409"/>
      <c r="K11" s="408"/>
      <c r="L11" s="409"/>
      <c r="M11" s="408"/>
      <c r="N11" s="409"/>
      <c r="O11" s="411"/>
      <c r="P11" s="409"/>
      <c r="Q11" s="408"/>
      <c r="R11" s="409"/>
      <c r="S11" s="408"/>
      <c r="T11" s="409"/>
      <c r="U11" s="411"/>
      <c r="V11" s="409"/>
      <c r="W11" s="408"/>
      <c r="X11" s="409"/>
      <c r="Y11" s="408"/>
      <c r="Z11" s="409"/>
      <c r="AA11" s="645"/>
      <c r="AB11" s="407"/>
      <c r="AC11" s="408"/>
      <c r="AD11" s="409"/>
      <c r="AE11" s="408"/>
      <c r="AF11" s="409"/>
      <c r="AG11" s="413"/>
      <c r="AH11" s="409"/>
      <c r="AI11" s="408"/>
      <c r="AJ11" s="409"/>
      <c r="AK11" s="408"/>
      <c r="AL11" s="409"/>
      <c r="AM11" s="605"/>
      <c r="AN11" s="414"/>
      <c r="AO11" s="414"/>
      <c r="AP11" s="414"/>
      <c r="AQ11" s="414"/>
      <c r="AR11" s="414"/>
      <c r="AS11" s="415"/>
      <c r="AT11" s="606"/>
      <c r="AU11" s="606"/>
    </row>
    <row r="12" spans="1:47" s="1" customFormat="1" ht="15.75" customHeight="1" x14ac:dyDescent="0.2">
      <c r="A12" s="1428" t="s">
        <v>887</v>
      </c>
      <c r="B12" s="8" t="s">
        <v>15</v>
      </c>
      <c r="C12" s="1429" t="s">
        <v>886</v>
      </c>
      <c r="D12" s="21"/>
      <c r="E12" s="11"/>
      <c r="F12" s="10">
        <v>6</v>
      </c>
      <c r="G12" s="11">
        <v>60</v>
      </c>
      <c r="H12" s="10">
        <v>4</v>
      </c>
      <c r="I12" s="12" t="s">
        <v>67</v>
      </c>
      <c r="J12" s="261"/>
      <c r="K12" s="259" t="s">
        <v>68</v>
      </c>
      <c r="L12" s="262"/>
      <c r="M12" s="259" t="s">
        <v>68</v>
      </c>
      <c r="N12" s="262"/>
      <c r="O12" s="263"/>
      <c r="P12" s="262"/>
      <c r="Q12" s="259"/>
      <c r="R12" s="262"/>
      <c r="S12" s="259"/>
      <c r="T12" s="262"/>
      <c r="U12" s="264"/>
      <c r="V12" s="261"/>
      <c r="W12" s="259" t="s">
        <v>68</v>
      </c>
      <c r="X12" s="262"/>
      <c r="Y12" s="259" t="s">
        <v>68</v>
      </c>
      <c r="Z12" s="262"/>
      <c r="AA12" s="263"/>
      <c r="AB12" s="261"/>
      <c r="AC12" s="259" t="s">
        <v>68</v>
      </c>
      <c r="AD12" s="262"/>
      <c r="AE12" s="259" t="s">
        <v>68</v>
      </c>
      <c r="AF12" s="262"/>
      <c r="AG12" s="263"/>
      <c r="AH12" s="261"/>
      <c r="AI12" s="259" t="s">
        <v>68</v>
      </c>
      <c r="AJ12" s="262"/>
      <c r="AK12" s="259" t="s">
        <v>68</v>
      </c>
      <c r="AL12" s="262"/>
      <c r="AM12" s="263"/>
      <c r="AN12" s="265" t="str">
        <f t="shared" ref="AN12" si="0">IF(D12+J12+P12+V12+AB12+AH12=0,"",D12+J12+P12+V12+AB12+AH12)</f>
        <v/>
      </c>
      <c r="AO12" s="259"/>
      <c r="AP12" s="18">
        <f t="shared" ref="AP12" si="1">IF(F12+L12+R12+X12+AD12+AJ12=0,"",F12+L12+R12+X12+AD12+AJ12)</f>
        <v>6</v>
      </c>
      <c r="AQ12" s="11">
        <v>60</v>
      </c>
      <c r="AR12" s="18">
        <f t="shared" ref="AR12" si="2">IF(N12+H12+T12+Z12+AF12+AL12=0,"",N12+H12+T12+Z12+AF12+AL12)</f>
        <v>4</v>
      </c>
      <c r="AS12" s="19">
        <f t="shared" ref="AS12" si="3">IF(D12+F12+L12+J12+P12+R12+V12+X12+AB12+AD12+AH12+AJ12=0,"",D12+F12+L12+J12+P12+R12+V12+X12+AB12+AD12+AH12+AJ12)</f>
        <v>6</v>
      </c>
      <c r="AT12" s="188" t="s">
        <v>662</v>
      </c>
      <c r="AU12" s="189" t="s">
        <v>661</v>
      </c>
    </row>
    <row r="13" spans="1:47" ht="15.75" customHeight="1" x14ac:dyDescent="0.2">
      <c r="A13" s="22" t="s">
        <v>150</v>
      </c>
      <c r="B13" s="25" t="s">
        <v>34</v>
      </c>
      <c r="C13" s="9" t="s">
        <v>151</v>
      </c>
      <c r="D13" s="14">
        <v>5</v>
      </c>
      <c r="E13" s="11">
        <v>50</v>
      </c>
      <c r="F13" s="14">
        <v>2</v>
      </c>
      <c r="G13" s="11">
        <v>20</v>
      </c>
      <c r="H13" s="14">
        <v>4</v>
      </c>
      <c r="I13" s="16" t="s">
        <v>67</v>
      </c>
      <c r="J13" s="13"/>
      <c r="K13" s="11" t="s">
        <v>68</v>
      </c>
      <c r="L13" s="14"/>
      <c r="M13" s="11" t="s">
        <v>68</v>
      </c>
      <c r="N13" s="14"/>
      <c r="O13" s="15"/>
      <c r="P13" s="14"/>
      <c r="Q13" s="11" t="s">
        <v>68</v>
      </c>
      <c r="R13" s="14"/>
      <c r="S13" s="11" t="s">
        <v>68</v>
      </c>
      <c r="T13" s="14"/>
      <c r="U13" s="16"/>
      <c r="V13" s="13"/>
      <c r="W13" s="11" t="s">
        <v>68</v>
      </c>
      <c r="X13" s="14"/>
      <c r="Y13" s="11" t="s">
        <v>68</v>
      </c>
      <c r="Z13" s="14"/>
      <c r="AA13" s="15"/>
      <c r="AB13" s="13"/>
      <c r="AC13" s="11" t="s">
        <v>68</v>
      </c>
      <c r="AD13" s="27"/>
      <c r="AE13" s="11" t="s">
        <v>68</v>
      </c>
      <c r="AF13" s="27"/>
      <c r="AG13" s="28"/>
      <c r="AH13" s="14"/>
      <c r="AI13" s="11" t="s">
        <v>68</v>
      </c>
      <c r="AJ13" s="14"/>
      <c r="AK13" s="11" t="s">
        <v>68</v>
      </c>
      <c r="AL13" s="14"/>
      <c r="AM13" s="14"/>
      <c r="AN13" s="17">
        <f t="shared" ref="AN13:AP53" si="4">IF(D13+J13+P13+V13+AB13+AH13=0,"",D13+J13+P13+V13+AB13+AH13)</f>
        <v>5</v>
      </c>
      <c r="AO13" s="11">
        <v>50</v>
      </c>
      <c r="AP13" s="18">
        <f t="shared" ref="AP13:AP52" si="5">IF(F13+L13+R13+X13+AD13+AJ13=0,"",F13+L13+R13+X13+AD13+AJ13)</f>
        <v>2</v>
      </c>
      <c r="AQ13" s="11">
        <v>20</v>
      </c>
      <c r="AR13" s="18">
        <f t="shared" ref="AR13:AR53" si="6">IF(N13+H13+T13+Z13+AF13+AL13=0,"",N13+H13+T13+Z13+AF13+AL13)</f>
        <v>4</v>
      </c>
      <c r="AS13" s="19">
        <f t="shared" ref="AS13:AS52" si="7">IF(D13+F13+L13+J13+P13+R13+V13+X13+AB13+AD13+AH13+AJ13=0,"",D13+F13+L13+J13+P13+R13+V13+X13+AB13+AD13+AH13+AJ13)</f>
        <v>7</v>
      </c>
      <c r="AT13" s="31" t="s">
        <v>692</v>
      </c>
      <c r="AU13" s="31" t="s">
        <v>752</v>
      </c>
    </row>
    <row r="14" spans="1:47" s="20" customFormat="1" ht="15.75" customHeight="1" x14ac:dyDescent="0.2">
      <c r="A14" s="22" t="s">
        <v>801</v>
      </c>
      <c r="B14" s="33" t="s">
        <v>15</v>
      </c>
      <c r="C14" s="1430" t="s">
        <v>585</v>
      </c>
      <c r="D14" s="282"/>
      <c r="E14" s="259" t="str">
        <f t="shared" ref="E14" si="8">IF(D14*15=0,"",D14*15)</f>
        <v/>
      </c>
      <c r="F14" s="262"/>
      <c r="G14" s="259" t="str">
        <f t="shared" ref="G14" si="9">IF(F14*15=0,"",F14*15)</f>
        <v/>
      </c>
      <c r="H14" s="262"/>
      <c r="I14" s="264"/>
      <c r="J14" s="261"/>
      <c r="K14" s="259" t="str">
        <f>IF(J14*15=0,"",J14*15)</f>
        <v/>
      </c>
      <c r="L14" s="262"/>
      <c r="M14" s="259" t="str">
        <f t="shared" ref="M14" si="10">IF(L14*15=0,"",L14*15)</f>
        <v/>
      </c>
      <c r="N14" s="262"/>
      <c r="O14" s="263"/>
      <c r="P14" s="262"/>
      <c r="Q14" s="259"/>
      <c r="R14" s="262"/>
      <c r="S14" s="259" t="str">
        <f>IF(R14*15=0,"",R14*15)</f>
        <v/>
      </c>
      <c r="T14" s="262"/>
      <c r="U14" s="264"/>
      <c r="V14" s="261"/>
      <c r="W14" s="259"/>
      <c r="X14" s="14">
        <v>1</v>
      </c>
      <c r="Y14" s="713">
        <v>14</v>
      </c>
      <c r="Z14" s="14">
        <v>1</v>
      </c>
      <c r="AA14" s="15" t="s">
        <v>71</v>
      </c>
      <c r="AB14" s="29"/>
      <c r="AC14" s="1165"/>
      <c r="AD14" s="23"/>
      <c r="AE14" s="38"/>
      <c r="AF14" s="27"/>
      <c r="AG14" s="32"/>
      <c r="AH14" s="26"/>
      <c r="AI14" s="11"/>
      <c r="AJ14" s="27"/>
      <c r="AK14" s="11"/>
      <c r="AL14" s="27"/>
      <c r="AM14" s="14"/>
      <c r="AN14" s="17" t="str">
        <f>IF(D14+J14+P14+V14+AB14+AH14=0,"",D14+J14+P14+V14+AB14+AH14)</f>
        <v/>
      </c>
      <c r="AO14" s="11" t="str">
        <f>IF((D14+J14+P14+V14+AB14+AH14)*14=0,"",(D14+J14+P14+V14+AB14+AH14)*14)</f>
        <v/>
      </c>
      <c r="AP14" s="18">
        <f>IF(F14+L14+R14+X14+AD14+AJ14=0,"",F14+L14+R14+X14+AD14+AJ14)</f>
        <v>1</v>
      </c>
      <c r="AQ14" s="11">
        <f>IF((L14+F14+R14+X14+AD14+AJ14)*14=0,"",(L14+F14+R14+X14+AD14+AJ14)*14)</f>
        <v>14</v>
      </c>
      <c r="AR14" s="18">
        <f>IF(N14+H14+T14+Z14+AF14+AL14=0,"",N14+H14+T14+Z14+AF14+AL14)</f>
        <v>1</v>
      </c>
      <c r="AS14" s="19">
        <f>IF(D14+F14+L14+J14+P14+R14+V14+X14+AB14+AD14+AH14+AJ14=0,"",D14+F14+L14+J14+P14+R14+V14+X14+AB14+AD14+AH14+AJ14)</f>
        <v>1</v>
      </c>
      <c r="AT14" s="30" t="s">
        <v>662</v>
      </c>
      <c r="AU14" s="31" t="s">
        <v>682</v>
      </c>
    </row>
    <row r="15" spans="1:47" s="20" customFormat="1" ht="15.75" customHeight="1" x14ac:dyDescent="0.2">
      <c r="A15" s="22" t="s">
        <v>798</v>
      </c>
      <c r="B15" s="1163" t="s">
        <v>15</v>
      </c>
      <c r="C15" s="1431" t="s">
        <v>586</v>
      </c>
      <c r="D15" s="314"/>
      <c r="E15" s="315"/>
      <c r="F15" s="316"/>
      <c r="G15" s="315"/>
      <c r="H15" s="316"/>
      <c r="I15" s="317"/>
      <c r="J15" s="318"/>
      <c r="K15" s="315"/>
      <c r="L15" s="316"/>
      <c r="M15" s="315"/>
      <c r="N15" s="316"/>
      <c r="O15" s="319"/>
      <c r="P15" s="316"/>
      <c r="Q15" s="315"/>
      <c r="R15" s="316"/>
      <c r="S15" s="315"/>
      <c r="T15" s="316"/>
      <c r="U15" s="317"/>
      <c r="V15" s="318"/>
      <c r="W15" s="315"/>
      <c r="X15" s="42"/>
      <c r="Y15" s="1166"/>
      <c r="Z15" s="42"/>
      <c r="AA15" s="45"/>
      <c r="AB15" s="44"/>
      <c r="AC15" s="1166"/>
      <c r="AD15" s="1167"/>
      <c r="AE15" s="1166"/>
      <c r="AF15" s="1168"/>
      <c r="AG15" s="32"/>
      <c r="AH15" s="1170"/>
      <c r="AI15" s="1166"/>
      <c r="AJ15" s="1168">
        <v>1</v>
      </c>
      <c r="AK15" s="1436">
        <v>8</v>
      </c>
      <c r="AL15" s="1168">
        <v>1</v>
      </c>
      <c r="AM15" s="14" t="s">
        <v>71</v>
      </c>
      <c r="AN15" s="17" t="str">
        <f t="shared" ref="AN15:AN16" si="11">IF(D15+J15+P15+V15+AB15+AH15=0,"",D15+J15+P15+V15+AB15+AH15)</f>
        <v/>
      </c>
      <c r="AO15" s="11" t="str">
        <f t="shared" ref="AO15:AO16" si="12">IF((D15+J15+P15+V15+AB15+AH15)*14=0,"",(D15+J15+P15+V15+AB15+AH15)*14)</f>
        <v/>
      </c>
      <c r="AP15" s="18">
        <f t="shared" ref="AP15:AP16" si="13">IF(F15+L15+R15+X15+AD15+AJ15=0,"",F15+L15+R15+X15+AD15+AJ15)</f>
        <v>1</v>
      </c>
      <c r="AQ15" s="11">
        <v>8</v>
      </c>
      <c r="AR15" s="18">
        <f t="shared" ref="AR15:AR16" si="14">IF(N15+H15+T15+Z15+AF15+AL15=0,"",N15+H15+T15+Z15+AF15+AL15)</f>
        <v>1</v>
      </c>
      <c r="AS15" s="19">
        <f t="shared" ref="AS15:AS16" si="15">IF(D15+F15+L15+J15+P15+R15+V15+X15+AB15+AD15+AH15+AJ15=0,"",D15+F15+L15+J15+P15+R15+V15+X15+AB15+AD15+AH15+AJ15)</f>
        <v>1</v>
      </c>
      <c r="AT15" s="30" t="s">
        <v>662</v>
      </c>
      <c r="AU15" s="31" t="s">
        <v>661</v>
      </c>
    </row>
    <row r="16" spans="1:47" s="20" customFormat="1" ht="15.75" customHeight="1" x14ac:dyDescent="0.2">
      <c r="A16" s="22" t="s">
        <v>799</v>
      </c>
      <c r="B16" s="1163" t="s">
        <v>15</v>
      </c>
      <c r="C16" s="1431" t="s">
        <v>802</v>
      </c>
      <c r="D16" s="314"/>
      <c r="E16" s="315"/>
      <c r="F16" s="316"/>
      <c r="G16" s="315"/>
      <c r="H16" s="316"/>
      <c r="I16" s="317"/>
      <c r="J16" s="318"/>
      <c r="K16" s="315"/>
      <c r="L16" s="316"/>
      <c r="M16" s="315"/>
      <c r="N16" s="316"/>
      <c r="O16" s="319"/>
      <c r="P16" s="316"/>
      <c r="Q16" s="315"/>
      <c r="R16" s="316"/>
      <c r="S16" s="315"/>
      <c r="T16" s="316"/>
      <c r="U16" s="317"/>
      <c r="V16" s="318"/>
      <c r="W16" s="315"/>
      <c r="X16" s="42"/>
      <c r="Y16" s="1166"/>
      <c r="Z16" s="42"/>
      <c r="AA16" s="45"/>
      <c r="AB16" s="44"/>
      <c r="AC16" s="1166"/>
      <c r="AD16" s="1168"/>
      <c r="AE16" s="1166"/>
      <c r="AF16" s="1168"/>
      <c r="AG16" s="1232"/>
      <c r="AH16" s="1170"/>
      <c r="AI16" s="1166"/>
      <c r="AJ16" s="42">
        <v>1</v>
      </c>
      <c r="AK16" s="1436">
        <v>8</v>
      </c>
      <c r="AL16" s="42">
        <v>1</v>
      </c>
      <c r="AM16" s="14" t="s">
        <v>71</v>
      </c>
      <c r="AN16" s="17" t="str">
        <f t="shared" si="11"/>
        <v/>
      </c>
      <c r="AO16" s="11" t="str">
        <f t="shared" si="12"/>
        <v/>
      </c>
      <c r="AP16" s="18">
        <f t="shared" si="13"/>
        <v>1</v>
      </c>
      <c r="AQ16" s="11">
        <v>14</v>
      </c>
      <c r="AR16" s="18">
        <f t="shared" si="14"/>
        <v>1</v>
      </c>
      <c r="AS16" s="19">
        <f t="shared" si="15"/>
        <v>1</v>
      </c>
      <c r="AT16" s="30" t="s">
        <v>662</v>
      </c>
      <c r="AU16" s="31" t="s">
        <v>800</v>
      </c>
    </row>
    <row r="17" spans="1:47" ht="15.75" customHeight="1" x14ac:dyDescent="0.2">
      <c r="A17" s="22" t="s">
        <v>98</v>
      </c>
      <c r="B17" s="25" t="s">
        <v>15</v>
      </c>
      <c r="C17" s="9" t="s">
        <v>99</v>
      </c>
      <c r="D17" s="14"/>
      <c r="E17" s="11" t="s">
        <v>68</v>
      </c>
      <c r="F17" s="14"/>
      <c r="G17" s="11" t="s">
        <v>68</v>
      </c>
      <c r="H17" s="14"/>
      <c r="I17" s="16"/>
      <c r="J17" s="13">
        <v>2</v>
      </c>
      <c r="K17" s="11">
        <v>28</v>
      </c>
      <c r="L17" s="14">
        <v>1</v>
      </c>
      <c r="M17" s="11">
        <v>14</v>
      </c>
      <c r="N17" s="14">
        <v>3</v>
      </c>
      <c r="O17" s="15" t="s">
        <v>122</v>
      </c>
      <c r="P17" s="14"/>
      <c r="Q17" s="11" t="s">
        <v>68</v>
      </c>
      <c r="R17" s="14"/>
      <c r="S17" s="11" t="s">
        <v>68</v>
      </c>
      <c r="T17" s="14"/>
      <c r="U17" s="16"/>
      <c r="V17" s="13"/>
      <c r="W17" s="11" t="s">
        <v>68</v>
      </c>
      <c r="X17" s="14"/>
      <c r="Y17" s="11" t="s">
        <v>68</v>
      </c>
      <c r="Z17" s="14"/>
      <c r="AA17" s="15"/>
      <c r="AB17" s="13"/>
      <c r="AC17" s="11" t="s">
        <v>68</v>
      </c>
      <c r="AD17" s="27"/>
      <c r="AE17" s="11" t="s">
        <v>68</v>
      </c>
      <c r="AF17" s="27"/>
      <c r="AG17" s="28"/>
      <c r="AH17" s="14"/>
      <c r="AI17" s="11" t="s">
        <v>68</v>
      </c>
      <c r="AJ17" s="14"/>
      <c r="AK17" s="11" t="s">
        <v>68</v>
      </c>
      <c r="AL17" s="14"/>
      <c r="AM17" s="14"/>
      <c r="AN17" s="17">
        <f t="shared" si="4"/>
        <v>2</v>
      </c>
      <c r="AO17" s="11">
        <f t="shared" ref="AO17:AO51" si="16">IF((D17+J17+P17+V17+AB17+AH17)*14=0,"",(D17+J17+P17+V17+AB17+AH17)*14)</f>
        <v>28</v>
      </c>
      <c r="AP17" s="18">
        <f t="shared" si="5"/>
        <v>1</v>
      </c>
      <c r="AQ17" s="11">
        <v>28</v>
      </c>
      <c r="AR17" s="18">
        <f t="shared" si="6"/>
        <v>3</v>
      </c>
      <c r="AS17" s="19">
        <f t="shared" si="7"/>
        <v>3</v>
      </c>
      <c r="AT17" s="30" t="s">
        <v>669</v>
      </c>
      <c r="AU17" s="31" t="s">
        <v>753</v>
      </c>
    </row>
    <row r="18" spans="1:47" s="20" customFormat="1" ht="15.75" customHeight="1" x14ac:dyDescent="0.2">
      <c r="A18" s="22" t="s">
        <v>100</v>
      </c>
      <c r="B18" s="25" t="s">
        <v>15</v>
      </c>
      <c r="C18" s="9" t="s">
        <v>101</v>
      </c>
      <c r="D18" s="14"/>
      <c r="E18" s="11" t="s">
        <v>68</v>
      </c>
      <c r="F18" s="14"/>
      <c r="G18" s="11" t="s">
        <v>68</v>
      </c>
      <c r="H18" s="14"/>
      <c r="I18" s="16"/>
      <c r="J18" s="13"/>
      <c r="K18" s="11" t="s">
        <v>68</v>
      </c>
      <c r="L18" s="14"/>
      <c r="M18" s="11" t="s">
        <v>68</v>
      </c>
      <c r="N18" s="14"/>
      <c r="O18" s="15"/>
      <c r="P18" s="14">
        <v>1</v>
      </c>
      <c r="Q18" s="11">
        <v>14</v>
      </c>
      <c r="R18" s="14">
        <v>2</v>
      </c>
      <c r="S18" s="11">
        <v>28</v>
      </c>
      <c r="T18" s="14">
        <v>3</v>
      </c>
      <c r="U18" s="16" t="s">
        <v>122</v>
      </c>
      <c r="V18" s="13"/>
      <c r="W18" s="11" t="s">
        <v>68</v>
      </c>
      <c r="X18" s="14"/>
      <c r="Y18" s="11" t="s">
        <v>68</v>
      </c>
      <c r="Z18" s="14"/>
      <c r="AA18" s="15"/>
      <c r="AB18" s="13"/>
      <c r="AC18" s="11" t="s">
        <v>68</v>
      </c>
      <c r="AD18" s="27"/>
      <c r="AE18" s="11" t="s">
        <v>68</v>
      </c>
      <c r="AF18" s="27"/>
      <c r="AG18" s="28"/>
      <c r="AH18" s="14"/>
      <c r="AI18" s="11" t="s">
        <v>68</v>
      </c>
      <c r="AJ18" s="14"/>
      <c r="AK18" s="11" t="s">
        <v>68</v>
      </c>
      <c r="AL18" s="14"/>
      <c r="AM18" s="14"/>
      <c r="AN18" s="17">
        <f t="shared" si="4"/>
        <v>1</v>
      </c>
      <c r="AO18" s="11">
        <f t="shared" si="16"/>
        <v>14</v>
      </c>
      <c r="AP18" s="18">
        <f t="shared" si="5"/>
        <v>2</v>
      </c>
      <c r="AQ18" s="11">
        <f t="shared" ref="AQ18:AQ52" si="17">IF((L18+F18+R18+X18+AD18+AJ18)*14=0,"",(L18+F18+R18+X18+AD18+AJ18)*14)</f>
        <v>28</v>
      </c>
      <c r="AR18" s="18">
        <f t="shared" si="6"/>
        <v>3</v>
      </c>
      <c r="AS18" s="19">
        <f t="shared" si="7"/>
        <v>3</v>
      </c>
      <c r="AT18" s="30" t="s">
        <v>669</v>
      </c>
      <c r="AU18" s="31" t="s">
        <v>753</v>
      </c>
    </row>
    <row r="19" spans="1:47" ht="15.75" customHeight="1" x14ac:dyDescent="0.2">
      <c r="A19" s="22" t="s">
        <v>102</v>
      </c>
      <c r="B19" s="25" t="s">
        <v>15</v>
      </c>
      <c r="C19" s="9" t="s">
        <v>103</v>
      </c>
      <c r="D19" s="14"/>
      <c r="E19" s="11" t="s">
        <v>68</v>
      </c>
      <c r="F19" s="14"/>
      <c r="G19" s="11" t="s">
        <v>68</v>
      </c>
      <c r="H19" s="14"/>
      <c r="I19" s="16"/>
      <c r="J19" s="13"/>
      <c r="K19" s="11" t="s">
        <v>68</v>
      </c>
      <c r="L19" s="14"/>
      <c r="M19" s="11" t="s">
        <v>68</v>
      </c>
      <c r="N19" s="14"/>
      <c r="O19" s="15"/>
      <c r="P19" s="14"/>
      <c r="Q19" s="11" t="s">
        <v>68</v>
      </c>
      <c r="R19" s="14"/>
      <c r="S19" s="11" t="s">
        <v>68</v>
      </c>
      <c r="T19" s="14"/>
      <c r="U19" s="16"/>
      <c r="V19" s="13">
        <v>1</v>
      </c>
      <c r="W19" s="11">
        <v>14</v>
      </c>
      <c r="X19" s="14">
        <v>1</v>
      </c>
      <c r="Y19" s="11">
        <v>14</v>
      </c>
      <c r="Z19" s="14">
        <v>3</v>
      </c>
      <c r="AA19" s="15" t="s">
        <v>122</v>
      </c>
      <c r="AB19" s="13"/>
      <c r="AC19" s="11" t="s">
        <v>68</v>
      </c>
      <c r="AD19" s="27"/>
      <c r="AE19" s="11" t="s">
        <v>68</v>
      </c>
      <c r="AF19" s="27"/>
      <c r="AG19" s="28"/>
      <c r="AH19" s="14"/>
      <c r="AI19" s="11" t="s">
        <v>68</v>
      </c>
      <c r="AJ19" s="14"/>
      <c r="AK19" s="11" t="s">
        <v>68</v>
      </c>
      <c r="AL19" s="14"/>
      <c r="AM19" s="14"/>
      <c r="AN19" s="17">
        <f t="shared" si="4"/>
        <v>1</v>
      </c>
      <c r="AO19" s="11">
        <f t="shared" si="16"/>
        <v>14</v>
      </c>
      <c r="AP19" s="18">
        <f t="shared" si="5"/>
        <v>1</v>
      </c>
      <c r="AQ19" s="11">
        <f t="shared" si="17"/>
        <v>14</v>
      </c>
      <c r="AR19" s="18">
        <f t="shared" si="6"/>
        <v>3</v>
      </c>
      <c r="AS19" s="19">
        <f t="shared" si="7"/>
        <v>2</v>
      </c>
      <c r="AT19" s="30" t="s">
        <v>669</v>
      </c>
      <c r="AU19" s="31" t="s">
        <v>753</v>
      </c>
    </row>
    <row r="20" spans="1:47" s="20" customFormat="1" ht="15.75" customHeight="1" x14ac:dyDescent="0.2">
      <c r="A20" s="22" t="s">
        <v>104</v>
      </c>
      <c r="B20" s="25" t="s">
        <v>15</v>
      </c>
      <c r="C20" s="9" t="s">
        <v>105</v>
      </c>
      <c r="D20" s="14"/>
      <c r="E20" s="11" t="s">
        <v>68</v>
      </c>
      <c r="F20" s="14"/>
      <c r="G20" s="11" t="s">
        <v>68</v>
      </c>
      <c r="H20" s="14"/>
      <c r="I20" s="16"/>
      <c r="J20" s="13"/>
      <c r="K20" s="11" t="s">
        <v>68</v>
      </c>
      <c r="L20" s="14"/>
      <c r="M20" s="11" t="s">
        <v>68</v>
      </c>
      <c r="N20" s="14"/>
      <c r="O20" s="15"/>
      <c r="P20" s="14"/>
      <c r="Q20" s="11" t="s">
        <v>68</v>
      </c>
      <c r="R20" s="14"/>
      <c r="S20" s="11" t="s">
        <v>68</v>
      </c>
      <c r="T20" s="14"/>
      <c r="U20" s="16"/>
      <c r="V20" s="13"/>
      <c r="W20" s="11" t="s">
        <v>68</v>
      </c>
      <c r="X20" s="14"/>
      <c r="Y20" s="11" t="s">
        <v>68</v>
      </c>
      <c r="Z20" s="14"/>
      <c r="AA20" s="15"/>
      <c r="AB20" s="13">
        <v>1</v>
      </c>
      <c r="AC20" s="11">
        <v>14</v>
      </c>
      <c r="AD20" s="27">
        <v>1</v>
      </c>
      <c r="AE20" s="11">
        <v>14</v>
      </c>
      <c r="AF20" s="27">
        <v>3</v>
      </c>
      <c r="AG20" s="28" t="s">
        <v>122</v>
      </c>
      <c r="AH20" s="14"/>
      <c r="AI20" s="11" t="s">
        <v>68</v>
      </c>
      <c r="AJ20" s="14"/>
      <c r="AK20" s="11" t="s">
        <v>68</v>
      </c>
      <c r="AL20" s="14"/>
      <c r="AM20" s="14"/>
      <c r="AN20" s="17">
        <f t="shared" si="4"/>
        <v>1</v>
      </c>
      <c r="AO20" s="11">
        <f t="shared" si="16"/>
        <v>14</v>
      </c>
      <c r="AP20" s="18">
        <f t="shared" si="5"/>
        <v>1</v>
      </c>
      <c r="AQ20" s="11">
        <f t="shared" si="17"/>
        <v>14</v>
      </c>
      <c r="AR20" s="18">
        <f t="shared" si="6"/>
        <v>3</v>
      </c>
      <c r="AS20" s="19">
        <f t="shared" si="7"/>
        <v>2</v>
      </c>
      <c r="AT20" s="30" t="s">
        <v>669</v>
      </c>
      <c r="AU20" s="31" t="s">
        <v>753</v>
      </c>
    </row>
    <row r="21" spans="1:47" s="20" customFormat="1" ht="15.75" customHeight="1" x14ac:dyDescent="0.2">
      <c r="A21" s="22" t="s">
        <v>106</v>
      </c>
      <c r="B21" s="25" t="s">
        <v>15</v>
      </c>
      <c r="C21" s="9" t="s">
        <v>107</v>
      </c>
      <c r="D21" s="14"/>
      <c r="E21" s="11" t="s">
        <v>68</v>
      </c>
      <c r="F21" s="14"/>
      <c r="G21" s="11" t="s">
        <v>68</v>
      </c>
      <c r="H21" s="14"/>
      <c r="I21" s="16"/>
      <c r="J21" s="13"/>
      <c r="K21" s="11" t="s">
        <v>68</v>
      </c>
      <c r="L21" s="14"/>
      <c r="M21" s="11" t="s">
        <v>68</v>
      </c>
      <c r="N21" s="14"/>
      <c r="O21" s="15"/>
      <c r="P21" s="14"/>
      <c r="Q21" s="11" t="s">
        <v>68</v>
      </c>
      <c r="R21" s="14"/>
      <c r="S21" s="11" t="s">
        <v>68</v>
      </c>
      <c r="T21" s="14"/>
      <c r="U21" s="16"/>
      <c r="V21" s="13"/>
      <c r="W21" s="11" t="s">
        <v>68</v>
      </c>
      <c r="X21" s="14"/>
      <c r="Y21" s="11" t="s">
        <v>68</v>
      </c>
      <c r="Z21" s="14"/>
      <c r="AA21" s="15"/>
      <c r="AB21" s="13"/>
      <c r="AC21" s="11" t="s">
        <v>68</v>
      </c>
      <c r="AD21" s="27"/>
      <c r="AE21" s="11" t="s">
        <v>68</v>
      </c>
      <c r="AF21" s="27"/>
      <c r="AG21" s="28"/>
      <c r="AH21" s="14"/>
      <c r="AI21" s="11" t="s">
        <v>68</v>
      </c>
      <c r="AJ21" s="14">
        <v>1</v>
      </c>
      <c r="AK21" s="11">
        <v>10</v>
      </c>
      <c r="AL21" s="14">
        <v>1</v>
      </c>
      <c r="AM21" s="14" t="s">
        <v>314</v>
      </c>
      <c r="AN21" s="17" t="str">
        <f t="shared" si="4"/>
        <v/>
      </c>
      <c r="AO21" s="11" t="str">
        <f t="shared" si="16"/>
        <v/>
      </c>
      <c r="AP21" s="18">
        <f t="shared" si="5"/>
        <v>1</v>
      </c>
      <c r="AQ21" s="11">
        <v>20</v>
      </c>
      <c r="AR21" s="18">
        <f t="shared" si="6"/>
        <v>1</v>
      </c>
      <c r="AS21" s="19">
        <f t="shared" si="7"/>
        <v>1</v>
      </c>
      <c r="AT21" s="30" t="s">
        <v>669</v>
      </c>
      <c r="AU21" s="31" t="s">
        <v>850</v>
      </c>
    </row>
    <row r="22" spans="1:47" s="1" customFormat="1" ht="15.75" customHeight="1" x14ac:dyDescent="0.2">
      <c r="A22" s="22" t="s">
        <v>108</v>
      </c>
      <c r="B22" s="25" t="s">
        <v>15</v>
      </c>
      <c r="C22" s="9" t="s">
        <v>109</v>
      </c>
      <c r="D22" s="14"/>
      <c r="E22" s="11" t="s">
        <v>68</v>
      </c>
      <c r="F22" s="14"/>
      <c r="G22" s="11" t="s">
        <v>68</v>
      </c>
      <c r="H22" s="14"/>
      <c r="I22" s="16"/>
      <c r="J22" s="13"/>
      <c r="K22" s="11" t="s">
        <v>68</v>
      </c>
      <c r="L22" s="14"/>
      <c r="M22" s="11" t="s">
        <v>68</v>
      </c>
      <c r="N22" s="14"/>
      <c r="O22" s="15"/>
      <c r="P22" s="14">
        <v>1</v>
      </c>
      <c r="Q22" s="11">
        <v>14</v>
      </c>
      <c r="R22" s="14">
        <v>2</v>
      </c>
      <c r="S22" s="11">
        <v>28</v>
      </c>
      <c r="T22" s="14">
        <v>3</v>
      </c>
      <c r="U22" s="16" t="s">
        <v>15</v>
      </c>
      <c r="V22" s="13"/>
      <c r="W22" s="11" t="s">
        <v>68</v>
      </c>
      <c r="X22" s="14"/>
      <c r="Y22" s="11" t="s">
        <v>68</v>
      </c>
      <c r="Z22" s="14"/>
      <c r="AA22" s="15"/>
      <c r="AB22" s="13"/>
      <c r="AC22" s="11" t="s">
        <v>68</v>
      </c>
      <c r="AD22" s="27"/>
      <c r="AE22" s="11" t="s">
        <v>68</v>
      </c>
      <c r="AF22" s="27"/>
      <c r="AG22" s="28"/>
      <c r="AH22" s="14"/>
      <c r="AI22" s="11" t="s">
        <v>68</v>
      </c>
      <c r="AJ22" s="14"/>
      <c r="AK22" s="11" t="s">
        <v>68</v>
      </c>
      <c r="AL22" s="14"/>
      <c r="AM22" s="14"/>
      <c r="AN22" s="17">
        <f t="shared" si="4"/>
        <v>1</v>
      </c>
      <c r="AO22" s="11">
        <f t="shared" si="16"/>
        <v>14</v>
      </c>
      <c r="AP22" s="18">
        <f t="shared" si="5"/>
        <v>2</v>
      </c>
      <c r="AQ22" s="11">
        <f t="shared" si="17"/>
        <v>28</v>
      </c>
      <c r="AR22" s="18">
        <f t="shared" si="6"/>
        <v>3</v>
      </c>
      <c r="AS22" s="19">
        <f t="shared" si="7"/>
        <v>3</v>
      </c>
      <c r="AT22" s="30" t="s">
        <v>685</v>
      </c>
      <c r="AU22" s="31" t="s">
        <v>686</v>
      </c>
    </row>
    <row r="23" spans="1:47" s="1" customFormat="1" ht="15.75" customHeight="1" x14ac:dyDescent="0.2">
      <c r="A23" s="22" t="s">
        <v>110</v>
      </c>
      <c r="B23" s="25" t="s">
        <v>15</v>
      </c>
      <c r="C23" s="9" t="s">
        <v>111</v>
      </c>
      <c r="D23" s="14"/>
      <c r="E23" s="11" t="s">
        <v>68</v>
      </c>
      <c r="F23" s="14"/>
      <c r="G23" s="11" t="s">
        <v>68</v>
      </c>
      <c r="H23" s="14"/>
      <c r="I23" s="16"/>
      <c r="J23" s="13"/>
      <c r="K23" s="11" t="s">
        <v>68</v>
      </c>
      <c r="L23" s="14"/>
      <c r="M23" s="11" t="s">
        <v>68</v>
      </c>
      <c r="N23" s="14"/>
      <c r="O23" s="15"/>
      <c r="P23" s="14"/>
      <c r="Q23" s="11" t="s">
        <v>68</v>
      </c>
      <c r="R23" s="14"/>
      <c r="S23" s="11" t="s">
        <v>68</v>
      </c>
      <c r="T23" s="14"/>
      <c r="U23" s="16"/>
      <c r="V23" s="13">
        <v>1</v>
      </c>
      <c r="W23" s="11">
        <v>14</v>
      </c>
      <c r="X23" s="14">
        <v>2</v>
      </c>
      <c r="Y23" s="11">
        <v>28</v>
      </c>
      <c r="Z23" s="14">
        <v>3</v>
      </c>
      <c r="AA23" s="15" t="s">
        <v>580</v>
      </c>
      <c r="AB23" s="13"/>
      <c r="AC23" s="11" t="s">
        <v>68</v>
      </c>
      <c r="AD23" s="27"/>
      <c r="AE23" s="11" t="s">
        <v>68</v>
      </c>
      <c r="AF23" s="27"/>
      <c r="AG23" s="28"/>
      <c r="AH23" s="14"/>
      <c r="AI23" s="11" t="s">
        <v>68</v>
      </c>
      <c r="AJ23" s="14"/>
      <c r="AK23" s="11" t="s">
        <v>68</v>
      </c>
      <c r="AL23" s="14"/>
      <c r="AM23" s="14"/>
      <c r="AN23" s="17">
        <f t="shared" si="4"/>
        <v>1</v>
      </c>
      <c r="AO23" s="11">
        <f t="shared" si="16"/>
        <v>14</v>
      </c>
      <c r="AP23" s="18">
        <f t="shared" si="5"/>
        <v>2</v>
      </c>
      <c r="AQ23" s="11">
        <f t="shared" si="17"/>
        <v>28</v>
      </c>
      <c r="AR23" s="18">
        <f t="shared" si="6"/>
        <v>3</v>
      </c>
      <c r="AS23" s="19">
        <f t="shared" si="7"/>
        <v>3</v>
      </c>
      <c r="AT23" s="30" t="s">
        <v>685</v>
      </c>
      <c r="AU23" s="31" t="s">
        <v>686</v>
      </c>
    </row>
    <row r="24" spans="1:47" s="1" customFormat="1" ht="15.75" customHeight="1" x14ac:dyDescent="0.25">
      <c r="A24" s="1440" t="s">
        <v>302</v>
      </c>
      <c r="B24" s="25" t="s">
        <v>15</v>
      </c>
      <c r="C24" s="1462" t="s">
        <v>303</v>
      </c>
      <c r="D24" s="14"/>
      <c r="E24" s="11" t="s">
        <v>68</v>
      </c>
      <c r="F24" s="14"/>
      <c r="G24" s="11" t="s">
        <v>68</v>
      </c>
      <c r="H24" s="14"/>
      <c r="I24" s="16"/>
      <c r="J24" s="13"/>
      <c r="K24" s="11" t="s">
        <v>68</v>
      </c>
      <c r="L24" s="14"/>
      <c r="M24" s="11" t="s">
        <v>68</v>
      </c>
      <c r="N24" s="14"/>
      <c r="O24" s="15"/>
      <c r="P24" s="14"/>
      <c r="Q24" s="11" t="s">
        <v>68</v>
      </c>
      <c r="R24" s="14"/>
      <c r="S24" s="11" t="s">
        <v>68</v>
      </c>
      <c r="T24" s="14"/>
      <c r="U24" s="16"/>
      <c r="V24" s="13">
        <v>1</v>
      </c>
      <c r="W24" s="11">
        <v>14</v>
      </c>
      <c r="X24" s="14">
        <v>1</v>
      </c>
      <c r="Y24" s="11">
        <v>14</v>
      </c>
      <c r="Z24" s="14">
        <v>3</v>
      </c>
      <c r="AA24" s="15" t="s">
        <v>83</v>
      </c>
      <c r="AB24" s="13"/>
      <c r="AC24" s="11" t="s">
        <v>68</v>
      </c>
      <c r="AD24" s="27"/>
      <c r="AE24" s="11" t="s">
        <v>68</v>
      </c>
      <c r="AF24" s="27"/>
      <c r="AG24" s="28"/>
      <c r="AH24" s="14"/>
      <c r="AI24" s="11" t="s">
        <v>68</v>
      </c>
      <c r="AJ24" s="14"/>
      <c r="AK24" s="11" t="s">
        <v>68</v>
      </c>
      <c r="AL24" s="14"/>
      <c r="AM24" s="14"/>
      <c r="AN24" s="17">
        <f t="shared" si="4"/>
        <v>1</v>
      </c>
      <c r="AO24" s="11">
        <f t="shared" si="16"/>
        <v>14</v>
      </c>
      <c r="AP24" s="18">
        <f t="shared" si="5"/>
        <v>1</v>
      </c>
      <c r="AQ24" s="11">
        <f t="shared" si="17"/>
        <v>14</v>
      </c>
      <c r="AR24" s="18">
        <f t="shared" si="6"/>
        <v>3</v>
      </c>
      <c r="AS24" s="19">
        <f t="shared" si="7"/>
        <v>2</v>
      </c>
      <c r="AT24" s="1456" t="s">
        <v>1204</v>
      </c>
      <c r="AU24" s="1457" t="s">
        <v>1237</v>
      </c>
    </row>
    <row r="25" spans="1:47" s="1" customFormat="1" ht="15.75" customHeight="1" x14ac:dyDescent="0.2">
      <c r="A25" s="80" t="s">
        <v>123</v>
      </c>
      <c r="B25" s="649" t="s">
        <v>15</v>
      </c>
      <c r="C25" s="9" t="s">
        <v>124</v>
      </c>
      <c r="D25" s="14"/>
      <c r="E25" s="11" t="s">
        <v>68</v>
      </c>
      <c r="F25" s="14"/>
      <c r="G25" s="11" t="s">
        <v>68</v>
      </c>
      <c r="H25" s="14"/>
      <c r="I25" s="16"/>
      <c r="J25" s="13"/>
      <c r="K25" s="11" t="s">
        <v>68</v>
      </c>
      <c r="L25" s="14"/>
      <c r="M25" s="11" t="s">
        <v>68</v>
      </c>
      <c r="N25" s="14"/>
      <c r="O25" s="15"/>
      <c r="P25" s="14"/>
      <c r="Q25" s="11" t="s">
        <v>68</v>
      </c>
      <c r="R25" s="14"/>
      <c r="S25" s="11" t="s">
        <v>68</v>
      </c>
      <c r="T25" s="14"/>
      <c r="U25" s="16"/>
      <c r="V25" s="13">
        <v>1</v>
      </c>
      <c r="W25" s="11">
        <v>14</v>
      </c>
      <c r="X25" s="14">
        <v>1</v>
      </c>
      <c r="Y25" s="11">
        <v>14</v>
      </c>
      <c r="Z25" s="14">
        <v>2</v>
      </c>
      <c r="AA25" s="15" t="s">
        <v>122</v>
      </c>
      <c r="AB25" s="13"/>
      <c r="AC25" s="11" t="s">
        <v>68</v>
      </c>
      <c r="AD25" s="27"/>
      <c r="AE25" s="11" t="s">
        <v>68</v>
      </c>
      <c r="AF25" s="27"/>
      <c r="AG25" s="28"/>
      <c r="AH25" s="14"/>
      <c r="AI25" s="11" t="s">
        <v>68</v>
      </c>
      <c r="AJ25" s="14"/>
      <c r="AK25" s="11" t="s">
        <v>68</v>
      </c>
      <c r="AL25" s="14"/>
      <c r="AM25" s="14"/>
      <c r="AN25" s="17">
        <f t="shared" si="4"/>
        <v>1</v>
      </c>
      <c r="AO25" s="11">
        <f t="shared" si="16"/>
        <v>14</v>
      </c>
      <c r="AP25" s="18">
        <f t="shared" si="5"/>
        <v>1</v>
      </c>
      <c r="AQ25" s="11">
        <f t="shared" si="17"/>
        <v>14</v>
      </c>
      <c r="AR25" s="18">
        <f t="shared" si="6"/>
        <v>2</v>
      </c>
      <c r="AS25" s="19">
        <f t="shared" si="7"/>
        <v>2</v>
      </c>
      <c r="AT25" s="30" t="s">
        <v>982</v>
      </c>
      <c r="AU25" s="634" t="s">
        <v>978</v>
      </c>
    </row>
    <row r="26" spans="1:47" s="1" customFormat="1" ht="15.75" customHeight="1" x14ac:dyDescent="0.2">
      <c r="A26" s="80" t="s">
        <v>125</v>
      </c>
      <c r="B26" s="649" t="s">
        <v>15</v>
      </c>
      <c r="C26" s="9" t="s">
        <v>126</v>
      </c>
      <c r="D26" s="14"/>
      <c r="E26" s="11" t="s">
        <v>68</v>
      </c>
      <c r="F26" s="14"/>
      <c r="G26" s="11" t="s">
        <v>68</v>
      </c>
      <c r="H26" s="14"/>
      <c r="I26" s="16"/>
      <c r="J26" s="13"/>
      <c r="K26" s="11" t="s">
        <v>68</v>
      </c>
      <c r="L26" s="14"/>
      <c r="M26" s="11" t="s">
        <v>68</v>
      </c>
      <c r="N26" s="14"/>
      <c r="O26" s="15"/>
      <c r="P26" s="14"/>
      <c r="Q26" s="11" t="s">
        <v>68</v>
      </c>
      <c r="R26" s="14"/>
      <c r="S26" s="11" t="s">
        <v>68</v>
      </c>
      <c r="T26" s="14"/>
      <c r="U26" s="16"/>
      <c r="V26" s="13"/>
      <c r="W26" s="11" t="s">
        <v>68</v>
      </c>
      <c r="X26" s="14"/>
      <c r="Y26" s="11" t="s">
        <v>68</v>
      </c>
      <c r="Z26" s="14"/>
      <c r="AA26" s="15"/>
      <c r="AB26" s="13">
        <v>1</v>
      </c>
      <c r="AC26" s="11">
        <v>14</v>
      </c>
      <c r="AD26" s="27">
        <v>1</v>
      </c>
      <c r="AE26" s="11">
        <v>14</v>
      </c>
      <c r="AF26" s="27">
        <v>2</v>
      </c>
      <c r="AG26" s="28" t="s">
        <v>122</v>
      </c>
      <c r="AH26" s="14"/>
      <c r="AI26" s="11" t="s">
        <v>68</v>
      </c>
      <c r="AJ26" s="14"/>
      <c r="AK26" s="11" t="s">
        <v>68</v>
      </c>
      <c r="AL26" s="14"/>
      <c r="AM26" s="14"/>
      <c r="AN26" s="17">
        <f t="shared" si="4"/>
        <v>1</v>
      </c>
      <c r="AO26" s="11">
        <f t="shared" si="16"/>
        <v>14</v>
      </c>
      <c r="AP26" s="18">
        <f t="shared" si="5"/>
        <v>1</v>
      </c>
      <c r="AQ26" s="11">
        <f t="shared" si="17"/>
        <v>14</v>
      </c>
      <c r="AR26" s="18">
        <f t="shared" si="6"/>
        <v>2</v>
      </c>
      <c r="AS26" s="19">
        <f t="shared" si="7"/>
        <v>2</v>
      </c>
      <c r="AT26" s="30" t="s">
        <v>982</v>
      </c>
      <c r="AU26" s="634" t="s">
        <v>978</v>
      </c>
    </row>
    <row r="27" spans="1:47" s="1" customFormat="1" ht="15.75" customHeight="1" x14ac:dyDescent="0.2">
      <c r="A27" s="22" t="s">
        <v>317</v>
      </c>
      <c r="B27" s="25" t="s">
        <v>15</v>
      </c>
      <c r="C27" s="9" t="s">
        <v>318</v>
      </c>
      <c r="D27" s="14"/>
      <c r="E27" s="11" t="s">
        <v>68</v>
      </c>
      <c r="F27" s="14"/>
      <c r="G27" s="11" t="s">
        <v>68</v>
      </c>
      <c r="H27" s="14"/>
      <c r="I27" s="16"/>
      <c r="J27" s="13"/>
      <c r="K27" s="11" t="s">
        <v>68</v>
      </c>
      <c r="L27" s="14">
        <v>3</v>
      </c>
      <c r="M27" s="11">
        <v>42</v>
      </c>
      <c r="N27" s="14">
        <v>2</v>
      </c>
      <c r="O27" s="15" t="s">
        <v>71</v>
      </c>
      <c r="P27" s="14"/>
      <c r="Q27" s="11" t="s">
        <v>68</v>
      </c>
      <c r="R27" s="14"/>
      <c r="S27" s="11" t="s">
        <v>68</v>
      </c>
      <c r="T27" s="14"/>
      <c r="U27" s="16"/>
      <c r="V27" s="13"/>
      <c r="W27" s="11" t="s">
        <v>68</v>
      </c>
      <c r="X27" s="14"/>
      <c r="Y27" s="11" t="s">
        <v>68</v>
      </c>
      <c r="Z27" s="14"/>
      <c r="AA27" s="15"/>
      <c r="AB27" s="13"/>
      <c r="AC27" s="11" t="s">
        <v>68</v>
      </c>
      <c r="AD27" s="27"/>
      <c r="AE27" s="11" t="s">
        <v>68</v>
      </c>
      <c r="AF27" s="27"/>
      <c r="AG27" s="28"/>
      <c r="AH27" s="14"/>
      <c r="AI27" s="11" t="s">
        <v>68</v>
      </c>
      <c r="AJ27" s="14"/>
      <c r="AK27" s="11" t="s">
        <v>68</v>
      </c>
      <c r="AL27" s="14"/>
      <c r="AM27" s="14"/>
      <c r="AN27" s="17" t="str">
        <f t="shared" si="4"/>
        <v/>
      </c>
      <c r="AO27" s="11" t="str">
        <f t="shared" si="16"/>
        <v/>
      </c>
      <c r="AP27" s="18">
        <f t="shared" si="5"/>
        <v>3</v>
      </c>
      <c r="AQ27" s="11">
        <f t="shared" si="17"/>
        <v>42</v>
      </c>
      <c r="AR27" s="18">
        <f t="shared" si="6"/>
        <v>2</v>
      </c>
      <c r="AS27" s="68">
        <f t="shared" si="7"/>
        <v>3</v>
      </c>
      <c r="AT27" s="731" t="s">
        <v>671</v>
      </c>
      <c r="AU27" s="731" t="s">
        <v>815</v>
      </c>
    </row>
    <row r="28" spans="1:47" s="1" customFormat="1" ht="15.75" customHeight="1" x14ac:dyDescent="0.2">
      <c r="A28" s="22" t="s">
        <v>319</v>
      </c>
      <c r="B28" s="25" t="s">
        <v>15</v>
      </c>
      <c r="C28" s="9" t="s">
        <v>320</v>
      </c>
      <c r="D28" s="14"/>
      <c r="E28" s="11" t="s">
        <v>68</v>
      </c>
      <c r="F28" s="14"/>
      <c r="G28" s="11" t="s">
        <v>68</v>
      </c>
      <c r="H28" s="14"/>
      <c r="I28" s="16"/>
      <c r="J28" s="13"/>
      <c r="K28" s="11" t="s">
        <v>68</v>
      </c>
      <c r="L28" s="14"/>
      <c r="M28" s="11" t="s">
        <v>68</v>
      </c>
      <c r="N28" s="14"/>
      <c r="O28" s="15"/>
      <c r="P28" s="14"/>
      <c r="Q28" s="11" t="s">
        <v>68</v>
      </c>
      <c r="R28" s="14">
        <v>3</v>
      </c>
      <c r="S28" s="11">
        <v>42</v>
      </c>
      <c r="T28" s="14">
        <v>2</v>
      </c>
      <c r="U28" s="16" t="s">
        <v>71</v>
      </c>
      <c r="V28" s="13"/>
      <c r="W28" s="11" t="s">
        <v>68</v>
      </c>
      <c r="X28" s="14"/>
      <c r="Y28" s="11" t="s">
        <v>68</v>
      </c>
      <c r="Z28" s="14"/>
      <c r="AA28" s="15"/>
      <c r="AB28" s="13"/>
      <c r="AC28" s="11" t="s">
        <v>68</v>
      </c>
      <c r="AD28" s="27"/>
      <c r="AE28" s="11" t="s">
        <v>68</v>
      </c>
      <c r="AF28" s="27"/>
      <c r="AG28" s="28"/>
      <c r="AH28" s="14"/>
      <c r="AI28" s="11" t="s">
        <v>68</v>
      </c>
      <c r="AJ28" s="14"/>
      <c r="AK28" s="11" t="s">
        <v>68</v>
      </c>
      <c r="AL28" s="14"/>
      <c r="AM28" s="14"/>
      <c r="AN28" s="17" t="str">
        <f t="shared" si="4"/>
        <v/>
      </c>
      <c r="AO28" s="11" t="str">
        <f t="shared" si="16"/>
        <v/>
      </c>
      <c r="AP28" s="18">
        <f t="shared" si="5"/>
        <v>3</v>
      </c>
      <c r="AQ28" s="11">
        <f t="shared" si="17"/>
        <v>42</v>
      </c>
      <c r="AR28" s="18">
        <f t="shared" si="6"/>
        <v>2</v>
      </c>
      <c r="AS28" s="68">
        <f t="shared" si="7"/>
        <v>3</v>
      </c>
      <c r="AT28" s="731" t="s">
        <v>671</v>
      </c>
      <c r="AU28" s="731" t="s">
        <v>815</v>
      </c>
    </row>
    <row r="29" spans="1:47" s="1" customFormat="1" ht="15.75" customHeight="1" x14ac:dyDescent="0.2">
      <c r="A29" s="22" t="s">
        <v>321</v>
      </c>
      <c r="B29" s="25" t="s">
        <v>15</v>
      </c>
      <c r="C29" s="9" t="s">
        <v>322</v>
      </c>
      <c r="D29" s="14"/>
      <c r="E29" s="11" t="s">
        <v>68</v>
      </c>
      <c r="F29" s="14"/>
      <c r="G29" s="11" t="s">
        <v>68</v>
      </c>
      <c r="H29" s="14"/>
      <c r="I29" s="16"/>
      <c r="J29" s="13"/>
      <c r="K29" s="11" t="s">
        <v>68</v>
      </c>
      <c r="L29" s="14"/>
      <c r="M29" s="11" t="s">
        <v>68</v>
      </c>
      <c r="N29" s="14"/>
      <c r="O29" s="15"/>
      <c r="P29" s="14"/>
      <c r="Q29" s="11" t="s">
        <v>68</v>
      </c>
      <c r="R29" s="14"/>
      <c r="S29" s="11" t="s">
        <v>68</v>
      </c>
      <c r="T29" s="14"/>
      <c r="U29" s="16"/>
      <c r="V29" s="13"/>
      <c r="W29" s="11" t="s">
        <v>68</v>
      </c>
      <c r="X29" s="14">
        <v>3</v>
      </c>
      <c r="Y29" s="11">
        <v>42</v>
      </c>
      <c r="Z29" s="14">
        <v>2</v>
      </c>
      <c r="AA29" s="15" t="s">
        <v>71</v>
      </c>
      <c r="AB29" s="13"/>
      <c r="AC29" s="11" t="s">
        <v>68</v>
      </c>
      <c r="AD29" s="27"/>
      <c r="AE29" s="11" t="s">
        <v>68</v>
      </c>
      <c r="AF29" s="27"/>
      <c r="AG29" s="28"/>
      <c r="AH29" s="14"/>
      <c r="AI29" s="11" t="s">
        <v>68</v>
      </c>
      <c r="AJ29" s="14"/>
      <c r="AK29" s="11" t="s">
        <v>68</v>
      </c>
      <c r="AL29" s="14"/>
      <c r="AM29" s="14"/>
      <c r="AN29" s="17" t="str">
        <f t="shared" si="4"/>
        <v/>
      </c>
      <c r="AO29" s="11" t="str">
        <f t="shared" si="16"/>
        <v/>
      </c>
      <c r="AP29" s="18">
        <f t="shared" si="5"/>
        <v>3</v>
      </c>
      <c r="AQ29" s="11">
        <f t="shared" si="17"/>
        <v>42</v>
      </c>
      <c r="AR29" s="18">
        <f t="shared" si="6"/>
        <v>2</v>
      </c>
      <c r="AS29" s="68">
        <f t="shared" si="7"/>
        <v>3</v>
      </c>
      <c r="AT29" s="731" t="s">
        <v>671</v>
      </c>
      <c r="AU29" s="731" t="s">
        <v>814</v>
      </c>
    </row>
    <row r="30" spans="1:47" s="1" customFormat="1" ht="15.75" customHeight="1" x14ac:dyDescent="0.2">
      <c r="A30" s="22" t="s">
        <v>323</v>
      </c>
      <c r="B30" s="25" t="s">
        <v>15</v>
      </c>
      <c r="C30" s="9" t="s">
        <v>324</v>
      </c>
      <c r="D30" s="14"/>
      <c r="E30" s="11" t="s">
        <v>68</v>
      </c>
      <c r="F30" s="14"/>
      <c r="G30" s="11" t="s">
        <v>68</v>
      </c>
      <c r="H30" s="14"/>
      <c r="I30" s="16"/>
      <c r="J30" s="13"/>
      <c r="K30" s="11" t="s">
        <v>68</v>
      </c>
      <c r="L30" s="14"/>
      <c r="M30" s="11" t="s">
        <v>68</v>
      </c>
      <c r="N30" s="14"/>
      <c r="O30" s="15"/>
      <c r="P30" s="14"/>
      <c r="Q30" s="11" t="s">
        <v>68</v>
      </c>
      <c r="R30" s="14"/>
      <c r="S30" s="11" t="s">
        <v>68</v>
      </c>
      <c r="T30" s="14"/>
      <c r="U30" s="16"/>
      <c r="V30" s="13"/>
      <c r="W30" s="11" t="s">
        <v>68</v>
      </c>
      <c r="X30" s="14"/>
      <c r="Y30" s="11" t="s">
        <v>68</v>
      </c>
      <c r="Z30" s="14"/>
      <c r="AA30" s="15"/>
      <c r="AB30" s="13"/>
      <c r="AC30" s="11" t="s">
        <v>68</v>
      </c>
      <c r="AD30" s="27">
        <v>3</v>
      </c>
      <c r="AE30" s="11">
        <v>42</v>
      </c>
      <c r="AF30" s="27">
        <v>2</v>
      </c>
      <c r="AG30" s="28" t="s">
        <v>71</v>
      </c>
      <c r="AH30" s="14"/>
      <c r="AI30" s="11" t="s">
        <v>68</v>
      </c>
      <c r="AJ30" s="14"/>
      <c r="AK30" s="11" t="s">
        <v>68</v>
      </c>
      <c r="AL30" s="14"/>
      <c r="AM30" s="14"/>
      <c r="AN30" s="17" t="str">
        <f t="shared" si="4"/>
        <v/>
      </c>
      <c r="AO30" s="11" t="str">
        <f t="shared" si="16"/>
        <v/>
      </c>
      <c r="AP30" s="18">
        <f t="shared" si="5"/>
        <v>3</v>
      </c>
      <c r="AQ30" s="11">
        <f t="shared" si="17"/>
        <v>42</v>
      </c>
      <c r="AR30" s="18">
        <f t="shared" si="6"/>
        <v>2</v>
      </c>
      <c r="AS30" s="68">
        <f t="shared" si="7"/>
        <v>3</v>
      </c>
      <c r="AT30" s="731" t="s">
        <v>671</v>
      </c>
      <c r="AU30" s="731" t="s">
        <v>814</v>
      </c>
    </row>
    <row r="31" spans="1:47" s="1" customFormat="1" ht="15.75" customHeight="1" x14ac:dyDescent="0.2">
      <c r="A31" s="22" t="s">
        <v>325</v>
      </c>
      <c r="B31" s="25" t="s">
        <v>15</v>
      </c>
      <c r="C31" s="9" t="s">
        <v>326</v>
      </c>
      <c r="D31" s="14"/>
      <c r="E31" s="11" t="s">
        <v>68</v>
      </c>
      <c r="F31" s="14"/>
      <c r="G31" s="11" t="s">
        <v>68</v>
      </c>
      <c r="H31" s="14"/>
      <c r="I31" s="16"/>
      <c r="J31" s="13"/>
      <c r="K31" s="11" t="s">
        <v>68</v>
      </c>
      <c r="L31" s="14"/>
      <c r="M31" s="11" t="s">
        <v>68</v>
      </c>
      <c r="N31" s="14"/>
      <c r="O31" s="15"/>
      <c r="P31" s="14"/>
      <c r="Q31" s="11" t="s">
        <v>68</v>
      </c>
      <c r="R31" s="14"/>
      <c r="S31" s="11" t="s">
        <v>68</v>
      </c>
      <c r="T31" s="14"/>
      <c r="U31" s="16"/>
      <c r="V31" s="13"/>
      <c r="W31" s="11" t="s">
        <v>68</v>
      </c>
      <c r="X31" s="14"/>
      <c r="Y31" s="11" t="s">
        <v>68</v>
      </c>
      <c r="Z31" s="14"/>
      <c r="AA31" s="15"/>
      <c r="AB31" s="13"/>
      <c r="AC31" s="11" t="s">
        <v>68</v>
      </c>
      <c r="AD31" s="27"/>
      <c r="AE31" s="11" t="s">
        <v>68</v>
      </c>
      <c r="AF31" s="27"/>
      <c r="AG31" s="28"/>
      <c r="AH31" s="14"/>
      <c r="AI31" s="11" t="s">
        <v>68</v>
      </c>
      <c r="AJ31" s="14">
        <v>4</v>
      </c>
      <c r="AK31" s="11">
        <v>40</v>
      </c>
      <c r="AL31" s="14">
        <v>2</v>
      </c>
      <c r="AM31" s="14" t="s">
        <v>71</v>
      </c>
      <c r="AN31" s="17" t="str">
        <f t="shared" si="4"/>
        <v/>
      </c>
      <c r="AO31" s="11" t="str">
        <f t="shared" si="16"/>
        <v/>
      </c>
      <c r="AP31" s="18">
        <f t="shared" si="5"/>
        <v>4</v>
      </c>
      <c r="AQ31" s="11">
        <v>40</v>
      </c>
      <c r="AR31" s="18">
        <f t="shared" si="6"/>
        <v>2</v>
      </c>
      <c r="AS31" s="68">
        <f t="shared" si="7"/>
        <v>4</v>
      </c>
      <c r="AT31" s="731" t="s">
        <v>671</v>
      </c>
      <c r="AU31" s="371" t="s">
        <v>814</v>
      </c>
    </row>
    <row r="32" spans="1:47" s="1" customFormat="1" ht="15.75" customHeight="1" x14ac:dyDescent="0.2">
      <c r="A32" s="80" t="s">
        <v>137</v>
      </c>
      <c r="B32" s="25" t="s">
        <v>15</v>
      </c>
      <c r="C32" s="81" t="s">
        <v>138</v>
      </c>
      <c r="D32" s="14"/>
      <c r="E32" s="11" t="s">
        <v>68</v>
      </c>
      <c r="F32" s="14"/>
      <c r="G32" s="11" t="s">
        <v>68</v>
      </c>
      <c r="H32" s="14"/>
      <c r="I32" s="16"/>
      <c r="J32" s="13"/>
      <c r="K32" s="11" t="s">
        <v>68</v>
      </c>
      <c r="L32" s="14">
        <v>1</v>
      </c>
      <c r="M32" s="11">
        <v>14</v>
      </c>
      <c r="N32" s="14">
        <v>1</v>
      </c>
      <c r="O32" s="15" t="s">
        <v>71</v>
      </c>
      <c r="P32" s="14"/>
      <c r="Q32" s="11" t="s">
        <v>68</v>
      </c>
      <c r="R32" s="14"/>
      <c r="S32" s="11" t="s">
        <v>68</v>
      </c>
      <c r="T32" s="14"/>
      <c r="U32" s="16"/>
      <c r="V32" s="13"/>
      <c r="W32" s="11" t="s">
        <v>68</v>
      </c>
      <c r="X32" s="14"/>
      <c r="Y32" s="11" t="s">
        <v>68</v>
      </c>
      <c r="Z32" s="14"/>
      <c r="AA32" s="15"/>
      <c r="AB32" s="13"/>
      <c r="AC32" s="11" t="s">
        <v>68</v>
      </c>
      <c r="AD32" s="27"/>
      <c r="AE32" s="11" t="s">
        <v>68</v>
      </c>
      <c r="AF32" s="27"/>
      <c r="AG32" s="28"/>
      <c r="AH32" s="14"/>
      <c r="AI32" s="11" t="s">
        <v>68</v>
      </c>
      <c r="AJ32" s="14"/>
      <c r="AK32" s="11" t="s">
        <v>68</v>
      </c>
      <c r="AL32" s="14"/>
      <c r="AM32" s="242"/>
      <c r="AN32" s="17" t="str">
        <f t="shared" si="4"/>
        <v/>
      </c>
      <c r="AO32" s="11" t="str">
        <f t="shared" si="16"/>
        <v/>
      </c>
      <c r="AP32" s="18">
        <f t="shared" si="5"/>
        <v>1</v>
      </c>
      <c r="AQ32" s="11">
        <f t="shared" si="17"/>
        <v>14</v>
      </c>
      <c r="AR32" s="18">
        <f t="shared" si="6"/>
        <v>1</v>
      </c>
      <c r="AS32" s="68">
        <f t="shared" si="7"/>
        <v>1</v>
      </c>
      <c r="AT32" s="731" t="s">
        <v>653</v>
      </c>
      <c r="AU32" s="371" t="s">
        <v>655</v>
      </c>
    </row>
    <row r="33" spans="1:47" s="419" customFormat="1" ht="15.75" customHeight="1" x14ac:dyDescent="0.2">
      <c r="A33" s="80" t="s">
        <v>777</v>
      </c>
      <c r="B33" s="25" t="s">
        <v>15</v>
      </c>
      <c r="C33" s="1432" t="s">
        <v>562</v>
      </c>
      <c r="D33" s="14"/>
      <c r="E33" s="11"/>
      <c r="F33" s="14"/>
      <c r="G33" s="11"/>
      <c r="H33" s="14"/>
      <c r="I33" s="16"/>
      <c r="J33" s="13"/>
      <c r="K33" s="11"/>
      <c r="L33" s="14"/>
      <c r="M33" s="11"/>
      <c r="N33" s="14"/>
      <c r="O33" s="15"/>
      <c r="P33" s="13"/>
      <c r="Q33" s="11" t="s">
        <v>68</v>
      </c>
      <c r="R33" s="14">
        <v>1</v>
      </c>
      <c r="S33" s="11">
        <v>14</v>
      </c>
      <c r="T33" s="14">
        <v>1</v>
      </c>
      <c r="U33" s="15" t="s">
        <v>71</v>
      </c>
      <c r="V33" s="13"/>
      <c r="W33" s="11"/>
      <c r="X33" s="14"/>
      <c r="Y33" s="11"/>
      <c r="Z33" s="14"/>
      <c r="AA33" s="15"/>
      <c r="AB33" s="13"/>
      <c r="AC33" s="11"/>
      <c r="AD33" s="27"/>
      <c r="AE33" s="11"/>
      <c r="AF33" s="702"/>
      <c r="AG33" s="703"/>
      <c r="AH33" s="704"/>
      <c r="AI33" s="82"/>
      <c r="AJ33" s="704"/>
      <c r="AK33" s="82"/>
      <c r="AL33" s="243"/>
      <c r="AM33" s="705"/>
      <c r="AN33" s="38" t="str">
        <f t="shared" si="4"/>
        <v/>
      </c>
      <c r="AO33" s="11" t="str">
        <f t="shared" si="16"/>
        <v/>
      </c>
      <c r="AP33" s="18">
        <f t="shared" si="5"/>
        <v>1</v>
      </c>
      <c r="AQ33" s="11">
        <f t="shared" si="17"/>
        <v>14</v>
      </c>
      <c r="AR33" s="18">
        <f t="shared" si="6"/>
        <v>1</v>
      </c>
      <c r="AS33" s="68">
        <f t="shared" si="7"/>
        <v>1</v>
      </c>
      <c r="AT33" s="758" t="s">
        <v>653</v>
      </c>
      <c r="AU33" s="759" t="s">
        <v>1210</v>
      </c>
    </row>
    <row r="34" spans="1:47" ht="15.75" customHeight="1" x14ac:dyDescent="0.2">
      <c r="A34" s="80" t="s">
        <v>327</v>
      </c>
      <c r="B34" s="25" t="s">
        <v>15</v>
      </c>
      <c r="C34" s="1432" t="s">
        <v>328</v>
      </c>
      <c r="D34" s="14"/>
      <c r="E34" s="11" t="s">
        <v>68</v>
      </c>
      <c r="F34" s="14"/>
      <c r="G34" s="11" t="s">
        <v>68</v>
      </c>
      <c r="H34" s="14"/>
      <c r="I34" s="16"/>
      <c r="J34" s="13"/>
      <c r="K34" s="11" t="s">
        <v>68</v>
      </c>
      <c r="L34" s="14"/>
      <c r="M34" s="11" t="s">
        <v>68</v>
      </c>
      <c r="N34" s="14"/>
      <c r="O34" s="15"/>
      <c r="P34" s="13"/>
      <c r="Q34" s="11"/>
      <c r="R34" s="14"/>
      <c r="S34" s="11"/>
      <c r="T34" s="14"/>
      <c r="U34" s="15"/>
      <c r="V34" s="13"/>
      <c r="W34" s="11"/>
      <c r="X34" s="14"/>
      <c r="Y34" s="11"/>
      <c r="Z34" s="14"/>
      <c r="AA34" s="15"/>
      <c r="AB34" s="13"/>
      <c r="AC34" s="11" t="s">
        <v>68</v>
      </c>
      <c r="AD34" s="14">
        <v>1</v>
      </c>
      <c r="AE34" s="11">
        <v>14</v>
      </c>
      <c r="AF34" s="14">
        <v>2</v>
      </c>
      <c r="AG34" s="15" t="s">
        <v>71</v>
      </c>
      <c r="AH34" s="421"/>
      <c r="AI34" s="135" t="s">
        <v>68</v>
      </c>
      <c r="AJ34" s="706"/>
      <c r="AK34" s="135" t="s">
        <v>68</v>
      </c>
      <c r="AL34" s="708"/>
      <c r="AM34" s="705"/>
      <c r="AN34" s="38" t="str">
        <f t="shared" si="4"/>
        <v/>
      </c>
      <c r="AO34" s="11" t="str">
        <f t="shared" si="16"/>
        <v/>
      </c>
      <c r="AP34" s="18">
        <f t="shared" si="5"/>
        <v>1</v>
      </c>
      <c r="AQ34" s="11">
        <f t="shared" si="17"/>
        <v>14</v>
      </c>
      <c r="AR34" s="18">
        <f t="shared" si="6"/>
        <v>2</v>
      </c>
      <c r="AS34" s="68">
        <f t="shared" si="7"/>
        <v>1</v>
      </c>
      <c r="AT34" s="758" t="s">
        <v>653</v>
      </c>
      <c r="AU34" s="759" t="s">
        <v>1210</v>
      </c>
    </row>
    <row r="35" spans="1:47" ht="15.75" customHeight="1" x14ac:dyDescent="0.25">
      <c r="A35" s="782" t="s">
        <v>329</v>
      </c>
      <c r="B35" s="649" t="s">
        <v>34</v>
      </c>
      <c r="C35" s="1445" t="s">
        <v>330</v>
      </c>
      <c r="D35" s="14"/>
      <c r="E35" s="11"/>
      <c r="F35" s="14"/>
      <c r="G35" s="11"/>
      <c r="H35" s="14"/>
      <c r="I35" s="32"/>
      <c r="J35" s="21">
        <v>2</v>
      </c>
      <c r="K35" s="651">
        <v>28</v>
      </c>
      <c r="L35" s="10">
        <v>1</v>
      </c>
      <c r="M35" s="651">
        <v>14</v>
      </c>
      <c r="N35" s="777">
        <v>4</v>
      </c>
      <c r="O35" s="12" t="s">
        <v>83</v>
      </c>
      <c r="P35" s="13"/>
      <c r="Q35" s="11" t="s">
        <v>68</v>
      </c>
      <c r="R35" s="14"/>
      <c r="S35" s="11" t="s">
        <v>68</v>
      </c>
      <c r="T35" s="14"/>
      <c r="U35" s="15"/>
      <c r="V35" s="13"/>
      <c r="W35" s="11" t="s">
        <v>68</v>
      </c>
      <c r="X35" s="14"/>
      <c r="Y35" s="11" t="s">
        <v>68</v>
      </c>
      <c r="Z35" s="14"/>
      <c r="AA35" s="15"/>
      <c r="AB35" s="13"/>
      <c r="AC35" s="11" t="s">
        <v>68</v>
      </c>
      <c r="AD35" s="14"/>
      <c r="AE35" s="208" t="s">
        <v>68</v>
      </c>
      <c r="AF35" s="706"/>
      <c r="AG35" s="707"/>
      <c r="AH35" s="421"/>
      <c r="AI35" s="135" t="s">
        <v>68</v>
      </c>
      <c r="AJ35" s="706"/>
      <c r="AK35" s="135" t="s">
        <v>68</v>
      </c>
      <c r="AL35" s="708"/>
      <c r="AM35" s="705"/>
      <c r="AN35" s="38">
        <f t="shared" si="4"/>
        <v>2</v>
      </c>
      <c r="AO35" s="11">
        <f t="shared" si="16"/>
        <v>28</v>
      </c>
      <c r="AP35" s="18">
        <f t="shared" si="5"/>
        <v>1</v>
      </c>
      <c r="AQ35" s="11">
        <f t="shared" si="17"/>
        <v>14</v>
      </c>
      <c r="AR35" s="18">
        <f t="shared" si="6"/>
        <v>4</v>
      </c>
      <c r="AS35" s="68">
        <f t="shared" si="7"/>
        <v>3</v>
      </c>
      <c r="AT35" s="758" t="s">
        <v>711</v>
      </c>
      <c r="AU35" s="759" t="s">
        <v>712</v>
      </c>
    </row>
    <row r="36" spans="1:47" ht="15.75" customHeight="1" x14ac:dyDescent="0.2">
      <c r="A36" s="80" t="s">
        <v>331</v>
      </c>
      <c r="B36" s="25" t="s">
        <v>34</v>
      </c>
      <c r="C36" s="709" t="s">
        <v>332</v>
      </c>
      <c r="D36" s="14"/>
      <c r="E36" s="11"/>
      <c r="F36" s="14"/>
      <c r="G36" s="11"/>
      <c r="H36" s="14"/>
      <c r="I36" s="32"/>
      <c r="J36" s="21"/>
      <c r="K36" s="651" t="s">
        <v>68</v>
      </c>
      <c r="L36" s="10">
        <v>1</v>
      </c>
      <c r="M36" s="651">
        <v>14</v>
      </c>
      <c r="N36" s="10">
        <v>2</v>
      </c>
      <c r="O36" s="12" t="s">
        <v>71</v>
      </c>
      <c r="P36" s="13"/>
      <c r="Q36" s="11" t="s">
        <v>68</v>
      </c>
      <c r="R36" s="14"/>
      <c r="S36" s="11" t="s">
        <v>68</v>
      </c>
      <c r="T36" s="14"/>
      <c r="U36" s="15"/>
      <c r="V36" s="13"/>
      <c r="W36" s="11" t="s">
        <v>68</v>
      </c>
      <c r="X36" s="14"/>
      <c r="Y36" s="11" t="s">
        <v>68</v>
      </c>
      <c r="Z36" s="14"/>
      <c r="AA36" s="15"/>
      <c r="AB36" s="13"/>
      <c r="AC36" s="11" t="s">
        <v>68</v>
      </c>
      <c r="AD36" s="14"/>
      <c r="AE36" s="11" t="s">
        <v>68</v>
      </c>
      <c r="AF36" s="422"/>
      <c r="AG36" s="710"/>
      <c r="AH36" s="422"/>
      <c r="AI36" s="106" t="s">
        <v>68</v>
      </c>
      <c r="AJ36" s="422"/>
      <c r="AK36" s="106" t="s">
        <v>68</v>
      </c>
      <c r="AL36" s="422"/>
      <c r="AM36" s="711"/>
      <c r="AN36" s="38" t="str">
        <f t="shared" si="4"/>
        <v/>
      </c>
      <c r="AO36" s="11" t="str">
        <f t="shared" si="16"/>
        <v/>
      </c>
      <c r="AP36" s="18">
        <f t="shared" si="5"/>
        <v>1</v>
      </c>
      <c r="AQ36" s="11">
        <f t="shared" si="17"/>
        <v>14</v>
      </c>
      <c r="AR36" s="18">
        <f t="shared" si="6"/>
        <v>2</v>
      </c>
      <c r="AS36" s="68">
        <f t="shared" si="7"/>
        <v>1</v>
      </c>
      <c r="AT36" s="758" t="s">
        <v>711</v>
      </c>
      <c r="AU36" s="634" t="s">
        <v>732</v>
      </c>
    </row>
    <row r="37" spans="1:47" x14ac:dyDescent="0.2">
      <c r="A37" s="80" t="s">
        <v>333</v>
      </c>
      <c r="B37" s="712" t="s">
        <v>34</v>
      </c>
      <c r="C37" s="453" t="s">
        <v>334</v>
      </c>
      <c r="D37" s="14">
        <v>3</v>
      </c>
      <c r="E37" s="11">
        <v>42</v>
      </c>
      <c r="F37" s="14"/>
      <c r="G37" s="11" t="s">
        <v>68</v>
      </c>
      <c r="H37" s="14">
        <v>3</v>
      </c>
      <c r="I37" s="32" t="s">
        <v>15</v>
      </c>
      <c r="J37" s="26"/>
      <c r="K37" s="11" t="s">
        <v>68</v>
      </c>
      <c r="L37" s="14"/>
      <c r="M37" s="11" t="s">
        <v>68</v>
      </c>
      <c r="N37" s="14"/>
      <c r="O37" s="15"/>
      <c r="P37" s="14"/>
      <c r="Q37" s="11" t="s">
        <v>68</v>
      </c>
      <c r="R37" s="14"/>
      <c r="S37" s="11" t="s">
        <v>68</v>
      </c>
      <c r="T37" s="14"/>
      <c r="U37" s="16"/>
      <c r="V37" s="13"/>
      <c r="W37" s="11" t="s">
        <v>68</v>
      </c>
      <c r="X37" s="14"/>
      <c r="Y37" s="11" t="s">
        <v>68</v>
      </c>
      <c r="Z37" s="14"/>
      <c r="AA37" s="15"/>
      <c r="AB37" s="13"/>
      <c r="AC37" s="11" t="s">
        <v>68</v>
      </c>
      <c r="AD37" s="27"/>
      <c r="AE37" s="11" t="s">
        <v>68</v>
      </c>
      <c r="AF37" s="27"/>
      <c r="AG37" s="28"/>
      <c r="AH37" s="14"/>
      <c r="AI37" s="11" t="s">
        <v>68</v>
      </c>
      <c r="AJ37" s="14"/>
      <c r="AK37" s="11" t="s">
        <v>68</v>
      </c>
      <c r="AL37" s="14"/>
      <c r="AM37" s="14"/>
      <c r="AN37" s="17">
        <f t="shared" si="4"/>
        <v>3</v>
      </c>
      <c r="AO37" s="11">
        <f t="shared" si="16"/>
        <v>42</v>
      </c>
      <c r="AP37" s="18" t="str">
        <f t="shared" si="5"/>
        <v/>
      </c>
      <c r="AQ37" s="11" t="str">
        <f t="shared" si="17"/>
        <v/>
      </c>
      <c r="AR37" s="18">
        <f t="shared" si="6"/>
        <v>3</v>
      </c>
      <c r="AS37" s="68">
        <f t="shared" si="7"/>
        <v>3</v>
      </c>
      <c r="AT37" s="30" t="s">
        <v>673</v>
      </c>
      <c r="AU37" s="634" t="s">
        <v>674</v>
      </c>
    </row>
    <row r="38" spans="1:47" x14ac:dyDescent="0.2">
      <c r="A38" s="452" t="s">
        <v>335</v>
      </c>
      <c r="B38" s="25" t="s">
        <v>34</v>
      </c>
      <c r="C38" s="453" t="s">
        <v>336</v>
      </c>
      <c r="D38" s="14"/>
      <c r="E38" s="11" t="s">
        <v>68</v>
      </c>
      <c r="F38" s="14"/>
      <c r="G38" s="11" t="s">
        <v>68</v>
      </c>
      <c r="H38" s="14"/>
      <c r="I38" s="16"/>
      <c r="J38" s="13">
        <v>1</v>
      </c>
      <c r="K38" s="11">
        <v>14</v>
      </c>
      <c r="L38" s="14">
        <v>1</v>
      </c>
      <c r="M38" s="11">
        <v>14</v>
      </c>
      <c r="N38" s="14">
        <v>2</v>
      </c>
      <c r="O38" s="15" t="s">
        <v>83</v>
      </c>
      <c r="P38" s="14"/>
      <c r="Q38" s="11" t="s">
        <v>68</v>
      </c>
      <c r="R38" s="14"/>
      <c r="S38" s="11" t="s">
        <v>68</v>
      </c>
      <c r="T38" s="14"/>
      <c r="U38" s="16"/>
      <c r="V38" s="13"/>
      <c r="W38" s="11" t="s">
        <v>68</v>
      </c>
      <c r="X38" s="14"/>
      <c r="Y38" s="11" t="s">
        <v>68</v>
      </c>
      <c r="Z38" s="14"/>
      <c r="AA38" s="15"/>
      <c r="AB38" s="13"/>
      <c r="AC38" s="11" t="s">
        <v>68</v>
      </c>
      <c r="AD38" s="27"/>
      <c r="AE38" s="11" t="s">
        <v>68</v>
      </c>
      <c r="AF38" s="27"/>
      <c r="AG38" s="28"/>
      <c r="AH38" s="14"/>
      <c r="AI38" s="11" t="s">
        <v>68</v>
      </c>
      <c r="AJ38" s="14"/>
      <c r="AK38" s="11" t="s">
        <v>68</v>
      </c>
      <c r="AL38" s="14"/>
      <c r="AM38" s="14"/>
      <c r="AN38" s="17">
        <f t="shared" si="4"/>
        <v>1</v>
      </c>
      <c r="AO38" s="11">
        <f t="shared" si="16"/>
        <v>14</v>
      </c>
      <c r="AP38" s="18">
        <f t="shared" si="5"/>
        <v>1</v>
      </c>
      <c r="AQ38" s="11">
        <f t="shared" si="17"/>
        <v>14</v>
      </c>
      <c r="AR38" s="18">
        <f t="shared" si="6"/>
        <v>2</v>
      </c>
      <c r="AS38" s="68">
        <f t="shared" si="7"/>
        <v>2</v>
      </c>
      <c r="AT38" s="30" t="s">
        <v>673</v>
      </c>
      <c r="AU38" s="634" t="s">
        <v>674</v>
      </c>
    </row>
    <row r="39" spans="1:47" s="1" customFormat="1" ht="15.75" customHeight="1" x14ac:dyDescent="0.2">
      <c r="A39" s="80" t="s">
        <v>337</v>
      </c>
      <c r="B39" s="649" t="s">
        <v>34</v>
      </c>
      <c r="C39" s="612" t="s">
        <v>338</v>
      </c>
      <c r="D39" s="14"/>
      <c r="E39" s="11" t="s">
        <v>68</v>
      </c>
      <c r="F39" s="14"/>
      <c r="G39" s="11" t="s">
        <v>68</v>
      </c>
      <c r="H39" s="14"/>
      <c r="I39" s="16"/>
      <c r="J39" s="13"/>
      <c r="K39" s="11" t="s">
        <v>68</v>
      </c>
      <c r="L39" s="14"/>
      <c r="M39" s="11" t="s">
        <v>68</v>
      </c>
      <c r="N39" s="14"/>
      <c r="O39" s="15"/>
      <c r="P39" s="13">
        <v>2</v>
      </c>
      <c r="Q39" s="11">
        <v>28</v>
      </c>
      <c r="R39" s="14">
        <v>1</v>
      </c>
      <c r="S39" s="11">
        <v>14</v>
      </c>
      <c r="T39" s="14">
        <v>4</v>
      </c>
      <c r="U39" s="15" t="s">
        <v>122</v>
      </c>
      <c r="V39" s="13"/>
      <c r="W39" s="11" t="s">
        <v>68</v>
      </c>
      <c r="X39" s="14"/>
      <c r="Y39" s="11" t="s">
        <v>68</v>
      </c>
      <c r="Z39" s="14"/>
      <c r="AA39" s="15"/>
      <c r="AB39" s="13"/>
      <c r="AC39" s="11" t="s">
        <v>68</v>
      </c>
      <c r="AD39" s="14"/>
      <c r="AE39" s="11" t="s">
        <v>68</v>
      </c>
      <c r="AF39" s="14"/>
      <c r="AG39" s="15"/>
      <c r="AH39" s="14"/>
      <c r="AI39" s="11" t="s">
        <v>68</v>
      </c>
      <c r="AJ39" s="14"/>
      <c r="AK39" s="11" t="s">
        <v>68</v>
      </c>
      <c r="AL39" s="14"/>
      <c r="AM39" s="14"/>
      <c r="AN39" s="17">
        <f t="shared" si="4"/>
        <v>2</v>
      </c>
      <c r="AO39" s="11">
        <f t="shared" si="16"/>
        <v>28</v>
      </c>
      <c r="AP39" s="18">
        <f t="shared" si="5"/>
        <v>1</v>
      </c>
      <c r="AQ39" s="11">
        <f t="shared" si="17"/>
        <v>14</v>
      </c>
      <c r="AR39" s="18">
        <f t="shared" si="6"/>
        <v>4</v>
      </c>
      <c r="AS39" s="68">
        <f t="shared" si="7"/>
        <v>3</v>
      </c>
      <c r="AT39" s="758" t="s">
        <v>711</v>
      </c>
      <c r="AU39" s="634" t="s">
        <v>712</v>
      </c>
    </row>
    <row r="40" spans="1:47" s="1" customFormat="1" ht="15.75" customHeight="1" x14ac:dyDescent="0.2">
      <c r="A40" s="80" t="s">
        <v>339</v>
      </c>
      <c r="B40" s="1442" t="s">
        <v>34</v>
      </c>
      <c r="C40" s="612" t="s">
        <v>340</v>
      </c>
      <c r="D40" s="14"/>
      <c r="E40" s="11" t="s">
        <v>68</v>
      </c>
      <c r="F40" s="14"/>
      <c r="G40" s="11" t="s">
        <v>68</v>
      </c>
      <c r="H40" s="14"/>
      <c r="I40" s="16"/>
      <c r="J40" s="13"/>
      <c r="K40" s="11" t="s">
        <v>68</v>
      </c>
      <c r="L40" s="14"/>
      <c r="M40" s="11" t="s">
        <v>68</v>
      </c>
      <c r="N40" s="14"/>
      <c r="O40" s="15"/>
      <c r="P40" s="13"/>
      <c r="Q40" s="11" t="s">
        <v>68</v>
      </c>
      <c r="R40" s="14"/>
      <c r="S40" s="11" t="s">
        <v>68</v>
      </c>
      <c r="T40" s="14"/>
      <c r="U40" s="15"/>
      <c r="V40" s="13">
        <v>2</v>
      </c>
      <c r="W40" s="11">
        <v>28</v>
      </c>
      <c r="X40" s="14">
        <v>1</v>
      </c>
      <c r="Y40" s="11">
        <v>14</v>
      </c>
      <c r="Z40" s="14">
        <v>4</v>
      </c>
      <c r="AA40" s="15" t="s">
        <v>122</v>
      </c>
      <c r="AB40" s="13"/>
      <c r="AC40" s="11" t="s">
        <v>68</v>
      </c>
      <c r="AD40" s="14"/>
      <c r="AE40" s="11" t="s">
        <v>68</v>
      </c>
      <c r="AF40" s="14"/>
      <c r="AG40" s="15"/>
      <c r="AH40" s="14"/>
      <c r="AI40" s="11" t="s">
        <v>68</v>
      </c>
      <c r="AJ40" s="14"/>
      <c r="AK40" s="11" t="s">
        <v>68</v>
      </c>
      <c r="AL40" s="14"/>
      <c r="AM40" s="14"/>
      <c r="AN40" s="17">
        <f t="shared" si="4"/>
        <v>2</v>
      </c>
      <c r="AO40" s="11">
        <f t="shared" si="16"/>
        <v>28</v>
      </c>
      <c r="AP40" s="18">
        <f t="shared" si="5"/>
        <v>1</v>
      </c>
      <c r="AQ40" s="11">
        <f t="shared" si="17"/>
        <v>14</v>
      </c>
      <c r="AR40" s="18">
        <f t="shared" si="6"/>
        <v>4</v>
      </c>
      <c r="AS40" s="68">
        <f t="shared" si="7"/>
        <v>3</v>
      </c>
      <c r="AT40" s="758" t="s">
        <v>711</v>
      </c>
      <c r="AU40" s="634" t="s">
        <v>803</v>
      </c>
    </row>
    <row r="41" spans="1:47" s="1" customFormat="1" ht="15.75" customHeight="1" x14ac:dyDescent="0.2">
      <c r="A41" s="80" t="s">
        <v>341</v>
      </c>
      <c r="B41" s="649" t="s">
        <v>34</v>
      </c>
      <c r="C41" s="612" t="s">
        <v>342</v>
      </c>
      <c r="D41" s="14"/>
      <c r="E41" s="11" t="s">
        <v>68</v>
      </c>
      <c r="F41" s="14"/>
      <c r="G41" s="11" t="s">
        <v>68</v>
      </c>
      <c r="H41" s="14"/>
      <c r="I41" s="16"/>
      <c r="J41" s="13"/>
      <c r="K41" s="11" t="s">
        <v>68</v>
      </c>
      <c r="L41" s="14"/>
      <c r="M41" s="11" t="s">
        <v>68</v>
      </c>
      <c r="N41" s="14"/>
      <c r="O41" s="15"/>
      <c r="P41" s="13"/>
      <c r="Q41" s="11" t="s">
        <v>68</v>
      </c>
      <c r="R41" s="14"/>
      <c r="S41" s="11" t="s">
        <v>68</v>
      </c>
      <c r="T41" s="14"/>
      <c r="U41" s="15"/>
      <c r="V41" s="13"/>
      <c r="W41" s="11" t="s">
        <v>68</v>
      </c>
      <c r="X41" s="14"/>
      <c r="Y41" s="11" t="s">
        <v>68</v>
      </c>
      <c r="Z41" s="14"/>
      <c r="AA41" s="15"/>
      <c r="AB41" s="13">
        <v>2</v>
      </c>
      <c r="AC41" s="11">
        <v>28</v>
      </c>
      <c r="AD41" s="14">
        <v>2</v>
      </c>
      <c r="AE41" s="11">
        <v>28</v>
      </c>
      <c r="AF41" s="14">
        <v>4</v>
      </c>
      <c r="AG41" s="15" t="s">
        <v>122</v>
      </c>
      <c r="AH41" s="14"/>
      <c r="AI41" s="11" t="s">
        <v>68</v>
      </c>
      <c r="AJ41" s="14"/>
      <c r="AK41" s="11" t="s">
        <v>68</v>
      </c>
      <c r="AL41" s="14"/>
      <c r="AM41" s="14"/>
      <c r="AN41" s="17">
        <f t="shared" si="4"/>
        <v>2</v>
      </c>
      <c r="AO41" s="11">
        <f t="shared" si="16"/>
        <v>28</v>
      </c>
      <c r="AP41" s="18">
        <f t="shared" si="5"/>
        <v>2</v>
      </c>
      <c r="AQ41" s="11">
        <f t="shared" si="17"/>
        <v>28</v>
      </c>
      <c r="AR41" s="18">
        <f t="shared" si="6"/>
        <v>4</v>
      </c>
      <c r="AS41" s="68">
        <f t="shared" si="7"/>
        <v>4</v>
      </c>
      <c r="AT41" s="758" t="s">
        <v>711</v>
      </c>
      <c r="AU41" s="634" t="s">
        <v>803</v>
      </c>
    </row>
    <row r="42" spans="1:47" s="1" customFormat="1" ht="15.75" customHeight="1" x14ac:dyDescent="0.2">
      <c r="A42" s="80" t="s">
        <v>343</v>
      </c>
      <c r="B42" s="649" t="s">
        <v>34</v>
      </c>
      <c r="C42" s="612" t="s">
        <v>344</v>
      </c>
      <c r="D42" s="14"/>
      <c r="E42" s="11" t="s">
        <v>68</v>
      </c>
      <c r="F42" s="14"/>
      <c r="G42" s="11" t="s">
        <v>68</v>
      </c>
      <c r="H42" s="14"/>
      <c r="I42" s="16"/>
      <c r="J42" s="13"/>
      <c r="K42" s="11" t="s">
        <v>68</v>
      </c>
      <c r="L42" s="14"/>
      <c r="M42" s="11" t="s">
        <v>68</v>
      </c>
      <c r="N42" s="14"/>
      <c r="O42" s="15"/>
      <c r="P42" s="13"/>
      <c r="Q42" s="11" t="s">
        <v>68</v>
      </c>
      <c r="R42" s="14"/>
      <c r="S42" s="11" t="s">
        <v>68</v>
      </c>
      <c r="T42" s="14"/>
      <c r="U42" s="15"/>
      <c r="V42" s="13"/>
      <c r="W42" s="11" t="s">
        <v>68</v>
      </c>
      <c r="X42" s="14"/>
      <c r="Y42" s="11" t="s">
        <v>68</v>
      </c>
      <c r="Z42" s="14"/>
      <c r="AA42" s="15"/>
      <c r="AB42" s="13"/>
      <c r="AC42" s="11" t="s">
        <v>68</v>
      </c>
      <c r="AD42" s="14"/>
      <c r="AE42" s="11" t="s">
        <v>68</v>
      </c>
      <c r="AF42" s="14"/>
      <c r="AG42" s="15"/>
      <c r="AH42" s="14">
        <v>2</v>
      </c>
      <c r="AI42" s="11">
        <v>20</v>
      </c>
      <c r="AJ42" s="14">
        <v>2</v>
      </c>
      <c r="AK42" s="11">
        <v>20</v>
      </c>
      <c r="AL42" s="14">
        <v>4</v>
      </c>
      <c r="AM42" s="14" t="s">
        <v>345</v>
      </c>
      <c r="AN42" s="17">
        <f t="shared" si="4"/>
        <v>2</v>
      </c>
      <c r="AO42" s="11">
        <v>20</v>
      </c>
      <c r="AP42" s="18">
        <f t="shared" si="5"/>
        <v>2</v>
      </c>
      <c r="AQ42" s="11">
        <v>20</v>
      </c>
      <c r="AR42" s="18">
        <f t="shared" si="6"/>
        <v>4</v>
      </c>
      <c r="AS42" s="68">
        <f t="shared" si="7"/>
        <v>4</v>
      </c>
      <c r="AT42" s="758" t="s">
        <v>711</v>
      </c>
      <c r="AU42" s="634" t="s">
        <v>803</v>
      </c>
    </row>
    <row r="43" spans="1:47" s="1" customFormat="1" ht="15.75" customHeight="1" x14ac:dyDescent="0.2">
      <c r="A43" s="80" t="s">
        <v>346</v>
      </c>
      <c r="B43" s="712" t="s">
        <v>34</v>
      </c>
      <c r="C43" s="612" t="s">
        <v>347</v>
      </c>
      <c r="D43" s="14"/>
      <c r="E43" s="11" t="s">
        <v>68</v>
      </c>
      <c r="F43" s="14"/>
      <c r="G43" s="11" t="s">
        <v>68</v>
      </c>
      <c r="H43" s="14"/>
      <c r="I43" s="16"/>
      <c r="J43" s="13"/>
      <c r="K43" s="11" t="s">
        <v>68</v>
      </c>
      <c r="L43" s="14"/>
      <c r="M43" s="11" t="s">
        <v>68</v>
      </c>
      <c r="N43" s="14"/>
      <c r="O43" s="15"/>
      <c r="P43" s="13">
        <v>2</v>
      </c>
      <c r="Q43" s="11">
        <v>28</v>
      </c>
      <c r="R43" s="14"/>
      <c r="S43" s="11" t="s">
        <v>68</v>
      </c>
      <c r="T43" s="14">
        <v>3</v>
      </c>
      <c r="U43" s="15" t="s">
        <v>122</v>
      </c>
      <c r="V43" s="13"/>
      <c r="W43" s="11" t="s">
        <v>68</v>
      </c>
      <c r="X43" s="14"/>
      <c r="Y43" s="11" t="s">
        <v>68</v>
      </c>
      <c r="Z43" s="14"/>
      <c r="AA43" s="15"/>
      <c r="AB43" s="13"/>
      <c r="AC43" s="11" t="s">
        <v>68</v>
      </c>
      <c r="AD43" s="14"/>
      <c r="AE43" s="11" t="s">
        <v>68</v>
      </c>
      <c r="AF43" s="14"/>
      <c r="AG43" s="15"/>
      <c r="AH43" s="14"/>
      <c r="AI43" s="11" t="s">
        <v>68</v>
      </c>
      <c r="AJ43" s="14"/>
      <c r="AK43" s="11" t="s">
        <v>68</v>
      </c>
      <c r="AL43" s="14"/>
      <c r="AM43" s="14"/>
      <c r="AN43" s="17">
        <f t="shared" si="4"/>
        <v>2</v>
      </c>
      <c r="AO43" s="11">
        <f t="shared" si="16"/>
        <v>28</v>
      </c>
      <c r="AP43" s="18" t="str">
        <f t="shared" si="5"/>
        <v/>
      </c>
      <c r="AQ43" s="11" t="str">
        <f t="shared" si="17"/>
        <v/>
      </c>
      <c r="AR43" s="18">
        <f t="shared" si="6"/>
        <v>3</v>
      </c>
      <c r="AS43" s="68">
        <f t="shared" si="7"/>
        <v>2</v>
      </c>
      <c r="AT43" s="758" t="s">
        <v>711</v>
      </c>
      <c r="AU43" s="634" t="s">
        <v>760</v>
      </c>
    </row>
    <row r="44" spans="1:47" s="1" customFormat="1" ht="15.75" customHeight="1" x14ac:dyDescent="0.2">
      <c r="A44" s="80" t="s">
        <v>348</v>
      </c>
      <c r="B44" s="25" t="s">
        <v>34</v>
      </c>
      <c r="C44" s="612" t="s">
        <v>349</v>
      </c>
      <c r="D44" s="42"/>
      <c r="E44" s="11" t="s">
        <v>68</v>
      </c>
      <c r="F44" s="42"/>
      <c r="G44" s="11" t="s">
        <v>68</v>
      </c>
      <c r="H44" s="42"/>
      <c r="I44" s="43"/>
      <c r="J44" s="44"/>
      <c r="K44" s="11" t="s">
        <v>68</v>
      </c>
      <c r="L44" s="42"/>
      <c r="M44" s="11" t="s">
        <v>68</v>
      </c>
      <c r="N44" s="42"/>
      <c r="O44" s="45"/>
      <c r="P44" s="44"/>
      <c r="Q44" s="11" t="s">
        <v>68</v>
      </c>
      <c r="R44" s="42"/>
      <c r="S44" s="11" t="s">
        <v>68</v>
      </c>
      <c r="T44" s="42"/>
      <c r="U44" s="45"/>
      <c r="V44" s="44">
        <v>2</v>
      </c>
      <c r="W44" s="11">
        <v>28</v>
      </c>
      <c r="X44" s="42"/>
      <c r="Y44" s="11" t="s">
        <v>68</v>
      </c>
      <c r="Z44" s="42">
        <v>3</v>
      </c>
      <c r="AA44" s="45" t="s">
        <v>122</v>
      </c>
      <c r="AB44" s="44"/>
      <c r="AC44" s="11" t="s">
        <v>68</v>
      </c>
      <c r="AD44" s="42"/>
      <c r="AE44" s="11" t="s">
        <v>68</v>
      </c>
      <c r="AF44" s="42"/>
      <c r="AG44" s="45"/>
      <c r="AH44" s="42"/>
      <c r="AI44" s="11" t="s">
        <v>68</v>
      </c>
      <c r="AJ44" s="42"/>
      <c r="AK44" s="11" t="s">
        <v>68</v>
      </c>
      <c r="AL44" s="42"/>
      <c r="AM44" s="42"/>
      <c r="AN44" s="17">
        <f t="shared" si="4"/>
        <v>2</v>
      </c>
      <c r="AO44" s="11">
        <f t="shared" si="16"/>
        <v>28</v>
      </c>
      <c r="AP44" s="18" t="str">
        <f t="shared" si="5"/>
        <v/>
      </c>
      <c r="AQ44" s="11" t="str">
        <f t="shared" si="17"/>
        <v/>
      </c>
      <c r="AR44" s="18">
        <f t="shared" si="6"/>
        <v>3</v>
      </c>
      <c r="AS44" s="68">
        <f t="shared" si="7"/>
        <v>2</v>
      </c>
      <c r="AT44" s="758" t="s">
        <v>711</v>
      </c>
      <c r="AU44" s="634" t="s">
        <v>760</v>
      </c>
    </row>
    <row r="45" spans="1:47" s="20" customFormat="1" ht="15.75" customHeight="1" x14ac:dyDescent="0.2">
      <c r="A45" s="80" t="s">
        <v>350</v>
      </c>
      <c r="B45" s="25" t="s">
        <v>34</v>
      </c>
      <c r="C45" s="612" t="s">
        <v>351</v>
      </c>
      <c r="D45" s="14"/>
      <c r="E45" s="11" t="s">
        <v>68</v>
      </c>
      <c r="F45" s="14"/>
      <c r="G45" s="11" t="s">
        <v>68</v>
      </c>
      <c r="H45" s="14"/>
      <c r="I45" s="16"/>
      <c r="J45" s="13"/>
      <c r="K45" s="11" t="s">
        <v>68</v>
      </c>
      <c r="L45" s="14"/>
      <c r="M45" s="11" t="s">
        <v>68</v>
      </c>
      <c r="N45" s="14"/>
      <c r="O45" s="15"/>
      <c r="P45" s="13"/>
      <c r="Q45" s="11" t="s">
        <v>68</v>
      </c>
      <c r="R45" s="14"/>
      <c r="S45" s="11" t="s">
        <v>68</v>
      </c>
      <c r="T45" s="14"/>
      <c r="U45" s="15"/>
      <c r="V45" s="13"/>
      <c r="W45" s="11" t="s">
        <v>68</v>
      </c>
      <c r="X45" s="14"/>
      <c r="Y45" s="11" t="s">
        <v>68</v>
      </c>
      <c r="Z45" s="14"/>
      <c r="AA45" s="15"/>
      <c r="AB45" s="13">
        <v>2</v>
      </c>
      <c r="AC45" s="11">
        <v>28</v>
      </c>
      <c r="AD45" s="14">
        <v>2</v>
      </c>
      <c r="AE45" s="11">
        <v>28</v>
      </c>
      <c r="AF45" s="14">
        <v>4</v>
      </c>
      <c r="AG45" s="15" t="s">
        <v>122</v>
      </c>
      <c r="AH45" s="14"/>
      <c r="AI45" s="11" t="s">
        <v>68</v>
      </c>
      <c r="AJ45" s="14"/>
      <c r="AK45" s="11" t="s">
        <v>68</v>
      </c>
      <c r="AL45" s="14"/>
      <c r="AM45" s="14"/>
      <c r="AN45" s="17">
        <f t="shared" si="4"/>
        <v>2</v>
      </c>
      <c r="AO45" s="11">
        <f t="shared" si="16"/>
        <v>28</v>
      </c>
      <c r="AP45" s="18">
        <f t="shared" si="5"/>
        <v>2</v>
      </c>
      <c r="AQ45" s="11">
        <f t="shared" si="17"/>
        <v>28</v>
      </c>
      <c r="AR45" s="18">
        <f t="shared" si="6"/>
        <v>4</v>
      </c>
      <c r="AS45" s="68">
        <f t="shared" si="7"/>
        <v>4</v>
      </c>
      <c r="AT45" s="758" t="s">
        <v>711</v>
      </c>
      <c r="AU45" s="634" t="s">
        <v>760</v>
      </c>
    </row>
    <row r="46" spans="1:47" s="20" customFormat="1" ht="15.75" customHeight="1" x14ac:dyDescent="0.2">
      <c r="A46" s="80" t="s">
        <v>352</v>
      </c>
      <c r="B46" s="712" t="s">
        <v>34</v>
      </c>
      <c r="C46" s="612" t="s">
        <v>353</v>
      </c>
      <c r="D46" s="14"/>
      <c r="E46" s="11" t="s">
        <v>68</v>
      </c>
      <c r="F46" s="14"/>
      <c r="G46" s="11" t="s">
        <v>68</v>
      </c>
      <c r="H46" s="14"/>
      <c r="I46" s="16"/>
      <c r="J46" s="13"/>
      <c r="K46" s="11" t="s">
        <v>68</v>
      </c>
      <c r="L46" s="14"/>
      <c r="M46" s="11" t="s">
        <v>68</v>
      </c>
      <c r="N46" s="14"/>
      <c r="O46" s="15"/>
      <c r="P46" s="13"/>
      <c r="Q46" s="11" t="s">
        <v>68</v>
      </c>
      <c r="R46" s="14"/>
      <c r="S46" s="11" t="s">
        <v>68</v>
      </c>
      <c r="T46" s="14"/>
      <c r="U46" s="15"/>
      <c r="V46" s="13"/>
      <c r="W46" s="11" t="s">
        <v>68</v>
      </c>
      <c r="X46" s="14"/>
      <c r="Y46" s="11" t="s">
        <v>68</v>
      </c>
      <c r="Z46" s="14"/>
      <c r="AA46" s="15"/>
      <c r="AB46" s="13"/>
      <c r="AC46" s="11" t="s">
        <v>68</v>
      </c>
      <c r="AD46" s="14"/>
      <c r="AE46" s="11" t="s">
        <v>68</v>
      </c>
      <c r="AF46" s="14"/>
      <c r="AG46" s="15"/>
      <c r="AH46" s="14">
        <v>2</v>
      </c>
      <c r="AI46" s="11">
        <v>20</v>
      </c>
      <c r="AJ46" s="14">
        <v>2</v>
      </c>
      <c r="AK46" s="11">
        <v>20</v>
      </c>
      <c r="AL46" s="14">
        <v>4</v>
      </c>
      <c r="AM46" s="14" t="s">
        <v>175</v>
      </c>
      <c r="AN46" s="17">
        <f t="shared" si="4"/>
        <v>2</v>
      </c>
      <c r="AO46" s="11">
        <v>20</v>
      </c>
      <c r="AP46" s="18">
        <f t="shared" si="5"/>
        <v>2</v>
      </c>
      <c r="AQ46" s="11">
        <v>20</v>
      </c>
      <c r="AR46" s="18">
        <f t="shared" si="6"/>
        <v>4</v>
      </c>
      <c r="AS46" s="68">
        <f t="shared" si="7"/>
        <v>4</v>
      </c>
      <c r="AT46" s="758" t="s">
        <v>711</v>
      </c>
      <c r="AU46" s="634" t="s">
        <v>760</v>
      </c>
    </row>
    <row r="47" spans="1:47" s="20" customFormat="1" ht="15.75" customHeight="1" x14ac:dyDescent="0.25">
      <c r="A47" s="783" t="s">
        <v>574</v>
      </c>
      <c r="B47" s="33" t="s">
        <v>34</v>
      </c>
      <c r="C47" s="1444" t="s">
        <v>575</v>
      </c>
      <c r="D47" s="26"/>
      <c r="E47" s="34" t="str">
        <f t="shared" ref="E47:E48" si="18">IF(D47*15=0,"",D47*15)</f>
        <v/>
      </c>
      <c r="F47" s="26"/>
      <c r="G47" s="34" t="str">
        <f t="shared" ref="G47:G48" si="19">IF(F47*15=0,"",F47*15)</f>
        <v/>
      </c>
      <c r="H47" s="26"/>
      <c r="I47" s="35"/>
      <c r="J47" s="36">
        <v>3</v>
      </c>
      <c r="K47" s="34">
        <v>42</v>
      </c>
      <c r="L47" s="26"/>
      <c r="M47" s="34"/>
      <c r="N47" s="743">
        <v>5</v>
      </c>
      <c r="O47" s="37" t="s">
        <v>15</v>
      </c>
      <c r="P47" s="36"/>
      <c r="Q47" s="34" t="str">
        <f t="shared" ref="Q47" si="20">IF(P47*15=0,"",P47*15)</f>
        <v/>
      </c>
      <c r="R47" s="26"/>
      <c r="S47" s="34" t="str">
        <f t="shared" ref="S47" si="21">IF(R47*15=0,"",R47*15)</f>
        <v/>
      </c>
      <c r="T47" s="26"/>
      <c r="U47" s="37"/>
      <c r="V47" s="36"/>
      <c r="W47" s="34" t="str">
        <f t="shared" ref="W47" si="22">IF(V47*15=0,"",V47*15)</f>
        <v/>
      </c>
      <c r="X47" s="26"/>
      <c r="Y47" s="34" t="str">
        <f t="shared" ref="Y47" si="23">IF(X47*15=0,"",X47*15)</f>
        <v/>
      </c>
      <c r="Z47" s="26"/>
      <c r="AA47" s="37"/>
      <c r="AB47" s="36"/>
      <c r="AC47" s="34" t="str">
        <f t="shared" ref="AC47" si="24">IF(AB47*15=0,"",AB47*15)</f>
        <v/>
      </c>
      <c r="AD47" s="26"/>
      <c r="AE47" s="34" t="str">
        <f t="shared" ref="AE47" si="25">IF(AD47*15=0,"",AD47*15)</f>
        <v/>
      </c>
      <c r="AF47" s="26"/>
      <c r="AG47" s="37"/>
      <c r="AH47" s="26"/>
      <c r="AI47" s="34" t="str">
        <f t="shared" ref="AI47:AI48" si="26">IF(AH47*15=0,"",AH47*15)</f>
        <v/>
      </c>
      <c r="AJ47" s="26"/>
      <c r="AK47" s="34" t="str">
        <f t="shared" ref="AK47:AK48" si="27">IF(AJ47*15=0,"",AJ47*15)</f>
        <v/>
      </c>
      <c r="AL47" s="26"/>
      <c r="AM47" s="26"/>
      <c r="AN47" s="40">
        <f t="shared" si="4"/>
        <v>3</v>
      </c>
      <c r="AO47" s="34">
        <f t="shared" ref="AO47:AO48" si="28">IF((D47+J47+P47+V47+AB47+AH47)*15=0,"",(D47+J47+P47+V47+AB47+AH47)*15)</f>
        <v>45</v>
      </c>
      <c r="AP47" s="38" t="str">
        <f t="shared" si="5"/>
        <v/>
      </c>
      <c r="AQ47" s="34" t="str">
        <f t="shared" ref="AQ47:AQ48" si="29">IF((F47+L47+R47+X47+AD47+AJ47)*15=0,"",(F47+L47+R47+X47+AD47+AJ47)*15)</f>
        <v/>
      </c>
      <c r="AR47" s="38">
        <f t="shared" ref="AR47:AR48" si="30">IF(H47+N47+T47+Z47+AF47+AL47=0,"",H47+N47+T47+Z47+AF47+AL47)</f>
        <v>5</v>
      </c>
      <c r="AS47" s="68">
        <f t="shared" ref="AS47:AS48" si="31">IF(D47+F47+J47+L47+P47+R47+V47+X47+AB47+AD47+AH47+AJ47=0,"",D47+F47+J47+L47+P47+R47+V47+X47+AB47+AD47+AH47+AJ47)</f>
        <v>3</v>
      </c>
      <c r="AT47" s="758" t="s">
        <v>711</v>
      </c>
      <c r="AU47" s="634" t="s">
        <v>1028</v>
      </c>
    </row>
    <row r="48" spans="1:47" s="20" customFormat="1" ht="15.75" customHeight="1" x14ac:dyDescent="0.2">
      <c r="A48" s="417" t="s">
        <v>576</v>
      </c>
      <c r="B48" s="33" t="s">
        <v>34</v>
      </c>
      <c r="C48" s="1443" t="s">
        <v>577</v>
      </c>
      <c r="D48" s="26"/>
      <c r="E48" s="34" t="str">
        <f t="shared" si="18"/>
        <v/>
      </c>
      <c r="F48" s="26"/>
      <c r="G48" s="34" t="str">
        <f t="shared" si="19"/>
        <v/>
      </c>
      <c r="H48" s="26"/>
      <c r="I48" s="35"/>
      <c r="J48" s="36"/>
      <c r="K48" s="34" t="str">
        <f t="shared" ref="K48" si="32">IF(J48*15=0,"",J48*15)</f>
        <v/>
      </c>
      <c r="L48" s="26"/>
      <c r="M48" s="34" t="str">
        <f t="shared" ref="M48" si="33">IF(L48*15=0,"",L48*15)</f>
        <v/>
      </c>
      <c r="N48" s="26"/>
      <c r="O48" s="37"/>
      <c r="P48" s="36">
        <v>2</v>
      </c>
      <c r="Q48" s="34">
        <v>28</v>
      </c>
      <c r="R48" s="26">
        <v>1</v>
      </c>
      <c r="S48" s="34">
        <v>14</v>
      </c>
      <c r="T48" s="26">
        <v>4</v>
      </c>
      <c r="U48" s="37" t="s">
        <v>15</v>
      </c>
      <c r="V48" s="36"/>
      <c r="W48" s="34"/>
      <c r="X48" s="26"/>
      <c r="Y48" s="34"/>
      <c r="Z48" s="26"/>
      <c r="AA48" s="37"/>
      <c r="AB48" s="36"/>
      <c r="AC48" s="34"/>
      <c r="AD48" s="26"/>
      <c r="AE48" s="34"/>
      <c r="AF48" s="26"/>
      <c r="AG48" s="37"/>
      <c r="AH48" s="26"/>
      <c r="AI48" s="34" t="str">
        <f t="shared" si="26"/>
        <v/>
      </c>
      <c r="AJ48" s="26"/>
      <c r="AK48" s="34" t="str">
        <f t="shared" si="27"/>
        <v/>
      </c>
      <c r="AL48" s="26"/>
      <c r="AM48" s="26"/>
      <c r="AN48" s="40">
        <f t="shared" si="4"/>
        <v>2</v>
      </c>
      <c r="AO48" s="34">
        <f t="shared" si="28"/>
        <v>30</v>
      </c>
      <c r="AP48" s="38">
        <f t="shared" si="5"/>
        <v>1</v>
      </c>
      <c r="AQ48" s="34">
        <f t="shared" si="29"/>
        <v>15</v>
      </c>
      <c r="AR48" s="38">
        <f t="shared" si="30"/>
        <v>4</v>
      </c>
      <c r="AS48" s="68">
        <f t="shared" si="31"/>
        <v>3</v>
      </c>
      <c r="AT48" s="758" t="s">
        <v>711</v>
      </c>
      <c r="AU48" s="634" t="s">
        <v>1028</v>
      </c>
    </row>
    <row r="49" spans="1:60" s="1" customFormat="1" ht="15.75" customHeight="1" x14ac:dyDescent="0.2">
      <c r="A49" s="80" t="s">
        <v>354</v>
      </c>
      <c r="B49" s="1442" t="s">
        <v>34</v>
      </c>
      <c r="C49" s="612" t="s">
        <v>355</v>
      </c>
      <c r="D49" s="652">
        <v>3</v>
      </c>
      <c r="E49" s="651">
        <v>42</v>
      </c>
      <c r="F49" s="10">
        <v>1</v>
      </c>
      <c r="G49" s="651">
        <v>14</v>
      </c>
      <c r="H49" s="10">
        <v>5</v>
      </c>
      <c r="I49" s="653" t="s">
        <v>15</v>
      </c>
      <c r="J49" s="13"/>
      <c r="K49" s="11"/>
      <c r="L49" s="14"/>
      <c r="M49" s="11"/>
      <c r="N49" s="14"/>
      <c r="O49" s="15"/>
      <c r="P49" s="13"/>
      <c r="Q49" s="11" t="s">
        <v>68</v>
      </c>
      <c r="R49" s="14"/>
      <c r="S49" s="11" t="s">
        <v>68</v>
      </c>
      <c r="T49" s="14"/>
      <c r="U49" s="15"/>
      <c r="V49" s="13"/>
      <c r="W49" s="11" t="s">
        <v>68</v>
      </c>
      <c r="X49" s="14"/>
      <c r="Y49" s="11" t="s">
        <v>68</v>
      </c>
      <c r="Z49" s="14"/>
      <c r="AA49" s="15"/>
      <c r="AB49" s="13"/>
      <c r="AC49" s="11" t="s">
        <v>68</v>
      </c>
      <c r="AD49" s="14"/>
      <c r="AE49" s="11" t="s">
        <v>68</v>
      </c>
      <c r="AF49" s="14"/>
      <c r="AG49" s="15"/>
      <c r="AH49" s="14"/>
      <c r="AI49" s="11" t="s">
        <v>68</v>
      </c>
      <c r="AJ49" s="14"/>
      <c r="AK49" s="11" t="s">
        <v>68</v>
      </c>
      <c r="AL49" s="14"/>
      <c r="AM49" s="14"/>
      <c r="AN49" s="17">
        <f t="shared" si="4"/>
        <v>3</v>
      </c>
      <c r="AO49" s="11">
        <f t="shared" si="16"/>
        <v>42</v>
      </c>
      <c r="AP49" s="18">
        <f t="shared" si="5"/>
        <v>1</v>
      </c>
      <c r="AQ49" s="11">
        <f t="shared" si="17"/>
        <v>14</v>
      </c>
      <c r="AR49" s="18">
        <f t="shared" si="6"/>
        <v>5</v>
      </c>
      <c r="AS49" s="68">
        <f t="shared" si="7"/>
        <v>4</v>
      </c>
      <c r="AT49" s="758" t="s">
        <v>711</v>
      </c>
      <c r="AU49" s="634" t="s">
        <v>712</v>
      </c>
    </row>
    <row r="50" spans="1:60" s="1" customFormat="1" ht="15.75" customHeight="1" x14ac:dyDescent="0.2">
      <c r="A50" s="80" t="s">
        <v>356</v>
      </c>
      <c r="B50" s="25" t="s">
        <v>34</v>
      </c>
      <c r="C50" s="612" t="s">
        <v>357</v>
      </c>
      <c r="D50" s="652"/>
      <c r="E50" s="651" t="s">
        <v>68</v>
      </c>
      <c r="F50" s="10">
        <v>1</v>
      </c>
      <c r="G50" s="651">
        <v>14</v>
      </c>
      <c r="H50" s="10">
        <v>2</v>
      </c>
      <c r="I50" s="653" t="s">
        <v>67</v>
      </c>
      <c r="J50" s="13"/>
      <c r="K50" s="11"/>
      <c r="L50" s="14"/>
      <c r="M50" s="11"/>
      <c r="N50" s="14"/>
      <c r="O50" s="15"/>
      <c r="P50" s="13"/>
      <c r="Q50" s="11" t="s">
        <v>68</v>
      </c>
      <c r="R50" s="14"/>
      <c r="S50" s="11" t="s">
        <v>68</v>
      </c>
      <c r="T50" s="14"/>
      <c r="U50" s="15"/>
      <c r="V50" s="13"/>
      <c r="W50" s="11" t="s">
        <v>68</v>
      </c>
      <c r="X50" s="14"/>
      <c r="Y50" s="11" t="s">
        <v>68</v>
      </c>
      <c r="Z50" s="14"/>
      <c r="AA50" s="15"/>
      <c r="AB50" s="13"/>
      <c r="AC50" s="11" t="s">
        <v>68</v>
      </c>
      <c r="AD50" s="14"/>
      <c r="AE50" s="11" t="s">
        <v>68</v>
      </c>
      <c r="AF50" s="14"/>
      <c r="AG50" s="15"/>
      <c r="AH50" s="14"/>
      <c r="AI50" s="11" t="s">
        <v>68</v>
      </c>
      <c r="AJ50" s="14"/>
      <c r="AK50" s="11" t="s">
        <v>68</v>
      </c>
      <c r="AL50" s="14"/>
      <c r="AM50" s="14"/>
      <c r="AN50" s="17" t="str">
        <f t="shared" si="4"/>
        <v/>
      </c>
      <c r="AO50" s="11" t="str">
        <f t="shared" si="16"/>
        <v/>
      </c>
      <c r="AP50" s="18">
        <f t="shared" si="5"/>
        <v>1</v>
      </c>
      <c r="AQ50" s="11">
        <f t="shared" si="17"/>
        <v>14</v>
      </c>
      <c r="AR50" s="18">
        <f t="shared" si="6"/>
        <v>2</v>
      </c>
      <c r="AS50" s="68">
        <f t="shared" si="7"/>
        <v>1</v>
      </c>
      <c r="AT50" s="758" t="s">
        <v>711</v>
      </c>
      <c r="AU50" s="634" t="s">
        <v>732</v>
      </c>
    </row>
    <row r="51" spans="1:60" x14ac:dyDescent="0.2">
      <c r="A51" s="80" t="s">
        <v>977</v>
      </c>
      <c r="B51" s="25" t="s">
        <v>34</v>
      </c>
      <c r="C51" s="612" t="s">
        <v>780</v>
      </c>
      <c r="D51" s="14"/>
      <c r="E51" s="11" t="s">
        <v>68</v>
      </c>
      <c r="F51" s="14"/>
      <c r="G51" s="713" t="s">
        <v>68</v>
      </c>
      <c r="H51" s="14"/>
      <c r="I51" s="16"/>
      <c r="J51" s="13"/>
      <c r="K51" s="11" t="s">
        <v>68</v>
      </c>
      <c r="L51" s="14"/>
      <c r="M51" s="11" t="s">
        <v>68</v>
      </c>
      <c r="N51" s="14"/>
      <c r="O51" s="15"/>
      <c r="P51" s="13">
        <v>2</v>
      </c>
      <c r="Q51" s="11">
        <v>28</v>
      </c>
      <c r="R51" s="14">
        <v>2</v>
      </c>
      <c r="S51" s="11">
        <v>28</v>
      </c>
      <c r="T51" s="10">
        <v>4</v>
      </c>
      <c r="U51" s="15" t="s">
        <v>15</v>
      </c>
      <c r="V51" s="13"/>
      <c r="W51" s="11" t="s">
        <v>68</v>
      </c>
      <c r="X51" s="14"/>
      <c r="Y51" s="11" t="s">
        <v>68</v>
      </c>
      <c r="Z51" s="14"/>
      <c r="AA51" s="15"/>
      <c r="AB51" s="13"/>
      <c r="AC51" s="11" t="s">
        <v>68</v>
      </c>
      <c r="AD51" s="14"/>
      <c r="AE51" s="11" t="s">
        <v>68</v>
      </c>
      <c r="AF51" s="14"/>
      <c r="AG51" s="15"/>
      <c r="AH51" s="14"/>
      <c r="AI51" s="11" t="s">
        <v>68</v>
      </c>
      <c r="AJ51" s="14"/>
      <c r="AK51" s="11" t="s">
        <v>68</v>
      </c>
      <c r="AL51" s="14"/>
      <c r="AM51" s="14"/>
      <c r="AN51" s="17">
        <f t="shared" si="4"/>
        <v>2</v>
      </c>
      <c r="AO51" s="11">
        <f t="shared" si="16"/>
        <v>28</v>
      </c>
      <c r="AP51" s="18">
        <f t="shared" si="5"/>
        <v>2</v>
      </c>
      <c r="AQ51" s="11">
        <f t="shared" si="17"/>
        <v>28</v>
      </c>
      <c r="AR51" s="18">
        <f t="shared" si="6"/>
        <v>4</v>
      </c>
      <c r="AS51" s="68">
        <f t="shared" si="7"/>
        <v>4</v>
      </c>
      <c r="AT51" s="758" t="s">
        <v>761</v>
      </c>
      <c r="AU51" s="759" t="s">
        <v>589</v>
      </c>
    </row>
    <row r="52" spans="1:60" x14ac:dyDescent="0.2">
      <c r="A52" s="80" t="s">
        <v>358</v>
      </c>
      <c r="B52" s="712" t="s">
        <v>34</v>
      </c>
      <c r="C52" s="714" t="s">
        <v>359</v>
      </c>
      <c r="D52" s="14"/>
      <c r="E52" s="11" t="s">
        <v>68</v>
      </c>
      <c r="F52" s="14"/>
      <c r="G52" s="713" t="s">
        <v>68</v>
      </c>
      <c r="H52" s="14"/>
      <c r="I52" s="16"/>
      <c r="J52" s="13"/>
      <c r="K52" s="11" t="s">
        <v>68</v>
      </c>
      <c r="L52" s="14"/>
      <c r="M52" s="11" t="s">
        <v>68</v>
      </c>
      <c r="N52" s="14"/>
      <c r="O52" s="15"/>
      <c r="P52" s="13"/>
      <c r="Q52" s="11" t="s">
        <v>68</v>
      </c>
      <c r="R52" s="14"/>
      <c r="S52" s="11" t="s">
        <v>68</v>
      </c>
      <c r="T52" s="14"/>
      <c r="U52" s="15"/>
      <c r="V52" s="13"/>
      <c r="W52" s="11" t="s">
        <v>68</v>
      </c>
      <c r="X52" s="14"/>
      <c r="Y52" s="11" t="s">
        <v>68</v>
      </c>
      <c r="Z52" s="14"/>
      <c r="AA52" s="15"/>
      <c r="AB52" s="13"/>
      <c r="AC52" s="11" t="s">
        <v>68</v>
      </c>
      <c r="AD52" s="14"/>
      <c r="AE52" s="11" t="s">
        <v>68</v>
      </c>
      <c r="AF52" s="14"/>
      <c r="AG52" s="15"/>
      <c r="AH52" s="14">
        <v>1</v>
      </c>
      <c r="AI52" s="11">
        <v>10</v>
      </c>
      <c r="AJ52" s="14"/>
      <c r="AK52" s="11" t="s">
        <v>68</v>
      </c>
      <c r="AL52" s="14">
        <v>1</v>
      </c>
      <c r="AM52" s="14" t="s">
        <v>71</v>
      </c>
      <c r="AN52" s="17">
        <f t="shared" si="4"/>
        <v>1</v>
      </c>
      <c r="AO52" s="11">
        <v>10</v>
      </c>
      <c r="AP52" s="18" t="str">
        <f t="shared" si="5"/>
        <v/>
      </c>
      <c r="AQ52" s="11" t="str">
        <f t="shared" si="17"/>
        <v/>
      </c>
      <c r="AR52" s="18">
        <f t="shared" si="6"/>
        <v>1</v>
      </c>
      <c r="AS52" s="68">
        <f t="shared" si="7"/>
        <v>1</v>
      </c>
      <c r="AT52" s="30" t="s">
        <v>982</v>
      </c>
      <c r="AU52" s="759" t="s">
        <v>762</v>
      </c>
    </row>
    <row r="53" spans="1:60" s="249" customFormat="1" ht="15.75" customHeight="1" x14ac:dyDescent="0.25">
      <c r="A53" s="715" t="s">
        <v>778</v>
      </c>
      <c r="B53" s="712" t="s">
        <v>34</v>
      </c>
      <c r="C53" s="778" t="s">
        <v>578</v>
      </c>
      <c r="D53" s="716">
        <v>1</v>
      </c>
      <c r="E53" s="651">
        <v>14</v>
      </c>
      <c r="F53" s="447">
        <v>1</v>
      </c>
      <c r="G53" s="651">
        <v>14</v>
      </c>
      <c r="H53" s="779">
        <v>2</v>
      </c>
      <c r="I53" s="717" t="s">
        <v>83</v>
      </c>
      <c r="J53" s="716"/>
      <c r="K53" s="11" t="s">
        <v>68</v>
      </c>
      <c r="L53" s="447"/>
      <c r="M53" s="11" t="s">
        <v>68</v>
      </c>
      <c r="N53" s="718"/>
      <c r="O53" s="719"/>
      <c r="P53" s="716"/>
      <c r="Q53" s="11" t="s">
        <v>68</v>
      </c>
      <c r="R53" s="447"/>
      <c r="S53" s="11" t="s">
        <v>68</v>
      </c>
      <c r="T53" s="720"/>
      <c r="U53" s="717"/>
      <c r="V53" s="716"/>
      <c r="W53" s="11" t="s">
        <v>68</v>
      </c>
      <c r="X53" s="447"/>
      <c r="Y53" s="11" t="s">
        <v>68</v>
      </c>
      <c r="Z53" s="720"/>
      <c r="AA53" s="717"/>
      <c r="AB53" s="716"/>
      <c r="AC53" s="11" t="s">
        <v>68</v>
      </c>
      <c r="AD53" s="447"/>
      <c r="AE53" s="11" t="s">
        <v>68</v>
      </c>
      <c r="AF53" s="718"/>
      <c r="AG53" s="719"/>
      <c r="AH53" s="721"/>
      <c r="AI53" s="11" t="s">
        <v>68</v>
      </c>
      <c r="AJ53" s="447"/>
      <c r="AK53" s="11" t="s">
        <v>68</v>
      </c>
      <c r="AL53" s="720"/>
      <c r="AM53" s="722"/>
      <c r="AN53" s="17">
        <f t="shared" si="4"/>
        <v>1</v>
      </c>
      <c r="AO53" s="11">
        <v>10</v>
      </c>
      <c r="AP53" s="17">
        <f t="shared" si="4"/>
        <v>1</v>
      </c>
      <c r="AQ53" s="11">
        <v>10</v>
      </c>
      <c r="AR53" s="18">
        <f t="shared" si="6"/>
        <v>2</v>
      </c>
      <c r="AS53" s="723">
        <f t="shared" ref="AS53" si="34">IF(D53+F53+L53+J53+P53+R53+V53+X53+AB53+AD53+AH53+AJ53=0,"",D53+F53+L53+J53+P53+R53+V53+X53+AB53+AD53+AH53+AJ53)</f>
        <v>2</v>
      </c>
      <c r="AT53" s="760" t="s">
        <v>711</v>
      </c>
      <c r="AU53" s="388" t="s">
        <v>712</v>
      </c>
      <c r="AV53" s="724"/>
      <c r="AW53" s="245"/>
      <c r="AX53" s="725"/>
      <c r="AY53" s="725"/>
      <c r="AZ53" s="245"/>
      <c r="BA53" s="245"/>
      <c r="BB53" s="245"/>
      <c r="BC53" s="245"/>
      <c r="BD53" s="245"/>
      <c r="BE53" s="247"/>
      <c r="BF53" s="726"/>
      <c r="BG53" s="726"/>
      <c r="BH53" s="726"/>
    </row>
    <row r="54" spans="1:60" s="403" customFormat="1" ht="15.75" customHeight="1" thickBot="1" x14ac:dyDescent="0.3">
      <c r="A54" s="46"/>
      <c r="B54" s="424"/>
      <c r="C54" s="425" t="s">
        <v>52</v>
      </c>
      <c r="D54" s="426">
        <f>SUM(D13:D53)</f>
        <v>12</v>
      </c>
      <c r="E54" s="426">
        <f>SUM(E13:E53)</f>
        <v>148</v>
      </c>
      <c r="F54" s="426">
        <f>SUM(F13:F53)</f>
        <v>5</v>
      </c>
      <c r="G54" s="426">
        <f>SUM(G13:G53)</f>
        <v>62</v>
      </c>
      <c r="H54" s="426">
        <f>SUM(H12:H53)</f>
        <v>20</v>
      </c>
      <c r="I54" s="430" t="s">
        <v>17</v>
      </c>
      <c r="J54" s="426">
        <f>SUM(J13:J53)</f>
        <v>8</v>
      </c>
      <c r="K54" s="426">
        <f>SUM(K13:K53)</f>
        <v>112</v>
      </c>
      <c r="L54" s="426">
        <f>SUM(L13:L53)</f>
        <v>8</v>
      </c>
      <c r="M54" s="426">
        <f>SUM(M13:M53)</f>
        <v>112</v>
      </c>
      <c r="N54" s="426">
        <f>SUM(N13:N53)</f>
        <v>19</v>
      </c>
      <c r="O54" s="430" t="s">
        <v>17</v>
      </c>
      <c r="P54" s="426">
        <f>SUM(P13:P53)</f>
        <v>10</v>
      </c>
      <c r="Q54" s="426">
        <f>SUM(Q13:Q53)</f>
        <v>140</v>
      </c>
      <c r="R54" s="426">
        <f>SUM(R13:R53)</f>
        <v>12</v>
      </c>
      <c r="S54" s="426">
        <f>SUM(S13:S53)</f>
        <v>168</v>
      </c>
      <c r="T54" s="426">
        <f>SUM(T13:T53)</f>
        <v>24</v>
      </c>
      <c r="U54" s="430" t="s">
        <v>17</v>
      </c>
      <c r="V54" s="426">
        <f>SUM(V13:V53)</f>
        <v>8</v>
      </c>
      <c r="W54" s="426">
        <f>SUM(W13:W53)</f>
        <v>112</v>
      </c>
      <c r="X54" s="426">
        <f>SUM(X13:X53)</f>
        <v>10</v>
      </c>
      <c r="Y54" s="426">
        <f>SUM(Y13:Y53)</f>
        <v>140</v>
      </c>
      <c r="Z54" s="426">
        <f>SUM(Z13:Z53)</f>
        <v>21</v>
      </c>
      <c r="AA54" s="430" t="s">
        <v>17</v>
      </c>
      <c r="AB54" s="426">
        <f>SUM(AB13:AB53)</f>
        <v>6</v>
      </c>
      <c r="AC54" s="426">
        <f>SUM(AC13:AC53)</f>
        <v>84</v>
      </c>
      <c r="AD54" s="426">
        <f>SUM(AD13:AD53)</f>
        <v>10</v>
      </c>
      <c r="AE54" s="426">
        <f>SUM(AE13:AE53)</f>
        <v>140</v>
      </c>
      <c r="AF54" s="426">
        <f>SUM(AF13:AF53)</f>
        <v>17</v>
      </c>
      <c r="AG54" s="430" t="s">
        <v>17</v>
      </c>
      <c r="AH54" s="426">
        <f>SUM(AH13:AH53)</f>
        <v>5</v>
      </c>
      <c r="AI54" s="426">
        <f>SUM(AI13:AI53)</f>
        <v>50</v>
      </c>
      <c r="AJ54" s="426">
        <f>SUM(AJ13:AJ53)</f>
        <v>11</v>
      </c>
      <c r="AK54" s="426">
        <f>SUM(AK13:AK53)</f>
        <v>106</v>
      </c>
      <c r="AL54" s="426">
        <f>SUM(AL13:AL53)</f>
        <v>14</v>
      </c>
      <c r="AM54" s="430" t="s">
        <v>17</v>
      </c>
      <c r="AN54" s="426">
        <f t="shared" ref="AN54:AS54" si="35">SUM(AN13:AN53)</f>
        <v>49</v>
      </c>
      <c r="AO54" s="426">
        <f t="shared" si="35"/>
        <v>647</v>
      </c>
      <c r="AP54" s="426">
        <f t="shared" si="35"/>
        <v>56</v>
      </c>
      <c r="AQ54" s="426">
        <f t="shared" si="35"/>
        <v>755</v>
      </c>
      <c r="AR54" s="432">
        <f>SUM(AR12:AR53)</f>
        <v>115</v>
      </c>
      <c r="AS54" s="727">
        <f t="shared" si="35"/>
        <v>105</v>
      </c>
      <c r="AT54" s="294"/>
      <c r="AU54" s="294"/>
      <c r="AV54" s="728"/>
      <c r="AW54" s="728"/>
      <c r="AX54" s="728"/>
      <c r="AY54" s="728"/>
      <c r="AZ54" s="728"/>
      <c r="BA54" s="728"/>
      <c r="BB54" s="728"/>
      <c r="BC54" s="728"/>
      <c r="BD54" s="728"/>
      <c r="BE54" s="728"/>
      <c r="BF54" s="728"/>
      <c r="BG54" s="728"/>
      <c r="BH54" s="728"/>
    </row>
    <row r="55" spans="1:60" s="403" customFormat="1" ht="15.75" customHeight="1" thickBot="1" x14ac:dyDescent="0.3">
      <c r="A55" s="434"/>
      <c r="B55" s="435"/>
      <c r="C55" s="397" t="s">
        <v>42</v>
      </c>
      <c r="D55" s="398">
        <f>D10+D54</f>
        <v>16</v>
      </c>
      <c r="E55" s="398">
        <f>E10+E54</f>
        <v>188</v>
      </c>
      <c r="F55" s="398">
        <f>F10+F54</f>
        <v>11</v>
      </c>
      <c r="G55" s="398">
        <f>G10+G54</f>
        <v>122</v>
      </c>
      <c r="H55" s="398">
        <f>H10+H54</f>
        <v>28</v>
      </c>
      <c r="I55" s="436" t="s">
        <v>17</v>
      </c>
      <c r="J55" s="398">
        <f>J10+J54</f>
        <v>12</v>
      </c>
      <c r="K55" s="398">
        <f>K10+K54</f>
        <v>176</v>
      </c>
      <c r="L55" s="398">
        <f>L10+L54</f>
        <v>14</v>
      </c>
      <c r="M55" s="398">
        <f>M10+M54</f>
        <v>200</v>
      </c>
      <c r="N55" s="1384">
        <f>N10+N54</f>
        <v>27</v>
      </c>
      <c r="O55" s="436" t="s">
        <v>17</v>
      </c>
      <c r="P55" s="398">
        <f>P10+P54</f>
        <v>15</v>
      </c>
      <c r="Q55" s="398">
        <f>Q10+Q54</f>
        <v>210</v>
      </c>
      <c r="R55" s="398">
        <f>R10+R54</f>
        <v>17</v>
      </c>
      <c r="S55" s="398">
        <f>S10+S54</f>
        <v>238</v>
      </c>
      <c r="T55" s="398">
        <f>T10+T54</f>
        <v>33</v>
      </c>
      <c r="U55" s="436" t="s">
        <v>17</v>
      </c>
      <c r="V55" s="398">
        <f>V10+V54</f>
        <v>10</v>
      </c>
      <c r="W55" s="398">
        <f>W10+W54</f>
        <v>140</v>
      </c>
      <c r="X55" s="398">
        <f>X10+X54</f>
        <v>17</v>
      </c>
      <c r="Y55" s="398">
        <f>Y10+Y54</f>
        <v>238</v>
      </c>
      <c r="Z55" s="398">
        <f>Z10+Z54</f>
        <v>30</v>
      </c>
      <c r="AA55" s="436" t="s">
        <v>17</v>
      </c>
      <c r="AB55" s="398">
        <f>AB10+AB54</f>
        <v>10</v>
      </c>
      <c r="AC55" s="398">
        <f>AC10+AC54</f>
        <v>140</v>
      </c>
      <c r="AD55" s="398">
        <f>AD10+AD54</f>
        <v>18</v>
      </c>
      <c r="AE55" s="398">
        <f>AE10+AE54</f>
        <v>252</v>
      </c>
      <c r="AF55" s="398">
        <f>AF10+AF54</f>
        <v>32</v>
      </c>
      <c r="AG55" s="436" t="s">
        <v>17</v>
      </c>
      <c r="AH55" s="398">
        <f>AH10+AH54</f>
        <v>9</v>
      </c>
      <c r="AI55" s="398">
        <f>AI10+AI54</f>
        <v>94</v>
      </c>
      <c r="AJ55" s="398">
        <f>AJ10+AJ54</f>
        <v>18</v>
      </c>
      <c r="AK55" s="398">
        <f>AK10+AK54</f>
        <v>180</v>
      </c>
      <c r="AL55" s="398">
        <f>AL10+AL54</f>
        <v>30</v>
      </c>
      <c r="AM55" s="436" t="s">
        <v>17</v>
      </c>
      <c r="AN55" s="437">
        <f>AN10+AN54</f>
        <v>72</v>
      </c>
      <c r="AO55" s="437">
        <f>AO10+AO54</f>
        <v>951</v>
      </c>
      <c r="AP55" s="437">
        <f>AP10+AP54</f>
        <v>90</v>
      </c>
      <c r="AQ55" s="438">
        <f>AQ10+AQ54</f>
        <v>1195</v>
      </c>
      <c r="AR55" s="1385">
        <f>SUM(H55,N55,T55,Z55,AF55,AL55)</f>
        <v>180</v>
      </c>
      <c r="AS55" s="729">
        <f>AS10+AS54</f>
        <v>160</v>
      </c>
      <c r="AT55" s="294"/>
      <c r="AU55" s="294"/>
      <c r="AV55" s="728"/>
      <c r="AW55" s="728"/>
      <c r="AX55" s="728"/>
      <c r="AY55" s="728"/>
      <c r="AZ55" s="728"/>
      <c r="BA55" s="728"/>
      <c r="BB55" s="728"/>
      <c r="BC55" s="728"/>
      <c r="BD55" s="728"/>
      <c r="BE55" s="728"/>
      <c r="BF55" s="728"/>
      <c r="BG55" s="728"/>
      <c r="BH55" s="728"/>
    </row>
    <row r="56" spans="1:60" ht="18.75" customHeight="1" x14ac:dyDescent="0.25">
      <c r="A56" s="439"/>
      <c r="B56" s="440"/>
      <c r="C56" s="441" t="s">
        <v>16</v>
      </c>
      <c r="D56" s="1607"/>
      <c r="E56" s="1608"/>
      <c r="F56" s="1608"/>
      <c r="G56" s="1608"/>
      <c r="H56" s="1608"/>
      <c r="I56" s="1608"/>
      <c r="J56" s="1608"/>
      <c r="K56" s="1608"/>
      <c r="L56" s="1608"/>
      <c r="M56" s="1608"/>
      <c r="N56" s="1608"/>
      <c r="O56" s="1608"/>
      <c r="P56" s="1608"/>
      <c r="Q56" s="1608"/>
      <c r="R56" s="1608"/>
      <c r="S56" s="1608"/>
      <c r="T56" s="1608"/>
      <c r="U56" s="1608"/>
      <c r="V56" s="1608"/>
      <c r="W56" s="1608"/>
      <c r="X56" s="1608"/>
      <c r="Y56" s="1608"/>
      <c r="Z56" s="1608"/>
      <c r="AA56" s="1608"/>
      <c r="AB56" s="1607"/>
      <c r="AC56" s="1608"/>
      <c r="AD56" s="1608"/>
      <c r="AE56" s="1608"/>
      <c r="AF56" s="1608"/>
      <c r="AG56" s="1608"/>
      <c r="AH56" s="1608"/>
      <c r="AI56" s="1608"/>
      <c r="AJ56" s="1608"/>
      <c r="AK56" s="1608"/>
      <c r="AL56" s="1608"/>
      <c r="AM56" s="1608"/>
      <c r="AN56" s="1642"/>
      <c r="AO56" s="1654"/>
      <c r="AP56" s="1654"/>
      <c r="AQ56" s="1654"/>
      <c r="AR56" s="1655"/>
      <c r="AS56" s="1654"/>
      <c r="AT56" s="638"/>
      <c r="AU56" s="638"/>
    </row>
    <row r="57" spans="1:60" s="1" customFormat="1" ht="15.75" customHeight="1" x14ac:dyDescent="0.2">
      <c r="A57" s="22" t="s">
        <v>291</v>
      </c>
      <c r="B57" s="730" t="s">
        <v>45</v>
      </c>
      <c r="C57" s="9" t="s">
        <v>292</v>
      </c>
      <c r="D57" s="62">
        <v>3</v>
      </c>
      <c r="E57" s="11">
        <v>30</v>
      </c>
      <c r="F57" s="63"/>
      <c r="G57" s="11" t="s">
        <v>68</v>
      </c>
      <c r="H57" s="64" t="s">
        <v>17</v>
      </c>
      <c r="I57" s="65" t="s">
        <v>184</v>
      </c>
      <c r="J57" s="62"/>
      <c r="K57" s="11" t="s">
        <v>68</v>
      </c>
      <c r="L57" s="63"/>
      <c r="M57" s="11" t="s">
        <v>68</v>
      </c>
      <c r="N57" s="64" t="s">
        <v>17</v>
      </c>
      <c r="O57" s="65"/>
      <c r="P57" s="62"/>
      <c r="Q57" s="11" t="s">
        <v>68</v>
      </c>
      <c r="R57" s="63"/>
      <c r="S57" s="11" t="s">
        <v>68</v>
      </c>
      <c r="T57" s="64" t="s">
        <v>17</v>
      </c>
      <c r="U57" s="65"/>
      <c r="V57" s="62"/>
      <c r="W57" s="11" t="s">
        <v>68</v>
      </c>
      <c r="X57" s="63"/>
      <c r="Y57" s="11" t="s">
        <v>68</v>
      </c>
      <c r="Z57" s="64" t="s">
        <v>17</v>
      </c>
      <c r="AA57" s="65"/>
      <c r="AB57" s="62"/>
      <c r="AC57" s="11" t="s">
        <v>68</v>
      </c>
      <c r="AD57" s="63"/>
      <c r="AE57" s="11" t="s">
        <v>68</v>
      </c>
      <c r="AF57" s="64" t="s">
        <v>17</v>
      </c>
      <c r="AG57" s="65"/>
      <c r="AH57" s="62"/>
      <c r="AI57" s="11" t="s">
        <v>68</v>
      </c>
      <c r="AJ57" s="63"/>
      <c r="AK57" s="11" t="s">
        <v>68</v>
      </c>
      <c r="AL57" s="64" t="s">
        <v>17</v>
      </c>
      <c r="AM57" s="66"/>
      <c r="AN57" s="17">
        <v>3</v>
      </c>
      <c r="AO57" s="11">
        <v>30</v>
      </c>
      <c r="AP57" s="18"/>
      <c r="AQ57" s="11"/>
      <c r="AR57" s="64" t="s">
        <v>17</v>
      </c>
      <c r="AS57" s="68">
        <v>2</v>
      </c>
      <c r="AT57" s="30" t="s">
        <v>982</v>
      </c>
      <c r="AU57" s="31" t="s">
        <v>750</v>
      </c>
    </row>
    <row r="58" spans="1:60" s="1" customFormat="1" ht="15.75" customHeight="1" x14ac:dyDescent="0.2">
      <c r="A58" s="240" t="s">
        <v>283</v>
      </c>
      <c r="B58" s="443" t="s">
        <v>45</v>
      </c>
      <c r="C58" s="444" t="s">
        <v>284</v>
      </c>
      <c r="D58" s="445"/>
      <c r="E58" s="445"/>
      <c r="F58" s="446">
        <v>4</v>
      </c>
      <c r="G58" s="448">
        <v>40</v>
      </c>
      <c r="H58" s="445" t="s">
        <v>41</v>
      </c>
      <c r="I58" s="445" t="s">
        <v>184</v>
      </c>
      <c r="J58" s="446" t="s">
        <v>17</v>
      </c>
      <c r="K58" s="448"/>
      <c r="L58" s="445"/>
      <c r="M58" s="445"/>
      <c r="N58" s="446" t="s">
        <v>17</v>
      </c>
      <c r="O58" s="448"/>
      <c r="P58" s="445"/>
      <c r="Q58" s="445"/>
      <c r="R58" s="446" t="s">
        <v>17</v>
      </c>
      <c r="S58" s="448"/>
      <c r="T58" s="445"/>
      <c r="U58" s="445"/>
      <c r="V58" s="446" t="s">
        <v>17</v>
      </c>
      <c r="W58" s="448"/>
      <c r="X58" s="445"/>
      <c r="Y58" s="445"/>
      <c r="Z58" s="446" t="s">
        <v>17</v>
      </c>
      <c r="AA58" s="609"/>
      <c r="AB58" s="445"/>
      <c r="AC58" s="445"/>
      <c r="AD58" s="446"/>
      <c r="AE58" s="610"/>
      <c r="AF58" s="451" t="s">
        <v>17</v>
      </c>
      <c r="AG58" s="451"/>
      <c r="AH58" s="451"/>
      <c r="AI58" s="451"/>
      <c r="AJ58" s="451"/>
      <c r="AK58" s="451"/>
      <c r="AL58" s="451" t="s">
        <v>17</v>
      </c>
      <c r="AM58" s="451"/>
      <c r="AN58" s="40"/>
      <c r="AO58" s="34"/>
      <c r="AP58" s="38">
        <v>4</v>
      </c>
      <c r="AQ58" s="34">
        <v>40</v>
      </c>
      <c r="AR58" s="611" t="s">
        <v>17</v>
      </c>
      <c r="AS58" s="68"/>
      <c r="AT58" s="30" t="s">
        <v>846</v>
      </c>
      <c r="AU58" s="31" t="s">
        <v>847</v>
      </c>
    </row>
    <row r="59" spans="1:60" s="1" customFormat="1" ht="15.75" customHeight="1" x14ac:dyDescent="0.2">
      <c r="A59" s="22" t="s">
        <v>293</v>
      </c>
      <c r="B59" s="730" t="s">
        <v>15</v>
      </c>
      <c r="C59" s="61" t="s">
        <v>294</v>
      </c>
      <c r="D59" s="62"/>
      <c r="E59" s="11" t="s">
        <v>68</v>
      </c>
      <c r="F59" s="63"/>
      <c r="G59" s="11" t="s">
        <v>68</v>
      </c>
      <c r="H59" s="64" t="s">
        <v>17</v>
      </c>
      <c r="I59" s="65"/>
      <c r="J59" s="62"/>
      <c r="K59" s="11" t="s">
        <v>68</v>
      </c>
      <c r="L59" s="63"/>
      <c r="M59" s="11" t="s">
        <v>68</v>
      </c>
      <c r="N59" s="64" t="s">
        <v>17</v>
      </c>
      <c r="O59" s="65"/>
      <c r="P59" s="62"/>
      <c r="Q59" s="11" t="s">
        <v>68</v>
      </c>
      <c r="R59" s="63"/>
      <c r="S59" s="11" t="s">
        <v>68</v>
      </c>
      <c r="T59" s="64" t="s">
        <v>17</v>
      </c>
      <c r="U59" s="65"/>
      <c r="V59" s="62"/>
      <c r="W59" s="11" t="s">
        <v>68</v>
      </c>
      <c r="X59" s="63"/>
      <c r="Y59" s="11" t="s">
        <v>68</v>
      </c>
      <c r="Z59" s="64" t="s">
        <v>17</v>
      </c>
      <c r="AA59" s="65" t="s">
        <v>279</v>
      </c>
      <c r="AB59" s="62"/>
      <c r="AC59" s="11" t="s">
        <v>68</v>
      </c>
      <c r="AD59" s="63"/>
      <c r="AE59" s="11" t="s">
        <v>68</v>
      </c>
      <c r="AF59" s="64" t="s">
        <v>17</v>
      </c>
      <c r="AG59" s="65"/>
      <c r="AH59" s="62"/>
      <c r="AI59" s="11" t="s">
        <v>68</v>
      </c>
      <c r="AJ59" s="63"/>
      <c r="AK59" s="11" t="s">
        <v>68</v>
      </c>
      <c r="AL59" s="64" t="s">
        <v>17</v>
      </c>
      <c r="AM59" s="66"/>
      <c r="AN59" s="17" t="s">
        <v>68</v>
      </c>
      <c r="AO59" s="11" t="str">
        <f t="shared" ref="AO59:AO63" si="36">IF((D59+J59+P59+V59+AB59+AH59)*14=0,"",(D59+J59+P59+V59+AB59+AH59)*14)</f>
        <v/>
      </c>
      <c r="AP59" s="18" t="s">
        <v>68</v>
      </c>
      <c r="AQ59" s="11" t="str">
        <f t="shared" ref="AQ59:AQ63" si="37">IF((L59+F59+R59+X59+AD59+AJ59)*14=0,"",(L59+F59+R59+X59+AD59+AJ59)*14)</f>
        <v/>
      </c>
      <c r="AR59" s="64" t="s">
        <v>17</v>
      </c>
      <c r="AS59" s="68" t="s">
        <v>68</v>
      </c>
      <c r="AT59" s="731"/>
      <c r="AU59" s="731"/>
    </row>
    <row r="60" spans="1:60" s="1" customFormat="1" ht="15.75" customHeight="1" x14ac:dyDescent="0.2">
      <c r="A60" s="22" t="s">
        <v>360</v>
      </c>
      <c r="B60" s="730" t="s">
        <v>15</v>
      </c>
      <c r="C60" s="9" t="s">
        <v>361</v>
      </c>
      <c r="D60" s="62"/>
      <c r="E60" s="11" t="s">
        <v>68</v>
      </c>
      <c r="F60" s="63"/>
      <c r="G60" s="11" t="s">
        <v>68</v>
      </c>
      <c r="H60" s="64" t="s">
        <v>17</v>
      </c>
      <c r="I60" s="65"/>
      <c r="J60" s="62"/>
      <c r="K60" s="11" t="s">
        <v>68</v>
      </c>
      <c r="L60" s="63"/>
      <c r="M60" s="11" t="s">
        <v>68</v>
      </c>
      <c r="N60" s="64" t="s">
        <v>17</v>
      </c>
      <c r="O60" s="65"/>
      <c r="P60" s="62"/>
      <c r="Q60" s="11" t="s">
        <v>68</v>
      </c>
      <c r="R60" s="63"/>
      <c r="S60" s="11" t="s">
        <v>68</v>
      </c>
      <c r="T60" s="64" t="s">
        <v>17</v>
      </c>
      <c r="U60" s="65"/>
      <c r="V60" s="62"/>
      <c r="W60" s="11" t="s">
        <v>68</v>
      </c>
      <c r="X60" s="63"/>
      <c r="Y60" s="11" t="s">
        <v>68</v>
      </c>
      <c r="Z60" s="64" t="s">
        <v>17</v>
      </c>
      <c r="AA60" s="65"/>
      <c r="AB60" s="62"/>
      <c r="AC60" s="11" t="s">
        <v>68</v>
      </c>
      <c r="AD60" s="63"/>
      <c r="AE60" s="11" t="s">
        <v>68</v>
      </c>
      <c r="AF60" s="64" t="s">
        <v>17</v>
      </c>
      <c r="AG60" s="65" t="s">
        <v>279</v>
      </c>
      <c r="AH60" s="62"/>
      <c r="AI60" s="11" t="s">
        <v>68</v>
      </c>
      <c r="AJ60" s="63"/>
      <c r="AK60" s="11" t="s">
        <v>68</v>
      </c>
      <c r="AL60" s="64" t="s">
        <v>17</v>
      </c>
      <c r="AM60" s="66"/>
      <c r="AN60" s="17" t="s">
        <v>68</v>
      </c>
      <c r="AO60" s="11" t="str">
        <f t="shared" si="36"/>
        <v/>
      </c>
      <c r="AP60" s="18" t="s">
        <v>68</v>
      </c>
      <c r="AQ60" s="11" t="str">
        <f t="shared" si="37"/>
        <v/>
      </c>
      <c r="AR60" s="64" t="s">
        <v>17</v>
      </c>
      <c r="AS60" s="68" t="s">
        <v>68</v>
      </c>
      <c r="AT60" s="701"/>
      <c r="AU60" s="701"/>
    </row>
    <row r="61" spans="1:60" s="1" customFormat="1" ht="15.75" customHeight="1" x14ac:dyDescent="0.2">
      <c r="A61" s="22" t="s">
        <v>176</v>
      </c>
      <c r="B61" s="730" t="s">
        <v>15</v>
      </c>
      <c r="C61" s="9" t="s">
        <v>177</v>
      </c>
      <c r="D61" s="62"/>
      <c r="E61" s="11" t="s">
        <v>68</v>
      </c>
      <c r="F61" s="63"/>
      <c r="G61" s="11" t="s">
        <v>68</v>
      </c>
      <c r="H61" s="64" t="s">
        <v>17</v>
      </c>
      <c r="I61" s="65"/>
      <c r="J61" s="62"/>
      <c r="K61" s="11" t="s">
        <v>68</v>
      </c>
      <c r="L61" s="63"/>
      <c r="M61" s="11" t="s">
        <v>68</v>
      </c>
      <c r="N61" s="64" t="s">
        <v>17</v>
      </c>
      <c r="O61" s="65"/>
      <c r="P61" s="62"/>
      <c r="Q61" s="11" t="s">
        <v>68</v>
      </c>
      <c r="R61" s="63"/>
      <c r="S61" s="11" t="s">
        <v>68</v>
      </c>
      <c r="T61" s="64" t="s">
        <v>17</v>
      </c>
      <c r="U61" s="65"/>
      <c r="V61" s="62"/>
      <c r="W61" s="11" t="s">
        <v>68</v>
      </c>
      <c r="X61" s="63"/>
      <c r="Y61" s="11" t="s">
        <v>68</v>
      </c>
      <c r="Z61" s="64" t="s">
        <v>17</v>
      </c>
      <c r="AA61" s="65"/>
      <c r="AB61" s="62"/>
      <c r="AC61" s="11" t="s">
        <v>68</v>
      </c>
      <c r="AD61" s="63"/>
      <c r="AE61" s="11" t="s">
        <v>68</v>
      </c>
      <c r="AF61" s="64" t="s">
        <v>17</v>
      </c>
      <c r="AG61" s="65"/>
      <c r="AH61" s="62"/>
      <c r="AI61" s="11" t="s">
        <v>68</v>
      </c>
      <c r="AJ61" s="63"/>
      <c r="AK61" s="11" t="s">
        <v>68</v>
      </c>
      <c r="AL61" s="64" t="s">
        <v>17</v>
      </c>
      <c r="AM61" s="66" t="s">
        <v>278</v>
      </c>
      <c r="AN61" s="17" t="s">
        <v>68</v>
      </c>
      <c r="AO61" s="11" t="str">
        <f t="shared" si="36"/>
        <v/>
      </c>
      <c r="AP61" s="18" t="s">
        <v>68</v>
      </c>
      <c r="AQ61" s="11" t="str">
        <f t="shared" si="37"/>
        <v/>
      </c>
      <c r="AR61" s="64" t="s">
        <v>17</v>
      </c>
      <c r="AS61" s="68" t="s">
        <v>68</v>
      </c>
      <c r="AT61" s="731"/>
      <c r="AU61" s="731"/>
    </row>
    <row r="62" spans="1:60" s="1" customFormat="1" ht="15.75" customHeight="1" x14ac:dyDescent="0.2">
      <c r="A62" s="22" t="s">
        <v>362</v>
      </c>
      <c r="B62" s="730" t="s">
        <v>15</v>
      </c>
      <c r="C62" s="453" t="s">
        <v>363</v>
      </c>
      <c r="D62" s="62"/>
      <c r="E62" s="11" t="s">
        <v>68</v>
      </c>
      <c r="F62" s="63"/>
      <c r="G62" s="11" t="s">
        <v>68</v>
      </c>
      <c r="H62" s="64" t="s">
        <v>17</v>
      </c>
      <c r="I62" s="65"/>
      <c r="J62" s="62"/>
      <c r="K62" s="11" t="s">
        <v>68</v>
      </c>
      <c r="L62" s="63"/>
      <c r="M62" s="11" t="s">
        <v>68</v>
      </c>
      <c r="N62" s="64" t="s">
        <v>17</v>
      </c>
      <c r="O62" s="65"/>
      <c r="P62" s="62"/>
      <c r="Q62" s="11" t="s">
        <v>68</v>
      </c>
      <c r="R62" s="63"/>
      <c r="S62" s="11" t="s">
        <v>68</v>
      </c>
      <c r="T62" s="64" t="s">
        <v>17</v>
      </c>
      <c r="U62" s="65"/>
      <c r="V62" s="62"/>
      <c r="W62" s="11" t="s">
        <v>68</v>
      </c>
      <c r="X62" s="63"/>
      <c r="Y62" s="11" t="s">
        <v>68</v>
      </c>
      <c r="Z62" s="64" t="s">
        <v>17</v>
      </c>
      <c r="AA62" s="65"/>
      <c r="AB62" s="62"/>
      <c r="AC62" s="11" t="s">
        <v>68</v>
      </c>
      <c r="AD62" s="63"/>
      <c r="AE62" s="11" t="s">
        <v>68</v>
      </c>
      <c r="AF62" s="64" t="s">
        <v>17</v>
      </c>
      <c r="AG62" s="65"/>
      <c r="AH62" s="62"/>
      <c r="AI62" s="11" t="s">
        <v>68</v>
      </c>
      <c r="AJ62" s="63"/>
      <c r="AK62" s="11" t="s">
        <v>68</v>
      </c>
      <c r="AL62" s="64" t="s">
        <v>17</v>
      </c>
      <c r="AM62" s="66" t="s">
        <v>278</v>
      </c>
      <c r="AN62" s="17" t="s">
        <v>68</v>
      </c>
      <c r="AO62" s="11" t="str">
        <f t="shared" si="36"/>
        <v/>
      </c>
      <c r="AP62" s="18" t="s">
        <v>68</v>
      </c>
      <c r="AQ62" s="11" t="str">
        <f t="shared" si="37"/>
        <v/>
      </c>
      <c r="AR62" s="64" t="s">
        <v>17</v>
      </c>
      <c r="AS62" s="68" t="s">
        <v>68</v>
      </c>
      <c r="AT62" s="731"/>
      <c r="AU62" s="731"/>
    </row>
    <row r="63" spans="1:60" s="20" customFormat="1" ht="15.75" customHeight="1" thickBot="1" x14ac:dyDescent="0.25">
      <c r="A63" s="22" t="s">
        <v>364</v>
      </c>
      <c r="B63" s="730" t="s">
        <v>15</v>
      </c>
      <c r="C63" s="453" t="s">
        <v>365</v>
      </c>
      <c r="D63" s="62"/>
      <c r="E63" s="11" t="s">
        <v>68</v>
      </c>
      <c r="F63" s="63"/>
      <c r="G63" s="11" t="s">
        <v>68</v>
      </c>
      <c r="H63" s="64" t="s">
        <v>17</v>
      </c>
      <c r="I63" s="65"/>
      <c r="J63" s="62"/>
      <c r="K63" s="11" t="s">
        <v>68</v>
      </c>
      <c r="L63" s="63"/>
      <c r="M63" s="11" t="s">
        <v>68</v>
      </c>
      <c r="N63" s="64" t="s">
        <v>17</v>
      </c>
      <c r="O63" s="65"/>
      <c r="P63" s="62"/>
      <c r="Q63" s="11" t="s">
        <v>68</v>
      </c>
      <c r="R63" s="63"/>
      <c r="S63" s="11" t="s">
        <v>68</v>
      </c>
      <c r="T63" s="64" t="s">
        <v>17</v>
      </c>
      <c r="U63" s="65"/>
      <c r="V63" s="62"/>
      <c r="W63" s="11" t="s">
        <v>68</v>
      </c>
      <c r="X63" s="63"/>
      <c r="Y63" s="11" t="s">
        <v>68</v>
      </c>
      <c r="Z63" s="64" t="s">
        <v>17</v>
      </c>
      <c r="AA63" s="65"/>
      <c r="AB63" s="62"/>
      <c r="AC63" s="11" t="s">
        <v>68</v>
      </c>
      <c r="AD63" s="63"/>
      <c r="AE63" s="11" t="s">
        <v>68</v>
      </c>
      <c r="AF63" s="64" t="s">
        <v>17</v>
      </c>
      <c r="AG63" s="65"/>
      <c r="AH63" s="62"/>
      <c r="AI63" s="11" t="s">
        <v>68</v>
      </c>
      <c r="AJ63" s="63"/>
      <c r="AK63" s="11" t="s">
        <v>68</v>
      </c>
      <c r="AL63" s="64" t="s">
        <v>17</v>
      </c>
      <c r="AM63" s="66" t="s">
        <v>278</v>
      </c>
      <c r="AN63" s="17" t="s">
        <v>68</v>
      </c>
      <c r="AO63" s="11" t="str">
        <f t="shared" si="36"/>
        <v/>
      </c>
      <c r="AP63" s="18" t="s">
        <v>68</v>
      </c>
      <c r="AQ63" s="11" t="str">
        <f t="shared" si="37"/>
        <v/>
      </c>
      <c r="AR63" s="64" t="s">
        <v>17</v>
      </c>
      <c r="AS63" s="732" t="s">
        <v>68</v>
      </c>
      <c r="AT63" s="731"/>
      <c r="AU63" s="731"/>
    </row>
    <row r="64" spans="1:60" ht="15.75" customHeight="1" thickBot="1" x14ac:dyDescent="0.3">
      <c r="A64" s="455"/>
      <c r="B64" s="456"/>
      <c r="C64" s="457" t="s">
        <v>18</v>
      </c>
      <c r="D64" s="458">
        <f t="shared" ref="D64:AM64" si="38">SUM(D57:D63)</f>
        <v>3</v>
      </c>
      <c r="E64" s="458">
        <f t="shared" si="38"/>
        <v>30</v>
      </c>
      <c r="F64" s="458">
        <f t="shared" si="38"/>
        <v>4</v>
      </c>
      <c r="G64" s="458">
        <f t="shared" si="38"/>
        <v>40</v>
      </c>
      <c r="H64" s="458">
        <f t="shared" si="38"/>
        <v>0</v>
      </c>
      <c r="I64" s="458">
        <f t="shared" si="38"/>
        <v>0</v>
      </c>
      <c r="J64" s="458">
        <f t="shared" si="38"/>
        <v>0</v>
      </c>
      <c r="K64" s="458">
        <f t="shared" si="38"/>
        <v>0</v>
      </c>
      <c r="L64" s="458">
        <f t="shared" si="38"/>
        <v>0</v>
      </c>
      <c r="M64" s="458">
        <f t="shared" si="38"/>
        <v>0</v>
      </c>
      <c r="N64" s="458">
        <f t="shared" si="38"/>
        <v>0</v>
      </c>
      <c r="O64" s="458">
        <f t="shared" si="38"/>
        <v>0</v>
      </c>
      <c r="P64" s="458">
        <f t="shared" si="38"/>
        <v>0</v>
      </c>
      <c r="Q64" s="458">
        <f t="shared" si="38"/>
        <v>0</v>
      </c>
      <c r="R64" s="458">
        <f t="shared" si="38"/>
        <v>0</v>
      </c>
      <c r="S64" s="458">
        <f t="shared" si="38"/>
        <v>0</v>
      </c>
      <c r="T64" s="458">
        <f t="shared" si="38"/>
        <v>0</v>
      </c>
      <c r="U64" s="458">
        <f t="shared" si="38"/>
        <v>0</v>
      </c>
      <c r="V64" s="458">
        <f t="shared" si="38"/>
        <v>0</v>
      </c>
      <c r="W64" s="458">
        <f t="shared" si="38"/>
        <v>0</v>
      </c>
      <c r="X64" s="458">
        <f t="shared" si="38"/>
        <v>0</v>
      </c>
      <c r="Y64" s="458">
        <f t="shared" si="38"/>
        <v>0</v>
      </c>
      <c r="Z64" s="458">
        <f t="shared" si="38"/>
        <v>0</v>
      </c>
      <c r="AA64" s="458">
        <f t="shared" si="38"/>
        <v>0</v>
      </c>
      <c r="AB64" s="458">
        <f t="shared" si="38"/>
        <v>0</v>
      </c>
      <c r="AC64" s="458">
        <f t="shared" si="38"/>
        <v>0</v>
      </c>
      <c r="AD64" s="458">
        <f t="shared" si="38"/>
        <v>0</v>
      </c>
      <c r="AE64" s="458">
        <f t="shared" si="38"/>
        <v>0</v>
      </c>
      <c r="AF64" s="458">
        <f t="shared" si="38"/>
        <v>0</v>
      </c>
      <c r="AG64" s="458">
        <f t="shared" si="38"/>
        <v>0</v>
      </c>
      <c r="AH64" s="458">
        <f t="shared" si="38"/>
        <v>0</v>
      </c>
      <c r="AI64" s="458">
        <f t="shared" si="38"/>
        <v>0</v>
      </c>
      <c r="AJ64" s="458">
        <f t="shared" si="38"/>
        <v>0</v>
      </c>
      <c r="AK64" s="458">
        <f t="shared" si="38"/>
        <v>0</v>
      </c>
      <c r="AL64" s="458">
        <f t="shared" si="38"/>
        <v>0</v>
      </c>
      <c r="AM64" s="458">
        <f t="shared" si="38"/>
        <v>0</v>
      </c>
      <c r="AN64" s="619">
        <f>IF(D64+J64+P64+V64=0,"",D64+J64+P64+V64)</f>
        <v>3</v>
      </c>
      <c r="AO64" s="620">
        <v>30</v>
      </c>
      <c r="AP64" s="621">
        <f>IF(F64+L64+R64+X64=0,"",F64+L64+R64+X64)</f>
        <v>4</v>
      </c>
      <c r="AQ64" s="620">
        <v>40</v>
      </c>
      <c r="AR64" s="614" t="s">
        <v>17</v>
      </c>
      <c r="AS64" s="693" t="s">
        <v>41</v>
      </c>
      <c r="AT64" s="294"/>
      <c r="AU64" s="294"/>
    </row>
    <row r="65" spans="1:47" ht="15.75" customHeight="1" thickBot="1" x14ac:dyDescent="0.3">
      <c r="A65" s="464"/>
      <c r="B65" s="465"/>
      <c r="C65" s="466" t="s">
        <v>43</v>
      </c>
      <c r="D65" s="467">
        <f>D55+D64</f>
        <v>19</v>
      </c>
      <c r="E65" s="468">
        <f>E55+E64</f>
        <v>218</v>
      </c>
      <c r="F65" s="469">
        <f>F55+F64</f>
        <v>15</v>
      </c>
      <c r="G65" s="468">
        <f>G55+G64</f>
        <v>162</v>
      </c>
      <c r="H65" s="470" t="s">
        <v>17</v>
      </c>
      <c r="I65" s="471" t="s">
        <v>17</v>
      </c>
      <c r="J65" s="472">
        <f>J55+J64</f>
        <v>12</v>
      </c>
      <c r="K65" s="468">
        <f>K55+K64</f>
        <v>176</v>
      </c>
      <c r="L65" s="469">
        <f>L55+L64</f>
        <v>14</v>
      </c>
      <c r="M65" s="468">
        <f>M55+M64</f>
        <v>200</v>
      </c>
      <c r="N65" s="470" t="s">
        <v>17</v>
      </c>
      <c r="O65" s="471" t="s">
        <v>17</v>
      </c>
      <c r="P65" s="467">
        <f>P55+P64</f>
        <v>15</v>
      </c>
      <c r="Q65" s="468">
        <f>Q55+Q64</f>
        <v>210</v>
      </c>
      <c r="R65" s="469">
        <f>R55+R64</f>
        <v>17</v>
      </c>
      <c r="S65" s="468">
        <f>S55+S64</f>
        <v>238</v>
      </c>
      <c r="T65" s="473" t="s">
        <v>17</v>
      </c>
      <c r="U65" s="471" t="s">
        <v>17</v>
      </c>
      <c r="V65" s="472">
        <f>V55+V64</f>
        <v>10</v>
      </c>
      <c r="W65" s="468">
        <f>W55+W64</f>
        <v>140</v>
      </c>
      <c r="X65" s="469">
        <f>X55+X64</f>
        <v>17</v>
      </c>
      <c r="Y65" s="468">
        <f>Y55+Y64</f>
        <v>238</v>
      </c>
      <c r="Z65" s="470" t="s">
        <v>17</v>
      </c>
      <c r="AA65" s="471" t="s">
        <v>17</v>
      </c>
      <c r="AB65" s="467">
        <f>AB55+AB64</f>
        <v>10</v>
      </c>
      <c r="AC65" s="468">
        <f>AC55+AC64</f>
        <v>140</v>
      </c>
      <c r="AD65" s="469">
        <f>AD55+AD64</f>
        <v>18</v>
      </c>
      <c r="AE65" s="468">
        <f>AE55+AE64</f>
        <v>252</v>
      </c>
      <c r="AF65" s="470" t="s">
        <v>17</v>
      </c>
      <c r="AG65" s="471" t="s">
        <v>17</v>
      </c>
      <c r="AH65" s="472">
        <f>AH55+AH64</f>
        <v>9</v>
      </c>
      <c r="AI65" s="468">
        <f>AI55+AI64</f>
        <v>94</v>
      </c>
      <c r="AJ65" s="469">
        <f>AJ55+AJ64</f>
        <v>18</v>
      </c>
      <c r="AK65" s="468">
        <f>AK55+AK64</f>
        <v>180</v>
      </c>
      <c r="AL65" s="470" t="s">
        <v>17</v>
      </c>
      <c r="AM65" s="471" t="s">
        <v>17</v>
      </c>
      <c r="AN65" s="733">
        <f>IF(D65+J65+P65+V65+AB65+AH65=0,"",D65+J65+P65+V65+AB65+AH65)</f>
        <v>75</v>
      </c>
      <c r="AO65" s="733">
        <v>1210</v>
      </c>
      <c r="AP65" s="733">
        <f>IF(F65+L65+R65+X65+AD65+AJ65=0,"",F65+L65+R65+X65+AD65+AJ65)</f>
        <v>99</v>
      </c>
      <c r="AQ65" s="733">
        <v>1141</v>
      </c>
      <c r="AR65" s="462" t="s">
        <v>17</v>
      </c>
      <c r="AS65" s="694" t="s">
        <v>41</v>
      </c>
      <c r="AT65" s="294"/>
      <c r="AU65" s="294"/>
    </row>
    <row r="66" spans="1:47" ht="15.75" customHeight="1" thickTop="1" x14ac:dyDescent="0.25">
      <c r="A66" s="477"/>
      <c r="B66" s="478"/>
      <c r="C66" s="479"/>
      <c r="D66" s="1614"/>
      <c r="E66" s="1614"/>
      <c r="F66" s="1614"/>
      <c r="G66" s="1614"/>
      <c r="H66" s="1614"/>
      <c r="I66" s="1614"/>
      <c r="J66" s="1614"/>
      <c r="K66" s="1614"/>
      <c r="L66" s="1614"/>
      <c r="M66" s="1614"/>
      <c r="N66" s="1614"/>
      <c r="O66" s="1614"/>
      <c r="P66" s="1614"/>
      <c r="Q66" s="1614"/>
      <c r="R66" s="1614"/>
      <c r="S66" s="1614"/>
      <c r="T66" s="1614"/>
      <c r="U66" s="1614"/>
      <c r="V66" s="1614"/>
      <c r="W66" s="1614"/>
      <c r="X66" s="1614"/>
      <c r="Y66" s="1614"/>
      <c r="Z66" s="1614"/>
      <c r="AA66" s="1614"/>
      <c r="AB66" s="1614"/>
      <c r="AC66" s="1614"/>
      <c r="AD66" s="1614"/>
      <c r="AE66" s="1614"/>
      <c r="AF66" s="1614"/>
      <c r="AG66" s="1614"/>
      <c r="AH66" s="1614"/>
      <c r="AI66" s="1614"/>
      <c r="AJ66" s="1614"/>
      <c r="AK66" s="1614"/>
      <c r="AL66" s="1614"/>
      <c r="AM66" s="1614"/>
      <c r="AN66" s="1652"/>
      <c r="AO66" s="1652"/>
      <c r="AP66" s="1652"/>
      <c r="AQ66" s="1652"/>
      <c r="AR66" s="1652"/>
      <c r="AS66" s="1653"/>
      <c r="AT66" s="1305"/>
      <c r="AU66" s="1305"/>
    </row>
    <row r="67" spans="1:47" s="483" customFormat="1" ht="15.75" customHeight="1" x14ac:dyDescent="0.2">
      <c r="A67" s="1313" t="s">
        <v>971</v>
      </c>
      <c r="B67" s="598" t="s">
        <v>15</v>
      </c>
      <c r="C67" s="1311" t="s">
        <v>20</v>
      </c>
      <c r="D67" s="585"/>
      <c r="E67" s="586"/>
      <c r="F67" s="586"/>
      <c r="G67" s="586"/>
      <c r="H67" s="587"/>
      <c r="I67" s="588"/>
      <c r="J67" s="589"/>
      <c r="K67" s="586"/>
      <c r="L67" s="586"/>
      <c r="M67" s="586">
        <v>160</v>
      </c>
      <c r="N67" s="587" t="s">
        <v>17</v>
      </c>
      <c r="O67" s="588" t="s">
        <v>184</v>
      </c>
      <c r="P67" s="590"/>
      <c r="Q67" s="586"/>
      <c r="R67" s="586"/>
      <c r="S67" s="586"/>
      <c r="T67" s="587"/>
      <c r="U67" s="587"/>
      <c r="V67" s="590"/>
      <c r="W67" s="586"/>
      <c r="X67" s="586"/>
      <c r="Y67" s="586"/>
      <c r="Z67" s="587"/>
      <c r="AA67" s="588"/>
      <c r="AB67" s="589"/>
      <c r="AC67" s="586"/>
      <c r="AD67" s="586"/>
      <c r="AE67" s="586"/>
      <c r="AF67" s="587"/>
      <c r="AG67" s="587"/>
      <c r="AH67" s="587"/>
      <c r="AI67" s="586"/>
      <c r="AJ67" s="586"/>
      <c r="AK67" s="591"/>
      <c r="AL67" s="592"/>
      <c r="AM67" s="740"/>
      <c r="AN67" s="734"/>
      <c r="AO67" s="734"/>
      <c r="AP67" s="734"/>
      <c r="AQ67" s="734"/>
      <c r="AR67" s="734"/>
      <c r="AS67" s="1304"/>
      <c r="AT67" s="1305" t="s">
        <v>711</v>
      </c>
      <c r="AU67" s="1305" t="s">
        <v>1028</v>
      </c>
    </row>
    <row r="68" spans="1:47" s="483" customFormat="1" ht="15.75" customHeight="1" x14ac:dyDescent="0.2">
      <c r="A68" s="1313" t="s">
        <v>972</v>
      </c>
      <c r="B68" s="601" t="s">
        <v>15</v>
      </c>
      <c r="C68" s="1312" t="s">
        <v>21</v>
      </c>
      <c r="D68" s="594"/>
      <c r="E68" s="586"/>
      <c r="F68" s="586"/>
      <c r="G68" s="586"/>
      <c r="H68" s="587"/>
      <c r="I68" s="595"/>
      <c r="J68" s="589"/>
      <c r="K68" s="586"/>
      <c r="L68" s="586"/>
      <c r="M68" s="586"/>
      <c r="N68" s="587"/>
      <c r="O68" s="595"/>
      <c r="P68" s="590"/>
      <c r="Q68" s="586"/>
      <c r="R68" s="586"/>
      <c r="S68" s="586"/>
      <c r="T68" s="587"/>
      <c r="U68" s="587"/>
      <c r="V68" s="590"/>
      <c r="W68" s="586"/>
      <c r="X68" s="586"/>
      <c r="Y68" s="586">
        <v>160</v>
      </c>
      <c r="Z68" s="587" t="s">
        <v>17</v>
      </c>
      <c r="AA68" s="595" t="s">
        <v>184</v>
      </c>
      <c r="AB68" s="589"/>
      <c r="AC68" s="586"/>
      <c r="AD68" s="586"/>
      <c r="AE68" s="586"/>
      <c r="AF68" s="587"/>
      <c r="AG68" s="587"/>
      <c r="AH68" s="587"/>
      <c r="AI68" s="586"/>
      <c r="AJ68" s="586"/>
      <c r="AK68" s="591"/>
      <c r="AL68" s="592"/>
      <c r="AM68" s="741"/>
      <c r="AN68" s="734"/>
      <c r="AO68" s="734"/>
      <c r="AP68" s="734"/>
      <c r="AQ68" s="734"/>
      <c r="AR68" s="734"/>
      <c r="AS68" s="1304"/>
      <c r="AT68" s="1305" t="s">
        <v>711</v>
      </c>
      <c r="AU68" s="1305" t="s">
        <v>1028</v>
      </c>
    </row>
    <row r="69" spans="1:47" s="483" customFormat="1" ht="15.75" customHeight="1" x14ac:dyDescent="0.2">
      <c r="A69" s="1313" t="s">
        <v>973</v>
      </c>
      <c r="B69" s="601" t="s">
        <v>15</v>
      </c>
      <c r="C69" s="1312" t="s">
        <v>33</v>
      </c>
      <c r="D69" s="594"/>
      <c r="E69" s="586"/>
      <c r="F69" s="586"/>
      <c r="G69" s="586"/>
      <c r="H69" s="587"/>
      <c r="I69" s="595"/>
      <c r="J69" s="589"/>
      <c r="K69" s="586"/>
      <c r="L69" s="586"/>
      <c r="M69" s="586"/>
      <c r="N69" s="587"/>
      <c r="O69" s="595"/>
      <c r="P69" s="590"/>
      <c r="Q69" s="586"/>
      <c r="R69" s="586"/>
      <c r="S69" s="586"/>
      <c r="T69" s="587"/>
      <c r="U69" s="587"/>
      <c r="V69" s="590"/>
      <c r="W69" s="586"/>
      <c r="X69" s="586"/>
      <c r="Y69" s="586"/>
      <c r="Z69" s="587"/>
      <c r="AA69" s="595"/>
      <c r="AB69" s="589"/>
      <c r="AC69" s="586"/>
      <c r="AD69" s="586"/>
      <c r="AE69" s="586"/>
      <c r="AF69" s="587"/>
      <c r="AG69" s="587"/>
      <c r="AH69" s="587"/>
      <c r="AI69" s="586"/>
      <c r="AJ69" s="586"/>
      <c r="AK69" s="591">
        <v>80</v>
      </c>
      <c r="AL69" s="592" t="s">
        <v>17</v>
      </c>
      <c r="AM69" s="741" t="s">
        <v>184</v>
      </c>
      <c r="AN69" s="734"/>
      <c r="AO69" s="734"/>
      <c r="AP69" s="734"/>
      <c r="AQ69" s="734"/>
      <c r="AR69" s="734"/>
      <c r="AS69" s="1304"/>
      <c r="AT69" s="1305" t="s">
        <v>711</v>
      </c>
      <c r="AU69" s="1305" t="s">
        <v>1028</v>
      </c>
    </row>
    <row r="70" spans="1:47" s="483" customFormat="1" ht="9.9499999999999993" customHeight="1" x14ac:dyDescent="0.2">
      <c r="A70" s="1617"/>
      <c r="B70" s="1618"/>
      <c r="C70" s="1618"/>
      <c r="D70" s="1618"/>
      <c r="E70" s="1618"/>
      <c r="F70" s="1618"/>
      <c r="G70" s="1618"/>
      <c r="H70" s="1618"/>
      <c r="I70" s="1618"/>
      <c r="J70" s="1618"/>
      <c r="K70" s="1618"/>
      <c r="L70" s="1618"/>
      <c r="M70" s="1618"/>
      <c r="N70" s="1618"/>
      <c r="O70" s="1618"/>
      <c r="P70" s="1618"/>
      <c r="Q70" s="1618"/>
      <c r="R70" s="1618"/>
      <c r="S70" s="1618"/>
      <c r="T70" s="1618"/>
      <c r="U70" s="1618"/>
      <c r="V70" s="1618"/>
      <c r="W70" s="1618"/>
      <c r="X70" s="1618"/>
      <c r="Y70" s="1618"/>
      <c r="Z70" s="1618"/>
      <c r="AA70" s="1618"/>
      <c r="AB70" s="484"/>
      <c r="AC70" s="484"/>
      <c r="AD70" s="484"/>
      <c r="AE70" s="484"/>
      <c r="AF70" s="484"/>
      <c r="AG70" s="484"/>
      <c r="AH70" s="484"/>
      <c r="AI70" s="484"/>
      <c r="AJ70" s="484"/>
      <c r="AK70" s="484"/>
      <c r="AL70" s="484"/>
      <c r="AM70" s="736"/>
      <c r="AN70" s="734"/>
      <c r="AO70" s="734"/>
      <c r="AP70" s="734"/>
      <c r="AQ70" s="734"/>
      <c r="AR70" s="734"/>
      <c r="AS70" s="735"/>
      <c r="AT70" s="496"/>
      <c r="AU70" s="496"/>
    </row>
    <row r="71" spans="1:47" s="483" customFormat="1" ht="15.75" customHeight="1" x14ac:dyDescent="0.2">
      <c r="A71" s="1619" t="s">
        <v>22</v>
      </c>
      <c r="B71" s="1620"/>
      <c r="C71" s="1620"/>
      <c r="D71" s="1620"/>
      <c r="E71" s="1620"/>
      <c r="F71" s="1620"/>
      <c r="G71" s="1620"/>
      <c r="H71" s="1620"/>
      <c r="I71" s="1620"/>
      <c r="J71" s="1620"/>
      <c r="K71" s="1620"/>
      <c r="L71" s="1620"/>
      <c r="M71" s="1620"/>
      <c r="N71" s="1620"/>
      <c r="O71" s="1620"/>
      <c r="P71" s="1620"/>
      <c r="Q71" s="1620"/>
      <c r="R71" s="1620"/>
      <c r="S71" s="1620"/>
      <c r="T71" s="1620"/>
      <c r="U71" s="1620"/>
      <c r="V71" s="1620"/>
      <c r="W71" s="1620"/>
      <c r="X71" s="1620"/>
      <c r="Y71" s="1620"/>
      <c r="Z71" s="1620"/>
      <c r="AA71" s="1620"/>
      <c r="AB71" s="489"/>
      <c r="AC71" s="489"/>
      <c r="AD71" s="489"/>
      <c r="AE71" s="489"/>
      <c r="AF71" s="489"/>
      <c r="AG71" s="489"/>
      <c r="AH71" s="489"/>
      <c r="AI71" s="489"/>
      <c r="AJ71" s="489"/>
      <c r="AK71" s="489"/>
      <c r="AL71" s="489"/>
      <c r="AM71" s="737"/>
      <c r="AN71" s="734"/>
      <c r="AO71" s="734"/>
      <c r="AP71" s="734"/>
      <c r="AQ71" s="734"/>
      <c r="AR71" s="734"/>
      <c r="AS71" s="735"/>
      <c r="AT71" s="496"/>
      <c r="AU71" s="496"/>
    </row>
    <row r="72" spans="1:47" s="483" customFormat="1" ht="15.75" customHeight="1" x14ac:dyDescent="0.25">
      <c r="A72" s="490"/>
      <c r="B72" s="118"/>
      <c r="C72" s="491" t="s">
        <v>23</v>
      </c>
      <c r="D72" s="208"/>
      <c r="E72" s="209"/>
      <c r="F72" s="209"/>
      <c r="G72" s="209"/>
      <c r="H72" s="18"/>
      <c r="I72" s="210">
        <f>IF(COUNTIF(I13:I69,"A")=0,"",COUNTIF(I13:I69,"A"))</f>
        <v>2</v>
      </c>
      <c r="J72" s="208"/>
      <c r="K72" s="209"/>
      <c r="L72" s="209"/>
      <c r="M72" s="209"/>
      <c r="N72" s="18"/>
      <c r="O72" s="210">
        <f>IF(COUNTIF(O13:O69,"A")=0,"",COUNTIF(O13:O69,"A"))</f>
        <v>1</v>
      </c>
      <c r="P72" s="208"/>
      <c r="Q72" s="209"/>
      <c r="R72" s="209"/>
      <c r="S72" s="209"/>
      <c r="T72" s="18"/>
      <c r="U72" s="210" t="str">
        <f>IF(COUNTIF(U13:U69,"A")=0,"",COUNTIF(U13:U69,"A"))</f>
        <v/>
      </c>
      <c r="V72" s="208"/>
      <c r="W72" s="209"/>
      <c r="X72" s="209"/>
      <c r="Y72" s="209"/>
      <c r="Z72" s="18"/>
      <c r="AA72" s="210">
        <f>IF(COUNTIF(AA13:AA69,"A")=0,"",COUNTIF(AA13:AA69,"A"))</f>
        <v>1</v>
      </c>
      <c r="AB72" s="208"/>
      <c r="AC72" s="209"/>
      <c r="AD72" s="209"/>
      <c r="AE72" s="209"/>
      <c r="AF72" s="18"/>
      <c r="AG72" s="210" t="str">
        <f>IF(COUNTIF(AG13:AG69,"A")=0,"",COUNTIF(AG13:AG69,"A"))</f>
        <v/>
      </c>
      <c r="AH72" s="208"/>
      <c r="AI72" s="209"/>
      <c r="AJ72" s="209"/>
      <c r="AK72" s="209"/>
      <c r="AL72" s="18"/>
      <c r="AM72" s="210">
        <f>IF(COUNTIF(AM13:AM69,"A")=0,"",COUNTIF(AM13:AM69,"A"))</f>
        <v>1</v>
      </c>
      <c r="AN72" s="738"/>
      <c r="AO72" s="739"/>
      <c r="AP72" s="739"/>
      <c r="AQ72" s="739"/>
      <c r="AR72" s="454"/>
      <c r="AS72" s="742">
        <f t="shared" ref="AS72:AS84" si="39">IF(SUM(I72:AM72)=0,"",SUM(I72:AM72))</f>
        <v>5</v>
      </c>
      <c r="AT72" s="496"/>
      <c r="AU72" s="496"/>
    </row>
    <row r="73" spans="1:47" s="483" customFormat="1" ht="15.75" customHeight="1" x14ac:dyDescent="0.25">
      <c r="A73" s="490"/>
      <c r="B73" s="118"/>
      <c r="C73" s="491" t="s">
        <v>24</v>
      </c>
      <c r="D73" s="208"/>
      <c r="E73" s="209"/>
      <c r="F73" s="209"/>
      <c r="G73" s="209"/>
      <c r="H73" s="18"/>
      <c r="I73" s="210">
        <f>IF(COUNTIF(I13:I69,"B")=0,"",COUNTIF(I13:I69,"B"))</f>
        <v>1</v>
      </c>
      <c r="J73" s="208"/>
      <c r="K73" s="209"/>
      <c r="L73" s="209"/>
      <c r="M73" s="209"/>
      <c r="N73" s="18"/>
      <c r="O73" s="210">
        <f>IF(COUNTIF(O13:O69,"B")=0,"",COUNTIF(O13:O69,"B"))</f>
        <v>2</v>
      </c>
      <c r="P73" s="208"/>
      <c r="Q73" s="209"/>
      <c r="R73" s="209"/>
      <c r="S73" s="209"/>
      <c r="T73" s="18"/>
      <c r="U73" s="210" t="str">
        <f>IF(COUNTIF(U13:U69,"B")=0,"",COUNTIF(U13:U69,"B"))</f>
        <v/>
      </c>
      <c r="V73" s="208"/>
      <c r="W73" s="209"/>
      <c r="X73" s="209"/>
      <c r="Y73" s="209"/>
      <c r="Z73" s="18"/>
      <c r="AA73" s="210">
        <f>IF(COUNTIF(AA13:AA69,"B")=0,"",COUNTIF(AA13:AA69,"B"))</f>
        <v>1</v>
      </c>
      <c r="AB73" s="208"/>
      <c r="AC73" s="209"/>
      <c r="AD73" s="209"/>
      <c r="AE73" s="209"/>
      <c r="AF73" s="18"/>
      <c r="AG73" s="210" t="str">
        <f>IF(COUNTIF(AG13:AG69,"B")=0,"",COUNTIF(AG13:AG69,"B"))</f>
        <v/>
      </c>
      <c r="AH73" s="208"/>
      <c r="AI73" s="209"/>
      <c r="AJ73" s="209"/>
      <c r="AK73" s="209"/>
      <c r="AL73" s="18"/>
      <c r="AM73" s="210">
        <v>2</v>
      </c>
      <c r="AN73" s="211"/>
      <c r="AO73" s="209"/>
      <c r="AP73" s="209"/>
      <c r="AQ73" s="209"/>
      <c r="AR73" s="18"/>
      <c r="AS73" s="695">
        <f t="shared" si="39"/>
        <v>6</v>
      </c>
    </row>
    <row r="74" spans="1:47" s="483" customFormat="1" ht="15.75" customHeight="1" x14ac:dyDescent="0.25">
      <c r="A74" s="490"/>
      <c r="B74" s="118"/>
      <c r="C74" s="491" t="s">
        <v>58</v>
      </c>
      <c r="D74" s="208"/>
      <c r="E74" s="209"/>
      <c r="F74" s="209"/>
      <c r="G74" s="209"/>
      <c r="H74" s="18"/>
      <c r="I74" s="210">
        <f>IF(COUNTIF(I13:I69,"ÉÉ")=0,"",COUNTIF(I13:I69,"ÉÉ"))</f>
        <v>2</v>
      </c>
      <c r="J74" s="208"/>
      <c r="K74" s="209"/>
      <c r="L74" s="209"/>
      <c r="M74" s="209"/>
      <c r="N74" s="18"/>
      <c r="O74" s="210" t="str">
        <f>IF(COUNTIF(O13:O69,"ÉÉ")=0,"",COUNTIF(O13:O69,"ÉÉ"))</f>
        <v/>
      </c>
      <c r="P74" s="208"/>
      <c r="Q74" s="209"/>
      <c r="R74" s="209"/>
      <c r="S74" s="209"/>
      <c r="T74" s="18"/>
      <c r="U74" s="210" t="str">
        <f>IF(COUNTIF(U13:U69,"ÉÉ")=0,"",COUNTIF(U13:U69,"ÉÉ"))</f>
        <v/>
      </c>
      <c r="V74" s="208"/>
      <c r="W74" s="209"/>
      <c r="X74" s="209"/>
      <c r="Y74" s="209"/>
      <c r="Z74" s="18"/>
      <c r="AA74" s="210">
        <v>1</v>
      </c>
      <c r="AB74" s="208"/>
      <c r="AC74" s="209"/>
      <c r="AD74" s="209"/>
      <c r="AE74" s="209"/>
      <c r="AF74" s="18"/>
      <c r="AG74" s="210" t="str">
        <f>IF(COUNTIF(AG13:AG69,"ÉÉ")=0,"",COUNTIF(AG13:AG69,"ÉÉ"))</f>
        <v/>
      </c>
      <c r="AH74" s="208"/>
      <c r="AI74" s="209"/>
      <c r="AJ74" s="209"/>
      <c r="AK74" s="209"/>
      <c r="AL74" s="18"/>
      <c r="AM74" s="210" t="str">
        <f>IF(COUNTIF(AM13:AM69,"ÉÉ")=0,"",COUNTIF(AM13:AM69,"ÉÉ"))</f>
        <v/>
      </c>
      <c r="AN74" s="211"/>
      <c r="AO74" s="209"/>
      <c r="AP74" s="209"/>
      <c r="AQ74" s="209"/>
      <c r="AR74" s="18"/>
      <c r="AS74" s="695">
        <f t="shared" si="39"/>
        <v>3</v>
      </c>
    </row>
    <row r="75" spans="1:47" s="483" customFormat="1" ht="15.75" customHeight="1" x14ac:dyDescent="0.25">
      <c r="A75" s="490"/>
      <c r="B75" s="118"/>
      <c r="C75" s="491" t="s">
        <v>59</v>
      </c>
      <c r="D75" s="214"/>
      <c r="E75" s="215"/>
      <c r="F75" s="215"/>
      <c r="G75" s="215"/>
      <c r="H75" s="216"/>
      <c r="I75" s="210" t="str">
        <f>IF(COUNTIF(I13:I69,"ÉÉ(Z)")=0,"",COUNTIF(I13:I69,"ÉÉ(Z)"))</f>
        <v/>
      </c>
      <c r="J75" s="214"/>
      <c r="K75" s="215"/>
      <c r="L75" s="215"/>
      <c r="M75" s="215"/>
      <c r="N75" s="216"/>
      <c r="O75" s="210" t="str">
        <f>IF(COUNTIF(O13:O69,"ÉÉ(Z)")=0,"",COUNTIF(O13:O69,"ÉÉ(Z)"))</f>
        <v/>
      </c>
      <c r="P75" s="214"/>
      <c r="Q75" s="215"/>
      <c r="R75" s="215"/>
      <c r="S75" s="215"/>
      <c r="T75" s="216"/>
      <c r="U75" s="210" t="str">
        <f>IF(COUNTIF(U13:U69,"ÉÉ(Z)")=0,"",COUNTIF(U13:U69,"ÉÉ(Z)"))</f>
        <v/>
      </c>
      <c r="V75" s="214"/>
      <c r="W75" s="215"/>
      <c r="X75" s="215"/>
      <c r="Y75" s="215"/>
      <c r="Z75" s="216"/>
      <c r="AA75" s="210" t="str">
        <f>IF(COUNTIF(AA13:AA69,"ÉÉ(Z)")=0,"",COUNTIF(AA13:AA69,"ÉÉ(Z)"))</f>
        <v/>
      </c>
      <c r="AB75" s="214"/>
      <c r="AC75" s="215"/>
      <c r="AD75" s="215"/>
      <c r="AE75" s="215"/>
      <c r="AF75" s="216"/>
      <c r="AG75" s="210" t="str">
        <f>IF(COUNTIF(AG13:AG69,"ÉÉ(Z)")=0,"",COUNTIF(AG13:AG69,"ÉÉ(Z)"))</f>
        <v/>
      </c>
      <c r="AH75" s="214"/>
      <c r="AI75" s="215"/>
      <c r="AJ75" s="215"/>
      <c r="AK75" s="215"/>
      <c r="AL75" s="216"/>
      <c r="AM75" s="210" t="str">
        <f>IF(COUNTIF(AM13:AM69,"ÉÉ(Z)")=0,"",COUNTIF(AM13:AM69,"ÉÉ(Z)"))</f>
        <v/>
      </c>
      <c r="AN75" s="217"/>
      <c r="AO75" s="215"/>
      <c r="AP75" s="215"/>
      <c r="AQ75" s="215"/>
      <c r="AR75" s="216"/>
      <c r="AS75" s="695" t="str">
        <f t="shared" si="39"/>
        <v/>
      </c>
    </row>
    <row r="76" spans="1:47" s="483" customFormat="1" ht="15.75" customHeight="1" x14ac:dyDescent="0.25">
      <c r="A76" s="490"/>
      <c r="B76" s="118"/>
      <c r="C76" s="491" t="s">
        <v>60</v>
      </c>
      <c r="D76" s="208"/>
      <c r="E76" s="209"/>
      <c r="F76" s="209"/>
      <c r="G76" s="209"/>
      <c r="H76" s="18"/>
      <c r="I76" s="210" t="str">
        <f>IF(COUNTIF(I13:I69,"GYJ")=0,"",COUNTIF(I13:I69,"GYJ"))</f>
        <v/>
      </c>
      <c r="J76" s="208"/>
      <c r="K76" s="209"/>
      <c r="L76" s="209"/>
      <c r="M76" s="209"/>
      <c r="N76" s="18"/>
      <c r="O76" s="210">
        <f>IF(COUNTIF(O13:O69,"GYJ")=0,"",COUNTIF(O13:O69,"GYJ"))</f>
        <v>3</v>
      </c>
      <c r="P76" s="208"/>
      <c r="Q76" s="209"/>
      <c r="R76" s="209"/>
      <c r="S76" s="209"/>
      <c r="T76" s="18"/>
      <c r="U76" s="210">
        <f>IF(COUNTIF(U13:U69,"GYJ")=0,"",COUNTIF(U13:U69,"GYJ"))</f>
        <v>2</v>
      </c>
      <c r="V76" s="208"/>
      <c r="W76" s="209"/>
      <c r="X76" s="209"/>
      <c r="Y76" s="209"/>
      <c r="Z76" s="18"/>
      <c r="AA76" s="210">
        <f>IF(COUNTIF(AA13:AA69,"GYJ")=0,"",COUNTIF(AA13:AA69,"GYJ"))</f>
        <v>2</v>
      </c>
      <c r="AB76" s="208"/>
      <c r="AC76" s="209"/>
      <c r="AD76" s="209"/>
      <c r="AE76" s="209"/>
      <c r="AF76" s="18"/>
      <c r="AG76" s="210">
        <f>IF(COUNTIF(AG13:AG69,"GYJ")=0,"",COUNTIF(AG13:AG69,"GYJ"))</f>
        <v>2</v>
      </c>
      <c r="AH76" s="208"/>
      <c r="AI76" s="209"/>
      <c r="AJ76" s="209"/>
      <c r="AK76" s="209"/>
      <c r="AL76" s="18"/>
      <c r="AM76" s="210">
        <f>IF(COUNTIF(AM13:AM69,"GYJ")=0,"",COUNTIF(AM13:AM69,"GYJ"))</f>
        <v>4</v>
      </c>
      <c r="AN76" s="211"/>
      <c r="AO76" s="209"/>
      <c r="AP76" s="209"/>
      <c r="AQ76" s="209"/>
      <c r="AR76" s="18"/>
      <c r="AS76" s="695">
        <f t="shared" si="39"/>
        <v>13</v>
      </c>
    </row>
    <row r="77" spans="1:47" s="483" customFormat="1" ht="15.75" customHeight="1" x14ac:dyDescent="0.25">
      <c r="A77" s="490"/>
      <c r="B77" s="492"/>
      <c r="C77" s="491" t="s">
        <v>61</v>
      </c>
      <c r="D77" s="208"/>
      <c r="E77" s="209"/>
      <c r="F77" s="209"/>
      <c r="G77" s="209"/>
      <c r="H77" s="18"/>
      <c r="I77" s="210" t="str">
        <f>IF(COUNTIF(I13:I69,"GYJ(Z)")=0,"",COUNTIF(I13:I69,"GYJ(Z)"))</f>
        <v/>
      </c>
      <c r="J77" s="208"/>
      <c r="K77" s="209"/>
      <c r="L77" s="209"/>
      <c r="M77" s="209"/>
      <c r="N77" s="18"/>
      <c r="O77" s="210" t="str">
        <f>IF(COUNTIF(O13:O69,"GYJ(Z)")=0,"",COUNTIF(O13:O69,"GYJ(Z)"))</f>
        <v/>
      </c>
      <c r="P77" s="208"/>
      <c r="Q77" s="209"/>
      <c r="R77" s="209"/>
      <c r="S77" s="209"/>
      <c r="T77" s="18"/>
      <c r="U77" s="210" t="str">
        <f>IF(COUNTIF(U13:U69,"GYJ(Z)")=0,"",COUNTIF(U13:U69,"GYJ(Z)"))</f>
        <v/>
      </c>
      <c r="V77" s="208"/>
      <c r="W77" s="209"/>
      <c r="X77" s="209"/>
      <c r="Y77" s="209"/>
      <c r="Z77" s="18"/>
      <c r="AA77" s="210" t="str">
        <f>IF(COUNTIF(AA13:AA69,"GYJ(Z)")=0,"",COUNTIF(AA13:AA69,"GYJ(Z)"))</f>
        <v/>
      </c>
      <c r="AB77" s="208"/>
      <c r="AC77" s="209"/>
      <c r="AD77" s="209"/>
      <c r="AE77" s="209"/>
      <c r="AF77" s="18"/>
      <c r="AG77" s="210" t="str">
        <f>IF(COUNTIF(AG13:AG69,"GYJ(Z)")=0,"",COUNTIF(AG13:AG69,"GYJ(Z)"))</f>
        <v/>
      </c>
      <c r="AH77" s="208"/>
      <c r="AI77" s="209"/>
      <c r="AJ77" s="209"/>
      <c r="AK77" s="209"/>
      <c r="AL77" s="18"/>
      <c r="AM77" s="210" t="str">
        <f>IF(COUNTIF(AM13:AM69,"GYJ(Z)")=0,"",COUNTIF(AM13:AM69,"GYJ(Z)"))</f>
        <v/>
      </c>
      <c r="AN77" s="211"/>
      <c r="AO77" s="209"/>
      <c r="AP77" s="209"/>
      <c r="AQ77" s="209"/>
      <c r="AR77" s="18"/>
      <c r="AS77" s="695" t="str">
        <f t="shared" si="39"/>
        <v/>
      </c>
    </row>
    <row r="78" spans="1:47" s="483" customFormat="1" ht="15.75" customHeight="1" x14ac:dyDescent="0.25">
      <c r="A78" s="490"/>
      <c r="B78" s="118"/>
      <c r="C78" s="207" t="s">
        <v>35</v>
      </c>
      <c r="D78" s="208"/>
      <c r="E78" s="209"/>
      <c r="F78" s="209"/>
      <c r="G78" s="209"/>
      <c r="H78" s="18"/>
      <c r="I78" s="210">
        <f>IF(COUNTIF(I13:I69,"K")=0,"",COUNTIF(I13:I69,"K"))</f>
        <v>2</v>
      </c>
      <c r="J78" s="208"/>
      <c r="K78" s="209"/>
      <c r="L78" s="209"/>
      <c r="M78" s="209"/>
      <c r="N78" s="18"/>
      <c r="O78" s="210">
        <f>IF(COUNTIF(O13:O69,"K")=0,"",COUNTIF(O13:O69,"K"))</f>
        <v>1</v>
      </c>
      <c r="P78" s="208"/>
      <c r="Q78" s="209"/>
      <c r="R78" s="209"/>
      <c r="S78" s="209"/>
      <c r="T78" s="18"/>
      <c r="U78" s="210">
        <f>IF(COUNTIF(U13:U69,"K")=0,"",COUNTIF(U13:U69,"K"))</f>
        <v>3</v>
      </c>
      <c r="V78" s="208"/>
      <c r="W78" s="209"/>
      <c r="X78" s="209"/>
      <c r="Y78" s="209"/>
      <c r="Z78" s="18"/>
      <c r="AA78" s="210" t="str">
        <f>IF(COUNTIF(AA13:AA69,"K")=0,"",COUNTIF(AA13:AA69,"K"))</f>
        <v/>
      </c>
      <c r="AB78" s="208"/>
      <c r="AC78" s="209"/>
      <c r="AD78" s="209"/>
      <c r="AE78" s="209"/>
      <c r="AF78" s="18"/>
      <c r="AG78" s="210" t="str">
        <f>IF(COUNTIF(AG13:AG69,"K")=0,"",COUNTIF(AG13:AG69,"K"))</f>
        <v/>
      </c>
      <c r="AH78" s="208"/>
      <c r="AI78" s="209"/>
      <c r="AJ78" s="209"/>
      <c r="AK78" s="209"/>
      <c r="AL78" s="18"/>
      <c r="AM78" s="210" t="str">
        <f>IF(COUNTIF(AM13:AM69,"K")=0,"",COUNTIF(AM13:AM69,"K"))</f>
        <v/>
      </c>
      <c r="AN78" s="211"/>
      <c r="AO78" s="209"/>
      <c r="AP78" s="209"/>
      <c r="AQ78" s="209"/>
      <c r="AR78" s="18"/>
      <c r="AS78" s="695">
        <f t="shared" si="39"/>
        <v>6</v>
      </c>
    </row>
    <row r="79" spans="1:47" s="483" customFormat="1" ht="15.75" customHeight="1" x14ac:dyDescent="0.25">
      <c r="A79" s="490"/>
      <c r="B79" s="118"/>
      <c r="C79" s="207" t="s">
        <v>36</v>
      </c>
      <c r="D79" s="208"/>
      <c r="E79" s="209"/>
      <c r="F79" s="209"/>
      <c r="G79" s="209"/>
      <c r="H79" s="18"/>
      <c r="I79" s="210" t="str">
        <f>IF(COUNTIF(I13:I69,"K(Z)")=0,"",COUNTIF(I13:I69,"K(Z)"))</f>
        <v/>
      </c>
      <c r="J79" s="208"/>
      <c r="K79" s="209"/>
      <c r="L79" s="209"/>
      <c r="M79" s="209"/>
      <c r="N79" s="18"/>
      <c r="O79" s="210">
        <f>IF(COUNTIF(O13:O69,"K(Z)")=0,"",COUNTIF(O13:O69,"K(Z)"))</f>
        <v>1</v>
      </c>
      <c r="P79" s="208"/>
      <c r="Q79" s="209"/>
      <c r="R79" s="209"/>
      <c r="S79" s="209"/>
      <c r="T79" s="18"/>
      <c r="U79" s="210">
        <f>IF(COUNTIF(U13:U69,"K(Z)")=0,"",COUNTIF(U13:U69,"K(Z)"))</f>
        <v>3</v>
      </c>
      <c r="V79" s="208"/>
      <c r="W79" s="209"/>
      <c r="X79" s="209"/>
      <c r="Y79" s="209"/>
      <c r="Z79" s="18"/>
      <c r="AA79" s="210">
        <f>IF(COUNTIF(AA13:AA69,"K(Z)")=0,"",COUNTIF(AA13:AA69,"K(Z)"))</f>
        <v>4</v>
      </c>
      <c r="AB79" s="208"/>
      <c r="AC79" s="209"/>
      <c r="AD79" s="209"/>
      <c r="AE79" s="209"/>
      <c r="AF79" s="18"/>
      <c r="AG79" s="210">
        <f>IF(COUNTIF(AG13:AG69,"K(Z)")=0,"",COUNTIF(AG13:AG69,"K(Z)"))</f>
        <v>4</v>
      </c>
      <c r="AH79" s="208"/>
      <c r="AI79" s="209"/>
      <c r="AJ79" s="209"/>
      <c r="AK79" s="209"/>
      <c r="AL79" s="18"/>
      <c r="AM79" s="210" t="str">
        <f>IF(COUNTIF(AM13:AM69,"K(Z)")=0,"",COUNTIF(AM13:AM69,"K(Z)"))</f>
        <v/>
      </c>
      <c r="AN79" s="211"/>
      <c r="AO79" s="209"/>
      <c r="AP79" s="209"/>
      <c r="AQ79" s="209"/>
      <c r="AR79" s="18"/>
      <c r="AS79" s="695">
        <f t="shared" si="39"/>
        <v>12</v>
      </c>
    </row>
    <row r="80" spans="1:47" s="483" customFormat="1" ht="15.75" customHeight="1" x14ac:dyDescent="0.25">
      <c r="A80" s="490"/>
      <c r="B80" s="118"/>
      <c r="C80" s="491" t="s">
        <v>25</v>
      </c>
      <c r="D80" s="208"/>
      <c r="E80" s="209"/>
      <c r="F80" s="209"/>
      <c r="G80" s="209"/>
      <c r="H80" s="18"/>
      <c r="I80" s="210" t="str">
        <f>IF(COUNTIF(I13:I69,"AV")=0,"",COUNTIF(I13:I69,"AV"))</f>
        <v/>
      </c>
      <c r="J80" s="208"/>
      <c r="K80" s="209"/>
      <c r="L80" s="209"/>
      <c r="M80" s="209"/>
      <c r="N80" s="18"/>
      <c r="O80" s="210" t="str">
        <f>IF(COUNTIF(O13:O69,"AV")=0,"",COUNTIF(O13:O69,"AV"))</f>
        <v/>
      </c>
      <c r="P80" s="208"/>
      <c r="Q80" s="209"/>
      <c r="R80" s="209"/>
      <c r="S80" s="209"/>
      <c r="T80" s="18"/>
      <c r="U80" s="210" t="str">
        <f>IF(COUNTIF(U13:U69,"AV")=0,"",COUNTIF(U13:U69,"AV"))</f>
        <v/>
      </c>
      <c r="V80" s="208"/>
      <c r="W80" s="209"/>
      <c r="X80" s="209"/>
      <c r="Y80" s="209"/>
      <c r="Z80" s="18"/>
      <c r="AA80" s="210" t="str">
        <f>IF(COUNTIF(AA13:AA69,"AV")=0,"",COUNTIF(AA13:AA69,"AV"))</f>
        <v/>
      </c>
      <c r="AB80" s="208"/>
      <c r="AC80" s="209"/>
      <c r="AD80" s="209"/>
      <c r="AE80" s="209"/>
      <c r="AF80" s="18"/>
      <c r="AG80" s="210" t="str">
        <f>IF(COUNTIF(AG13:AG69,"AV")=0,"",COUNTIF(AG13:AG69,"AV"))</f>
        <v/>
      </c>
      <c r="AH80" s="208"/>
      <c r="AI80" s="209"/>
      <c r="AJ80" s="209"/>
      <c r="AK80" s="209"/>
      <c r="AL80" s="18"/>
      <c r="AM80" s="210" t="str">
        <f>IF(COUNTIF(AM13:AM69,"AV")=0,"",COUNTIF(AM13:AM69,"AV"))</f>
        <v/>
      </c>
      <c r="AN80" s="211"/>
      <c r="AO80" s="209"/>
      <c r="AP80" s="209"/>
      <c r="AQ80" s="209"/>
      <c r="AR80" s="18"/>
      <c r="AS80" s="695" t="str">
        <f t="shared" si="39"/>
        <v/>
      </c>
    </row>
    <row r="81" spans="1:45" s="483" customFormat="1" ht="15.75" customHeight="1" x14ac:dyDescent="0.25">
      <c r="A81" s="490"/>
      <c r="B81" s="118"/>
      <c r="C81" s="491" t="s">
        <v>62</v>
      </c>
      <c r="D81" s="208"/>
      <c r="E81" s="209"/>
      <c r="F81" s="209"/>
      <c r="G81" s="209"/>
      <c r="H81" s="18"/>
      <c r="I81" s="210" t="str">
        <f>IF(COUNTIF(I13:I69,"KV")=0,"",COUNTIF(I13:I69,"KV"))</f>
        <v/>
      </c>
      <c r="J81" s="208"/>
      <c r="K81" s="209"/>
      <c r="L81" s="209"/>
      <c r="M81" s="209"/>
      <c r="N81" s="18"/>
      <c r="O81" s="210" t="str">
        <f>IF(COUNTIF(O13:O69,"KV")=0,"",COUNTIF(O13:O69,"KV"))</f>
        <v/>
      </c>
      <c r="P81" s="208"/>
      <c r="Q81" s="209"/>
      <c r="R81" s="209"/>
      <c r="S81" s="209"/>
      <c r="T81" s="18"/>
      <c r="U81" s="210" t="str">
        <f>IF(COUNTIF(U13:U69,"KV")=0,"",COUNTIF(U13:U69,"KV"))</f>
        <v/>
      </c>
      <c r="V81" s="208"/>
      <c r="W81" s="209"/>
      <c r="X81" s="209"/>
      <c r="Y81" s="209"/>
      <c r="Z81" s="18"/>
      <c r="AA81" s="210" t="str">
        <f>IF(COUNTIF(AA13:AA69,"KV")=0,"",COUNTIF(AA13:AA69,"KV"))</f>
        <v/>
      </c>
      <c r="AB81" s="208"/>
      <c r="AC81" s="209"/>
      <c r="AD81" s="209"/>
      <c r="AE81" s="209"/>
      <c r="AF81" s="18"/>
      <c r="AG81" s="210" t="str">
        <f>IF(COUNTIF(AG13:AG69,"KV")=0,"",COUNTIF(AG13:AG69,"KV"))</f>
        <v/>
      </c>
      <c r="AH81" s="208"/>
      <c r="AI81" s="209"/>
      <c r="AJ81" s="209"/>
      <c r="AK81" s="209"/>
      <c r="AL81" s="18"/>
      <c r="AM81" s="210" t="str">
        <f>IF(COUNTIF(AM13:AM69,"KV")=0,"",COUNTIF(AM13:AM69,"KV"))</f>
        <v/>
      </c>
      <c r="AN81" s="211"/>
      <c r="AO81" s="209"/>
      <c r="AP81" s="209"/>
      <c r="AQ81" s="209"/>
      <c r="AR81" s="18"/>
      <c r="AS81" s="695" t="str">
        <f t="shared" si="39"/>
        <v/>
      </c>
    </row>
    <row r="82" spans="1:45" s="483" customFormat="1" ht="15.75" customHeight="1" x14ac:dyDescent="0.25">
      <c r="A82" s="490"/>
      <c r="B82" s="118"/>
      <c r="C82" s="491" t="s">
        <v>63</v>
      </c>
      <c r="D82" s="220"/>
      <c r="E82" s="221"/>
      <c r="F82" s="221"/>
      <c r="G82" s="221"/>
      <c r="H82" s="222"/>
      <c r="I82" s="210" t="str">
        <f>IF(COUNTIF(I13:I69,"SZG")=0,"",COUNTIF(I13:I69,"SZG"))</f>
        <v/>
      </c>
      <c r="J82" s="220"/>
      <c r="K82" s="221"/>
      <c r="L82" s="221"/>
      <c r="M82" s="221"/>
      <c r="N82" s="222"/>
      <c r="O82" s="210" t="str">
        <f>IF(COUNTIF(O13:O69,"SZG")=0,"",COUNTIF(O13:O69,"SZG"))</f>
        <v/>
      </c>
      <c r="P82" s="220"/>
      <c r="Q82" s="221"/>
      <c r="R82" s="221"/>
      <c r="S82" s="221"/>
      <c r="T82" s="222"/>
      <c r="U82" s="210" t="str">
        <f>IF(COUNTIF(U13:U69,"SZG")=0,"",COUNTIF(U13:U69,"SZG"))</f>
        <v/>
      </c>
      <c r="V82" s="220"/>
      <c r="W82" s="221"/>
      <c r="X82" s="221"/>
      <c r="Y82" s="221"/>
      <c r="Z82" s="222"/>
      <c r="AA82" s="210">
        <f>IF(COUNTIF(AA13:AA69,"SZG")=0,"",COUNTIF(AA13:AA69,"SZG"))</f>
        <v>1</v>
      </c>
      <c r="AB82" s="220"/>
      <c r="AC82" s="221"/>
      <c r="AD82" s="221"/>
      <c r="AE82" s="221"/>
      <c r="AF82" s="222"/>
      <c r="AG82" s="210">
        <f>IF(COUNTIF(AG13:AG69,"SZG")=0,"",COUNTIF(AG13:AG69,"SZG"))</f>
        <v>1</v>
      </c>
      <c r="AH82" s="220"/>
      <c r="AI82" s="221"/>
      <c r="AJ82" s="221"/>
      <c r="AK82" s="221"/>
      <c r="AL82" s="222"/>
      <c r="AM82" s="210" t="str">
        <f>IF(COUNTIF(AM13:AM69,"SZG")=0,"",COUNTIF(AM13:AM69,"SZG"))</f>
        <v/>
      </c>
      <c r="AN82" s="211"/>
      <c r="AO82" s="209"/>
      <c r="AP82" s="209"/>
      <c r="AQ82" s="209"/>
      <c r="AR82" s="18"/>
      <c r="AS82" s="695">
        <f t="shared" si="39"/>
        <v>2</v>
      </c>
    </row>
    <row r="83" spans="1:45" s="483" customFormat="1" ht="15.75" customHeight="1" x14ac:dyDescent="0.25">
      <c r="A83" s="490"/>
      <c r="B83" s="118"/>
      <c r="C83" s="491" t="s">
        <v>64</v>
      </c>
      <c r="D83" s="220"/>
      <c r="E83" s="221"/>
      <c r="F83" s="221"/>
      <c r="G83" s="221"/>
      <c r="H83" s="222"/>
      <c r="I83" s="210" t="str">
        <f>IF(COUNTIF(I13:I69,"ZV")=0,"",COUNTIF(I13:I69,"ZV"))</f>
        <v/>
      </c>
      <c r="J83" s="220"/>
      <c r="K83" s="221"/>
      <c r="L83" s="221"/>
      <c r="M83" s="221"/>
      <c r="N83" s="222"/>
      <c r="O83" s="210" t="str">
        <f>IF(COUNTIF(O13:O69,"ZV")=0,"",COUNTIF(O13:O69,"ZV"))</f>
        <v/>
      </c>
      <c r="P83" s="220"/>
      <c r="Q83" s="221"/>
      <c r="R83" s="221"/>
      <c r="S83" s="221"/>
      <c r="T83" s="222"/>
      <c r="U83" s="210" t="str">
        <f>IF(COUNTIF(U13:U69,"ZV")=0,"",COUNTIF(U13:U69,"ZV"))</f>
        <v/>
      </c>
      <c r="V83" s="220"/>
      <c r="W83" s="221"/>
      <c r="X83" s="221"/>
      <c r="Y83" s="221"/>
      <c r="Z83" s="222"/>
      <c r="AA83" s="210" t="str">
        <f>IF(COUNTIF(AA13:AA69,"ZV")=0,"",COUNTIF(AA13:AA69,"ZV"))</f>
        <v/>
      </c>
      <c r="AB83" s="220"/>
      <c r="AC83" s="221"/>
      <c r="AD83" s="221"/>
      <c r="AE83" s="221"/>
      <c r="AF83" s="222"/>
      <c r="AG83" s="210" t="str">
        <f>IF(COUNTIF(AG13:AG69,"ZV")=0,"",COUNTIF(AG13:AG69,"ZV"))</f>
        <v/>
      </c>
      <c r="AH83" s="220"/>
      <c r="AI83" s="221"/>
      <c r="AJ83" s="221"/>
      <c r="AK83" s="221"/>
      <c r="AL83" s="222"/>
      <c r="AM83" s="210">
        <f>IF(COUNTIF(AM13:AM69,"ZV")=0,"",COUNTIF(AM13:AM69,"ZV"))</f>
        <v>3</v>
      </c>
      <c r="AN83" s="211"/>
      <c r="AO83" s="209"/>
      <c r="AP83" s="209"/>
      <c r="AQ83" s="209"/>
      <c r="AR83" s="18"/>
      <c r="AS83" s="695">
        <f t="shared" si="39"/>
        <v>3</v>
      </c>
    </row>
    <row r="84" spans="1:45" s="483" customFormat="1" ht="15.75" customHeight="1" thickBot="1" x14ac:dyDescent="0.3">
      <c r="A84" s="223"/>
      <c r="B84" s="224"/>
      <c r="C84" s="225" t="s">
        <v>26</v>
      </c>
      <c r="D84" s="226"/>
      <c r="E84" s="227"/>
      <c r="F84" s="227"/>
      <c r="G84" s="227"/>
      <c r="H84" s="228"/>
      <c r="I84" s="229">
        <f>IF(SUM(I72:I83)=0,"",SUM(I72:I83))</f>
        <v>7</v>
      </c>
      <c r="J84" s="226"/>
      <c r="K84" s="227"/>
      <c r="L84" s="227"/>
      <c r="M84" s="227"/>
      <c r="N84" s="228"/>
      <c r="O84" s="229">
        <f>IF(SUM(O72:O83)=0,"",SUM(O72:O83))</f>
        <v>8</v>
      </c>
      <c r="P84" s="226"/>
      <c r="Q84" s="227"/>
      <c r="R84" s="227"/>
      <c r="S84" s="227"/>
      <c r="T84" s="228"/>
      <c r="U84" s="229">
        <f>IF(SUM(U72:U83)=0,"",SUM(U72:U83))</f>
        <v>8</v>
      </c>
      <c r="V84" s="226"/>
      <c r="W84" s="227"/>
      <c r="X84" s="227"/>
      <c r="Y84" s="227"/>
      <c r="Z84" s="228"/>
      <c r="AA84" s="229">
        <f>IF(SUM(AA72:AA83)=0,"",SUM(AA72:AA83))</f>
        <v>10</v>
      </c>
      <c r="AB84" s="226"/>
      <c r="AC84" s="227"/>
      <c r="AD84" s="227"/>
      <c r="AE84" s="227"/>
      <c r="AF84" s="228"/>
      <c r="AG84" s="229">
        <f>IF(SUM(AG72:AG83)=0,"",SUM(AG72:AG83))</f>
        <v>7</v>
      </c>
      <c r="AH84" s="226"/>
      <c r="AI84" s="227"/>
      <c r="AJ84" s="227"/>
      <c r="AK84" s="227"/>
      <c r="AL84" s="228"/>
      <c r="AM84" s="229">
        <f>IF(SUM(AM72:AM83)=0,"",SUM(AM72:AM83))</f>
        <v>10</v>
      </c>
      <c r="AN84" s="230"/>
      <c r="AO84" s="227"/>
      <c r="AP84" s="227"/>
      <c r="AQ84" s="227"/>
      <c r="AR84" s="228"/>
      <c r="AS84" s="695">
        <f t="shared" si="39"/>
        <v>50</v>
      </c>
    </row>
    <row r="85" spans="1:45" s="483" customFormat="1" ht="15.75" customHeight="1" thickTop="1" x14ac:dyDescent="0.2">
      <c r="A85" s="493"/>
      <c r="B85" s="494"/>
      <c r="C85" s="494"/>
    </row>
    <row r="86" spans="1:45" s="483" customFormat="1" ht="15.75" customHeight="1" x14ac:dyDescent="0.2">
      <c r="A86" s="493"/>
      <c r="B86" s="494"/>
      <c r="C86" s="494"/>
      <c r="E86" s="495"/>
      <c r="M86" s="495"/>
      <c r="Q86" s="495"/>
      <c r="W86" s="495"/>
      <c r="AC86" s="495"/>
    </row>
    <row r="87" spans="1:45" s="483" customFormat="1" ht="15.75" customHeight="1" x14ac:dyDescent="0.2">
      <c r="A87" s="493"/>
      <c r="B87" s="494"/>
      <c r="C87" s="494"/>
    </row>
    <row r="88" spans="1:45" s="483" customFormat="1" ht="15.75" customHeight="1" x14ac:dyDescent="0.2">
      <c r="A88" s="493"/>
      <c r="B88" s="494"/>
      <c r="C88" s="494"/>
    </row>
    <row r="89" spans="1:45" s="483" customFormat="1" ht="15.75" customHeight="1" x14ac:dyDescent="0.2">
      <c r="A89" s="493"/>
      <c r="B89" s="494"/>
      <c r="C89" s="494"/>
    </row>
    <row r="90" spans="1:45" s="483" customFormat="1" ht="15.75" customHeight="1" x14ac:dyDescent="0.2">
      <c r="A90" s="493"/>
      <c r="B90" s="494"/>
      <c r="C90" s="494"/>
    </row>
    <row r="91" spans="1:45" s="483" customFormat="1" ht="15.75" customHeight="1" x14ac:dyDescent="0.2">
      <c r="A91" s="493"/>
      <c r="B91" s="494"/>
      <c r="C91" s="494"/>
    </row>
    <row r="92" spans="1:45" s="483" customFormat="1" ht="15.75" customHeight="1" x14ac:dyDescent="0.2">
      <c r="A92" s="493"/>
      <c r="B92" s="494"/>
      <c r="C92" s="494"/>
    </row>
    <row r="93" spans="1:45" s="483" customFormat="1" ht="15.75" customHeight="1" x14ac:dyDescent="0.2">
      <c r="A93" s="493"/>
      <c r="B93" s="494"/>
      <c r="C93" s="494"/>
    </row>
    <row r="94" spans="1:45" s="483" customFormat="1" ht="15.75" customHeight="1" x14ac:dyDescent="0.2">
      <c r="A94" s="493"/>
      <c r="B94" s="494"/>
      <c r="C94" s="494"/>
    </row>
    <row r="95" spans="1:45" s="483" customFormat="1" ht="15.75" customHeight="1" x14ac:dyDescent="0.2">
      <c r="A95" s="493"/>
      <c r="B95" s="494"/>
      <c r="C95" s="494"/>
    </row>
    <row r="96" spans="1:45" s="483" customFormat="1" ht="15.75" customHeight="1" x14ac:dyDescent="0.2">
      <c r="A96" s="493"/>
      <c r="B96" s="494"/>
      <c r="C96" s="494"/>
    </row>
    <row r="97" spans="1:3" s="483" customFormat="1" ht="15.75" customHeight="1" x14ac:dyDescent="0.2">
      <c r="A97" s="493"/>
      <c r="B97" s="494"/>
      <c r="C97" s="494"/>
    </row>
    <row r="98" spans="1:3" s="483" customFormat="1" ht="15.75" customHeight="1" x14ac:dyDescent="0.2">
      <c r="A98" s="493"/>
      <c r="B98" s="494"/>
      <c r="C98" s="494"/>
    </row>
    <row r="99" spans="1:3" s="483" customFormat="1" ht="15.75" customHeight="1" x14ac:dyDescent="0.2">
      <c r="A99" s="493"/>
      <c r="B99" s="494"/>
      <c r="C99" s="494"/>
    </row>
    <row r="100" spans="1:3" s="483" customFormat="1" ht="15.75" customHeight="1" x14ac:dyDescent="0.2">
      <c r="A100" s="493"/>
      <c r="B100" s="494"/>
      <c r="C100" s="494"/>
    </row>
    <row r="101" spans="1:3" s="483" customFormat="1" ht="15.75" customHeight="1" x14ac:dyDescent="0.2">
      <c r="A101" s="493"/>
      <c r="B101" s="494"/>
      <c r="C101" s="494"/>
    </row>
    <row r="102" spans="1:3" s="483" customFormat="1" ht="15.75" customHeight="1" x14ac:dyDescent="0.2">
      <c r="A102" s="493"/>
      <c r="B102" s="494"/>
      <c r="C102" s="494"/>
    </row>
    <row r="103" spans="1:3" s="483" customFormat="1" ht="15.75" customHeight="1" x14ac:dyDescent="0.2">
      <c r="A103" s="493"/>
      <c r="B103" s="494"/>
      <c r="C103" s="494"/>
    </row>
    <row r="104" spans="1:3" s="483" customFormat="1" ht="15.75" customHeight="1" x14ac:dyDescent="0.2">
      <c r="A104" s="493"/>
      <c r="B104" s="494"/>
      <c r="C104" s="494"/>
    </row>
    <row r="105" spans="1:3" s="483" customFormat="1" ht="15.75" customHeight="1" x14ac:dyDescent="0.2">
      <c r="A105" s="493"/>
      <c r="B105" s="494"/>
      <c r="C105" s="494"/>
    </row>
    <row r="106" spans="1:3" s="483" customFormat="1" ht="15.75" customHeight="1" x14ac:dyDescent="0.2">
      <c r="A106" s="493"/>
      <c r="B106" s="494"/>
      <c r="C106" s="494"/>
    </row>
    <row r="107" spans="1:3" s="483" customFormat="1" ht="15.75" customHeight="1" x14ac:dyDescent="0.2">
      <c r="A107" s="493"/>
      <c r="B107" s="494"/>
      <c r="C107" s="494"/>
    </row>
    <row r="108" spans="1:3" s="483" customFormat="1" ht="15.75" customHeight="1" x14ac:dyDescent="0.2">
      <c r="A108" s="493"/>
      <c r="B108" s="494"/>
      <c r="C108" s="494"/>
    </row>
    <row r="109" spans="1:3" s="483" customFormat="1" ht="15.75" customHeight="1" x14ac:dyDescent="0.2">
      <c r="A109" s="493"/>
      <c r="B109" s="494"/>
      <c r="C109" s="494"/>
    </row>
    <row r="110" spans="1:3" s="483" customFormat="1" ht="15.75" customHeight="1" x14ac:dyDescent="0.2">
      <c r="A110" s="493"/>
      <c r="B110" s="494"/>
      <c r="C110" s="494"/>
    </row>
    <row r="111" spans="1:3" s="483" customFormat="1" ht="15.75" customHeight="1" x14ac:dyDescent="0.2">
      <c r="A111" s="493"/>
      <c r="B111" s="494"/>
      <c r="C111" s="494"/>
    </row>
    <row r="112" spans="1:3" s="483" customFormat="1" ht="15.75" customHeight="1" x14ac:dyDescent="0.2">
      <c r="A112" s="493"/>
      <c r="B112" s="494"/>
      <c r="C112" s="494"/>
    </row>
    <row r="113" spans="1:3" s="483" customFormat="1" ht="15.75" customHeight="1" x14ac:dyDescent="0.2">
      <c r="A113" s="493"/>
      <c r="B113" s="494"/>
      <c r="C113" s="494"/>
    </row>
    <row r="114" spans="1:3" s="483" customFormat="1" ht="15.75" customHeight="1" x14ac:dyDescent="0.2">
      <c r="A114" s="493"/>
      <c r="B114" s="494"/>
      <c r="C114" s="494"/>
    </row>
    <row r="115" spans="1:3" s="483" customFormat="1" ht="15.75" customHeight="1" x14ac:dyDescent="0.2">
      <c r="A115" s="493"/>
      <c r="B115" s="494"/>
      <c r="C115" s="494"/>
    </row>
    <row r="116" spans="1:3" s="483" customFormat="1" ht="15.75" customHeight="1" x14ac:dyDescent="0.2">
      <c r="A116" s="493"/>
      <c r="B116" s="494"/>
      <c r="C116" s="494"/>
    </row>
    <row r="117" spans="1:3" s="483" customFormat="1" ht="15.75" customHeight="1" x14ac:dyDescent="0.2">
      <c r="A117" s="493"/>
      <c r="B117" s="494"/>
      <c r="C117" s="494"/>
    </row>
    <row r="118" spans="1:3" s="483" customFormat="1" ht="15.75" customHeight="1" x14ac:dyDescent="0.2">
      <c r="A118" s="493"/>
      <c r="B118" s="494"/>
      <c r="C118" s="494"/>
    </row>
    <row r="119" spans="1:3" s="483" customFormat="1" ht="15.75" customHeight="1" x14ac:dyDescent="0.2">
      <c r="A119" s="493"/>
      <c r="B119" s="494"/>
      <c r="C119" s="494"/>
    </row>
    <row r="120" spans="1:3" s="483" customFormat="1" ht="15.75" customHeight="1" x14ac:dyDescent="0.2">
      <c r="A120" s="493"/>
      <c r="B120" s="494"/>
      <c r="C120" s="494"/>
    </row>
    <row r="121" spans="1:3" s="483" customFormat="1" ht="15.75" customHeight="1" x14ac:dyDescent="0.2">
      <c r="A121" s="493"/>
      <c r="B121" s="494"/>
      <c r="C121" s="494"/>
    </row>
    <row r="122" spans="1:3" s="483" customFormat="1" ht="15.75" customHeight="1" x14ac:dyDescent="0.2">
      <c r="A122" s="493"/>
      <c r="B122" s="494"/>
      <c r="C122" s="494"/>
    </row>
    <row r="123" spans="1:3" s="483" customFormat="1" ht="15.75" customHeight="1" x14ac:dyDescent="0.2">
      <c r="A123" s="493"/>
      <c r="B123" s="494"/>
      <c r="C123" s="494"/>
    </row>
    <row r="124" spans="1:3" s="483" customFormat="1" ht="15.75" customHeight="1" x14ac:dyDescent="0.2">
      <c r="A124" s="493"/>
      <c r="B124" s="494"/>
      <c r="C124" s="494"/>
    </row>
    <row r="125" spans="1:3" s="483" customFormat="1" ht="15.75" customHeight="1" x14ac:dyDescent="0.2">
      <c r="A125" s="493"/>
      <c r="B125" s="494"/>
      <c r="C125" s="494"/>
    </row>
    <row r="126" spans="1:3" s="483" customFormat="1" ht="15.75" customHeight="1" x14ac:dyDescent="0.2">
      <c r="A126" s="493"/>
      <c r="B126" s="494"/>
      <c r="C126" s="494"/>
    </row>
    <row r="127" spans="1:3" s="483" customFormat="1" ht="15.75" customHeight="1" x14ac:dyDescent="0.2">
      <c r="A127" s="493"/>
      <c r="B127" s="494"/>
      <c r="C127" s="494"/>
    </row>
    <row r="128" spans="1:3" s="483" customFormat="1" ht="15.75" customHeight="1" x14ac:dyDescent="0.2">
      <c r="A128" s="493"/>
      <c r="B128" s="494"/>
      <c r="C128" s="494"/>
    </row>
    <row r="129" spans="1:3" s="483" customFormat="1" ht="15.75" customHeight="1" x14ac:dyDescent="0.2">
      <c r="A129" s="493"/>
      <c r="B129" s="494"/>
      <c r="C129" s="494"/>
    </row>
    <row r="130" spans="1:3" s="483" customFormat="1" ht="15.75" customHeight="1" x14ac:dyDescent="0.2">
      <c r="A130" s="493"/>
      <c r="B130" s="494"/>
      <c r="C130" s="494"/>
    </row>
    <row r="131" spans="1:3" s="483" customFormat="1" ht="15.75" customHeight="1" x14ac:dyDescent="0.2">
      <c r="A131" s="493"/>
      <c r="B131" s="494"/>
      <c r="C131" s="494"/>
    </row>
    <row r="132" spans="1:3" s="483" customFormat="1" ht="15.75" customHeight="1" x14ac:dyDescent="0.2">
      <c r="A132" s="493"/>
      <c r="B132" s="494"/>
      <c r="C132" s="494"/>
    </row>
    <row r="133" spans="1:3" s="483" customFormat="1" ht="15.75" customHeight="1" x14ac:dyDescent="0.2">
      <c r="A133" s="493"/>
      <c r="B133" s="494"/>
      <c r="C133" s="494"/>
    </row>
    <row r="134" spans="1:3" s="483" customFormat="1" ht="15.75" customHeight="1" x14ac:dyDescent="0.2">
      <c r="A134" s="493"/>
      <c r="B134" s="494"/>
      <c r="C134" s="494"/>
    </row>
    <row r="135" spans="1:3" s="483" customFormat="1" ht="15.75" customHeight="1" x14ac:dyDescent="0.2">
      <c r="A135" s="493"/>
      <c r="B135" s="494"/>
      <c r="C135" s="494"/>
    </row>
    <row r="136" spans="1:3" s="483" customFormat="1" ht="15.75" customHeight="1" x14ac:dyDescent="0.2">
      <c r="A136" s="493"/>
      <c r="B136" s="494"/>
      <c r="C136" s="494"/>
    </row>
    <row r="137" spans="1:3" s="483" customFormat="1" ht="15.75" customHeight="1" x14ac:dyDescent="0.2">
      <c r="A137" s="493"/>
      <c r="B137" s="494"/>
      <c r="C137" s="494"/>
    </row>
    <row r="138" spans="1:3" s="483" customFormat="1" ht="15.75" customHeight="1" x14ac:dyDescent="0.2">
      <c r="A138" s="493"/>
      <c r="B138" s="494"/>
      <c r="C138" s="494"/>
    </row>
    <row r="139" spans="1:3" s="483" customFormat="1" ht="15.75" customHeight="1" x14ac:dyDescent="0.2">
      <c r="A139" s="493"/>
      <c r="B139" s="494"/>
      <c r="C139" s="494"/>
    </row>
    <row r="140" spans="1:3" s="483" customFormat="1" ht="15.75" customHeight="1" x14ac:dyDescent="0.2">
      <c r="A140" s="493"/>
      <c r="B140" s="494"/>
      <c r="C140" s="494"/>
    </row>
    <row r="141" spans="1:3" s="483" customFormat="1" ht="15.75" customHeight="1" x14ac:dyDescent="0.2">
      <c r="A141" s="493"/>
      <c r="B141" s="494"/>
      <c r="C141" s="494"/>
    </row>
    <row r="142" spans="1:3" s="483" customFormat="1" ht="15.75" customHeight="1" x14ac:dyDescent="0.2">
      <c r="A142" s="493"/>
      <c r="B142" s="494"/>
      <c r="C142" s="494"/>
    </row>
    <row r="143" spans="1:3" s="483" customFormat="1" ht="15.75" customHeight="1" x14ac:dyDescent="0.2">
      <c r="A143" s="493"/>
      <c r="B143" s="494"/>
      <c r="C143" s="494"/>
    </row>
    <row r="144" spans="1:3" s="483" customFormat="1" ht="15.75" customHeight="1" x14ac:dyDescent="0.2">
      <c r="A144" s="493"/>
      <c r="B144" s="494"/>
      <c r="C144" s="494"/>
    </row>
    <row r="145" spans="1:45" s="483" customFormat="1" ht="15.75" customHeight="1" x14ac:dyDescent="0.2">
      <c r="A145" s="493"/>
      <c r="B145" s="494"/>
      <c r="C145" s="494"/>
    </row>
    <row r="146" spans="1:45" s="483" customFormat="1" ht="15.75" customHeight="1" x14ac:dyDescent="0.2">
      <c r="A146" s="493"/>
      <c r="B146" s="494"/>
      <c r="C146" s="494"/>
    </row>
    <row r="147" spans="1:45" s="483" customFormat="1" ht="15.75" customHeight="1" x14ac:dyDescent="0.2">
      <c r="A147" s="493"/>
      <c r="B147" s="494"/>
      <c r="C147" s="494"/>
    </row>
    <row r="148" spans="1:45" s="483" customFormat="1" ht="15.75" customHeight="1" x14ac:dyDescent="0.2">
      <c r="A148" s="493"/>
      <c r="B148" s="494"/>
      <c r="C148" s="494"/>
    </row>
    <row r="149" spans="1:45" s="483" customFormat="1" ht="15.75" customHeight="1" x14ac:dyDescent="0.2">
      <c r="A149" s="493"/>
      <c r="B149" s="494"/>
      <c r="C149" s="494"/>
    </row>
    <row r="150" spans="1:45" s="483" customFormat="1" ht="15.75" customHeight="1" x14ac:dyDescent="0.2">
      <c r="A150" s="493"/>
      <c r="B150" s="496"/>
      <c r="C150" s="496"/>
    </row>
    <row r="151" spans="1:45" s="483" customFormat="1" ht="15.75" customHeight="1" x14ac:dyDescent="0.2">
      <c r="A151" s="493"/>
      <c r="B151" s="496"/>
      <c r="C151" s="496"/>
    </row>
    <row r="152" spans="1:45" s="483" customFormat="1" ht="15.75" customHeight="1" x14ac:dyDescent="0.2">
      <c r="A152" s="493"/>
      <c r="B152" s="496"/>
      <c r="C152" s="496"/>
    </row>
    <row r="153" spans="1:45" s="483" customFormat="1" ht="15.75" customHeight="1" x14ac:dyDescent="0.2">
      <c r="A153" s="493"/>
      <c r="B153" s="496"/>
      <c r="C153" s="496"/>
    </row>
    <row r="154" spans="1:45" s="483" customFormat="1" ht="15.75" customHeight="1" x14ac:dyDescent="0.2">
      <c r="A154" s="493"/>
      <c r="B154" s="496"/>
      <c r="C154" s="496"/>
    </row>
    <row r="155" spans="1:45" s="483" customFormat="1" ht="15.75" customHeight="1" x14ac:dyDescent="0.2">
      <c r="A155" s="493"/>
      <c r="B155" s="496"/>
      <c r="C155" s="496"/>
    </row>
    <row r="156" spans="1:45" s="483" customFormat="1" ht="15.75" customHeight="1" x14ac:dyDescent="0.2">
      <c r="A156" s="493"/>
      <c r="B156" s="496"/>
      <c r="C156" s="496"/>
    </row>
    <row r="157" spans="1:45" ht="15.75" customHeight="1" x14ac:dyDescent="0.2">
      <c r="A157" s="493"/>
      <c r="B157" s="496"/>
      <c r="C157" s="496"/>
      <c r="D157" s="483"/>
      <c r="E157" s="483"/>
      <c r="F157" s="483"/>
      <c r="G157" s="483"/>
      <c r="H157" s="483"/>
      <c r="I157" s="483"/>
      <c r="J157" s="483"/>
      <c r="K157" s="483"/>
      <c r="L157" s="483"/>
      <c r="M157" s="483"/>
      <c r="N157" s="483"/>
      <c r="O157" s="483"/>
      <c r="P157" s="483"/>
      <c r="Q157" s="483"/>
      <c r="R157" s="483"/>
      <c r="S157" s="483"/>
      <c r="T157" s="483"/>
      <c r="U157" s="483"/>
      <c r="V157" s="483"/>
      <c r="W157" s="483"/>
      <c r="X157" s="483"/>
      <c r="Y157" s="483"/>
      <c r="Z157" s="483"/>
      <c r="AA157" s="483"/>
      <c r="AB157" s="483"/>
      <c r="AC157" s="483"/>
      <c r="AD157" s="483"/>
      <c r="AE157" s="483"/>
      <c r="AF157" s="483"/>
      <c r="AG157" s="483"/>
      <c r="AH157" s="483"/>
      <c r="AI157" s="483"/>
      <c r="AJ157" s="483"/>
      <c r="AK157" s="483"/>
      <c r="AL157" s="483"/>
      <c r="AM157" s="483"/>
      <c r="AN157" s="483"/>
      <c r="AO157" s="483"/>
      <c r="AP157" s="483"/>
      <c r="AQ157" s="483"/>
      <c r="AR157" s="483"/>
      <c r="AS157" s="483"/>
    </row>
    <row r="158" spans="1:45" ht="15.75" customHeight="1" x14ac:dyDescent="0.2">
      <c r="A158" s="493"/>
      <c r="B158" s="496"/>
      <c r="C158" s="496"/>
      <c r="D158" s="483"/>
      <c r="E158" s="483"/>
      <c r="F158" s="483"/>
      <c r="G158" s="483"/>
      <c r="H158" s="483"/>
      <c r="I158" s="483"/>
      <c r="J158" s="483"/>
      <c r="K158" s="483"/>
      <c r="L158" s="483"/>
      <c r="M158" s="483"/>
      <c r="N158" s="483"/>
      <c r="O158" s="483"/>
      <c r="P158" s="483"/>
      <c r="Q158" s="483"/>
      <c r="R158" s="483"/>
      <c r="S158" s="483"/>
      <c r="T158" s="483"/>
      <c r="U158" s="483"/>
      <c r="V158" s="483"/>
      <c r="W158" s="483"/>
      <c r="X158" s="483"/>
      <c r="Y158" s="483"/>
      <c r="Z158" s="483"/>
      <c r="AA158" s="483"/>
      <c r="AB158" s="483"/>
      <c r="AC158" s="483"/>
      <c r="AD158" s="483"/>
      <c r="AE158" s="483"/>
      <c r="AF158" s="483"/>
      <c r="AG158" s="483"/>
      <c r="AH158" s="483"/>
      <c r="AI158" s="483"/>
      <c r="AJ158" s="483"/>
      <c r="AK158" s="483"/>
      <c r="AL158" s="483"/>
      <c r="AM158" s="483"/>
      <c r="AN158" s="483"/>
      <c r="AO158" s="483"/>
      <c r="AP158" s="483"/>
      <c r="AQ158" s="483"/>
      <c r="AR158" s="483"/>
      <c r="AS158" s="483"/>
    </row>
    <row r="159" spans="1:45" ht="15.75" customHeight="1" x14ac:dyDescent="0.2">
      <c r="A159" s="497"/>
      <c r="B159" s="498"/>
      <c r="C159" s="498"/>
    </row>
    <row r="160" spans="1:45" ht="15.75" customHeight="1" x14ac:dyDescent="0.2">
      <c r="A160" s="497"/>
      <c r="B160" s="498"/>
      <c r="C160" s="498"/>
    </row>
    <row r="161" spans="1:3" ht="15.75" customHeight="1" x14ac:dyDescent="0.2">
      <c r="A161" s="497"/>
      <c r="B161" s="498"/>
      <c r="C161" s="498"/>
    </row>
    <row r="162" spans="1:3" ht="15.75" customHeight="1" x14ac:dyDescent="0.2">
      <c r="A162" s="497"/>
      <c r="B162" s="498"/>
      <c r="C162" s="498"/>
    </row>
    <row r="163" spans="1:3" ht="15.75" customHeight="1" x14ac:dyDescent="0.2">
      <c r="A163" s="497"/>
      <c r="B163" s="498"/>
      <c r="C163" s="498"/>
    </row>
    <row r="164" spans="1:3" ht="15.75" customHeight="1" x14ac:dyDescent="0.2">
      <c r="A164" s="497"/>
      <c r="B164" s="498"/>
      <c r="C164" s="498"/>
    </row>
    <row r="165" spans="1:3" ht="15.75" customHeight="1" x14ac:dyDescent="0.2">
      <c r="A165" s="497"/>
      <c r="B165" s="498"/>
      <c r="C165" s="498"/>
    </row>
    <row r="166" spans="1:3" ht="15.75" customHeight="1" x14ac:dyDescent="0.2">
      <c r="A166" s="497"/>
      <c r="B166" s="498"/>
      <c r="C166" s="498"/>
    </row>
    <row r="167" spans="1:3" ht="15.75" customHeight="1" x14ac:dyDescent="0.2">
      <c r="A167" s="497"/>
      <c r="B167" s="498"/>
      <c r="C167" s="498"/>
    </row>
    <row r="168" spans="1:3" ht="15.75" customHeight="1" x14ac:dyDescent="0.2">
      <c r="A168" s="497"/>
      <c r="B168" s="498"/>
      <c r="C168" s="498"/>
    </row>
    <row r="169" spans="1:3" ht="15.75" customHeight="1" x14ac:dyDescent="0.2">
      <c r="A169" s="497"/>
      <c r="B169" s="498"/>
      <c r="C169" s="498"/>
    </row>
    <row r="170" spans="1:3" ht="15.75" customHeight="1" x14ac:dyDescent="0.2">
      <c r="A170" s="497"/>
      <c r="B170" s="498"/>
      <c r="C170" s="498"/>
    </row>
    <row r="171" spans="1:3" ht="15.75" customHeight="1" x14ac:dyDescent="0.2">
      <c r="A171" s="497"/>
      <c r="B171" s="498"/>
      <c r="C171" s="498"/>
    </row>
    <row r="172" spans="1:3" ht="15.75" customHeight="1" x14ac:dyDescent="0.2">
      <c r="A172" s="497"/>
      <c r="B172" s="498"/>
      <c r="C172" s="498"/>
    </row>
    <row r="173" spans="1:3" ht="15.75" customHeight="1" x14ac:dyDescent="0.2">
      <c r="A173" s="497"/>
      <c r="B173" s="498"/>
      <c r="C173" s="498"/>
    </row>
    <row r="174" spans="1:3" ht="15.75" customHeight="1" x14ac:dyDescent="0.2">
      <c r="A174" s="497"/>
      <c r="B174" s="498"/>
      <c r="C174" s="498"/>
    </row>
    <row r="175" spans="1:3" ht="15.75" customHeight="1" x14ac:dyDescent="0.2">
      <c r="A175" s="497"/>
      <c r="B175" s="498"/>
      <c r="C175" s="498"/>
    </row>
    <row r="176" spans="1:3" ht="15.75" customHeight="1" x14ac:dyDescent="0.2">
      <c r="A176" s="497"/>
      <c r="B176" s="498"/>
      <c r="C176" s="498"/>
    </row>
    <row r="177" spans="1:3" ht="15.75" customHeight="1" x14ac:dyDescent="0.2">
      <c r="A177" s="497"/>
      <c r="B177" s="498"/>
      <c r="C177" s="498"/>
    </row>
    <row r="178" spans="1:3" ht="15.75" customHeight="1" x14ac:dyDescent="0.2">
      <c r="A178" s="497"/>
      <c r="B178" s="498"/>
      <c r="C178" s="498"/>
    </row>
    <row r="179" spans="1:3" ht="15.75" customHeight="1" x14ac:dyDescent="0.2">
      <c r="A179" s="497"/>
      <c r="B179" s="498"/>
      <c r="C179" s="498"/>
    </row>
    <row r="180" spans="1:3" ht="15.75" customHeight="1" x14ac:dyDescent="0.2">
      <c r="A180" s="497"/>
      <c r="B180" s="498"/>
      <c r="C180" s="498"/>
    </row>
    <row r="181" spans="1:3" ht="15.75" customHeight="1" x14ac:dyDescent="0.2">
      <c r="A181" s="497"/>
      <c r="B181" s="498"/>
      <c r="C181" s="498"/>
    </row>
    <row r="182" spans="1:3" ht="15.75" customHeight="1" x14ac:dyDescent="0.2">
      <c r="A182" s="497"/>
      <c r="B182" s="498"/>
      <c r="C182" s="498"/>
    </row>
    <row r="183" spans="1:3" ht="15.75" customHeight="1" x14ac:dyDescent="0.2">
      <c r="A183" s="497"/>
      <c r="B183" s="498"/>
      <c r="C183" s="498"/>
    </row>
    <row r="184" spans="1:3" ht="15.75" customHeight="1" x14ac:dyDescent="0.2">
      <c r="A184" s="497"/>
      <c r="B184" s="498"/>
      <c r="C184" s="498"/>
    </row>
    <row r="185" spans="1:3" ht="15.75" customHeight="1" x14ac:dyDescent="0.2">
      <c r="A185" s="497"/>
      <c r="B185" s="498"/>
      <c r="C185" s="498"/>
    </row>
    <row r="186" spans="1:3" ht="15.75" customHeight="1" x14ac:dyDescent="0.2">
      <c r="A186" s="497"/>
      <c r="B186" s="498"/>
      <c r="C186" s="498"/>
    </row>
    <row r="187" spans="1:3" ht="15.75" customHeight="1" x14ac:dyDescent="0.2">
      <c r="A187" s="497"/>
      <c r="B187" s="498"/>
      <c r="C187" s="498"/>
    </row>
    <row r="188" spans="1:3" ht="15.75" customHeight="1" x14ac:dyDescent="0.2">
      <c r="A188" s="497"/>
      <c r="B188" s="498"/>
      <c r="C188" s="498"/>
    </row>
    <row r="189" spans="1:3" ht="15.75" customHeight="1" x14ac:dyDescent="0.2">
      <c r="A189" s="497"/>
      <c r="B189" s="498"/>
      <c r="C189" s="498"/>
    </row>
    <row r="190" spans="1:3" ht="15.75" customHeight="1" x14ac:dyDescent="0.2">
      <c r="A190" s="497"/>
      <c r="B190" s="498"/>
      <c r="C190" s="498"/>
    </row>
    <row r="191" spans="1:3" x14ac:dyDescent="0.2">
      <c r="A191" s="497"/>
      <c r="B191" s="498"/>
      <c r="C191" s="498"/>
    </row>
    <row r="192" spans="1:3" x14ac:dyDescent="0.2">
      <c r="A192" s="497"/>
      <c r="B192" s="498"/>
      <c r="C192" s="498"/>
    </row>
    <row r="193" spans="1:3" x14ac:dyDescent="0.2">
      <c r="A193" s="497"/>
      <c r="B193" s="498"/>
      <c r="C193" s="498"/>
    </row>
    <row r="194" spans="1:3" x14ac:dyDescent="0.2">
      <c r="A194" s="497"/>
      <c r="B194" s="498"/>
      <c r="C194" s="498"/>
    </row>
    <row r="195" spans="1:3" x14ac:dyDescent="0.2">
      <c r="A195" s="497"/>
      <c r="B195" s="498"/>
      <c r="C195" s="498"/>
    </row>
    <row r="196" spans="1:3" x14ac:dyDescent="0.2">
      <c r="A196" s="497"/>
      <c r="B196" s="498"/>
      <c r="C196" s="498"/>
    </row>
    <row r="197" spans="1:3" x14ac:dyDescent="0.2">
      <c r="A197" s="497"/>
      <c r="B197" s="498"/>
      <c r="C197" s="498"/>
    </row>
    <row r="198" spans="1:3" x14ac:dyDescent="0.2">
      <c r="A198" s="497"/>
      <c r="B198" s="498"/>
      <c r="C198" s="498"/>
    </row>
    <row r="199" spans="1:3" x14ac:dyDescent="0.2">
      <c r="A199" s="497"/>
      <c r="B199" s="498"/>
      <c r="C199" s="498"/>
    </row>
    <row r="200" spans="1:3" x14ac:dyDescent="0.2">
      <c r="A200" s="497"/>
      <c r="B200" s="498"/>
      <c r="C200" s="498"/>
    </row>
    <row r="201" spans="1:3" x14ac:dyDescent="0.2">
      <c r="A201" s="497"/>
      <c r="B201" s="498"/>
      <c r="C201" s="498"/>
    </row>
    <row r="202" spans="1:3" x14ac:dyDescent="0.2">
      <c r="A202" s="497"/>
      <c r="B202" s="498"/>
      <c r="C202" s="498"/>
    </row>
    <row r="203" spans="1:3" x14ac:dyDescent="0.2">
      <c r="A203" s="497"/>
      <c r="B203" s="498"/>
      <c r="C203" s="498"/>
    </row>
    <row r="204" spans="1:3" x14ac:dyDescent="0.2">
      <c r="A204" s="497"/>
      <c r="B204" s="498"/>
      <c r="C204" s="498"/>
    </row>
    <row r="205" spans="1:3" x14ac:dyDescent="0.2">
      <c r="A205" s="497"/>
      <c r="B205" s="498"/>
      <c r="C205" s="498"/>
    </row>
    <row r="206" spans="1:3" x14ac:dyDescent="0.2">
      <c r="A206" s="497"/>
      <c r="B206" s="498"/>
      <c r="C206" s="498"/>
    </row>
    <row r="207" spans="1:3" x14ac:dyDescent="0.2">
      <c r="A207" s="497"/>
      <c r="B207" s="498"/>
      <c r="C207" s="498"/>
    </row>
    <row r="208" spans="1:3" x14ac:dyDescent="0.2">
      <c r="A208" s="497"/>
      <c r="B208" s="498"/>
      <c r="C208" s="498"/>
    </row>
    <row r="209" spans="1:3" x14ac:dyDescent="0.2">
      <c r="A209" s="497"/>
      <c r="B209" s="498"/>
      <c r="C209" s="498"/>
    </row>
    <row r="210" spans="1:3" x14ac:dyDescent="0.2">
      <c r="A210" s="497"/>
      <c r="B210" s="498"/>
      <c r="C210" s="498"/>
    </row>
    <row r="211" spans="1:3" x14ac:dyDescent="0.2">
      <c r="A211" s="497"/>
      <c r="B211" s="498"/>
      <c r="C211" s="498"/>
    </row>
    <row r="212" spans="1:3" x14ac:dyDescent="0.2">
      <c r="A212" s="497"/>
      <c r="B212" s="498"/>
      <c r="C212" s="498"/>
    </row>
    <row r="213" spans="1:3" x14ac:dyDescent="0.2">
      <c r="A213" s="497"/>
      <c r="B213" s="498"/>
      <c r="C213" s="498"/>
    </row>
    <row r="214" spans="1:3" x14ac:dyDescent="0.2">
      <c r="A214" s="497"/>
      <c r="B214" s="498"/>
      <c r="C214" s="498"/>
    </row>
    <row r="215" spans="1:3" x14ac:dyDescent="0.2">
      <c r="A215" s="497"/>
      <c r="B215" s="498"/>
      <c r="C215" s="498"/>
    </row>
    <row r="216" spans="1:3" x14ac:dyDescent="0.2">
      <c r="A216" s="497"/>
      <c r="B216" s="498"/>
      <c r="C216" s="498"/>
    </row>
    <row r="217" spans="1:3" x14ac:dyDescent="0.2">
      <c r="A217" s="497"/>
      <c r="B217" s="498"/>
      <c r="C217" s="498"/>
    </row>
    <row r="218" spans="1:3" x14ac:dyDescent="0.2">
      <c r="A218" s="497"/>
      <c r="B218" s="498"/>
      <c r="C218" s="498"/>
    </row>
    <row r="219" spans="1:3" x14ac:dyDescent="0.2">
      <c r="A219" s="497"/>
      <c r="B219" s="498"/>
      <c r="C219" s="498"/>
    </row>
    <row r="220" spans="1:3" x14ac:dyDescent="0.2">
      <c r="A220" s="497"/>
      <c r="B220" s="498"/>
      <c r="C220" s="498"/>
    </row>
    <row r="221" spans="1:3" x14ac:dyDescent="0.2">
      <c r="A221" s="497"/>
      <c r="B221" s="498"/>
      <c r="C221" s="498"/>
    </row>
    <row r="222" spans="1:3" x14ac:dyDescent="0.2">
      <c r="A222" s="497"/>
      <c r="B222" s="498"/>
      <c r="C222" s="498"/>
    </row>
    <row r="223" spans="1:3" x14ac:dyDescent="0.2">
      <c r="A223" s="497"/>
      <c r="B223" s="498"/>
      <c r="C223" s="498"/>
    </row>
    <row r="224" spans="1:3" x14ac:dyDescent="0.2">
      <c r="A224" s="497"/>
      <c r="B224" s="498"/>
      <c r="C224" s="498"/>
    </row>
    <row r="225" spans="1:3" x14ac:dyDescent="0.2">
      <c r="A225" s="497"/>
      <c r="B225" s="498"/>
      <c r="C225" s="498"/>
    </row>
    <row r="226" spans="1:3" x14ac:dyDescent="0.2">
      <c r="A226" s="497"/>
      <c r="B226" s="498"/>
      <c r="C226" s="498"/>
    </row>
    <row r="227" spans="1:3" x14ac:dyDescent="0.2">
      <c r="A227" s="497"/>
      <c r="B227" s="498"/>
      <c r="C227" s="498"/>
    </row>
    <row r="228" spans="1:3" x14ac:dyDescent="0.2">
      <c r="A228" s="497"/>
      <c r="B228" s="498"/>
      <c r="C228" s="498"/>
    </row>
    <row r="229" spans="1:3" x14ac:dyDescent="0.2">
      <c r="A229" s="497"/>
      <c r="B229" s="498"/>
      <c r="C229" s="498"/>
    </row>
    <row r="230" spans="1:3" x14ac:dyDescent="0.2">
      <c r="A230" s="497"/>
      <c r="B230" s="498"/>
      <c r="C230" s="498"/>
    </row>
    <row r="231" spans="1:3" x14ac:dyDescent="0.2">
      <c r="A231" s="497"/>
      <c r="B231" s="498"/>
      <c r="C231" s="498"/>
    </row>
    <row r="232" spans="1:3" x14ac:dyDescent="0.2">
      <c r="A232" s="497"/>
      <c r="B232" s="498"/>
      <c r="C232" s="498"/>
    </row>
    <row r="233" spans="1:3" x14ac:dyDescent="0.2">
      <c r="A233" s="497"/>
      <c r="B233" s="498"/>
      <c r="C233" s="498"/>
    </row>
    <row r="234" spans="1:3" x14ac:dyDescent="0.2">
      <c r="A234" s="497"/>
      <c r="B234" s="498"/>
      <c r="C234" s="498"/>
    </row>
    <row r="235" spans="1:3" x14ac:dyDescent="0.2">
      <c r="A235" s="497"/>
      <c r="B235" s="498"/>
      <c r="C235" s="498"/>
    </row>
    <row r="236" spans="1:3" x14ac:dyDescent="0.2">
      <c r="A236" s="497"/>
      <c r="B236" s="498"/>
      <c r="C236" s="498"/>
    </row>
    <row r="237" spans="1:3" x14ac:dyDescent="0.2">
      <c r="A237" s="497"/>
      <c r="B237" s="498"/>
      <c r="C237" s="498"/>
    </row>
    <row r="238" spans="1:3" x14ac:dyDescent="0.2">
      <c r="A238" s="497"/>
      <c r="B238" s="498"/>
      <c r="C238" s="498"/>
    </row>
    <row r="239" spans="1:3" x14ac:dyDescent="0.2">
      <c r="A239" s="497"/>
      <c r="B239" s="498"/>
      <c r="C239" s="498"/>
    </row>
    <row r="240" spans="1:3" x14ac:dyDescent="0.2">
      <c r="A240" s="497"/>
      <c r="B240" s="498"/>
      <c r="C240" s="498"/>
    </row>
    <row r="241" spans="1:3" x14ac:dyDescent="0.2">
      <c r="A241" s="497"/>
      <c r="B241" s="498"/>
      <c r="C241" s="498"/>
    </row>
    <row r="242" spans="1:3" x14ac:dyDescent="0.2">
      <c r="A242" s="497"/>
      <c r="B242" s="498"/>
      <c r="C242" s="498"/>
    </row>
    <row r="243" spans="1:3" x14ac:dyDescent="0.2">
      <c r="A243" s="497"/>
      <c r="B243" s="498"/>
      <c r="C243" s="498"/>
    </row>
    <row r="244" spans="1:3" x14ac:dyDescent="0.2">
      <c r="A244" s="497"/>
      <c r="B244" s="498"/>
      <c r="C244" s="498"/>
    </row>
    <row r="245" spans="1:3" x14ac:dyDescent="0.2">
      <c r="A245" s="497"/>
      <c r="B245" s="498"/>
      <c r="C245" s="498"/>
    </row>
    <row r="246" spans="1:3" x14ac:dyDescent="0.2">
      <c r="A246" s="497"/>
      <c r="B246" s="498"/>
      <c r="C246" s="498"/>
    </row>
    <row r="247" spans="1:3" x14ac:dyDescent="0.2">
      <c r="A247" s="497"/>
      <c r="B247" s="498"/>
      <c r="C247" s="498"/>
    </row>
    <row r="248" spans="1:3" x14ac:dyDescent="0.2">
      <c r="A248" s="497"/>
      <c r="B248" s="498"/>
      <c r="C248" s="498"/>
    </row>
    <row r="249" spans="1:3" x14ac:dyDescent="0.2">
      <c r="A249" s="497"/>
      <c r="B249" s="498"/>
      <c r="C249" s="498"/>
    </row>
    <row r="250" spans="1:3" x14ac:dyDescent="0.2">
      <c r="A250" s="497"/>
      <c r="B250" s="498"/>
      <c r="C250" s="498"/>
    </row>
    <row r="251" spans="1:3" x14ac:dyDescent="0.2">
      <c r="A251" s="497"/>
      <c r="B251" s="498"/>
      <c r="C251" s="498"/>
    </row>
    <row r="252" spans="1:3" x14ac:dyDescent="0.2">
      <c r="A252" s="497"/>
      <c r="B252" s="498"/>
      <c r="C252" s="498"/>
    </row>
    <row r="253" spans="1:3" x14ac:dyDescent="0.2">
      <c r="A253" s="497"/>
      <c r="B253" s="498"/>
      <c r="C253" s="498"/>
    </row>
    <row r="254" spans="1:3" x14ac:dyDescent="0.2">
      <c r="A254" s="497"/>
      <c r="B254" s="498"/>
      <c r="C254" s="498"/>
    </row>
    <row r="255" spans="1:3" x14ac:dyDescent="0.2">
      <c r="A255" s="497"/>
      <c r="B255" s="498"/>
      <c r="C255" s="498"/>
    </row>
  </sheetData>
  <protectedRanges>
    <protectedRange sqref="C71" name="Tartomány4"/>
    <protectedRange sqref="C83:C84" name="Tartomány4_1"/>
    <protectedRange sqref="C51:C52" name="Tartomány1_2_1_1"/>
    <protectedRange sqref="C38" name="Tartomány1_2_1_3_1"/>
    <protectedRange sqref="C27:C31" name="Tartomány1_2_1_2_2"/>
    <protectedRange sqref="C50" name="Tartomány1_2_1_1_3"/>
    <protectedRange sqref="C39" name="Tartomány1_2_1_1_2_2"/>
    <protectedRange sqref="C62" name="Tartomány1_2_1_2_1_1"/>
    <protectedRange sqref="C47:C48" name="Tartomány1_2_1_2"/>
    <protectedRange sqref="C53" name="Tartomány1_2_1_4_1_2_1_1"/>
    <protectedRange sqref="C58" name="Tartomány1_2_1_1_1_1_2"/>
  </protectedRanges>
  <mergeCells count="55">
    <mergeCell ref="A6:A9"/>
    <mergeCell ref="B6:B9"/>
    <mergeCell ref="C6:C9"/>
    <mergeCell ref="D6:AA6"/>
    <mergeCell ref="AB6:AM6"/>
    <mergeCell ref="N8:N9"/>
    <mergeCell ref="AF8:AF9"/>
    <mergeCell ref="O8:O9"/>
    <mergeCell ref="P8:Q8"/>
    <mergeCell ref="R8:S8"/>
    <mergeCell ref="T8:T9"/>
    <mergeCell ref="U8:U9"/>
    <mergeCell ref="V8:W8"/>
    <mergeCell ref="A1:AS1"/>
    <mergeCell ref="A2:AS2"/>
    <mergeCell ref="A3:AS3"/>
    <mergeCell ref="A4:AS4"/>
    <mergeCell ref="A5:AS5"/>
    <mergeCell ref="AN6:AS7"/>
    <mergeCell ref="AT6:AT9"/>
    <mergeCell ref="AU6:AU9"/>
    <mergeCell ref="D7:I7"/>
    <mergeCell ref="J7:O7"/>
    <mergeCell ref="P7:U7"/>
    <mergeCell ref="V7:AA7"/>
    <mergeCell ref="AB7:AG7"/>
    <mergeCell ref="AH7:AM7"/>
    <mergeCell ref="D8:E8"/>
    <mergeCell ref="F8:G8"/>
    <mergeCell ref="H8:H9"/>
    <mergeCell ref="I8:I9"/>
    <mergeCell ref="J8:K8"/>
    <mergeCell ref="L8:M8"/>
    <mergeCell ref="AD8:AE8"/>
    <mergeCell ref="AP8:AQ8"/>
    <mergeCell ref="AR8:AR9"/>
    <mergeCell ref="AS8:AS9"/>
    <mergeCell ref="D56:AA56"/>
    <mergeCell ref="AB56:AM56"/>
    <mergeCell ref="AN56:AS56"/>
    <mergeCell ref="AG8:AG9"/>
    <mergeCell ref="AH8:AI8"/>
    <mergeCell ref="AJ8:AK8"/>
    <mergeCell ref="AL8:AL9"/>
    <mergeCell ref="AM8:AM9"/>
    <mergeCell ref="AN8:AO8"/>
    <mergeCell ref="X8:Y8"/>
    <mergeCell ref="Z8:Z9"/>
    <mergeCell ref="AA8:AA9"/>
    <mergeCell ref="AB8:AC8"/>
    <mergeCell ref="D66:AA66"/>
    <mergeCell ref="AB66:AM66"/>
    <mergeCell ref="AN66:AS66"/>
    <mergeCell ref="A70:AA70"/>
    <mergeCell ref="A71:AA71"/>
  </mergeCells>
  <pageMargins left="0.7" right="0.7" top="0.75" bottom="0.75" header="0.3" footer="0.3"/>
  <pageSetup paperSize="8" scale="53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U264"/>
  <sheetViews>
    <sheetView topLeftCell="A49" zoomScale="77" zoomScaleNormal="77" zoomScaleSheetLayoutView="40" workbookViewId="0">
      <selection activeCell="A46" sqref="A46:XFD46"/>
    </sheetView>
  </sheetViews>
  <sheetFormatPr defaultColWidth="10.6640625" defaultRowHeight="15" x14ac:dyDescent="0.2"/>
  <cols>
    <col min="1" max="1" width="17.1640625" style="499" customWidth="1"/>
    <col min="2" max="2" width="7.1640625" style="67" customWidth="1"/>
    <col min="3" max="3" width="60.33203125" style="67" customWidth="1"/>
    <col min="4" max="4" width="5.33203125" style="67" customWidth="1"/>
    <col min="5" max="5" width="6.83203125" style="67" customWidth="1"/>
    <col min="6" max="6" width="5.33203125" style="67" customWidth="1"/>
    <col min="7" max="7" width="6.83203125" style="67" customWidth="1"/>
    <col min="8" max="8" width="5.33203125" style="67" customWidth="1"/>
    <col min="9" max="9" width="5.6640625" style="67" bestFit="1" customWidth="1"/>
    <col min="10" max="10" width="5.33203125" style="67" customWidth="1"/>
    <col min="11" max="11" width="6.83203125" style="67" customWidth="1"/>
    <col min="12" max="12" width="5.33203125" style="67" customWidth="1"/>
    <col min="13" max="13" width="6.83203125" style="67" customWidth="1"/>
    <col min="14" max="14" width="5.33203125" style="67" customWidth="1"/>
    <col min="15" max="15" width="7.6640625" style="67" customWidth="1"/>
    <col min="16" max="16" width="5.33203125" style="67" bestFit="1" customWidth="1"/>
    <col min="17" max="17" width="6.83203125" style="67" customWidth="1"/>
    <col min="18" max="18" width="5.33203125" style="67" bestFit="1" customWidth="1"/>
    <col min="19" max="19" width="6.83203125" style="67" customWidth="1"/>
    <col min="20" max="20" width="5.33203125" style="67" customWidth="1"/>
    <col min="21" max="21" width="5.6640625" style="67" bestFit="1" customWidth="1"/>
    <col min="22" max="22" width="5.33203125" style="67" bestFit="1" customWidth="1"/>
    <col min="23" max="23" width="6.83203125" style="67" customWidth="1"/>
    <col min="24" max="24" width="5.33203125" style="67" bestFit="1" customWidth="1"/>
    <col min="25" max="25" width="6.83203125" style="67" customWidth="1"/>
    <col min="26" max="26" width="5.33203125" style="67" customWidth="1"/>
    <col min="27" max="27" width="5.6640625" style="67" bestFit="1" customWidth="1"/>
    <col min="28" max="28" width="5.33203125" style="67" customWidth="1"/>
    <col min="29" max="29" width="6.83203125" style="67" customWidth="1"/>
    <col min="30" max="30" width="5.33203125" style="67" customWidth="1"/>
    <col min="31" max="31" width="6.83203125" style="67" customWidth="1"/>
    <col min="32" max="32" width="5.33203125" style="67" customWidth="1"/>
    <col min="33" max="33" width="8.33203125" style="67" customWidth="1"/>
    <col min="34" max="34" width="5.33203125" style="67" customWidth="1"/>
    <col min="35" max="35" width="6.83203125" style="67" customWidth="1"/>
    <col min="36" max="36" width="5.33203125" style="67" customWidth="1"/>
    <col min="37" max="37" width="6.83203125" style="67" customWidth="1"/>
    <col min="38" max="38" width="5.33203125" style="67" customWidth="1"/>
    <col min="39" max="39" width="5.6640625" style="67" bestFit="1" customWidth="1"/>
    <col min="40" max="40" width="6.83203125" style="67" bestFit="1" customWidth="1"/>
    <col min="41" max="41" width="8.1640625" style="67" customWidth="1"/>
    <col min="42" max="42" width="6.83203125" style="67" bestFit="1" customWidth="1"/>
    <col min="43" max="43" width="8.1640625" style="67" bestFit="1" customWidth="1"/>
    <col min="44" max="44" width="6.83203125" style="67" bestFit="1" customWidth="1"/>
    <col min="45" max="45" width="9" style="67" customWidth="1"/>
    <col min="46" max="46" width="52.6640625" style="67" customWidth="1"/>
    <col min="47" max="47" width="39" style="67" customWidth="1"/>
    <col min="48" max="16384" width="10.6640625" style="67"/>
  </cols>
  <sheetData>
    <row r="1" spans="1:47" ht="21.95" customHeight="1" x14ac:dyDescent="0.2">
      <c r="A1" s="1549" t="s">
        <v>0</v>
      </c>
      <c r="B1" s="1549"/>
      <c r="C1" s="1549"/>
      <c r="D1" s="1549"/>
      <c r="E1" s="1549"/>
      <c r="F1" s="1549"/>
      <c r="G1" s="1549"/>
      <c r="H1" s="1549"/>
      <c r="I1" s="1549"/>
      <c r="J1" s="1549"/>
      <c r="K1" s="1549"/>
      <c r="L1" s="1549"/>
      <c r="M1" s="1549"/>
      <c r="N1" s="1549"/>
      <c r="O1" s="1549"/>
      <c r="P1" s="1549"/>
      <c r="Q1" s="1549"/>
      <c r="R1" s="1549"/>
      <c r="S1" s="1549"/>
      <c r="T1" s="1549"/>
      <c r="U1" s="1549"/>
      <c r="V1" s="1549"/>
      <c r="W1" s="1549"/>
      <c r="X1" s="1549"/>
      <c r="Y1" s="1549"/>
      <c r="Z1" s="1549"/>
      <c r="AA1" s="1549"/>
      <c r="AB1" s="1549"/>
      <c r="AC1" s="1549"/>
      <c r="AD1" s="1549"/>
      <c r="AE1" s="1549"/>
      <c r="AF1" s="1549"/>
      <c r="AG1" s="1549"/>
      <c r="AH1" s="1549"/>
      <c r="AI1" s="1549"/>
      <c r="AJ1" s="1549"/>
      <c r="AK1" s="1549"/>
      <c r="AL1" s="1549"/>
      <c r="AM1" s="1549"/>
      <c r="AN1" s="1549"/>
      <c r="AO1" s="1549"/>
      <c r="AP1" s="1549"/>
      <c r="AQ1" s="1549"/>
      <c r="AR1" s="1549"/>
      <c r="AS1" s="1549"/>
    </row>
    <row r="2" spans="1:47" ht="21.95" customHeight="1" x14ac:dyDescent="0.2">
      <c r="A2" s="1550" t="s">
        <v>564</v>
      </c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  <c r="M2" s="1550"/>
      <c r="N2" s="1550"/>
      <c r="O2" s="1550"/>
      <c r="P2" s="1550"/>
      <c r="Q2" s="1550"/>
      <c r="R2" s="1550"/>
      <c r="S2" s="1550"/>
      <c r="T2" s="1550"/>
      <c r="U2" s="1550"/>
      <c r="V2" s="1550"/>
      <c r="W2" s="1550"/>
      <c r="X2" s="1550"/>
      <c r="Y2" s="1550"/>
      <c r="Z2" s="1550"/>
      <c r="AA2" s="1550"/>
      <c r="AB2" s="1550"/>
      <c r="AC2" s="1550"/>
      <c r="AD2" s="1550"/>
      <c r="AE2" s="1550"/>
      <c r="AF2" s="1550"/>
      <c r="AG2" s="1550"/>
      <c r="AH2" s="1550"/>
      <c r="AI2" s="1550"/>
      <c r="AJ2" s="1550"/>
      <c r="AK2" s="1550"/>
      <c r="AL2" s="1550"/>
      <c r="AM2" s="1550"/>
      <c r="AN2" s="1550"/>
      <c r="AO2" s="1550"/>
      <c r="AP2" s="1550"/>
      <c r="AQ2" s="1550"/>
      <c r="AR2" s="1550"/>
      <c r="AS2" s="1550"/>
    </row>
    <row r="3" spans="1:47" ht="23.25" x14ac:dyDescent="0.2">
      <c r="A3" s="1550" t="s">
        <v>573</v>
      </c>
      <c r="B3" s="1550"/>
      <c r="C3" s="1550"/>
      <c r="D3" s="1550"/>
      <c r="E3" s="1550"/>
      <c r="F3" s="1550"/>
      <c r="G3" s="1550"/>
      <c r="H3" s="1550"/>
      <c r="I3" s="1550"/>
      <c r="J3" s="1550"/>
      <c r="K3" s="1550"/>
      <c r="L3" s="1550"/>
      <c r="M3" s="1550"/>
      <c r="N3" s="1550"/>
      <c r="O3" s="1550"/>
      <c r="P3" s="1550"/>
      <c r="Q3" s="1550"/>
      <c r="R3" s="1550"/>
      <c r="S3" s="1550"/>
      <c r="T3" s="1550"/>
      <c r="U3" s="1550"/>
      <c r="V3" s="1550"/>
      <c r="W3" s="1550"/>
      <c r="X3" s="1550"/>
      <c r="Y3" s="1550"/>
      <c r="Z3" s="1550"/>
      <c r="AA3" s="1550"/>
      <c r="AB3" s="1550"/>
      <c r="AC3" s="1550"/>
      <c r="AD3" s="1550"/>
      <c r="AE3" s="1550"/>
      <c r="AF3" s="1550"/>
      <c r="AG3" s="1550"/>
      <c r="AH3" s="1550"/>
      <c r="AI3" s="1550"/>
      <c r="AJ3" s="1550"/>
      <c r="AK3" s="1550"/>
      <c r="AL3" s="1550"/>
      <c r="AM3" s="1550"/>
      <c r="AN3" s="1550"/>
      <c r="AO3" s="1550"/>
      <c r="AP3" s="1550"/>
      <c r="AQ3" s="1550"/>
      <c r="AR3" s="1550"/>
      <c r="AS3" s="1550"/>
    </row>
    <row r="4" spans="1:47" s="390" customFormat="1" ht="23.25" x14ac:dyDescent="0.2">
      <c r="A4" s="1550" t="s">
        <v>990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0"/>
      <c r="AJ4" s="1550"/>
      <c r="AK4" s="1550"/>
      <c r="AL4" s="1550"/>
      <c r="AM4" s="1550"/>
      <c r="AN4" s="1550"/>
      <c r="AO4" s="1550"/>
      <c r="AP4" s="1550"/>
      <c r="AQ4" s="1550"/>
      <c r="AR4" s="1550"/>
      <c r="AS4" s="1550"/>
    </row>
    <row r="5" spans="1:47" ht="24" customHeight="1" thickBot="1" x14ac:dyDescent="0.25">
      <c r="A5" s="1551" t="s">
        <v>565</v>
      </c>
      <c r="B5" s="1551"/>
      <c r="C5" s="1551"/>
      <c r="D5" s="1549"/>
      <c r="E5" s="1549"/>
      <c r="F5" s="1549"/>
      <c r="G5" s="1549"/>
      <c r="H5" s="1549"/>
      <c r="I5" s="1549"/>
      <c r="J5" s="1549"/>
      <c r="K5" s="1549"/>
      <c r="L5" s="1549"/>
      <c r="M5" s="1549"/>
      <c r="N5" s="1549"/>
      <c r="O5" s="1549"/>
      <c r="P5" s="1549"/>
      <c r="Q5" s="1549"/>
      <c r="R5" s="1549"/>
      <c r="S5" s="1549"/>
      <c r="T5" s="1549"/>
      <c r="U5" s="1549"/>
      <c r="V5" s="1549"/>
      <c r="W5" s="1549"/>
      <c r="X5" s="1549"/>
      <c r="Y5" s="1549"/>
      <c r="Z5" s="1549"/>
      <c r="AA5" s="1549"/>
      <c r="AB5" s="1549"/>
      <c r="AC5" s="1549"/>
      <c r="AD5" s="1549"/>
      <c r="AE5" s="1549"/>
      <c r="AF5" s="1549"/>
      <c r="AG5" s="1549"/>
      <c r="AH5" s="1549"/>
      <c r="AI5" s="1549"/>
      <c r="AJ5" s="1549"/>
      <c r="AK5" s="1549"/>
      <c r="AL5" s="1549"/>
      <c r="AM5" s="1549"/>
      <c r="AN5" s="1551"/>
      <c r="AO5" s="1551"/>
      <c r="AP5" s="1551"/>
      <c r="AQ5" s="1551"/>
      <c r="AR5" s="1551"/>
      <c r="AS5" s="1551"/>
    </row>
    <row r="6" spans="1:47" ht="15.75" customHeight="1" thickTop="1" thickBot="1" x14ac:dyDescent="0.25">
      <c r="A6" s="1572" t="s">
        <v>1</v>
      </c>
      <c r="B6" s="1575" t="s">
        <v>2</v>
      </c>
      <c r="C6" s="1578" t="s">
        <v>3</v>
      </c>
      <c r="D6" s="1581" t="s">
        <v>4</v>
      </c>
      <c r="E6" s="1622"/>
      <c r="F6" s="1622"/>
      <c r="G6" s="1622"/>
      <c r="H6" s="1622"/>
      <c r="I6" s="1622"/>
      <c r="J6" s="1622"/>
      <c r="K6" s="1622"/>
      <c r="L6" s="1622"/>
      <c r="M6" s="1622"/>
      <c r="N6" s="1622"/>
      <c r="O6" s="1622"/>
      <c r="P6" s="1622"/>
      <c r="Q6" s="1622"/>
      <c r="R6" s="1622"/>
      <c r="S6" s="1622"/>
      <c r="T6" s="1622"/>
      <c r="U6" s="1622"/>
      <c r="V6" s="1622"/>
      <c r="W6" s="1622"/>
      <c r="X6" s="1622"/>
      <c r="Y6" s="1622"/>
      <c r="Z6" s="1622"/>
      <c r="AA6" s="1622"/>
      <c r="AB6" s="1581" t="s">
        <v>4</v>
      </c>
      <c r="AC6" s="1622"/>
      <c r="AD6" s="1622"/>
      <c r="AE6" s="1622"/>
      <c r="AF6" s="1622"/>
      <c r="AG6" s="1622"/>
      <c r="AH6" s="1622"/>
      <c r="AI6" s="1622"/>
      <c r="AJ6" s="1622"/>
      <c r="AK6" s="1622"/>
      <c r="AL6" s="1622"/>
      <c r="AM6" s="1622"/>
      <c r="AN6" s="1593" t="s">
        <v>5</v>
      </c>
      <c r="AO6" s="1633"/>
      <c r="AP6" s="1633"/>
      <c r="AQ6" s="1633"/>
      <c r="AR6" s="1633"/>
      <c r="AS6" s="1634"/>
      <c r="AT6" s="1638" t="s">
        <v>48</v>
      </c>
      <c r="AU6" s="1638" t="s">
        <v>49</v>
      </c>
    </row>
    <row r="7" spans="1:47" ht="15.75" customHeight="1" x14ac:dyDescent="0.2">
      <c r="A7" s="1573"/>
      <c r="B7" s="1576"/>
      <c r="C7" s="1579"/>
      <c r="D7" s="1600" t="s">
        <v>6</v>
      </c>
      <c r="E7" s="1601"/>
      <c r="F7" s="1601"/>
      <c r="G7" s="1601"/>
      <c r="H7" s="1601"/>
      <c r="I7" s="1602"/>
      <c r="J7" s="1603" t="s">
        <v>7</v>
      </c>
      <c r="K7" s="1601"/>
      <c r="L7" s="1601"/>
      <c r="M7" s="1601"/>
      <c r="N7" s="1601"/>
      <c r="O7" s="1604"/>
      <c r="P7" s="1600" t="s">
        <v>8</v>
      </c>
      <c r="Q7" s="1601"/>
      <c r="R7" s="1601"/>
      <c r="S7" s="1601"/>
      <c r="T7" s="1601"/>
      <c r="U7" s="1602"/>
      <c r="V7" s="1603" t="s">
        <v>9</v>
      </c>
      <c r="W7" s="1601"/>
      <c r="X7" s="1601"/>
      <c r="Y7" s="1601"/>
      <c r="Z7" s="1601"/>
      <c r="AA7" s="1602"/>
      <c r="AB7" s="1600" t="s">
        <v>10</v>
      </c>
      <c r="AC7" s="1601"/>
      <c r="AD7" s="1601"/>
      <c r="AE7" s="1601"/>
      <c r="AF7" s="1601"/>
      <c r="AG7" s="1602"/>
      <c r="AH7" s="1600" t="s">
        <v>11</v>
      </c>
      <c r="AI7" s="1601"/>
      <c r="AJ7" s="1601"/>
      <c r="AK7" s="1601"/>
      <c r="AL7" s="1601"/>
      <c r="AM7" s="1602"/>
      <c r="AN7" s="1635"/>
      <c r="AO7" s="1636"/>
      <c r="AP7" s="1636"/>
      <c r="AQ7" s="1636"/>
      <c r="AR7" s="1636"/>
      <c r="AS7" s="1637"/>
      <c r="AT7" s="1658"/>
      <c r="AU7" s="1659"/>
    </row>
    <row r="8" spans="1:47" ht="15.75" customHeight="1" x14ac:dyDescent="0.2">
      <c r="A8" s="1573"/>
      <c r="B8" s="1576"/>
      <c r="C8" s="1579"/>
      <c r="D8" s="1627" t="s">
        <v>12</v>
      </c>
      <c r="E8" s="1628"/>
      <c r="F8" s="1629" t="s">
        <v>13</v>
      </c>
      <c r="G8" s="1628"/>
      <c r="H8" s="1623" t="s">
        <v>14</v>
      </c>
      <c r="I8" s="1630" t="s">
        <v>37</v>
      </c>
      <c r="J8" s="1657" t="s">
        <v>12</v>
      </c>
      <c r="K8" s="1628"/>
      <c r="L8" s="1629" t="s">
        <v>13</v>
      </c>
      <c r="M8" s="1628"/>
      <c r="N8" s="1623" t="s">
        <v>14</v>
      </c>
      <c r="O8" s="1625" t="s">
        <v>37</v>
      </c>
      <c r="P8" s="1627" t="s">
        <v>12</v>
      </c>
      <c r="Q8" s="1628"/>
      <c r="R8" s="1629" t="s">
        <v>13</v>
      </c>
      <c r="S8" s="1628"/>
      <c r="T8" s="1623" t="s">
        <v>14</v>
      </c>
      <c r="U8" s="1630" t="s">
        <v>37</v>
      </c>
      <c r="V8" s="1657" t="s">
        <v>12</v>
      </c>
      <c r="W8" s="1628"/>
      <c r="X8" s="1629" t="s">
        <v>13</v>
      </c>
      <c r="Y8" s="1628"/>
      <c r="Z8" s="1623" t="s">
        <v>14</v>
      </c>
      <c r="AA8" s="1644" t="s">
        <v>37</v>
      </c>
      <c r="AB8" s="1627" t="s">
        <v>12</v>
      </c>
      <c r="AC8" s="1628"/>
      <c r="AD8" s="1629" t="s">
        <v>13</v>
      </c>
      <c r="AE8" s="1628"/>
      <c r="AF8" s="1623" t="s">
        <v>14</v>
      </c>
      <c r="AG8" s="1630" t="s">
        <v>37</v>
      </c>
      <c r="AH8" s="1627" t="s">
        <v>12</v>
      </c>
      <c r="AI8" s="1628"/>
      <c r="AJ8" s="1629" t="s">
        <v>13</v>
      </c>
      <c r="AK8" s="1628"/>
      <c r="AL8" s="1623" t="s">
        <v>14</v>
      </c>
      <c r="AM8" s="1644" t="s">
        <v>37</v>
      </c>
      <c r="AN8" s="1657" t="s">
        <v>12</v>
      </c>
      <c r="AO8" s="1628"/>
      <c r="AP8" s="1629" t="s">
        <v>13</v>
      </c>
      <c r="AQ8" s="1628"/>
      <c r="AR8" s="1623" t="s">
        <v>14</v>
      </c>
      <c r="AS8" s="1656" t="s">
        <v>44</v>
      </c>
      <c r="AT8" s="1658"/>
      <c r="AU8" s="1659"/>
    </row>
    <row r="9" spans="1:47" ht="80.099999999999994" customHeight="1" thickBot="1" x14ac:dyDescent="0.25">
      <c r="A9" s="1574"/>
      <c r="B9" s="1577"/>
      <c r="C9" s="1621"/>
      <c r="D9" s="391" t="s">
        <v>38</v>
      </c>
      <c r="E9" s="392" t="s">
        <v>39</v>
      </c>
      <c r="F9" s="393" t="s">
        <v>38</v>
      </c>
      <c r="G9" s="392" t="s">
        <v>39</v>
      </c>
      <c r="H9" s="1624"/>
      <c r="I9" s="1631"/>
      <c r="J9" s="394" t="s">
        <v>38</v>
      </c>
      <c r="K9" s="392" t="s">
        <v>39</v>
      </c>
      <c r="L9" s="393" t="s">
        <v>38</v>
      </c>
      <c r="M9" s="392" t="s">
        <v>39</v>
      </c>
      <c r="N9" s="1624"/>
      <c r="O9" s="1626"/>
      <c r="P9" s="391" t="s">
        <v>38</v>
      </c>
      <c r="Q9" s="392" t="s">
        <v>39</v>
      </c>
      <c r="R9" s="393" t="s">
        <v>38</v>
      </c>
      <c r="S9" s="392" t="s">
        <v>39</v>
      </c>
      <c r="T9" s="1624"/>
      <c r="U9" s="1631"/>
      <c r="V9" s="394" t="s">
        <v>38</v>
      </c>
      <c r="W9" s="392" t="s">
        <v>39</v>
      </c>
      <c r="X9" s="393" t="s">
        <v>38</v>
      </c>
      <c r="Y9" s="392" t="s">
        <v>39</v>
      </c>
      <c r="Z9" s="1624"/>
      <c r="AA9" s="1645"/>
      <c r="AB9" s="391" t="s">
        <v>38</v>
      </c>
      <c r="AC9" s="392" t="s">
        <v>39</v>
      </c>
      <c r="AD9" s="393" t="s">
        <v>38</v>
      </c>
      <c r="AE9" s="392" t="s">
        <v>39</v>
      </c>
      <c r="AF9" s="1624"/>
      <c r="AG9" s="1631"/>
      <c r="AH9" s="391" t="s">
        <v>38</v>
      </c>
      <c r="AI9" s="392" t="s">
        <v>39</v>
      </c>
      <c r="AJ9" s="393" t="s">
        <v>38</v>
      </c>
      <c r="AK9" s="392" t="s">
        <v>39</v>
      </c>
      <c r="AL9" s="1624"/>
      <c r="AM9" s="1645"/>
      <c r="AN9" s="394" t="s">
        <v>38</v>
      </c>
      <c r="AO9" s="392" t="s">
        <v>40</v>
      </c>
      <c r="AP9" s="393" t="s">
        <v>38</v>
      </c>
      <c r="AQ9" s="392" t="s">
        <v>40</v>
      </c>
      <c r="AR9" s="1624"/>
      <c r="AS9" s="1606"/>
      <c r="AT9" s="1658"/>
      <c r="AU9" s="1659"/>
    </row>
    <row r="10" spans="1:47" s="403" customFormat="1" ht="15.75" customHeight="1" thickBot="1" x14ac:dyDescent="0.3">
      <c r="A10" s="395"/>
      <c r="B10" s="396"/>
      <c r="C10" s="397" t="s">
        <v>55</v>
      </c>
      <c r="D10" s="398">
        <f>SUM(SZAK!D46)</f>
        <v>4</v>
      </c>
      <c r="E10" s="398">
        <f>SUM(SZAK!E46)</f>
        <v>40</v>
      </c>
      <c r="F10" s="398">
        <f>SUM(SZAK!F46)</f>
        <v>6</v>
      </c>
      <c r="G10" s="398">
        <f>SUM(SZAK!G46)</f>
        <v>60</v>
      </c>
      <c r="H10" s="398">
        <f>SUM(SZAK!H46)</f>
        <v>8</v>
      </c>
      <c r="I10" s="399" t="s">
        <v>17</v>
      </c>
      <c r="J10" s="400">
        <f>SUM(SZAK!J46)</f>
        <v>4</v>
      </c>
      <c r="K10" s="398">
        <f>SUM(SZAK!K46)</f>
        <v>64</v>
      </c>
      <c r="L10" s="398">
        <f>SUM(SZAK!L46)</f>
        <v>6</v>
      </c>
      <c r="M10" s="398">
        <f>SUM(SZAK!M46)</f>
        <v>88</v>
      </c>
      <c r="N10" s="398">
        <f>SUM(SZAK!N46)</f>
        <v>8</v>
      </c>
      <c r="O10" s="399" t="s">
        <v>17</v>
      </c>
      <c r="P10" s="400">
        <f>SUM(SZAK!P46)</f>
        <v>5</v>
      </c>
      <c r="Q10" s="398">
        <f>SUM(SZAK!Q46)</f>
        <v>70</v>
      </c>
      <c r="R10" s="398">
        <f>SUM(SZAK!R46)</f>
        <v>5</v>
      </c>
      <c r="S10" s="398">
        <f>SUM(SZAK!S46)</f>
        <v>70</v>
      </c>
      <c r="T10" s="398">
        <f>SUM(SZAK!T46)</f>
        <v>9</v>
      </c>
      <c r="U10" s="399" t="s">
        <v>17</v>
      </c>
      <c r="V10" s="400">
        <f>SUM(SZAK!V46)</f>
        <v>2</v>
      </c>
      <c r="W10" s="398">
        <f>SUM(SZAK!W46)</f>
        <v>28</v>
      </c>
      <c r="X10" s="398">
        <f>SUM(SZAK!X46)</f>
        <v>7</v>
      </c>
      <c r="Y10" s="398">
        <f>SUM(SZAK!Y46)</f>
        <v>98</v>
      </c>
      <c r="Z10" s="398">
        <f>SUM(SZAK!Z46)</f>
        <v>9</v>
      </c>
      <c r="AA10" s="398" t="s">
        <v>17</v>
      </c>
      <c r="AB10" s="398">
        <f>SUM(SZAK!AB46)</f>
        <v>4</v>
      </c>
      <c r="AC10" s="398">
        <f>SUM(SZAK!AC46)</f>
        <v>56</v>
      </c>
      <c r="AD10" s="398">
        <f>SUM(SZAK!AD46)</f>
        <v>8</v>
      </c>
      <c r="AE10" s="398">
        <f>SUM(SZAK!AE46)</f>
        <v>112</v>
      </c>
      <c r="AF10" s="398">
        <f>SUM(SZAK!AF46)</f>
        <v>15</v>
      </c>
      <c r="AG10" s="398" t="s">
        <v>17</v>
      </c>
      <c r="AH10" s="398">
        <f>SUM(SZAK!AH46)</f>
        <v>4</v>
      </c>
      <c r="AI10" s="398">
        <f>SUM(SZAK!AI46)</f>
        <v>44</v>
      </c>
      <c r="AJ10" s="398">
        <f>SUM(SZAK!AJ46)</f>
        <v>7</v>
      </c>
      <c r="AK10" s="398">
        <f>SUM(SZAK!AK46)</f>
        <v>74</v>
      </c>
      <c r="AL10" s="398">
        <f>SUM(SZAK!AL46)</f>
        <v>16</v>
      </c>
      <c r="AM10" s="401" t="s">
        <v>17</v>
      </c>
      <c r="AN10" s="400">
        <f>SUM(SZAK!AN46)</f>
        <v>23</v>
      </c>
      <c r="AO10" s="398">
        <f>SUM(SZAK!AO46)</f>
        <v>304</v>
      </c>
      <c r="AP10" s="398">
        <f>SUM(SZAK!AP46)</f>
        <v>34</v>
      </c>
      <c r="AQ10" s="398">
        <f>SUM(SZAK!AQ46)</f>
        <v>440</v>
      </c>
      <c r="AR10" s="398">
        <f>SUM(SZAK!AR46)</f>
        <v>65</v>
      </c>
      <c r="AS10" s="398">
        <f>SUM(SZAK!AS46)</f>
        <v>55</v>
      </c>
      <c r="AT10" s="823"/>
      <c r="AU10" s="823"/>
    </row>
    <row r="11" spans="1:47" s="403" customFormat="1" ht="15.75" customHeight="1" x14ac:dyDescent="0.25">
      <c r="A11" s="404" t="s">
        <v>7</v>
      </c>
      <c r="B11" s="405"/>
      <c r="C11" s="406" t="s">
        <v>51</v>
      </c>
      <c r="D11" s="407"/>
      <c r="E11" s="408"/>
      <c r="F11" s="409"/>
      <c r="G11" s="408"/>
      <c r="H11" s="409"/>
      <c r="I11" s="603"/>
      <c r="J11" s="409"/>
      <c r="K11" s="408"/>
      <c r="L11" s="409"/>
      <c r="M11" s="408"/>
      <c r="N11" s="409"/>
      <c r="O11" s="411"/>
      <c r="P11" s="409"/>
      <c r="Q11" s="408"/>
      <c r="R11" s="409"/>
      <c r="S11" s="408"/>
      <c r="T11" s="409"/>
      <c r="U11" s="411"/>
      <c r="V11" s="409"/>
      <c r="W11" s="408"/>
      <c r="X11" s="409"/>
      <c r="Y11" s="408"/>
      <c r="Z11" s="409"/>
      <c r="AA11" s="645"/>
      <c r="AB11" s="407"/>
      <c r="AC11" s="408"/>
      <c r="AD11" s="409"/>
      <c r="AE11" s="408"/>
      <c r="AF11" s="409"/>
      <c r="AG11" s="413"/>
      <c r="AH11" s="409"/>
      <c r="AI11" s="408"/>
      <c r="AJ11" s="409"/>
      <c r="AK11" s="408"/>
      <c r="AL11" s="409"/>
      <c r="AM11" s="605"/>
      <c r="AN11" s="414"/>
      <c r="AO11" s="414"/>
      <c r="AP11" s="414"/>
      <c r="AQ11" s="414"/>
      <c r="AR11" s="414"/>
      <c r="AS11" s="415"/>
      <c r="AT11" s="824"/>
      <c r="AU11" s="824"/>
    </row>
    <row r="12" spans="1:47" s="29" customFormat="1" ht="15.75" customHeight="1" x14ac:dyDescent="0.2">
      <c r="A12" s="1428" t="s">
        <v>887</v>
      </c>
      <c r="B12" s="8" t="s">
        <v>15</v>
      </c>
      <c r="C12" s="1429" t="s">
        <v>886</v>
      </c>
      <c r="D12" s="21"/>
      <c r="E12" s="11"/>
      <c r="F12" s="10">
        <v>6</v>
      </c>
      <c r="G12" s="11">
        <v>60</v>
      </c>
      <c r="H12" s="10">
        <v>4</v>
      </c>
      <c r="I12" s="12" t="s">
        <v>67</v>
      </c>
      <c r="J12" s="13"/>
      <c r="K12" s="11" t="s">
        <v>68</v>
      </c>
      <c r="L12" s="14"/>
      <c r="M12" s="11" t="s">
        <v>68</v>
      </c>
      <c r="N12" s="14"/>
      <c r="O12" s="15"/>
      <c r="P12" s="14"/>
      <c r="Q12" s="11"/>
      <c r="R12" s="14"/>
      <c r="S12" s="11"/>
      <c r="T12" s="14"/>
      <c r="U12" s="16"/>
      <c r="V12" s="13"/>
      <c r="W12" s="11" t="s">
        <v>68</v>
      </c>
      <c r="X12" s="14"/>
      <c r="Y12" s="11" t="s">
        <v>68</v>
      </c>
      <c r="Z12" s="14"/>
      <c r="AA12" s="15"/>
      <c r="AB12" s="13"/>
      <c r="AC12" s="11" t="s">
        <v>68</v>
      </c>
      <c r="AD12" s="14"/>
      <c r="AE12" s="11" t="s">
        <v>68</v>
      </c>
      <c r="AF12" s="14"/>
      <c r="AG12" s="15"/>
      <c r="AH12" s="13"/>
      <c r="AI12" s="11" t="s">
        <v>68</v>
      </c>
      <c r="AJ12" s="14"/>
      <c r="AK12" s="11" t="s">
        <v>68</v>
      </c>
      <c r="AL12" s="14"/>
      <c r="AM12" s="15"/>
      <c r="AN12" s="17" t="str">
        <f t="shared" ref="AN12" si="0">IF(D12+J12+P12+V12+AB12+AH12=0,"",D12+J12+P12+V12+AB12+AH12)</f>
        <v/>
      </c>
      <c r="AO12" s="11"/>
      <c r="AP12" s="18">
        <f t="shared" ref="AP12" si="1">IF(F12+L12+R12+X12+AD12+AJ12=0,"",F12+L12+R12+X12+AD12+AJ12)</f>
        <v>6</v>
      </c>
      <c r="AQ12" s="11">
        <v>60</v>
      </c>
      <c r="AR12" s="18">
        <f t="shared" ref="AR12" si="2">IF(N12+H12+T12+Z12+AF12+AL12=0,"",N12+H12+T12+Z12+AF12+AL12)</f>
        <v>4</v>
      </c>
      <c r="AS12" s="19">
        <f t="shared" ref="AS12" si="3">IF(D12+F12+L12+J12+P12+R12+V12+X12+AB12+AD12+AH12+AJ12=0,"",D12+F12+L12+J12+P12+R12+V12+X12+AB12+AD12+AH12+AJ12)</f>
        <v>6</v>
      </c>
      <c r="AT12" s="188" t="s">
        <v>662</v>
      </c>
      <c r="AU12" s="189" t="s">
        <v>661</v>
      </c>
    </row>
    <row r="13" spans="1:47" ht="15.75" customHeight="1" x14ac:dyDescent="0.2">
      <c r="A13" s="22" t="s">
        <v>65</v>
      </c>
      <c r="B13" s="935" t="s">
        <v>34</v>
      </c>
      <c r="C13" s="936" t="s">
        <v>66</v>
      </c>
      <c r="D13" s="937">
        <v>3</v>
      </c>
      <c r="E13" s="938">
        <v>36</v>
      </c>
      <c r="F13" s="937">
        <v>2</v>
      </c>
      <c r="G13" s="938">
        <v>24</v>
      </c>
      <c r="H13" s="937">
        <v>2</v>
      </c>
      <c r="I13" s="939" t="s">
        <v>67</v>
      </c>
      <c r="J13" s="940"/>
      <c r="K13" s="938" t="s">
        <v>68</v>
      </c>
      <c r="L13" s="937"/>
      <c r="M13" s="938" t="s">
        <v>68</v>
      </c>
      <c r="N13" s="937"/>
      <c r="O13" s="941"/>
      <c r="P13" s="937"/>
      <c r="Q13" s="938" t="s">
        <v>68</v>
      </c>
      <c r="R13" s="937"/>
      <c r="S13" s="938" t="s">
        <v>68</v>
      </c>
      <c r="T13" s="937"/>
      <c r="U13" s="939"/>
      <c r="V13" s="940"/>
      <c r="W13" s="938" t="s">
        <v>68</v>
      </c>
      <c r="X13" s="937"/>
      <c r="Y13" s="938" t="s">
        <v>68</v>
      </c>
      <c r="Z13" s="937"/>
      <c r="AA13" s="941"/>
      <c r="AB13" s="940"/>
      <c r="AC13" s="938" t="s">
        <v>68</v>
      </c>
      <c r="AD13" s="942"/>
      <c r="AE13" s="938" t="s">
        <v>68</v>
      </c>
      <c r="AF13" s="942"/>
      <c r="AG13" s="943"/>
      <c r="AH13" s="937"/>
      <c r="AI13" s="938" t="s">
        <v>68</v>
      </c>
      <c r="AJ13" s="937"/>
      <c r="AK13" s="938" t="s">
        <v>68</v>
      </c>
      <c r="AL13" s="937"/>
      <c r="AM13" s="937"/>
      <c r="AN13" s="944">
        <f t="shared" ref="AN13:AN34" si="4">IF(D13+J13+P13+V13+AB13+AH13=0,"",D13+J13+P13+V13+AB13+AH13)</f>
        <v>3</v>
      </c>
      <c r="AO13" s="938">
        <v>36</v>
      </c>
      <c r="AP13" s="945">
        <f t="shared" ref="AP13:AP34" si="5">IF(F13+L13+R13+X13+AD13+AJ13=0,"",F13+L13+R13+X13+AD13+AJ13)</f>
        <v>2</v>
      </c>
      <c r="AQ13" s="938">
        <v>24</v>
      </c>
      <c r="AR13" s="945">
        <f t="shared" ref="AR13:AR34" si="6">IF(N13+H13+T13+Z13+AF13+AL13=0,"",N13+H13+T13+Z13+AF13+AL13)</f>
        <v>2</v>
      </c>
      <c r="AS13" s="946">
        <f t="shared" ref="AS13:AS34" si="7">IF(D13+F13+L13+J13+P13+R13+V13+X13+AB13+AD13+AH13+AJ13=0,"",D13+F13+L13+J13+P13+R13+V13+X13+AB13+AD13+AH13+AJ13)</f>
        <v>5</v>
      </c>
      <c r="AT13" s="848" t="s">
        <v>749</v>
      </c>
      <c r="AU13" s="829" t="s">
        <v>750</v>
      </c>
    </row>
    <row r="14" spans="1:47" ht="15.75" customHeight="1" x14ac:dyDescent="0.2">
      <c r="A14" s="22" t="s">
        <v>147</v>
      </c>
      <c r="B14" s="935" t="s">
        <v>34</v>
      </c>
      <c r="C14" s="936" t="s">
        <v>148</v>
      </c>
      <c r="D14" s="937">
        <v>2</v>
      </c>
      <c r="E14" s="938">
        <v>24</v>
      </c>
      <c r="F14" s="937"/>
      <c r="G14" s="938">
        <v>6</v>
      </c>
      <c r="H14" s="937">
        <v>2</v>
      </c>
      <c r="I14" s="939" t="s">
        <v>67</v>
      </c>
      <c r="J14" s="940"/>
      <c r="K14" s="938" t="s">
        <v>68</v>
      </c>
      <c r="L14" s="937"/>
      <c r="M14" s="938" t="s">
        <v>68</v>
      </c>
      <c r="N14" s="937"/>
      <c r="O14" s="941"/>
      <c r="P14" s="937"/>
      <c r="Q14" s="938" t="s">
        <v>68</v>
      </c>
      <c r="R14" s="937"/>
      <c r="S14" s="938" t="s">
        <v>68</v>
      </c>
      <c r="T14" s="937"/>
      <c r="U14" s="939"/>
      <c r="V14" s="940"/>
      <c r="W14" s="938" t="s">
        <v>68</v>
      </c>
      <c r="X14" s="937"/>
      <c r="Y14" s="938" t="s">
        <v>68</v>
      </c>
      <c r="Z14" s="937"/>
      <c r="AA14" s="941"/>
      <c r="AB14" s="940"/>
      <c r="AC14" s="938" t="s">
        <v>68</v>
      </c>
      <c r="AD14" s="942"/>
      <c r="AE14" s="938" t="s">
        <v>68</v>
      </c>
      <c r="AF14" s="942"/>
      <c r="AG14" s="943"/>
      <c r="AH14" s="937"/>
      <c r="AI14" s="938" t="s">
        <v>68</v>
      </c>
      <c r="AJ14" s="937"/>
      <c r="AK14" s="938" t="s">
        <v>68</v>
      </c>
      <c r="AL14" s="937"/>
      <c r="AM14" s="937"/>
      <c r="AN14" s="944">
        <f t="shared" si="4"/>
        <v>2</v>
      </c>
      <c r="AO14" s="938">
        <v>24</v>
      </c>
      <c r="AP14" s="945" t="str">
        <f t="shared" si="5"/>
        <v/>
      </c>
      <c r="AQ14" s="938">
        <v>6</v>
      </c>
      <c r="AR14" s="945">
        <f t="shared" si="6"/>
        <v>2</v>
      </c>
      <c r="AS14" s="946">
        <f t="shared" si="7"/>
        <v>2</v>
      </c>
      <c r="AT14" s="829" t="s">
        <v>692</v>
      </c>
      <c r="AU14" s="829" t="s">
        <v>752</v>
      </c>
    </row>
    <row r="15" spans="1:47" ht="15.75" customHeight="1" x14ac:dyDescent="0.2">
      <c r="A15" s="22" t="s">
        <v>69</v>
      </c>
      <c r="B15" s="959" t="s">
        <v>34</v>
      </c>
      <c r="C15" s="936" t="s">
        <v>70</v>
      </c>
      <c r="D15" s="937">
        <v>1</v>
      </c>
      <c r="E15" s="938">
        <v>16</v>
      </c>
      <c r="F15" s="937">
        <v>1</v>
      </c>
      <c r="G15" s="938">
        <v>36</v>
      </c>
      <c r="H15" s="937">
        <v>2</v>
      </c>
      <c r="I15" s="939" t="s">
        <v>71</v>
      </c>
      <c r="J15" s="940"/>
      <c r="K15" s="938" t="s">
        <v>68</v>
      </c>
      <c r="L15" s="937"/>
      <c r="M15" s="938" t="s">
        <v>68</v>
      </c>
      <c r="N15" s="937"/>
      <c r="O15" s="941"/>
      <c r="P15" s="937"/>
      <c r="Q15" s="938" t="s">
        <v>68</v>
      </c>
      <c r="R15" s="937"/>
      <c r="S15" s="938" t="s">
        <v>68</v>
      </c>
      <c r="T15" s="937"/>
      <c r="U15" s="939"/>
      <c r="V15" s="940"/>
      <c r="W15" s="938" t="s">
        <v>68</v>
      </c>
      <c r="X15" s="937"/>
      <c r="Y15" s="938" t="s">
        <v>68</v>
      </c>
      <c r="Z15" s="937"/>
      <c r="AA15" s="941"/>
      <c r="AB15" s="940"/>
      <c r="AC15" s="938" t="s">
        <v>68</v>
      </c>
      <c r="AD15" s="942"/>
      <c r="AE15" s="938" t="s">
        <v>68</v>
      </c>
      <c r="AF15" s="942"/>
      <c r="AG15" s="943"/>
      <c r="AH15" s="1213"/>
      <c r="AI15" s="938" t="s">
        <v>68</v>
      </c>
      <c r="AJ15" s="937"/>
      <c r="AK15" s="938" t="s">
        <v>68</v>
      </c>
      <c r="AL15" s="937"/>
      <c r="AM15" s="937"/>
      <c r="AN15" s="944">
        <f t="shared" si="4"/>
        <v>1</v>
      </c>
      <c r="AO15" s="938">
        <v>16</v>
      </c>
      <c r="AP15" s="945">
        <f t="shared" si="5"/>
        <v>1</v>
      </c>
      <c r="AQ15" s="938">
        <v>36</v>
      </c>
      <c r="AR15" s="945">
        <f t="shared" si="6"/>
        <v>2</v>
      </c>
      <c r="AS15" s="946">
        <f t="shared" si="7"/>
        <v>2</v>
      </c>
      <c r="AT15" s="947" t="s">
        <v>749</v>
      </c>
      <c r="AU15" s="832" t="s">
        <v>654</v>
      </c>
    </row>
    <row r="16" spans="1:47" ht="15.75" customHeight="1" x14ac:dyDescent="0.2">
      <c r="A16" s="22" t="s">
        <v>72</v>
      </c>
      <c r="B16" s="935" t="s">
        <v>34</v>
      </c>
      <c r="C16" s="936" t="s">
        <v>73</v>
      </c>
      <c r="D16" s="937"/>
      <c r="E16" s="938" t="s">
        <v>68</v>
      </c>
      <c r="F16" s="937">
        <v>4</v>
      </c>
      <c r="G16" s="938">
        <v>54</v>
      </c>
      <c r="H16" s="937">
        <v>2</v>
      </c>
      <c r="I16" s="939" t="s">
        <v>71</v>
      </c>
      <c r="J16" s="940"/>
      <c r="K16" s="938" t="s">
        <v>68</v>
      </c>
      <c r="L16" s="937"/>
      <c r="M16" s="938" t="s">
        <v>68</v>
      </c>
      <c r="N16" s="937"/>
      <c r="O16" s="941"/>
      <c r="P16" s="937"/>
      <c r="Q16" s="938" t="s">
        <v>68</v>
      </c>
      <c r="R16" s="937"/>
      <c r="S16" s="938" t="s">
        <v>68</v>
      </c>
      <c r="T16" s="937"/>
      <c r="U16" s="939"/>
      <c r="V16" s="940"/>
      <c r="W16" s="938" t="s">
        <v>68</v>
      </c>
      <c r="X16" s="937"/>
      <c r="Y16" s="938" t="s">
        <v>68</v>
      </c>
      <c r="Z16" s="937"/>
      <c r="AA16" s="941"/>
      <c r="AB16" s="940"/>
      <c r="AC16" s="938" t="s">
        <v>68</v>
      </c>
      <c r="AD16" s="942"/>
      <c r="AE16" s="938" t="s">
        <v>68</v>
      </c>
      <c r="AF16" s="942"/>
      <c r="AG16" s="943"/>
      <c r="AH16" s="422"/>
      <c r="AI16" s="938" t="s">
        <v>68</v>
      </c>
      <c r="AJ16" s="937"/>
      <c r="AK16" s="938" t="s">
        <v>68</v>
      </c>
      <c r="AL16" s="937"/>
      <c r="AM16" s="937"/>
      <c r="AN16" s="944" t="str">
        <f t="shared" si="4"/>
        <v/>
      </c>
      <c r="AO16" s="938" t="str">
        <f t="shared" ref="AO16:AO34" si="8">IF((D16+J16+P16+V16+AB16+AH16)*14=0,"",(D16+J16+P16+V16+AB16+AH16)*14)</f>
        <v/>
      </c>
      <c r="AP16" s="945">
        <f t="shared" si="5"/>
        <v>4</v>
      </c>
      <c r="AQ16" s="938">
        <v>54</v>
      </c>
      <c r="AR16" s="945">
        <f t="shared" si="6"/>
        <v>2</v>
      </c>
      <c r="AS16" s="946">
        <f t="shared" si="7"/>
        <v>4</v>
      </c>
      <c r="AT16" s="848" t="s">
        <v>671</v>
      </c>
      <c r="AU16" s="829" t="s">
        <v>751</v>
      </c>
    </row>
    <row r="17" spans="1:47" s="1164" customFormat="1" ht="15.75" customHeight="1" x14ac:dyDescent="0.2">
      <c r="A17" s="22" t="s">
        <v>801</v>
      </c>
      <c r="B17" s="33" t="s">
        <v>15</v>
      </c>
      <c r="C17" s="1430" t="s">
        <v>585</v>
      </c>
      <c r="D17" s="26"/>
      <c r="E17" s="11" t="str">
        <f t="shared" ref="E17" si="9">IF(D17*15=0,"",D17*15)</f>
        <v/>
      </c>
      <c r="F17" s="14"/>
      <c r="G17" s="11" t="str">
        <f t="shared" ref="G17" si="10">IF(F17*15=0,"",F17*15)</f>
        <v/>
      </c>
      <c r="H17" s="14"/>
      <c r="I17" s="16"/>
      <c r="J17" s="13"/>
      <c r="K17" s="11" t="str">
        <f>IF(J17*15=0,"",J17*15)</f>
        <v/>
      </c>
      <c r="L17" s="14"/>
      <c r="M17" s="11" t="str">
        <f t="shared" ref="M17" si="11">IF(L17*15=0,"",L17*15)</f>
        <v/>
      </c>
      <c r="N17" s="14"/>
      <c r="O17" s="15"/>
      <c r="P17" s="14"/>
      <c r="Q17" s="11"/>
      <c r="R17" s="14"/>
      <c r="S17" s="11" t="str">
        <f>IF(R17*15=0,"",R17*15)</f>
        <v/>
      </c>
      <c r="T17" s="14"/>
      <c r="U17" s="16"/>
      <c r="V17" s="13"/>
      <c r="W17" s="11"/>
      <c r="X17" s="14">
        <v>1</v>
      </c>
      <c r="Y17" s="713">
        <v>14</v>
      </c>
      <c r="Z17" s="14">
        <v>1</v>
      </c>
      <c r="AA17" s="15" t="s">
        <v>71</v>
      </c>
      <c r="AB17" s="29"/>
      <c r="AC17" s="1165"/>
      <c r="AD17" s="23"/>
      <c r="AE17" s="38"/>
      <c r="AF17" s="27"/>
      <c r="AG17" s="32"/>
      <c r="AH17" s="26"/>
      <c r="AI17" s="11"/>
      <c r="AJ17" s="27"/>
      <c r="AK17" s="11"/>
      <c r="AL17" s="27"/>
      <c r="AM17" s="14"/>
      <c r="AN17" s="17" t="str">
        <f>IF(D17+J17+P17+V17+AB17+AH17=0,"",D17+J17+P17+V17+AB17+AH17)</f>
        <v/>
      </c>
      <c r="AO17" s="11" t="str">
        <f>IF((D17+J17+P17+V17+AB17+AH17)*14=0,"",(D17+J17+P17+V17+AB17+AH17)*14)</f>
        <v/>
      </c>
      <c r="AP17" s="18">
        <f>IF(F17+L17+R17+X17+AD17+AJ17=0,"",F17+L17+R17+X17+AD17+AJ17)</f>
        <v>1</v>
      </c>
      <c r="AQ17" s="11">
        <f>IF((L17+F17+R17+X17+AD17+AJ17)*14=0,"",(L17+F17+R17+X17+AD17+AJ17)*14)</f>
        <v>14</v>
      </c>
      <c r="AR17" s="18">
        <f>IF(N17+H17+T17+Z17+AF17+AL17=0,"",N17+H17+T17+Z17+AF17+AL17)</f>
        <v>1</v>
      </c>
      <c r="AS17" s="19">
        <f>IF(D17+F17+L17+J17+P17+R17+V17+X17+AB17+AD17+AH17+AJ17=0,"",D17+F17+L17+J17+P17+R17+V17+X17+AB17+AD17+AH17+AJ17)</f>
        <v>1</v>
      </c>
      <c r="AT17" s="30" t="s">
        <v>662</v>
      </c>
      <c r="AU17" s="31" t="s">
        <v>682</v>
      </c>
    </row>
    <row r="18" spans="1:47" s="1164" customFormat="1" ht="15.75" customHeight="1" x14ac:dyDescent="0.2">
      <c r="A18" s="22" t="s">
        <v>798</v>
      </c>
      <c r="B18" s="1163" t="s">
        <v>15</v>
      </c>
      <c r="C18" s="1446" t="s">
        <v>586</v>
      </c>
      <c r="D18" s="1170"/>
      <c r="E18" s="1166"/>
      <c r="F18" s="42"/>
      <c r="G18" s="1166"/>
      <c r="H18" s="42"/>
      <c r="I18" s="43"/>
      <c r="J18" s="44"/>
      <c r="K18" s="1166"/>
      <c r="L18" s="42"/>
      <c r="M18" s="1166"/>
      <c r="N18" s="42"/>
      <c r="O18" s="45"/>
      <c r="P18" s="42"/>
      <c r="Q18" s="1166"/>
      <c r="R18" s="42"/>
      <c r="S18" s="1166"/>
      <c r="T18" s="42"/>
      <c r="U18" s="43"/>
      <c r="V18" s="44"/>
      <c r="W18" s="1166"/>
      <c r="X18" s="42"/>
      <c r="Y18" s="1166"/>
      <c r="Z18" s="42"/>
      <c r="AA18" s="45"/>
      <c r="AB18" s="44"/>
      <c r="AC18" s="1166"/>
      <c r="AD18" s="1167"/>
      <c r="AE18" s="1166"/>
      <c r="AF18" s="1168"/>
      <c r="AG18" s="32"/>
      <c r="AH18" s="1170"/>
      <c r="AI18" s="1166"/>
      <c r="AJ18" s="1168">
        <v>1</v>
      </c>
      <c r="AK18" s="1436">
        <v>8</v>
      </c>
      <c r="AL18" s="1168">
        <v>1</v>
      </c>
      <c r="AM18" s="14" t="s">
        <v>71</v>
      </c>
      <c r="AN18" s="17" t="str">
        <f t="shared" ref="AN18:AN19" si="12">IF(D18+J18+P18+V18+AB18+AH18=0,"",D18+J18+P18+V18+AB18+AH18)</f>
        <v/>
      </c>
      <c r="AO18" s="11" t="str">
        <f t="shared" ref="AO18:AO19" si="13">IF((D18+J18+P18+V18+AB18+AH18)*14=0,"",(D18+J18+P18+V18+AB18+AH18)*14)</f>
        <v/>
      </c>
      <c r="AP18" s="18">
        <f t="shared" ref="AP18:AP19" si="14">IF(F18+L18+R18+X18+AD18+AJ18=0,"",F18+L18+R18+X18+AD18+AJ18)</f>
        <v>1</v>
      </c>
      <c r="AQ18" s="11">
        <v>8</v>
      </c>
      <c r="AR18" s="18">
        <f t="shared" ref="AR18:AR19" si="15">IF(N18+H18+T18+Z18+AF18+AL18=0,"",N18+H18+T18+Z18+AF18+AL18)</f>
        <v>1</v>
      </c>
      <c r="AS18" s="19">
        <f t="shared" ref="AS18:AS19" si="16">IF(D18+F18+L18+J18+P18+R18+V18+X18+AB18+AD18+AH18+AJ18=0,"",D18+F18+L18+J18+P18+R18+V18+X18+AB18+AD18+AH18+AJ18)</f>
        <v>1</v>
      </c>
      <c r="AT18" s="30" t="s">
        <v>662</v>
      </c>
      <c r="AU18" s="31" t="s">
        <v>661</v>
      </c>
    </row>
    <row r="19" spans="1:47" s="1164" customFormat="1" ht="15.75" customHeight="1" x14ac:dyDescent="0.2">
      <c r="A19" s="22" t="s">
        <v>799</v>
      </c>
      <c r="B19" s="1163" t="s">
        <v>15</v>
      </c>
      <c r="C19" s="1446" t="s">
        <v>802</v>
      </c>
      <c r="D19" s="1170"/>
      <c r="E19" s="1166"/>
      <c r="F19" s="42"/>
      <c r="G19" s="1166"/>
      <c r="H19" s="42"/>
      <c r="I19" s="43"/>
      <c r="J19" s="44"/>
      <c r="K19" s="1166"/>
      <c r="L19" s="42"/>
      <c r="M19" s="1166"/>
      <c r="N19" s="42"/>
      <c r="O19" s="45"/>
      <c r="P19" s="42"/>
      <c r="Q19" s="1166"/>
      <c r="R19" s="42"/>
      <c r="S19" s="1166"/>
      <c r="T19" s="42"/>
      <c r="U19" s="43"/>
      <c r="V19" s="44"/>
      <c r="W19" s="1166"/>
      <c r="X19" s="42"/>
      <c r="Y19" s="1166"/>
      <c r="Z19" s="42"/>
      <c r="AA19" s="45"/>
      <c r="AB19" s="44"/>
      <c r="AC19" s="1166"/>
      <c r="AD19" s="1168"/>
      <c r="AE19" s="1166"/>
      <c r="AF19" s="1168"/>
      <c r="AG19" s="1232"/>
      <c r="AH19" s="1170"/>
      <c r="AI19" s="1166"/>
      <c r="AJ19" s="42">
        <v>1</v>
      </c>
      <c r="AK19" s="1436">
        <v>8</v>
      </c>
      <c r="AL19" s="42">
        <v>1</v>
      </c>
      <c r="AM19" s="14" t="s">
        <v>71</v>
      </c>
      <c r="AN19" s="17" t="str">
        <f t="shared" si="12"/>
        <v/>
      </c>
      <c r="AO19" s="11" t="str">
        <f t="shared" si="13"/>
        <v/>
      </c>
      <c r="AP19" s="18">
        <f t="shared" si="14"/>
        <v>1</v>
      </c>
      <c r="AQ19" s="11">
        <v>14</v>
      </c>
      <c r="AR19" s="18">
        <f t="shared" si="15"/>
        <v>1</v>
      </c>
      <c r="AS19" s="19">
        <f t="shared" si="16"/>
        <v>1</v>
      </c>
      <c r="AT19" s="30" t="s">
        <v>662</v>
      </c>
      <c r="AU19" s="31" t="s">
        <v>800</v>
      </c>
    </row>
    <row r="20" spans="1:47" s="20" customFormat="1" ht="15.75" customHeight="1" x14ac:dyDescent="0.2">
      <c r="A20" s="948" t="s">
        <v>848</v>
      </c>
      <c r="B20" s="935" t="s">
        <v>15</v>
      </c>
      <c r="C20" s="949" t="s">
        <v>366</v>
      </c>
      <c r="D20" s="937"/>
      <c r="E20" s="938" t="s">
        <v>68</v>
      </c>
      <c r="F20" s="937"/>
      <c r="G20" s="938" t="s">
        <v>68</v>
      </c>
      <c r="H20" s="937"/>
      <c r="I20" s="939"/>
      <c r="J20" s="940"/>
      <c r="K20" s="938" t="s">
        <v>68</v>
      </c>
      <c r="L20" s="937"/>
      <c r="M20" s="938" t="s">
        <v>68</v>
      </c>
      <c r="N20" s="937"/>
      <c r="O20" s="941"/>
      <c r="P20" s="937">
        <v>2</v>
      </c>
      <c r="Q20" s="938">
        <v>28</v>
      </c>
      <c r="R20" s="937">
        <v>1</v>
      </c>
      <c r="S20" s="938">
        <v>14</v>
      </c>
      <c r="T20" s="937">
        <v>3</v>
      </c>
      <c r="U20" s="939" t="s">
        <v>15</v>
      </c>
      <c r="V20" s="950"/>
      <c r="W20" s="951" t="s">
        <v>68</v>
      </c>
      <c r="X20" s="952"/>
      <c r="Y20" s="951" t="s">
        <v>68</v>
      </c>
      <c r="Z20" s="952"/>
      <c r="AA20" s="953"/>
      <c r="AB20" s="940"/>
      <c r="AC20" s="938" t="s">
        <v>68</v>
      </c>
      <c r="AD20" s="942"/>
      <c r="AE20" s="938" t="s">
        <v>68</v>
      </c>
      <c r="AF20" s="942"/>
      <c r="AG20" s="943"/>
      <c r="AH20" s="937"/>
      <c r="AI20" s="938" t="s">
        <v>68</v>
      </c>
      <c r="AJ20" s="937"/>
      <c r="AK20" s="938" t="s">
        <v>68</v>
      </c>
      <c r="AL20" s="937"/>
      <c r="AM20" s="937"/>
      <c r="AN20" s="944">
        <f t="shared" si="4"/>
        <v>2</v>
      </c>
      <c r="AO20" s="938">
        <f t="shared" si="8"/>
        <v>28</v>
      </c>
      <c r="AP20" s="945">
        <f t="shared" si="5"/>
        <v>1</v>
      </c>
      <c r="AQ20" s="938">
        <f t="shared" ref="AQ20:AQ34" si="17">IF((L20+F20+R20+X20+AD20+AJ20)*14=0,"",(L20+F20+R20+X20+AD20+AJ20)*14)</f>
        <v>14</v>
      </c>
      <c r="AR20" s="945">
        <f t="shared" si="6"/>
        <v>3</v>
      </c>
      <c r="AS20" s="946">
        <f t="shared" si="7"/>
        <v>3</v>
      </c>
      <c r="AT20" s="828" t="s">
        <v>669</v>
      </c>
      <c r="AU20" s="850" t="s">
        <v>850</v>
      </c>
    </row>
    <row r="21" spans="1:47" ht="15.75" customHeight="1" x14ac:dyDescent="0.2">
      <c r="A21" s="948" t="s">
        <v>849</v>
      </c>
      <c r="B21" s="954" t="s">
        <v>15</v>
      </c>
      <c r="C21" s="955" t="s">
        <v>367</v>
      </c>
      <c r="D21" s="937"/>
      <c r="E21" s="938" t="s">
        <v>68</v>
      </c>
      <c r="F21" s="937"/>
      <c r="G21" s="938" t="s">
        <v>68</v>
      </c>
      <c r="H21" s="937"/>
      <c r="I21" s="939"/>
      <c r="J21" s="940"/>
      <c r="K21" s="938" t="s">
        <v>68</v>
      </c>
      <c r="L21" s="937"/>
      <c r="M21" s="938" t="s">
        <v>68</v>
      </c>
      <c r="N21" s="937"/>
      <c r="O21" s="941"/>
      <c r="P21" s="937"/>
      <c r="Q21" s="938" t="s">
        <v>68</v>
      </c>
      <c r="R21" s="937"/>
      <c r="S21" s="938" t="s">
        <v>68</v>
      </c>
      <c r="T21" s="937"/>
      <c r="U21" s="939"/>
      <c r="V21" s="950">
        <v>2</v>
      </c>
      <c r="W21" s="951">
        <v>28</v>
      </c>
      <c r="X21" s="952">
        <v>1</v>
      </c>
      <c r="Y21" s="951">
        <v>14</v>
      </c>
      <c r="Z21" s="952">
        <v>3</v>
      </c>
      <c r="AA21" s="953" t="s">
        <v>15</v>
      </c>
      <c r="AB21" s="940"/>
      <c r="AC21" s="938" t="s">
        <v>68</v>
      </c>
      <c r="AD21" s="942"/>
      <c r="AE21" s="938" t="s">
        <v>68</v>
      </c>
      <c r="AF21" s="942"/>
      <c r="AG21" s="943"/>
      <c r="AH21" s="937"/>
      <c r="AI21" s="938" t="s">
        <v>68</v>
      </c>
      <c r="AJ21" s="937"/>
      <c r="AK21" s="938" t="s">
        <v>68</v>
      </c>
      <c r="AL21" s="937"/>
      <c r="AM21" s="937"/>
      <c r="AN21" s="944">
        <f t="shared" si="4"/>
        <v>2</v>
      </c>
      <c r="AO21" s="938">
        <f t="shared" si="8"/>
        <v>28</v>
      </c>
      <c r="AP21" s="945">
        <f t="shared" si="5"/>
        <v>1</v>
      </c>
      <c r="AQ21" s="938">
        <f t="shared" si="17"/>
        <v>14</v>
      </c>
      <c r="AR21" s="945">
        <f t="shared" si="6"/>
        <v>3</v>
      </c>
      <c r="AS21" s="946">
        <f t="shared" si="7"/>
        <v>3</v>
      </c>
      <c r="AT21" s="850" t="s">
        <v>669</v>
      </c>
      <c r="AU21" s="850" t="s">
        <v>850</v>
      </c>
    </row>
    <row r="22" spans="1:47" s="20" customFormat="1" ht="15.75" customHeight="1" x14ac:dyDescent="0.2">
      <c r="A22" s="956" t="s">
        <v>368</v>
      </c>
      <c r="B22" s="954" t="s">
        <v>15</v>
      </c>
      <c r="C22" s="955" t="s">
        <v>369</v>
      </c>
      <c r="D22" s="937"/>
      <c r="E22" s="938" t="s">
        <v>68</v>
      </c>
      <c r="F22" s="937"/>
      <c r="G22" s="938" t="s">
        <v>68</v>
      </c>
      <c r="H22" s="937"/>
      <c r="I22" s="939"/>
      <c r="J22" s="940"/>
      <c r="K22" s="938" t="s">
        <v>68</v>
      </c>
      <c r="L22" s="937"/>
      <c r="M22" s="938" t="s">
        <v>68</v>
      </c>
      <c r="N22" s="937"/>
      <c r="O22" s="941"/>
      <c r="P22" s="937">
        <v>1</v>
      </c>
      <c r="Q22" s="938">
        <v>14</v>
      </c>
      <c r="R22" s="937">
        <v>2</v>
      </c>
      <c r="S22" s="938">
        <v>28</v>
      </c>
      <c r="T22" s="937">
        <v>3</v>
      </c>
      <c r="U22" s="939" t="s">
        <v>15</v>
      </c>
      <c r="V22" s="950"/>
      <c r="W22" s="951" t="s">
        <v>68</v>
      </c>
      <c r="X22" s="952"/>
      <c r="Y22" s="951" t="s">
        <v>68</v>
      </c>
      <c r="Z22" s="952"/>
      <c r="AA22" s="953"/>
      <c r="AB22" s="940"/>
      <c r="AC22" s="938" t="s">
        <v>68</v>
      </c>
      <c r="AD22" s="942"/>
      <c r="AE22" s="938" t="s">
        <v>68</v>
      </c>
      <c r="AF22" s="942"/>
      <c r="AG22" s="943"/>
      <c r="AH22" s="937"/>
      <c r="AI22" s="938" t="s">
        <v>68</v>
      </c>
      <c r="AJ22" s="937"/>
      <c r="AK22" s="938" t="s">
        <v>68</v>
      </c>
      <c r="AL22" s="937"/>
      <c r="AM22" s="937"/>
      <c r="AN22" s="944">
        <f t="shared" si="4"/>
        <v>1</v>
      </c>
      <c r="AO22" s="938">
        <f t="shared" si="8"/>
        <v>14</v>
      </c>
      <c r="AP22" s="945">
        <f t="shared" si="5"/>
        <v>2</v>
      </c>
      <c r="AQ22" s="938">
        <f t="shared" si="17"/>
        <v>28</v>
      </c>
      <c r="AR22" s="945">
        <f t="shared" si="6"/>
        <v>3</v>
      </c>
      <c r="AS22" s="946">
        <f t="shared" si="7"/>
        <v>3</v>
      </c>
      <c r="AT22" s="828" t="s">
        <v>733</v>
      </c>
      <c r="AU22" s="850" t="s">
        <v>686</v>
      </c>
    </row>
    <row r="23" spans="1:47" s="1" customFormat="1" ht="15.75" customHeight="1" x14ac:dyDescent="0.2">
      <c r="A23" s="956" t="s">
        <v>851</v>
      </c>
      <c r="B23" s="954" t="s">
        <v>15</v>
      </c>
      <c r="C23" s="955" t="s">
        <v>370</v>
      </c>
      <c r="D23" s="937"/>
      <c r="E23" s="938" t="s">
        <v>68</v>
      </c>
      <c r="F23" s="937"/>
      <c r="G23" s="938" t="s">
        <v>68</v>
      </c>
      <c r="H23" s="937"/>
      <c r="I23" s="939"/>
      <c r="J23" s="940"/>
      <c r="K23" s="938" t="s">
        <v>68</v>
      </c>
      <c r="L23" s="937"/>
      <c r="M23" s="938" t="s">
        <v>68</v>
      </c>
      <c r="N23" s="937"/>
      <c r="O23" s="941"/>
      <c r="P23" s="937"/>
      <c r="Q23" s="938" t="s">
        <v>68</v>
      </c>
      <c r="R23" s="937"/>
      <c r="S23" s="938" t="s">
        <v>68</v>
      </c>
      <c r="T23" s="937"/>
      <c r="U23" s="939"/>
      <c r="V23" s="950">
        <v>1</v>
      </c>
      <c r="W23" s="951">
        <v>14</v>
      </c>
      <c r="X23" s="952">
        <v>1</v>
      </c>
      <c r="Y23" s="951">
        <v>14</v>
      </c>
      <c r="Z23" s="952">
        <v>2</v>
      </c>
      <c r="AA23" s="953" t="s">
        <v>15</v>
      </c>
      <c r="AB23" s="940"/>
      <c r="AC23" s="938" t="s">
        <v>68</v>
      </c>
      <c r="AD23" s="942"/>
      <c r="AE23" s="938" t="s">
        <v>68</v>
      </c>
      <c r="AF23" s="942"/>
      <c r="AG23" s="943"/>
      <c r="AH23" s="937"/>
      <c r="AI23" s="938" t="s">
        <v>68</v>
      </c>
      <c r="AJ23" s="937"/>
      <c r="AK23" s="938" t="s">
        <v>68</v>
      </c>
      <c r="AL23" s="937"/>
      <c r="AM23" s="937"/>
      <c r="AN23" s="944">
        <f t="shared" si="4"/>
        <v>1</v>
      </c>
      <c r="AO23" s="938">
        <f t="shared" si="8"/>
        <v>14</v>
      </c>
      <c r="AP23" s="945">
        <f t="shared" si="5"/>
        <v>1</v>
      </c>
      <c r="AQ23" s="938">
        <f t="shared" si="17"/>
        <v>14</v>
      </c>
      <c r="AR23" s="945">
        <f t="shared" si="6"/>
        <v>2</v>
      </c>
      <c r="AS23" s="946">
        <f t="shared" si="7"/>
        <v>2</v>
      </c>
      <c r="AT23" s="828" t="s">
        <v>733</v>
      </c>
      <c r="AU23" s="850" t="s">
        <v>686</v>
      </c>
    </row>
    <row r="24" spans="1:47" s="1" customFormat="1" ht="15.75" customHeight="1" x14ac:dyDescent="0.2">
      <c r="A24" s="956" t="s">
        <v>123</v>
      </c>
      <c r="B24" s="957" t="s">
        <v>15</v>
      </c>
      <c r="C24" s="958" t="s">
        <v>124</v>
      </c>
      <c r="D24" s="937"/>
      <c r="E24" s="938" t="s">
        <v>68</v>
      </c>
      <c r="F24" s="937"/>
      <c r="G24" s="938" t="s">
        <v>68</v>
      </c>
      <c r="H24" s="937"/>
      <c r="I24" s="939"/>
      <c r="J24" s="940"/>
      <c r="K24" s="938" t="s">
        <v>68</v>
      </c>
      <c r="L24" s="937"/>
      <c r="M24" s="938" t="s">
        <v>68</v>
      </c>
      <c r="N24" s="937"/>
      <c r="O24" s="941"/>
      <c r="P24" s="937"/>
      <c r="Q24" s="938" t="s">
        <v>68</v>
      </c>
      <c r="R24" s="937"/>
      <c r="S24" s="938" t="s">
        <v>68</v>
      </c>
      <c r="T24" s="937"/>
      <c r="U24" s="939"/>
      <c r="V24" s="940">
        <v>1</v>
      </c>
      <c r="W24" s="938">
        <v>14</v>
      </c>
      <c r="X24" s="937">
        <v>1</v>
      </c>
      <c r="Y24" s="938">
        <v>14</v>
      </c>
      <c r="Z24" s="937">
        <v>2</v>
      </c>
      <c r="AA24" s="941" t="s">
        <v>15</v>
      </c>
      <c r="AB24" s="940"/>
      <c r="AC24" s="938" t="s">
        <v>68</v>
      </c>
      <c r="AD24" s="942"/>
      <c r="AE24" s="938" t="s">
        <v>68</v>
      </c>
      <c r="AF24" s="942"/>
      <c r="AG24" s="943"/>
      <c r="AH24" s="937"/>
      <c r="AI24" s="938" t="s">
        <v>68</v>
      </c>
      <c r="AJ24" s="937"/>
      <c r="AK24" s="938" t="s">
        <v>68</v>
      </c>
      <c r="AL24" s="937"/>
      <c r="AM24" s="937"/>
      <c r="AN24" s="944">
        <f t="shared" si="4"/>
        <v>1</v>
      </c>
      <c r="AO24" s="938">
        <f t="shared" si="8"/>
        <v>14</v>
      </c>
      <c r="AP24" s="945">
        <f t="shared" si="5"/>
        <v>1</v>
      </c>
      <c r="AQ24" s="938">
        <f t="shared" si="17"/>
        <v>14</v>
      </c>
      <c r="AR24" s="945">
        <f t="shared" si="6"/>
        <v>2</v>
      </c>
      <c r="AS24" s="946">
        <f t="shared" si="7"/>
        <v>2</v>
      </c>
      <c r="AT24" s="848" t="s">
        <v>982</v>
      </c>
      <c r="AU24" s="832" t="s">
        <v>978</v>
      </c>
    </row>
    <row r="25" spans="1:47" s="20" customFormat="1" ht="15.75" customHeight="1" x14ac:dyDescent="0.2">
      <c r="A25" s="948" t="s">
        <v>125</v>
      </c>
      <c r="B25" s="959" t="s">
        <v>15</v>
      </c>
      <c r="C25" s="936" t="s">
        <v>126</v>
      </c>
      <c r="D25" s="937"/>
      <c r="E25" s="938" t="s">
        <v>68</v>
      </c>
      <c r="F25" s="937"/>
      <c r="G25" s="938" t="s">
        <v>68</v>
      </c>
      <c r="H25" s="937"/>
      <c r="I25" s="939"/>
      <c r="J25" s="940"/>
      <c r="K25" s="938" t="s">
        <v>68</v>
      </c>
      <c r="L25" s="937"/>
      <c r="M25" s="938" t="s">
        <v>68</v>
      </c>
      <c r="N25" s="937"/>
      <c r="O25" s="941"/>
      <c r="P25" s="937"/>
      <c r="Q25" s="938" t="s">
        <v>68</v>
      </c>
      <c r="R25" s="937"/>
      <c r="S25" s="938" t="s">
        <v>68</v>
      </c>
      <c r="T25" s="937"/>
      <c r="U25" s="939"/>
      <c r="V25" s="940"/>
      <c r="W25" s="938" t="s">
        <v>68</v>
      </c>
      <c r="X25" s="937"/>
      <c r="Y25" s="938" t="s">
        <v>68</v>
      </c>
      <c r="Z25" s="937"/>
      <c r="AA25" s="941"/>
      <c r="AB25" s="940">
        <v>1</v>
      </c>
      <c r="AC25" s="938">
        <v>14</v>
      </c>
      <c r="AD25" s="942">
        <v>1</v>
      </c>
      <c r="AE25" s="938">
        <v>14</v>
      </c>
      <c r="AF25" s="942">
        <v>2</v>
      </c>
      <c r="AG25" s="943" t="s">
        <v>15</v>
      </c>
      <c r="AH25" s="937"/>
      <c r="AI25" s="938" t="s">
        <v>68</v>
      </c>
      <c r="AJ25" s="937"/>
      <c r="AK25" s="938" t="s">
        <v>68</v>
      </c>
      <c r="AL25" s="937"/>
      <c r="AM25" s="937"/>
      <c r="AN25" s="944">
        <f t="shared" si="4"/>
        <v>1</v>
      </c>
      <c r="AO25" s="938">
        <f t="shared" si="8"/>
        <v>14</v>
      </c>
      <c r="AP25" s="945">
        <f t="shared" si="5"/>
        <v>1</v>
      </c>
      <c r="AQ25" s="938">
        <f t="shared" si="17"/>
        <v>14</v>
      </c>
      <c r="AR25" s="945">
        <f t="shared" si="6"/>
        <v>2</v>
      </c>
      <c r="AS25" s="946">
        <f t="shared" si="7"/>
        <v>2</v>
      </c>
      <c r="AT25" s="848" t="s">
        <v>982</v>
      </c>
      <c r="AU25" s="832" t="s">
        <v>978</v>
      </c>
    </row>
    <row r="26" spans="1:47" s="20" customFormat="1" ht="15.75" customHeight="1" x14ac:dyDescent="0.2">
      <c r="A26" s="948" t="s">
        <v>96</v>
      </c>
      <c r="B26" s="935" t="s">
        <v>15</v>
      </c>
      <c r="C26" s="949" t="s">
        <v>97</v>
      </c>
      <c r="D26" s="937"/>
      <c r="E26" s="938" t="s">
        <v>68</v>
      </c>
      <c r="F26" s="937"/>
      <c r="G26" s="938" t="s">
        <v>68</v>
      </c>
      <c r="H26" s="937"/>
      <c r="I26" s="939"/>
      <c r="J26" s="940"/>
      <c r="K26" s="938" t="s">
        <v>68</v>
      </c>
      <c r="L26" s="937"/>
      <c r="M26" s="938" t="s">
        <v>68</v>
      </c>
      <c r="N26" s="937"/>
      <c r="O26" s="941"/>
      <c r="P26" s="940"/>
      <c r="Q26" s="938"/>
      <c r="R26" s="942"/>
      <c r="S26" s="938" t="s">
        <v>68</v>
      </c>
      <c r="T26" s="942"/>
      <c r="U26" s="941"/>
      <c r="V26" s="1"/>
      <c r="W26" s="938"/>
      <c r="X26" s="1"/>
      <c r="Y26" s="938"/>
      <c r="Z26" s="1"/>
      <c r="AA26" s="1"/>
      <c r="AB26" s="1214">
        <v>2</v>
      </c>
      <c r="AC26" s="938">
        <v>28</v>
      </c>
      <c r="AD26" s="1"/>
      <c r="AE26" s="938"/>
      <c r="AF26" s="937">
        <v>2</v>
      </c>
      <c r="AG26" s="943" t="s">
        <v>15</v>
      </c>
      <c r="AH26" s="937"/>
      <c r="AI26" s="938"/>
      <c r="AJ26" s="1"/>
      <c r="AK26" s="938"/>
      <c r="AL26" s="937"/>
      <c r="AM26" s="943"/>
      <c r="AN26" s="944">
        <f t="shared" si="4"/>
        <v>2</v>
      </c>
      <c r="AO26" s="938">
        <v>58</v>
      </c>
      <c r="AP26" s="945" t="str">
        <f t="shared" si="5"/>
        <v/>
      </c>
      <c r="AQ26" s="938" t="str">
        <f t="shared" si="17"/>
        <v/>
      </c>
      <c r="AR26" s="945">
        <f t="shared" si="6"/>
        <v>2</v>
      </c>
      <c r="AS26" s="946">
        <f t="shared" si="7"/>
        <v>2</v>
      </c>
      <c r="AT26" s="829" t="s">
        <v>711</v>
      </c>
      <c r="AU26" s="829" t="s">
        <v>732</v>
      </c>
    </row>
    <row r="27" spans="1:47" s="1" customFormat="1" ht="15.75" customHeight="1" x14ac:dyDescent="0.25">
      <c r="A27" s="1464" t="s">
        <v>302</v>
      </c>
      <c r="B27" s="935" t="s">
        <v>15</v>
      </c>
      <c r="C27" s="1463" t="s">
        <v>303</v>
      </c>
      <c r="D27" s="937"/>
      <c r="E27" s="938" t="s">
        <v>68</v>
      </c>
      <c r="F27" s="937"/>
      <c r="G27" s="938" t="s">
        <v>68</v>
      </c>
      <c r="H27" s="937"/>
      <c r="I27" s="939"/>
      <c r="J27" s="940"/>
      <c r="K27" s="938" t="s">
        <v>68</v>
      </c>
      <c r="L27" s="937"/>
      <c r="M27" s="938" t="s">
        <v>68</v>
      </c>
      <c r="N27" s="937"/>
      <c r="O27" s="941"/>
      <c r="P27" s="937"/>
      <c r="Q27" s="938" t="s">
        <v>68</v>
      </c>
      <c r="R27" s="937"/>
      <c r="S27" s="938" t="s">
        <v>68</v>
      </c>
      <c r="T27" s="937"/>
      <c r="U27" s="939"/>
      <c r="V27" s="940">
        <v>1</v>
      </c>
      <c r="W27" s="938">
        <v>14</v>
      </c>
      <c r="X27" s="937">
        <v>1</v>
      </c>
      <c r="Y27" s="938">
        <v>14</v>
      </c>
      <c r="Z27" s="937">
        <v>3</v>
      </c>
      <c r="AA27" s="941" t="s">
        <v>83</v>
      </c>
      <c r="AB27" s="940"/>
      <c r="AC27" s="938" t="s">
        <v>68</v>
      </c>
      <c r="AD27" s="942"/>
      <c r="AE27" s="938" t="s">
        <v>68</v>
      </c>
      <c r="AF27" s="942"/>
      <c r="AG27" s="943"/>
      <c r="AH27" s="937"/>
      <c r="AI27" s="938" t="s">
        <v>68</v>
      </c>
      <c r="AJ27" s="937"/>
      <c r="AK27" s="938" t="s">
        <v>68</v>
      </c>
      <c r="AL27" s="937"/>
      <c r="AM27" s="937"/>
      <c r="AN27" s="944">
        <f t="shared" si="4"/>
        <v>1</v>
      </c>
      <c r="AO27" s="938">
        <f t="shared" si="8"/>
        <v>14</v>
      </c>
      <c r="AP27" s="945">
        <f t="shared" si="5"/>
        <v>1</v>
      </c>
      <c r="AQ27" s="938">
        <f t="shared" si="17"/>
        <v>14</v>
      </c>
      <c r="AR27" s="945">
        <f t="shared" si="6"/>
        <v>3</v>
      </c>
      <c r="AS27" s="946">
        <f t="shared" si="7"/>
        <v>2</v>
      </c>
      <c r="AT27" s="1460" t="s">
        <v>1204</v>
      </c>
      <c r="AU27" s="1461" t="s">
        <v>1237</v>
      </c>
    </row>
    <row r="28" spans="1:47" s="1" customFormat="1" ht="15.75" customHeight="1" x14ac:dyDescent="0.2">
      <c r="A28" s="22" t="s">
        <v>127</v>
      </c>
      <c r="B28" s="935" t="s">
        <v>15</v>
      </c>
      <c r="C28" s="936" t="s">
        <v>128</v>
      </c>
      <c r="D28" s="937"/>
      <c r="E28" s="938" t="s">
        <v>68</v>
      </c>
      <c r="F28" s="937"/>
      <c r="G28" s="938" t="s">
        <v>68</v>
      </c>
      <c r="H28" s="937"/>
      <c r="I28" s="939"/>
      <c r="J28" s="940"/>
      <c r="K28" s="938" t="s">
        <v>68</v>
      </c>
      <c r="L28" s="937">
        <v>2</v>
      </c>
      <c r="M28" s="938">
        <v>28</v>
      </c>
      <c r="N28" s="937">
        <v>2</v>
      </c>
      <c r="O28" s="941" t="s">
        <v>71</v>
      </c>
      <c r="P28" s="937"/>
      <c r="Q28" s="938" t="s">
        <v>68</v>
      </c>
      <c r="R28" s="937"/>
      <c r="S28" s="938" t="s">
        <v>68</v>
      </c>
      <c r="T28" s="937"/>
      <c r="U28" s="939"/>
      <c r="V28" s="940"/>
      <c r="W28" s="938" t="s">
        <v>68</v>
      </c>
      <c r="X28" s="937"/>
      <c r="Y28" s="938" t="s">
        <v>68</v>
      </c>
      <c r="Z28" s="937"/>
      <c r="AA28" s="941"/>
      <c r="AB28" s="940"/>
      <c r="AC28" s="938" t="s">
        <v>68</v>
      </c>
      <c r="AD28" s="942"/>
      <c r="AE28" s="938" t="s">
        <v>68</v>
      </c>
      <c r="AF28" s="942"/>
      <c r="AG28" s="943"/>
      <c r="AH28" s="937"/>
      <c r="AI28" s="938" t="s">
        <v>68</v>
      </c>
      <c r="AJ28" s="937"/>
      <c r="AK28" s="938" t="s">
        <v>68</v>
      </c>
      <c r="AL28" s="937"/>
      <c r="AM28" s="937"/>
      <c r="AN28" s="944" t="str">
        <f t="shared" si="4"/>
        <v/>
      </c>
      <c r="AO28" s="938" t="str">
        <f t="shared" si="8"/>
        <v/>
      </c>
      <c r="AP28" s="945">
        <f t="shared" si="5"/>
        <v>2</v>
      </c>
      <c r="AQ28" s="938">
        <f t="shared" si="17"/>
        <v>28</v>
      </c>
      <c r="AR28" s="945">
        <f t="shared" si="6"/>
        <v>2</v>
      </c>
      <c r="AS28" s="946">
        <f t="shared" si="7"/>
        <v>2</v>
      </c>
      <c r="AT28" s="848" t="s">
        <v>671</v>
      </c>
      <c r="AU28" s="829" t="s">
        <v>751</v>
      </c>
    </row>
    <row r="29" spans="1:47" s="1" customFormat="1" ht="15.75" customHeight="1" x14ac:dyDescent="0.2">
      <c r="A29" s="22" t="s">
        <v>129</v>
      </c>
      <c r="B29" s="935" t="s">
        <v>15</v>
      </c>
      <c r="C29" s="936" t="s">
        <v>130</v>
      </c>
      <c r="D29" s="937"/>
      <c r="E29" s="938" t="s">
        <v>68</v>
      </c>
      <c r="F29" s="937"/>
      <c r="G29" s="938" t="s">
        <v>68</v>
      </c>
      <c r="H29" s="937"/>
      <c r="I29" s="939"/>
      <c r="J29" s="940"/>
      <c r="K29" s="938" t="s">
        <v>68</v>
      </c>
      <c r="L29" s="937"/>
      <c r="M29" s="938" t="s">
        <v>68</v>
      </c>
      <c r="N29" s="937"/>
      <c r="O29" s="941"/>
      <c r="P29" s="937"/>
      <c r="Q29" s="938" t="s">
        <v>68</v>
      </c>
      <c r="R29" s="937">
        <v>2</v>
      </c>
      <c r="S29" s="938">
        <v>28</v>
      </c>
      <c r="T29" s="937">
        <v>2</v>
      </c>
      <c r="U29" s="939" t="s">
        <v>71</v>
      </c>
      <c r="V29" s="940"/>
      <c r="W29" s="938" t="s">
        <v>68</v>
      </c>
      <c r="X29" s="937"/>
      <c r="Y29" s="938" t="s">
        <v>68</v>
      </c>
      <c r="Z29" s="937"/>
      <c r="AA29" s="941"/>
      <c r="AB29" s="940"/>
      <c r="AC29" s="938" t="s">
        <v>68</v>
      </c>
      <c r="AD29" s="942"/>
      <c r="AE29" s="938" t="s">
        <v>68</v>
      </c>
      <c r="AF29" s="942"/>
      <c r="AG29" s="943"/>
      <c r="AH29" s="937"/>
      <c r="AI29" s="938" t="s">
        <v>68</v>
      </c>
      <c r="AJ29" s="937"/>
      <c r="AK29" s="938" t="s">
        <v>68</v>
      </c>
      <c r="AL29" s="937"/>
      <c r="AM29" s="937"/>
      <c r="AN29" s="944" t="str">
        <f t="shared" si="4"/>
        <v/>
      </c>
      <c r="AO29" s="938" t="str">
        <f t="shared" si="8"/>
        <v/>
      </c>
      <c r="AP29" s="945">
        <f t="shared" si="5"/>
        <v>2</v>
      </c>
      <c r="AQ29" s="938">
        <f t="shared" si="17"/>
        <v>28</v>
      </c>
      <c r="AR29" s="945">
        <f t="shared" si="6"/>
        <v>2</v>
      </c>
      <c r="AS29" s="946">
        <f t="shared" si="7"/>
        <v>2</v>
      </c>
      <c r="AT29" s="848" t="s">
        <v>671</v>
      </c>
      <c r="AU29" s="829" t="s">
        <v>751</v>
      </c>
    </row>
    <row r="30" spans="1:47" s="1" customFormat="1" ht="15.75" customHeight="1" x14ac:dyDescent="0.2">
      <c r="A30" s="22" t="s">
        <v>131</v>
      </c>
      <c r="B30" s="935" t="s">
        <v>15</v>
      </c>
      <c r="C30" s="936" t="s">
        <v>132</v>
      </c>
      <c r="D30" s="937"/>
      <c r="E30" s="938" t="s">
        <v>68</v>
      </c>
      <c r="F30" s="937"/>
      <c r="G30" s="938" t="s">
        <v>68</v>
      </c>
      <c r="H30" s="937"/>
      <c r="I30" s="939"/>
      <c r="J30" s="940"/>
      <c r="K30" s="938" t="s">
        <v>68</v>
      </c>
      <c r="L30" s="937"/>
      <c r="M30" s="938" t="s">
        <v>68</v>
      </c>
      <c r="N30" s="937"/>
      <c r="O30" s="941"/>
      <c r="P30" s="937"/>
      <c r="Q30" s="938" t="s">
        <v>68</v>
      </c>
      <c r="R30" s="937"/>
      <c r="S30" s="938" t="s">
        <v>68</v>
      </c>
      <c r="T30" s="937"/>
      <c r="U30" s="939"/>
      <c r="V30" s="940"/>
      <c r="W30" s="938" t="s">
        <v>68</v>
      </c>
      <c r="X30" s="937">
        <v>2</v>
      </c>
      <c r="Y30" s="938">
        <v>28</v>
      </c>
      <c r="Z30" s="937">
        <v>2</v>
      </c>
      <c r="AA30" s="941" t="s">
        <v>71</v>
      </c>
      <c r="AB30" s="940"/>
      <c r="AC30" s="938" t="s">
        <v>68</v>
      </c>
      <c r="AD30" s="942"/>
      <c r="AE30" s="938" t="s">
        <v>68</v>
      </c>
      <c r="AF30" s="942"/>
      <c r="AG30" s="943"/>
      <c r="AH30" s="937"/>
      <c r="AI30" s="938" t="s">
        <v>68</v>
      </c>
      <c r="AJ30" s="937"/>
      <c r="AK30" s="938" t="s">
        <v>68</v>
      </c>
      <c r="AL30" s="937"/>
      <c r="AM30" s="937"/>
      <c r="AN30" s="944" t="str">
        <f t="shared" si="4"/>
        <v/>
      </c>
      <c r="AO30" s="938" t="str">
        <f t="shared" si="8"/>
        <v/>
      </c>
      <c r="AP30" s="945">
        <f t="shared" si="5"/>
        <v>2</v>
      </c>
      <c r="AQ30" s="938">
        <f t="shared" si="17"/>
        <v>28</v>
      </c>
      <c r="AR30" s="945">
        <f t="shared" si="6"/>
        <v>2</v>
      </c>
      <c r="AS30" s="946">
        <f t="shared" si="7"/>
        <v>2</v>
      </c>
      <c r="AT30" s="848" t="s">
        <v>671</v>
      </c>
      <c r="AU30" s="829" t="s">
        <v>751</v>
      </c>
    </row>
    <row r="31" spans="1:47" s="1" customFormat="1" ht="15.75" customHeight="1" x14ac:dyDescent="0.2">
      <c r="A31" s="22" t="s">
        <v>133</v>
      </c>
      <c r="B31" s="935" t="s">
        <v>15</v>
      </c>
      <c r="C31" s="936" t="s">
        <v>134</v>
      </c>
      <c r="D31" s="937"/>
      <c r="E31" s="938" t="s">
        <v>68</v>
      </c>
      <c r="F31" s="937"/>
      <c r="G31" s="938" t="s">
        <v>68</v>
      </c>
      <c r="H31" s="937"/>
      <c r="I31" s="939"/>
      <c r="J31" s="940"/>
      <c r="K31" s="938" t="s">
        <v>68</v>
      </c>
      <c r="L31" s="937"/>
      <c r="M31" s="938" t="s">
        <v>68</v>
      </c>
      <c r="N31" s="937"/>
      <c r="O31" s="941"/>
      <c r="P31" s="937"/>
      <c r="Q31" s="938" t="s">
        <v>68</v>
      </c>
      <c r="R31" s="937"/>
      <c r="S31" s="938" t="s">
        <v>68</v>
      </c>
      <c r="T31" s="937"/>
      <c r="U31" s="939"/>
      <c r="V31" s="940"/>
      <c r="W31" s="938" t="s">
        <v>68</v>
      </c>
      <c r="X31" s="937"/>
      <c r="Y31" s="938" t="s">
        <v>68</v>
      </c>
      <c r="Z31" s="937"/>
      <c r="AA31" s="941"/>
      <c r="AB31" s="940"/>
      <c r="AC31" s="938" t="s">
        <v>68</v>
      </c>
      <c r="AD31" s="942">
        <v>2</v>
      </c>
      <c r="AE31" s="938">
        <v>28</v>
      </c>
      <c r="AF31" s="942">
        <v>2</v>
      </c>
      <c r="AG31" s="943" t="s">
        <v>71</v>
      </c>
      <c r="AH31" s="937"/>
      <c r="AI31" s="938" t="s">
        <v>68</v>
      </c>
      <c r="AJ31" s="937"/>
      <c r="AK31" s="938" t="s">
        <v>68</v>
      </c>
      <c r="AL31" s="937"/>
      <c r="AM31" s="937"/>
      <c r="AN31" s="944" t="str">
        <f t="shared" si="4"/>
        <v/>
      </c>
      <c r="AO31" s="938" t="str">
        <f t="shared" si="8"/>
        <v/>
      </c>
      <c r="AP31" s="945">
        <f t="shared" si="5"/>
        <v>2</v>
      </c>
      <c r="AQ31" s="938">
        <f t="shared" si="17"/>
        <v>28</v>
      </c>
      <c r="AR31" s="945">
        <f t="shared" si="6"/>
        <v>2</v>
      </c>
      <c r="AS31" s="946">
        <f t="shared" si="7"/>
        <v>2</v>
      </c>
      <c r="AT31" s="848" t="s">
        <v>671</v>
      </c>
      <c r="AU31" s="829" t="s">
        <v>751</v>
      </c>
    </row>
    <row r="32" spans="1:47" s="20" customFormat="1" ht="15.75" customHeight="1" x14ac:dyDescent="0.2">
      <c r="A32" s="22" t="s">
        <v>135</v>
      </c>
      <c r="B32" s="935" t="s">
        <v>15</v>
      </c>
      <c r="C32" s="936" t="s">
        <v>136</v>
      </c>
      <c r="D32" s="937"/>
      <c r="E32" s="938" t="s">
        <v>68</v>
      </c>
      <c r="F32" s="937"/>
      <c r="G32" s="938" t="s">
        <v>68</v>
      </c>
      <c r="H32" s="937"/>
      <c r="I32" s="939"/>
      <c r="J32" s="940"/>
      <c r="K32" s="938" t="s">
        <v>68</v>
      </c>
      <c r="L32" s="937"/>
      <c r="M32" s="938" t="s">
        <v>68</v>
      </c>
      <c r="N32" s="937"/>
      <c r="O32" s="941"/>
      <c r="P32" s="937"/>
      <c r="Q32" s="938" t="s">
        <v>68</v>
      </c>
      <c r="R32" s="937"/>
      <c r="S32" s="938" t="s">
        <v>68</v>
      </c>
      <c r="T32" s="937"/>
      <c r="U32" s="939"/>
      <c r="V32" s="940"/>
      <c r="W32" s="938" t="s">
        <v>68</v>
      </c>
      <c r="X32" s="937"/>
      <c r="Y32" s="938" t="s">
        <v>68</v>
      </c>
      <c r="Z32" s="937"/>
      <c r="AA32" s="941"/>
      <c r="AB32" s="940"/>
      <c r="AC32" s="938" t="s">
        <v>68</v>
      </c>
      <c r="AD32" s="942"/>
      <c r="AE32" s="938" t="s">
        <v>68</v>
      </c>
      <c r="AF32" s="942"/>
      <c r="AG32" s="943"/>
      <c r="AH32" s="937"/>
      <c r="AI32" s="938" t="s">
        <v>68</v>
      </c>
      <c r="AJ32" s="937">
        <v>2</v>
      </c>
      <c r="AK32" s="938">
        <v>20</v>
      </c>
      <c r="AL32" s="937">
        <v>2</v>
      </c>
      <c r="AM32" s="937" t="s">
        <v>71</v>
      </c>
      <c r="AN32" s="944" t="str">
        <f t="shared" si="4"/>
        <v/>
      </c>
      <c r="AO32" s="938" t="str">
        <f t="shared" si="8"/>
        <v/>
      </c>
      <c r="AP32" s="945">
        <f t="shared" si="5"/>
        <v>2</v>
      </c>
      <c r="AQ32" s="938">
        <v>20</v>
      </c>
      <c r="AR32" s="945">
        <f t="shared" si="6"/>
        <v>2</v>
      </c>
      <c r="AS32" s="946">
        <f t="shared" si="7"/>
        <v>2</v>
      </c>
      <c r="AT32" s="848" t="s">
        <v>671</v>
      </c>
      <c r="AU32" s="829" t="s">
        <v>751</v>
      </c>
    </row>
    <row r="33" spans="1:47" s="20" customFormat="1" ht="15.75" customHeight="1" x14ac:dyDescent="0.2">
      <c r="A33" s="417" t="s">
        <v>1203</v>
      </c>
      <c r="B33" s="33" t="s">
        <v>15</v>
      </c>
      <c r="C33" s="1433" t="s">
        <v>1027</v>
      </c>
      <c r="D33" s="937"/>
      <c r="E33" s="938"/>
      <c r="F33" s="937"/>
      <c r="G33" s="938"/>
      <c r="H33" s="937"/>
      <c r="I33" s="939"/>
      <c r="J33" s="940"/>
      <c r="K33" s="938"/>
      <c r="L33" s="937">
        <v>1</v>
      </c>
      <c r="M33" s="938">
        <v>14</v>
      </c>
      <c r="N33" s="937">
        <v>2</v>
      </c>
      <c r="O33" s="941" t="s">
        <v>71</v>
      </c>
      <c r="P33" s="937"/>
      <c r="Q33" s="938"/>
      <c r="R33" s="937"/>
      <c r="S33" s="938"/>
      <c r="T33" s="937"/>
      <c r="U33" s="939"/>
      <c r="V33" s="940"/>
      <c r="W33" s="938"/>
      <c r="X33" s="937"/>
      <c r="Y33" s="938"/>
      <c r="Z33" s="937"/>
      <c r="AA33" s="941"/>
      <c r="AB33" s="940"/>
      <c r="AC33" s="938"/>
      <c r="AD33" s="937"/>
      <c r="AE33" s="938"/>
      <c r="AF33" s="937"/>
      <c r="AG33" s="941"/>
      <c r="AH33" s="937"/>
      <c r="AI33" s="938"/>
      <c r="AJ33" s="937"/>
      <c r="AK33" s="938"/>
      <c r="AL33" s="937"/>
      <c r="AM33" s="937"/>
      <c r="AN33" s="944"/>
      <c r="AO33" s="938"/>
      <c r="AP33" s="945">
        <v>1</v>
      </c>
      <c r="AQ33" s="938">
        <v>14</v>
      </c>
      <c r="AR33" s="945">
        <v>2</v>
      </c>
      <c r="AS33" s="946">
        <v>1</v>
      </c>
      <c r="AT33" s="633" t="s">
        <v>653</v>
      </c>
      <c r="AU33" s="634" t="s">
        <v>654</v>
      </c>
    </row>
    <row r="34" spans="1:47" s="1" customFormat="1" ht="15.75" customHeight="1" x14ac:dyDescent="0.2">
      <c r="A34" s="961" t="s">
        <v>433</v>
      </c>
      <c r="B34" s="935" t="s">
        <v>34</v>
      </c>
      <c r="C34" s="962" t="s">
        <v>434</v>
      </c>
      <c r="D34" s="937"/>
      <c r="E34" s="938" t="s">
        <v>68</v>
      </c>
      <c r="F34" s="937"/>
      <c r="G34" s="938" t="s">
        <v>68</v>
      </c>
      <c r="H34" s="937"/>
      <c r="I34" s="939"/>
      <c r="J34" s="940"/>
      <c r="K34" s="938" t="s">
        <v>68</v>
      </c>
      <c r="L34" s="937">
        <v>1</v>
      </c>
      <c r="M34" s="938">
        <v>14</v>
      </c>
      <c r="N34" s="937">
        <v>1</v>
      </c>
      <c r="O34" s="941" t="s">
        <v>83</v>
      </c>
      <c r="P34" s="940"/>
      <c r="Q34" s="938" t="s">
        <v>68</v>
      </c>
      <c r="R34" s="937"/>
      <c r="S34" s="938"/>
      <c r="T34" s="937"/>
      <c r="U34" s="941"/>
      <c r="V34" s="940"/>
      <c r="W34" s="938" t="s">
        <v>68</v>
      </c>
      <c r="X34" s="937"/>
      <c r="Y34" s="938" t="s">
        <v>68</v>
      </c>
      <c r="Z34" s="937"/>
      <c r="AA34" s="941"/>
      <c r="AB34" s="940"/>
      <c r="AC34" s="938" t="s">
        <v>68</v>
      </c>
      <c r="AD34" s="937"/>
      <c r="AE34" s="938" t="s">
        <v>68</v>
      </c>
      <c r="AF34" s="937"/>
      <c r="AG34" s="941"/>
      <c r="AH34" s="937"/>
      <c r="AI34" s="938" t="s">
        <v>68</v>
      </c>
      <c r="AJ34" s="937"/>
      <c r="AK34" s="938" t="s">
        <v>68</v>
      </c>
      <c r="AL34" s="937"/>
      <c r="AM34" s="937"/>
      <c r="AN34" s="944" t="str">
        <f t="shared" si="4"/>
        <v/>
      </c>
      <c r="AO34" s="938" t="str">
        <f t="shared" si="8"/>
        <v/>
      </c>
      <c r="AP34" s="945">
        <f t="shared" si="5"/>
        <v>1</v>
      </c>
      <c r="AQ34" s="938">
        <f t="shared" si="17"/>
        <v>14</v>
      </c>
      <c r="AR34" s="945">
        <f t="shared" si="6"/>
        <v>1</v>
      </c>
      <c r="AS34" s="946">
        <f t="shared" si="7"/>
        <v>1</v>
      </c>
      <c r="AT34" s="829" t="s">
        <v>764</v>
      </c>
      <c r="AU34" s="829" t="s">
        <v>763</v>
      </c>
    </row>
    <row r="35" spans="1:47" s="1" customFormat="1" ht="15.75" customHeight="1" x14ac:dyDescent="0.2">
      <c r="A35" s="961" t="s">
        <v>435</v>
      </c>
      <c r="B35" s="935" t="s">
        <v>34</v>
      </c>
      <c r="C35" s="965" t="s">
        <v>436</v>
      </c>
      <c r="D35" s="937"/>
      <c r="E35" s="938" t="s">
        <v>68</v>
      </c>
      <c r="F35" s="937"/>
      <c r="G35" s="938" t="s">
        <v>68</v>
      </c>
      <c r="H35" s="937"/>
      <c r="I35" s="939"/>
      <c r="J35" s="940">
        <v>2</v>
      </c>
      <c r="K35" s="938">
        <v>28</v>
      </c>
      <c r="L35" s="937"/>
      <c r="M35" s="938" t="s">
        <v>68</v>
      </c>
      <c r="N35" s="937">
        <v>2</v>
      </c>
      <c r="O35" s="941" t="s">
        <v>277</v>
      </c>
      <c r="P35" s="940"/>
      <c r="Q35" s="938"/>
      <c r="R35" s="937"/>
      <c r="S35" s="938" t="s">
        <v>68</v>
      </c>
      <c r="T35" s="937"/>
      <c r="U35" s="941"/>
      <c r="V35" s="940"/>
      <c r="W35" s="938" t="s">
        <v>68</v>
      </c>
      <c r="X35" s="937"/>
      <c r="Y35" s="938" t="s">
        <v>68</v>
      </c>
      <c r="Z35" s="937"/>
      <c r="AA35" s="941"/>
      <c r="AB35" s="940"/>
      <c r="AC35" s="938" t="s">
        <v>68</v>
      </c>
      <c r="AD35" s="937"/>
      <c r="AE35" s="938" t="s">
        <v>68</v>
      </c>
      <c r="AF35" s="937"/>
      <c r="AG35" s="941"/>
      <c r="AH35" s="937"/>
      <c r="AI35" s="938" t="s">
        <v>68</v>
      </c>
      <c r="AJ35" s="937"/>
      <c r="AK35" s="938" t="s">
        <v>68</v>
      </c>
      <c r="AL35" s="937"/>
      <c r="AM35" s="937"/>
      <c r="AN35" s="944">
        <v>2</v>
      </c>
      <c r="AO35" s="938">
        <v>28</v>
      </c>
      <c r="AP35" s="945" t="s">
        <v>68</v>
      </c>
      <c r="AQ35" s="938" t="s">
        <v>68</v>
      </c>
      <c r="AR35" s="945">
        <v>2</v>
      </c>
      <c r="AS35" s="946">
        <v>2</v>
      </c>
      <c r="AT35" s="829" t="s">
        <v>764</v>
      </c>
      <c r="AU35" s="829" t="s">
        <v>765</v>
      </c>
    </row>
    <row r="36" spans="1:47" s="1" customFormat="1" ht="15.75" customHeight="1" x14ac:dyDescent="0.2">
      <c r="A36" s="961" t="s">
        <v>437</v>
      </c>
      <c r="B36" s="935" t="s">
        <v>34</v>
      </c>
      <c r="C36" s="965" t="s">
        <v>438</v>
      </c>
      <c r="D36" s="937"/>
      <c r="E36" s="938" t="s">
        <v>68</v>
      </c>
      <c r="F36" s="937"/>
      <c r="G36" s="938" t="s">
        <v>68</v>
      </c>
      <c r="H36" s="937"/>
      <c r="I36" s="939"/>
      <c r="J36" s="940"/>
      <c r="K36" s="938" t="s">
        <v>68</v>
      </c>
      <c r="L36" s="937"/>
      <c r="M36" s="938" t="s">
        <v>68</v>
      </c>
      <c r="N36" s="937"/>
      <c r="O36" s="941"/>
      <c r="P36" s="940">
        <v>1</v>
      </c>
      <c r="Q36" s="938">
        <v>14</v>
      </c>
      <c r="R36" s="937">
        <v>2</v>
      </c>
      <c r="S36" s="938">
        <v>28</v>
      </c>
      <c r="T36" s="937">
        <v>3</v>
      </c>
      <c r="U36" s="941" t="s">
        <v>122</v>
      </c>
      <c r="V36" s="940"/>
      <c r="W36" s="938"/>
      <c r="X36" s="937"/>
      <c r="Y36" s="938"/>
      <c r="Z36" s="937"/>
      <c r="AA36" s="941"/>
      <c r="AB36" s="940"/>
      <c r="AC36" s="938" t="s">
        <v>68</v>
      </c>
      <c r="AD36" s="937"/>
      <c r="AE36" s="938" t="s">
        <v>68</v>
      </c>
      <c r="AF36" s="937"/>
      <c r="AG36" s="941"/>
      <c r="AH36" s="937"/>
      <c r="AI36" s="938" t="s">
        <v>68</v>
      </c>
      <c r="AJ36" s="937"/>
      <c r="AK36" s="938" t="s">
        <v>68</v>
      </c>
      <c r="AL36" s="937"/>
      <c r="AM36" s="937"/>
      <c r="AN36" s="944">
        <v>1</v>
      </c>
      <c r="AO36" s="938">
        <v>14</v>
      </c>
      <c r="AP36" s="945">
        <v>2</v>
      </c>
      <c r="AQ36" s="938">
        <v>28</v>
      </c>
      <c r="AR36" s="945">
        <v>3</v>
      </c>
      <c r="AS36" s="946">
        <v>3</v>
      </c>
      <c r="AT36" s="829" t="s">
        <v>764</v>
      </c>
      <c r="AU36" s="829" t="s">
        <v>765</v>
      </c>
    </row>
    <row r="37" spans="1:47" s="1" customFormat="1" ht="15.75" customHeight="1" x14ac:dyDescent="0.2">
      <c r="A37" s="961" t="s">
        <v>439</v>
      </c>
      <c r="B37" s="935" t="s">
        <v>34</v>
      </c>
      <c r="C37" s="965" t="s">
        <v>440</v>
      </c>
      <c r="D37" s="937"/>
      <c r="E37" s="938" t="s">
        <v>68</v>
      </c>
      <c r="F37" s="937"/>
      <c r="G37" s="938" t="s">
        <v>68</v>
      </c>
      <c r="H37" s="937"/>
      <c r="I37" s="939"/>
      <c r="J37" s="940"/>
      <c r="K37" s="938" t="s">
        <v>68</v>
      </c>
      <c r="L37" s="937"/>
      <c r="M37" s="938" t="s">
        <v>68</v>
      </c>
      <c r="N37" s="937"/>
      <c r="O37" s="941"/>
      <c r="P37" s="940"/>
      <c r="Q37" s="938" t="s">
        <v>68</v>
      </c>
      <c r="R37" s="937"/>
      <c r="S37" s="938" t="s">
        <v>68</v>
      </c>
      <c r="T37" s="937"/>
      <c r="U37" s="941"/>
      <c r="V37" s="940">
        <v>1</v>
      </c>
      <c r="W37" s="938">
        <v>14</v>
      </c>
      <c r="X37" s="937">
        <v>1</v>
      </c>
      <c r="Y37" s="938">
        <v>14</v>
      </c>
      <c r="Z37" s="937">
        <v>2</v>
      </c>
      <c r="AA37" s="941" t="s">
        <v>122</v>
      </c>
      <c r="AB37" s="940"/>
      <c r="AC37" s="938"/>
      <c r="AD37" s="937"/>
      <c r="AE37" s="938"/>
      <c r="AF37" s="937"/>
      <c r="AG37" s="941"/>
      <c r="AH37" s="937"/>
      <c r="AI37" s="938" t="s">
        <v>68</v>
      </c>
      <c r="AJ37" s="937"/>
      <c r="AK37" s="938" t="s">
        <v>68</v>
      </c>
      <c r="AL37" s="937"/>
      <c r="AM37" s="937"/>
      <c r="AN37" s="944">
        <v>1</v>
      </c>
      <c r="AO37" s="938">
        <v>14</v>
      </c>
      <c r="AP37" s="945">
        <v>1</v>
      </c>
      <c r="AQ37" s="938">
        <v>14</v>
      </c>
      <c r="AR37" s="945">
        <v>2</v>
      </c>
      <c r="AS37" s="946">
        <v>2</v>
      </c>
      <c r="AT37" s="829" t="s">
        <v>764</v>
      </c>
      <c r="AU37" s="829" t="s">
        <v>765</v>
      </c>
    </row>
    <row r="38" spans="1:47" s="20" customFormat="1" ht="15.75" customHeight="1" x14ac:dyDescent="0.25">
      <c r="A38" s="963" t="s">
        <v>441</v>
      </c>
      <c r="B38" s="935" t="s">
        <v>34</v>
      </c>
      <c r="C38" s="964" t="s">
        <v>442</v>
      </c>
      <c r="D38" s="937"/>
      <c r="E38" s="938" t="s">
        <v>68</v>
      </c>
      <c r="F38" s="937"/>
      <c r="G38" s="938" t="s">
        <v>68</v>
      </c>
      <c r="H38" s="937"/>
      <c r="I38" s="939"/>
      <c r="J38" s="940"/>
      <c r="K38" s="938" t="s">
        <v>68</v>
      </c>
      <c r="L38" s="937"/>
      <c r="M38" s="938" t="s">
        <v>68</v>
      </c>
      <c r="N38" s="937"/>
      <c r="O38" s="941"/>
      <c r="P38" s="940"/>
      <c r="Q38" s="938" t="s">
        <v>68</v>
      </c>
      <c r="R38" s="937"/>
      <c r="S38" s="938" t="s">
        <v>68</v>
      </c>
      <c r="T38" s="937"/>
      <c r="U38" s="941"/>
      <c r="V38" s="940"/>
      <c r="W38" s="938" t="s">
        <v>68</v>
      </c>
      <c r="X38" s="937"/>
      <c r="Y38" s="938" t="s">
        <v>68</v>
      </c>
      <c r="Z38" s="937"/>
      <c r="AA38" s="941"/>
      <c r="AB38" s="940">
        <v>1</v>
      </c>
      <c r="AC38" s="938">
        <v>14</v>
      </c>
      <c r="AD38" s="937">
        <v>2</v>
      </c>
      <c r="AE38" s="938">
        <v>28</v>
      </c>
      <c r="AF38" s="960">
        <v>3</v>
      </c>
      <c r="AG38" s="941" t="s">
        <v>277</v>
      </c>
      <c r="AH38" s="937"/>
      <c r="AI38" s="938"/>
      <c r="AJ38" s="937"/>
      <c r="AK38" s="938"/>
      <c r="AL38" s="937"/>
      <c r="AM38" s="937"/>
      <c r="AN38" s="944">
        <v>1</v>
      </c>
      <c r="AO38" s="938">
        <v>14</v>
      </c>
      <c r="AP38" s="945">
        <v>2</v>
      </c>
      <c r="AQ38" s="938">
        <v>28</v>
      </c>
      <c r="AR38" s="945">
        <v>2</v>
      </c>
      <c r="AS38" s="946">
        <v>3</v>
      </c>
      <c r="AT38" s="829" t="s">
        <v>764</v>
      </c>
      <c r="AU38" s="829" t="s">
        <v>765</v>
      </c>
    </row>
    <row r="39" spans="1:47" s="419" customFormat="1" ht="15.75" customHeight="1" x14ac:dyDescent="0.25">
      <c r="A39" s="963" t="s">
        <v>443</v>
      </c>
      <c r="B39" s="935" t="s">
        <v>34</v>
      </c>
      <c r="C39" s="964" t="s">
        <v>444</v>
      </c>
      <c r="D39" s="966"/>
      <c r="E39" s="938" t="s">
        <v>68</v>
      </c>
      <c r="F39" s="966"/>
      <c r="G39" s="938" t="s">
        <v>68</v>
      </c>
      <c r="H39" s="966"/>
      <c r="I39" s="967"/>
      <c r="J39" s="1448">
        <v>2</v>
      </c>
      <c r="K39" s="951">
        <v>28</v>
      </c>
      <c r="L39" s="966">
        <v>1</v>
      </c>
      <c r="M39" s="938">
        <v>14</v>
      </c>
      <c r="N39" s="1451">
        <v>3</v>
      </c>
      <c r="O39" s="968" t="s">
        <v>277</v>
      </c>
      <c r="P39" s="969"/>
      <c r="Q39" s="938" t="s">
        <v>68</v>
      </c>
      <c r="R39" s="966"/>
      <c r="S39" s="938" t="s">
        <v>68</v>
      </c>
      <c r="T39" s="966"/>
      <c r="U39" s="968"/>
      <c r="V39" s="969"/>
      <c r="W39" s="938" t="s">
        <v>68</v>
      </c>
      <c r="X39" s="966"/>
      <c r="Y39" s="938" t="s">
        <v>68</v>
      </c>
      <c r="Z39" s="966"/>
      <c r="AA39" s="968"/>
      <c r="AB39" s="969"/>
      <c r="AC39" s="938" t="s">
        <v>68</v>
      </c>
      <c r="AD39" s="966"/>
      <c r="AE39" s="938" t="s">
        <v>68</v>
      </c>
      <c r="AF39" s="966"/>
      <c r="AG39" s="968"/>
      <c r="AH39" s="966"/>
      <c r="AI39" s="938" t="s">
        <v>68</v>
      </c>
      <c r="AJ39" s="966"/>
      <c r="AK39" s="938" t="s">
        <v>68</v>
      </c>
      <c r="AL39" s="966"/>
      <c r="AM39" s="966"/>
      <c r="AN39" s="944">
        <v>2</v>
      </c>
      <c r="AO39" s="938">
        <v>28</v>
      </c>
      <c r="AP39" s="945">
        <v>1</v>
      </c>
      <c r="AQ39" s="938">
        <v>14</v>
      </c>
      <c r="AR39" s="945">
        <v>2</v>
      </c>
      <c r="AS39" s="946">
        <v>3</v>
      </c>
      <c r="AT39" s="829" t="s">
        <v>764</v>
      </c>
      <c r="AU39" s="829" t="s">
        <v>766</v>
      </c>
    </row>
    <row r="40" spans="1:47" ht="15.75" customHeight="1" x14ac:dyDescent="0.25">
      <c r="A40" s="963" t="s">
        <v>445</v>
      </c>
      <c r="B40" s="935" t="s">
        <v>34</v>
      </c>
      <c r="C40" s="964" t="s">
        <v>446</v>
      </c>
      <c r="D40" s="937"/>
      <c r="E40" s="938" t="s">
        <v>68</v>
      </c>
      <c r="F40" s="937"/>
      <c r="G40" s="938" t="s">
        <v>68</v>
      </c>
      <c r="H40" s="937"/>
      <c r="I40" s="939"/>
      <c r="J40" s="940"/>
      <c r="K40" s="938" t="s">
        <v>68</v>
      </c>
      <c r="L40" s="937"/>
      <c r="M40" s="938" t="s">
        <v>68</v>
      </c>
      <c r="N40" s="937"/>
      <c r="O40" s="941"/>
      <c r="P40" s="940"/>
      <c r="Q40" s="938" t="s">
        <v>68</v>
      </c>
      <c r="R40" s="937"/>
      <c r="S40" s="938" t="s">
        <v>68</v>
      </c>
      <c r="T40" s="937"/>
      <c r="U40" s="941"/>
      <c r="V40" s="1477">
        <v>2</v>
      </c>
      <c r="W40" s="1478">
        <v>28</v>
      </c>
      <c r="X40" s="960">
        <v>1</v>
      </c>
      <c r="Y40" s="1479">
        <v>14</v>
      </c>
      <c r="Z40" s="960">
        <v>3</v>
      </c>
      <c r="AA40" s="1480" t="s">
        <v>122</v>
      </c>
      <c r="AB40" s="950"/>
      <c r="AC40" s="1449"/>
      <c r="AD40" s="937"/>
      <c r="AE40" s="938"/>
      <c r="AF40" s="960"/>
      <c r="AG40" s="941"/>
      <c r="AH40" s="937"/>
      <c r="AI40" s="938" t="s">
        <v>68</v>
      </c>
      <c r="AJ40" s="937"/>
      <c r="AK40" s="938" t="s">
        <v>68</v>
      </c>
      <c r="AL40" s="937"/>
      <c r="AM40" s="937"/>
      <c r="AN40" s="944">
        <v>2</v>
      </c>
      <c r="AO40" s="938">
        <v>28</v>
      </c>
      <c r="AP40" s="945">
        <v>1</v>
      </c>
      <c r="AQ40" s="938">
        <v>14</v>
      </c>
      <c r="AR40" s="945">
        <v>2</v>
      </c>
      <c r="AS40" s="946">
        <v>3</v>
      </c>
      <c r="AT40" s="829" t="s">
        <v>764</v>
      </c>
      <c r="AU40" s="829" t="s">
        <v>766</v>
      </c>
    </row>
    <row r="41" spans="1:47" ht="15.75" customHeight="1" x14ac:dyDescent="0.2">
      <c r="A41" s="961" t="s">
        <v>447</v>
      </c>
      <c r="B41" s="935" t="s">
        <v>34</v>
      </c>
      <c r="C41" s="965" t="s">
        <v>448</v>
      </c>
      <c r="D41" s="937"/>
      <c r="E41" s="938" t="s">
        <v>68</v>
      </c>
      <c r="F41" s="937"/>
      <c r="G41" s="938" t="s">
        <v>68</v>
      </c>
      <c r="H41" s="937"/>
      <c r="I41" s="939"/>
      <c r="J41" s="940"/>
      <c r="K41" s="938" t="s">
        <v>68</v>
      </c>
      <c r="L41" s="937"/>
      <c r="M41" s="938" t="s">
        <v>68</v>
      </c>
      <c r="N41" s="937"/>
      <c r="O41" s="941"/>
      <c r="P41" s="940"/>
      <c r="Q41" s="938" t="s">
        <v>68</v>
      </c>
      <c r="R41" s="937"/>
      <c r="S41" s="938" t="s">
        <v>68</v>
      </c>
      <c r="T41" s="937"/>
      <c r="U41" s="941"/>
      <c r="V41" s="940"/>
      <c r="W41" s="938" t="s">
        <v>68</v>
      </c>
      <c r="X41" s="937"/>
      <c r="Y41" s="938" t="s">
        <v>68</v>
      </c>
      <c r="Z41" s="937"/>
      <c r="AA41" s="941"/>
      <c r="AB41" s="940"/>
      <c r="AC41" s="938" t="s">
        <v>68</v>
      </c>
      <c r="AD41" s="937"/>
      <c r="AE41" s="938" t="s">
        <v>68</v>
      </c>
      <c r="AF41" s="937"/>
      <c r="AG41" s="941"/>
      <c r="AH41" s="937">
        <v>2</v>
      </c>
      <c r="AI41" s="938">
        <v>20</v>
      </c>
      <c r="AJ41" s="937">
        <v>1</v>
      </c>
      <c r="AK41" s="938">
        <v>10</v>
      </c>
      <c r="AL41" s="937">
        <v>2</v>
      </c>
      <c r="AM41" s="937" t="s">
        <v>277</v>
      </c>
      <c r="AN41" s="944">
        <v>2</v>
      </c>
      <c r="AO41" s="938">
        <v>20</v>
      </c>
      <c r="AP41" s="945">
        <v>1</v>
      </c>
      <c r="AQ41" s="938">
        <v>10</v>
      </c>
      <c r="AR41" s="945">
        <v>2</v>
      </c>
      <c r="AS41" s="946">
        <v>3</v>
      </c>
      <c r="AT41" s="829" t="s">
        <v>764</v>
      </c>
      <c r="AU41" s="829" t="s">
        <v>867</v>
      </c>
    </row>
    <row r="42" spans="1:47" ht="15.75" customHeight="1" x14ac:dyDescent="0.2">
      <c r="A42" s="961" t="s">
        <v>449</v>
      </c>
      <c r="B42" s="935" t="s">
        <v>34</v>
      </c>
      <c r="C42" s="965" t="s">
        <v>450</v>
      </c>
      <c r="D42" s="937"/>
      <c r="E42" s="938" t="s">
        <v>68</v>
      </c>
      <c r="F42" s="937"/>
      <c r="G42" s="938" t="s">
        <v>68</v>
      </c>
      <c r="H42" s="937"/>
      <c r="I42" s="939"/>
      <c r="J42" s="940">
        <v>1</v>
      </c>
      <c r="K42" s="938">
        <v>14</v>
      </c>
      <c r="L42" s="937">
        <v>1</v>
      </c>
      <c r="M42" s="938">
        <v>14</v>
      </c>
      <c r="N42" s="937">
        <v>2</v>
      </c>
      <c r="O42" s="941" t="s">
        <v>277</v>
      </c>
      <c r="P42" s="940"/>
      <c r="Q42" s="938" t="s">
        <v>68</v>
      </c>
      <c r="R42" s="937"/>
      <c r="S42" s="938" t="s">
        <v>68</v>
      </c>
      <c r="T42" s="937"/>
      <c r="U42" s="941"/>
      <c r="V42" s="940"/>
      <c r="W42" s="938" t="s">
        <v>68</v>
      </c>
      <c r="X42" s="937"/>
      <c r="Y42" s="938" t="s">
        <v>68</v>
      </c>
      <c r="Z42" s="937"/>
      <c r="AA42" s="941"/>
      <c r="AB42" s="940"/>
      <c r="AC42" s="938" t="s">
        <v>68</v>
      </c>
      <c r="AD42" s="937"/>
      <c r="AE42" s="938" t="s">
        <v>68</v>
      </c>
      <c r="AF42" s="937"/>
      <c r="AG42" s="941"/>
      <c r="AH42" s="937"/>
      <c r="AI42" s="938" t="s">
        <v>68</v>
      </c>
      <c r="AJ42" s="937"/>
      <c r="AK42" s="938" t="s">
        <v>68</v>
      </c>
      <c r="AL42" s="937"/>
      <c r="AM42" s="937"/>
      <c r="AN42" s="944">
        <v>1</v>
      </c>
      <c r="AO42" s="938">
        <v>14</v>
      </c>
      <c r="AP42" s="945">
        <v>1</v>
      </c>
      <c r="AQ42" s="938">
        <v>14</v>
      </c>
      <c r="AR42" s="945">
        <v>2</v>
      </c>
      <c r="AS42" s="946">
        <v>2</v>
      </c>
      <c r="AT42" s="829" t="s">
        <v>764</v>
      </c>
      <c r="AU42" s="832" t="s">
        <v>765</v>
      </c>
    </row>
    <row r="43" spans="1:47" x14ac:dyDescent="0.2">
      <c r="A43" s="961" t="s">
        <v>451</v>
      </c>
      <c r="B43" s="935" t="s">
        <v>34</v>
      </c>
      <c r="C43" s="965" t="s">
        <v>452</v>
      </c>
      <c r="D43" s="937"/>
      <c r="E43" s="938" t="s">
        <v>68</v>
      </c>
      <c r="F43" s="937"/>
      <c r="G43" s="938" t="s">
        <v>68</v>
      </c>
      <c r="H43" s="937"/>
      <c r="I43" s="939"/>
      <c r="J43" s="940"/>
      <c r="K43" s="938" t="s">
        <v>68</v>
      </c>
      <c r="L43" s="937"/>
      <c r="M43" s="938" t="s">
        <v>68</v>
      </c>
      <c r="N43" s="937"/>
      <c r="O43" s="941"/>
      <c r="P43" s="940">
        <v>1</v>
      </c>
      <c r="Q43" s="938">
        <v>14</v>
      </c>
      <c r="R43" s="937">
        <v>1</v>
      </c>
      <c r="S43" s="938">
        <v>14</v>
      </c>
      <c r="T43" s="937">
        <v>2</v>
      </c>
      <c r="U43" s="941" t="s">
        <v>122</v>
      </c>
      <c r="V43" s="940"/>
      <c r="W43" s="938"/>
      <c r="X43" s="937"/>
      <c r="Y43" s="938"/>
      <c r="Z43" s="937"/>
      <c r="AA43" s="941"/>
      <c r="AB43" s="940"/>
      <c r="AC43" s="938" t="s">
        <v>68</v>
      </c>
      <c r="AD43" s="937"/>
      <c r="AE43" s="938" t="s">
        <v>68</v>
      </c>
      <c r="AF43" s="937"/>
      <c r="AG43" s="941"/>
      <c r="AH43" s="937"/>
      <c r="AI43" s="938" t="s">
        <v>68</v>
      </c>
      <c r="AJ43" s="937"/>
      <c r="AK43" s="938" t="s">
        <v>68</v>
      </c>
      <c r="AL43" s="937"/>
      <c r="AM43" s="937"/>
      <c r="AN43" s="944">
        <v>1</v>
      </c>
      <c r="AO43" s="938">
        <v>14</v>
      </c>
      <c r="AP43" s="945">
        <v>1</v>
      </c>
      <c r="AQ43" s="938">
        <v>14</v>
      </c>
      <c r="AR43" s="945">
        <v>2</v>
      </c>
      <c r="AS43" s="946">
        <v>2</v>
      </c>
      <c r="AT43" s="829" t="s">
        <v>764</v>
      </c>
      <c r="AU43" s="832" t="s">
        <v>1002</v>
      </c>
    </row>
    <row r="44" spans="1:47" x14ac:dyDescent="0.2">
      <c r="A44" s="961" t="s">
        <v>453</v>
      </c>
      <c r="B44" s="935" t="s">
        <v>34</v>
      </c>
      <c r="C44" s="965" t="s">
        <v>454</v>
      </c>
      <c r="D44" s="937"/>
      <c r="E44" s="938" t="s">
        <v>68</v>
      </c>
      <c r="F44" s="937"/>
      <c r="G44" s="938" t="s">
        <v>68</v>
      </c>
      <c r="H44" s="937"/>
      <c r="I44" s="939"/>
      <c r="J44" s="940"/>
      <c r="K44" s="938" t="s">
        <v>68</v>
      </c>
      <c r="L44" s="937"/>
      <c r="M44" s="938" t="s">
        <v>68</v>
      </c>
      <c r="N44" s="937"/>
      <c r="O44" s="941"/>
      <c r="P44" s="940"/>
      <c r="Q44" s="938" t="s">
        <v>68</v>
      </c>
      <c r="R44" s="937"/>
      <c r="S44" s="938" t="s">
        <v>68</v>
      </c>
      <c r="T44" s="937"/>
      <c r="U44" s="941"/>
      <c r="V44" s="940">
        <v>1</v>
      </c>
      <c r="W44" s="938">
        <v>14</v>
      </c>
      <c r="X44" s="937">
        <v>1</v>
      </c>
      <c r="Y44" s="938">
        <v>14</v>
      </c>
      <c r="Z44" s="937">
        <v>2</v>
      </c>
      <c r="AA44" s="941" t="s">
        <v>122</v>
      </c>
      <c r="AB44" s="940"/>
      <c r="AC44" s="938"/>
      <c r="AD44" s="937"/>
      <c r="AE44" s="938"/>
      <c r="AF44" s="937"/>
      <c r="AG44" s="941"/>
      <c r="AH44" s="937"/>
      <c r="AI44" s="938" t="s">
        <v>68</v>
      </c>
      <c r="AJ44" s="937"/>
      <c r="AK44" s="938" t="s">
        <v>68</v>
      </c>
      <c r="AL44" s="937"/>
      <c r="AM44" s="937"/>
      <c r="AN44" s="944">
        <v>1</v>
      </c>
      <c r="AO44" s="938">
        <v>14</v>
      </c>
      <c r="AP44" s="945">
        <v>1</v>
      </c>
      <c r="AQ44" s="938">
        <v>14</v>
      </c>
      <c r="AR44" s="945">
        <v>2</v>
      </c>
      <c r="AS44" s="946">
        <v>2</v>
      </c>
      <c r="AT44" s="829" t="s">
        <v>764</v>
      </c>
      <c r="AU44" s="832" t="s">
        <v>1002</v>
      </c>
    </row>
    <row r="45" spans="1:47" s="1" customFormat="1" ht="15.75" customHeight="1" x14ac:dyDescent="0.2">
      <c r="A45" s="961" t="s">
        <v>455</v>
      </c>
      <c r="B45" s="935" t="s">
        <v>34</v>
      </c>
      <c r="C45" s="965" t="s">
        <v>456</v>
      </c>
      <c r="D45" s="937"/>
      <c r="E45" s="938" t="s">
        <v>68</v>
      </c>
      <c r="F45" s="937"/>
      <c r="G45" s="938" t="s">
        <v>68</v>
      </c>
      <c r="H45" s="937"/>
      <c r="I45" s="939"/>
      <c r="J45" s="940">
        <v>1</v>
      </c>
      <c r="K45" s="938">
        <v>14</v>
      </c>
      <c r="L45" s="937">
        <v>1</v>
      </c>
      <c r="M45" s="938">
        <v>14</v>
      </c>
      <c r="N45" s="937">
        <v>2</v>
      </c>
      <c r="O45" s="941" t="s">
        <v>122</v>
      </c>
      <c r="P45" s="940"/>
      <c r="Q45" s="938" t="s">
        <v>68</v>
      </c>
      <c r="R45" s="937"/>
      <c r="S45" s="938" t="s">
        <v>68</v>
      </c>
      <c r="T45" s="937"/>
      <c r="U45" s="941"/>
      <c r="V45" s="940"/>
      <c r="W45" s="938" t="s">
        <v>68</v>
      </c>
      <c r="X45" s="937"/>
      <c r="Y45" s="938" t="s">
        <v>68</v>
      </c>
      <c r="Z45" s="937"/>
      <c r="AA45" s="941"/>
      <c r="AB45" s="940"/>
      <c r="AC45" s="938" t="s">
        <v>68</v>
      </c>
      <c r="AD45" s="937"/>
      <c r="AE45" s="938" t="s">
        <v>68</v>
      </c>
      <c r="AF45" s="937"/>
      <c r="AG45" s="941"/>
      <c r="AH45" s="937"/>
      <c r="AI45" s="938" t="s">
        <v>68</v>
      </c>
      <c r="AJ45" s="937"/>
      <c r="AK45" s="938" t="s">
        <v>68</v>
      </c>
      <c r="AL45" s="937"/>
      <c r="AM45" s="937"/>
      <c r="AN45" s="944">
        <v>1</v>
      </c>
      <c r="AO45" s="938">
        <v>14</v>
      </c>
      <c r="AP45" s="945">
        <v>1</v>
      </c>
      <c r="AQ45" s="938">
        <v>14</v>
      </c>
      <c r="AR45" s="945">
        <v>2</v>
      </c>
      <c r="AS45" s="946">
        <v>2</v>
      </c>
      <c r="AT45" s="829" t="s">
        <v>764</v>
      </c>
      <c r="AU45" s="832" t="s">
        <v>768</v>
      </c>
    </row>
    <row r="46" spans="1:47" s="1" customFormat="1" ht="15.75" customHeight="1" x14ac:dyDescent="0.25">
      <c r="A46" s="1108" t="s">
        <v>457</v>
      </c>
      <c r="B46" s="935" t="s">
        <v>34</v>
      </c>
      <c r="C46" s="964" t="s">
        <v>458</v>
      </c>
      <c r="D46" s="937"/>
      <c r="E46" s="938" t="s">
        <v>68</v>
      </c>
      <c r="F46" s="937"/>
      <c r="G46" s="938" t="s">
        <v>68</v>
      </c>
      <c r="H46" s="937"/>
      <c r="I46" s="939"/>
      <c r="J46" s="940"/>
      <c r="K46" s="938" t="s">
        <v>68</v>
      </c>
      <c r="L46" s="937"/>
      <c r="M46" s="938" t="s">
        <v>68</v>
      </c>
      <c r="N46" s="937"/>
      <c r="O46" s="941"/>
      <c r="P46" s="940">
        <v>1</v>
      </c>
      <c r="Q46" s="938">
        <v>14</v>
      </c>
      <c r="R46" s="937">
        <v>1</v>
      </c>
      <c r="S46" s="938">
        <v>14</v>
      </c>
      <c r="T46" s="960">
        <v>2</v>
      </c>
      <c r="U46" s="941" t="s">
        <v>122</v>
      </c>
      <c r="V46" s="940"/>
      <c r="W46" s="938" t="s">
        <v>68</v>
      </c>
      <c r="X46" s="937"/>
      <c r="Y46" s="938" t="s">
        <v>68</v>
      </c>
      <c r="Z46" s="937"/>
      <c r="AA46" s="941"/>
      <c r="AB46" s="940"/>
      <c r="AC46" s="938" t="s">
        <v>68</v>
      </c>
      <c r="AD46" s="937"/>
      <c r="AE46" s="938" t="s">
        <v>68</v>
      </c>
      <c r="AF46" s="937"/>
      <c r="AG46" s="941"/>
      <c r="AH46" s="937"/>
      <c r="AI46" s="938" t="s">
        <v>68</v>
      </c>
      <c r="AJ46" s="937"/>
      <c r="AK46" s="938" t="s">
        <v>68</v>
      </c>
      <c r="AL46" s="937"/>
      <c r="AM46" s="937"/>
      <c r="AN46" s="944">
        <v>1</v>
      </c>
      <c r="AO46" s="938">
        <v>14</v>
      </c>
      <c r="AP46" s="945">
        <v>1</v>
      </c>
      <c r="AQ46" s="938">
        <v>14</v>
      </c>
      <c r="AR46" s="945">
        <v>3</v>
      </c>
      <c r="AS46" s="946">
        <v>2</v>
      </c>
      <c r="AT46" s="829" t="s">
        <v>764</v>
      </c>
      <c r="AU46" s="832" t="s">
        <v>768</v>
      </c>
    </row>
    <row r="47" spans="1:47" s="1" customFormat="1" ht="15.75" customHeight="1" x14ac:dyDescent="0.2">
      <c r="A47" s="948" t="s">
        <v>459</v>
      </c>
      <c r="B47" s="935" t="s">
        <v>34</v>
      </c>
      <c r="C47" s="965" t="s">
        <v>460</v>
      </c>
      <c r="D47" s="937"/>
      <c r="E47" s="938" t="s">
        <v>68</v>
      </c>
      <c r="F47" s="937"/>
      <c r="G47" s="938" t="s">
        <v>68</v>
      </c>
      <c r="H47" s="937"/>
      <c r="I47" s="939"/>
      <c r="J47" s="940"/>
      <c r="K47" s="938" t="s">
        <v>68</v>
      </c>
      <c r="L47" s="937"/>
      <c r="M47" s="938" t="s">
        <v>68</v>
      </c>
      <c r="N47" s="937"/>
      <c r="O47" s="941"/>
      <c r="P47" s="940"/>
      <c r="Q47" s="938" t="s">
        <v>68</v>
      </c>
      <c r="R47" s="937"/>
      <c r="S47" s="938" t="s">
        <v>68</v>
      </c>
      <c r="T47" s="937"/>
      <c r="U47" s="941"/>
      <c r="V47" s="940">
        <v>1</v>
      </c>
      <c r="W47" s="938">
        <v>14</v>
      </c>
      <c r="X47" s="937"/>
      <c r="Y47" s="938"/>
      <c r="Z47" s="937">
        <v>1</v>
      </c>
      <c r="AA47" s="941" t="s">
        <v>122</v>
      </c>
      <c r="AB47" s="940"/>
      <c r="AC47" s="938"/>
      <c r="AD47" s="937"/>
      <c r="AE47" s="938" t="s">
        <v>68</v>
      </c>
      <c r="AF47" s="937"/>
      <c r="AG47" s="941"/>
      <c r="AH47" s="937"/>
      <c r="AI47" s="938" t="s">
        <v>68</v>
      </c>
      <c r="AJ47" s="937"/>
      <c r="AK47" s="938" t="s">
        <v>68</v>
      </c>
      <c r="AL47" s="937"/>
      <c r="AM47" s="937"/>
      <c r="AN47" s="944">
        <v>1</v>
      </c>
      <c r="AO47" s="938">
        <v>14</v>
      </c>
      <c r="AP47" s="945" t="s">
        <v>68</v>
      </c>
      <c r="AQ47" s="938" t="s">
        <v>68</v>
      </c>
      <c r="AR47" s="945">
        <v>1</v>
      </c>
      <c r="AS47" s="946">
        <v>1</v>
      </c>
      <c r="AT47" s="829" t="s">
        <v>764</v>
      </c>
      <c r="AU47" s="832" t="s">
        <v>768</v>
      </c>
    </row>
    <row r="48" spans="1:47" s="1" customFormat="1" ht="15.75" customHeight="1" x14ac:dyDescent="0.2">
      <c r="A48" s="948" t="s">
        <v>461</v>
      </c>
      <c r="B48" s="935" t="s">
        <v>34</v>
      </c>
      <c r="C48" s="965" t="s">
        <v>462</v>
      </c>
      <c r="D48" s="937"/>
      <c r="E48" s="938" t="s">
        <v>68</v>
      </c>
      <c r="F48" s="937"/>
      <c r="G48" s="938" t="s">
        <v>68</v>
      </c>
      <c r="H48" s="937"/>
      <c r="I48" s="939"/>
      <c r="J48" s="940"/>
      <c r="K48" s="938" t="s">
        <v>68</v>
      </c>
      <c r="L48" s="937"/>
      <c r="M48" s="938" t="s">
        <v>68</v>
      </c>
      <c r="N48" s="937"/>
      <c r="O48" s="941"/>
      <c r="P48" s="940"/>
      <c r="Q48" s="938" t="s">
        <v>68</v>
      </c>
      <c r="R48" s="937"/>
      <c r="S48" s="938" t="s">
        <v>68</v>
      </c>
      <c r="T48" s="937"/>
      <c r="U48" s="941"/>
      <c r="V48" s="940"/>
      <c r="W48" s="938" t="s">
        <v>68</v>
      </c>
      <c r="X48" s="937"/>
      <c r="Y48" s="938" t="s">
        <v>68</v>
      </c>
      <c r="Z48" s="937"/>
      <c r="AA48" s="941"/>
      <c r="AB48" s="940">
        <v>1</v>
      </c>
      <c r="AC48" s="938">
        <v>14</v>
      </c>
      <c r="AD48" s="937">
        <v>2</v>
      </c>
      <c r="AE48" s="938">
        <v>28</v>
      </c>
      <c r="AF48" s="937">
        <v>3</v>
      </c>
      <c r="AG48" s="941" t="s">
        <v>122</v>
      </c>
      <c r="AH48" s="937"/>
      <c r="AI48" s="938" t="s">
        <v>68</v>
      </c>
      <c r="AJ48" s="937"/>
      <c r="AK48" s="938" t="s">
        <v>68</v>
      </c>
      <c r="AL48" s="937"/>
      <c r="AM48" s="937"/>
      <c r="AN48" s="944">
        <v>1</v>
      </c>
      <c r="AO48" s="938">
        <v>14</v>
      </c>
      <c r="AP48" s="945">
        <v>2</v>
      </c>
      <c r="AQ48" s="938">
        <v>28</v>
      </c>
      <c r="AR48" s="945">
        <v>3</v>
      </c>
      <c r="AS48" s="946">
        <v>3</v>
      </c>
      <c r="AT48" s="829" t="s">
        <v>764</v>
      </c>
      <c r="AU48" s="832" t="s">
        <v>768</v>
      </c>
    </row>
    <row r="49" spans="1:47" s="1" customFormat="1" ht="15.75" customHeight="1" x14ac:dyDescent="0.2">
      <c r="A49" s="948" t="s">
        <v>463</v>
      </c>
      <c r="B49" s="935" t="s">
        <v>34</v>
      </c>
      <c r="C49" s="965" t="s">
        <v>464</v>
      </c>
      <c r="D49" s="937"/>
      <c r="E49" s="938" t="s">
        <v>68</v>
      </c>
      <c r="F49" s="937"/>
      <c r="G49" s="938" t="s">
        <v>68</v>
      </c>
      <c r="H49" s="937"/>
      <c r="I49" s="939"/>
      <c r="J49" s="940"/>
      <c r="K49" s="938" t="s">
        <v>68</v>
      </c>
      <c r="L49" s="937"/>
      <c r="M49" s="938" t="s">
        <v>68</v>
      </c>
      <c r="N49" s="937"/>
      <c r="O49" s="941"/>
      <c r="P49" s="940"/>
      <c r="Q49" s="938" t="s">
        <v>68</v>
      </c>
      <c r="R49" s="937"/>
      <c r="S49" s="938" t="s">
        <v>68</v>
      </c>
      <c r="T49" s="937"/>
      <c r="U49" s="941"/>
      <c r="V49" s="940"/>
      <c r="W49" s="938" t="s">
        <v>68</v>
      </c>
      <c r="X49" s="937"/>
      <c r="Y49" s="938" t="s">
        <v>68</v>
      </c>
      <c r="Z49" s="937"/>
      <c r="AA49" s="941"/>
      <c r="AB49" s="940"/>
      <c r="AC49" s="938" t="s">
        <v>68</v>
      </c>
      <c r="AD49" s="937"/>
      <c r="AE49" s="938" t="s">
        <v>68</v>
      </c>
      <c r="AF49" s="937"/>
      <c r="AG49" s="941"/>
      <c r="AH49" s="937">
        <v>2</v>
      </c>
      <c r="AI49" s="938">
        <v>20</v>
      </c>
      <c r="AJ49" s="937">
        <v>1</v>
      </c>
      <c r="AK49" s="938">
        <v>10</v>
      </c>
      <c r="AL49" s="937">
        <v>2</v>
      </c>
      <c r="AM49" s="937" t="s">
        <v>277</v>
      </c>
      <c r="AN49" s="944">
        <v>2</v>
      </c>
      <c r="AO49" s="938">
        <v>20</v>
      </c>
      <c r="AP49" s="945">
        <v>1</v>
      </c>
      <c r="AQ49" s="938">
        <v>10</v>
      </c>
      <c r="AR49" s="945">
        <v>2</v>
      </c>
      <c r="AS49" s="946">
        <v>3</v>
      </c>
      <c r="AT49" s="829" t="s">
        <v>764</v>
      </c>
      <c r="AU49" s="832" t="s">
        <v>768</v>
      </c>
    </row>
    <row r="50" spans="1:47" s="1" customFormat="1" ht="15.75" customHeight="1" x14ac:dyDescent="0.2">
      <c r="A50" s="948" t="s">
        <v>465</v>
      </c>
      <c r="B50" s="935" t="s">
        <v>34</v>
      </c>
      <c r="C50" s="965" t="s">
        <v>466</v>
      </c>
      <c r="D50" s="937"/>
      <c r="E50" s="938" t="s">
        <v>68</v>
      </c>
      <c r="F50" s="937"/>
      <c r="G50" s="938" t="s">
        <v>68</v>
      </c>
      <c r="H50" s="937"/>
      <c r="I50" s="939"/>
      <c r="J50" s="940">
        <v>2</v>
      </c>
      <c r="K50" s="938">
        <v>28</v>
      </c>
      <c r="L50" s="937">
        <v>1</v>
      </c>
      <c r="M50" s="938">
        <v>14</v>
      </c>
      <c r="N50" s="937">
        <v>4</v>
      </c>
      <c r="O50" s="941" t="s">
        <v>579</v>
      </c>
      <c r="P50" s="940"/>
      <c r="Q50" s="938" t="s">
        <v>68</v>
      </c>
      <c r="R50" s="937"/>
      <c r="S50" s="938" t="s">
        <v>68</v>
      </c>
      <c r="T50" s="937"/>
      <c r="U50" s="941"/>
      <c r="V50" s="940"/>
      <c r="W50" s="938" t="s">
        <v>68</v>
      </c>
      <c r="X50" s="937"/>
      <c r="Y50" s="938" t="s">
        <v>68</v>
      </c>
      <c r="Z50" s="937"/>
      <c r="AA50" s="941"/>
      <c r="AB50" s="940"/>
      <c r="AC50" s="938" t="s">
        <v>68</v>
      </c>
      <c r="AD50" s="937"/>
      <c r="AE50" s="938" t="s">
        <v>68</v>
      </c>
      <c r="AF50" s="937"/>
      <c r="AG50" s="941"/>
      <c r="AH50" s="937"/>
      <c r="AI50" s="938" t="s">
        <v>68</v>
      </c>
      <c r="AJ50" s="937"/>
      <c r="AK50" s="938" t="s">
        <v>68</v>
      </c>
      <c r="AL50" s="937"/>
      <c r="AM50" s="937"/>
      <c r="AN50" s="944">
        <v>2</v>
      </c>
      <c r="AO50" s="938">
        <v>28</v>
      </c>
      <c r="AP50" s="945">
        <v>1</v>
      </c>
      <c r="AQ50" s="938">
        <v>14</v>
      </c>
      <c r="AR50" s="945">
        <v>4</v>
      </c>
      <c r="AS50" s="946">
        <v>3</v>
      </c>
      <c r="AT50" s="829" t="s">
        <v>764</v>
      </c>
      <c r="AU50" s="829" t="s">
        <v>763</v>
      </c>
    </row>
    <row r="51" spans="1:47" s="1" customFormat="1" ht="15.75" customHeight="1" x14ac:dyDescent="0.2">
      <c r="A51" s="948" t="s">
        <v>467</v>
      </c>
      <c r="B51" s="935" t="s">
        <v>34</v>
      </c>
      <c r="C51" s="965" t="s">
        <v>468</v>
      </c>
      <c r="D51" s="937"/>
      <c r="E51" s="938" t="s">
        <v>68</v>
      </c>
      <c r="F51" s="937"/>
      <c r="G51" s="938" t="s">
        <v>68</v>
      </c>
      <c r="H51" s="937"/>
      <c r="I51" s="939"/>
      <c r="J51" s="940"/>
      <c r="K51" s="938" t="s">
        <v>68</v>
      </c>
      <c r="L51" s="937"/>
      <c r="M51" s="938" t="s">
        <v>68</v>
      </c>
      <c r="N51" s="937"/>
      <c r="O51" s="941"/>
      <c r="P51" s="940">
        <v>2</v>
      </c>
      <c r="Q51" s="938">
        <v>28</v>
      </c>
      <c r="R51" s="937">
        <v>1</v>
      </c>
      <c r="S51" s="938">
        <v>14</v>
      </c>
      <c r="T51" s="952">
        <v>3</v>
      </c>
      <c r="U51" s="941" t="s">
        <v>580</v>
      </c>
      <c r="V51" s="940"/>
      <c r="W51" s="938" t="s">
        <v>68</v>
      </c>
      <c r="X51" s="937"/>
      <c r="Y51" s="938" t="s">
        <v>68</v>
      </c>
      <c r="Z51" s="937"/>
      <c r="AA51" s="941"/>
      <c r="AB51" s="940"/>
      <c r="AC51" s="938" t="s">
        <v>68</v>
      </c>
      <c r="AD51" s="937"/>
      <c r="AE51" s="938" t="s">
        <v>68</v>
      </c>
      <c r="AF51" s="937"/>
      <c r="AG51" s="941"/>
      <c r="AH51" s="937"/>
      <c r="AI51" s="938" t="s">
        <v>68</v>
      </c>
      <c r="AJ51" s="937"/>
      <c r="AK51" s="938" t="s">
        <v>68</v>
      </c>
      <c r="AL51" s="937"/>
      <c r="AM51" s="937"/>
      <c r="AN51" s="944">
        <v>2</v>
      </c>
      <c r="AO51" s="938">
        <v>28</v>
      </c>
      <c r="AP51" s="945">
        <v>1</v>
      </c>
      <c r="AQ51" s="938">
        <v>14</v>
      </c>
      <c r="AR51" s="945">
        <v>3</v>
      </c>
      <c r="AS51" s="946">
        <v>3</v>
      </c>
      <c r="AT51" s="829" t="s">
        <v>764</v>
      </c>
      <c r="AU51" s="829" t="s">
        <v>763</v>
      </c>
    </row>
    <row r="52" spans="1:47" s="1" customFormat="1" ht="15.75" customHeight="1" x14ac:dyDescent="0.2">
      <c r="A52" s="948" t="s">
        <v>469</v>
      </c>
      <c r="B52" s="935" t="s">
        <v>34</v>
      </c>
      <c r="C52" s="965" t="s">
        <v>470</v>
      </c>
      <c r="D52" s="937"/>
      <c r="E52" s="938" t="s">
        <v>68</v>
      </c>
      <c r="F52" s="937"/>
      <c r="G52" s="938" t="s">
        <v>68</v>
      </c>
      <c r="H52" s="937"/>
      <c r="I52" s="939"/>
      <c r="J52" s="940"/>
      <c r="K52" s="938" t="s">
        <v>68</v>
      </c>
      <c r="L52" s="937"/>
      <c r="M52" s="938" t="s">
        <v>68</v>
      </c>
      <c r="N52" s="937"/>
      <c r="O52" s="941"/>
      <c r="P52" s="940"/>
      <c r="Q52" s="938" t="s">
        <v>68</v>
      </c>
      <c r="R52" s="937"/>
      <c r="S52" s="938" t="s">
        <v>68</v>
      </c>
      <c r="T52" s="937"/>
      <c r="U52" s="941"/>
      <c r="V52" s="940">
        <v>1</v>
      </c>
      <c r="W52" s="938">
        <v>14</v>
      </c>
      <c r="X52" s="937">
        <v>1</v>
      </c>
      <c r="Y52" s="938">
        <v>14</v>
      </c>
      <c r="Z52" s="937">
        <v>2</v>
      </c>
      <c r="AA52" s="941" t="s">
        <v>579</v>
      </c>
      <c r="AB52" s="940"/>
      <c r="AC52" s="938" t="s">
        <v>68</v>
      </c>
      <c r="AD52" s="937"/>
      <c r="AE52" s="938" t="s">
        <v>68</v>
      </c>
      <c r="AF52" s="937"/>
      <c r="AG52" s="941"/>
      <c r="AH52" s="937"/>
      <c r="AI52" s="938" t="s">
        <v>68</v>
      </c>
      <c r="AJ52" s="937"/>
      <c r="AK52" s="938" t="s">
        <v>68</v>
      </c>
      <c r="AL52" s="937"/>
      <c r="AM52" s="937"/>
      <c r="AN52" s="944">
        <v>1</v>
      </c>
      <c r="AO52" s="938">
        <v>14</v>
      </c>
      <c r="AP52" s="945">
        <v>1</v>
      </c>
      <c r="AQ52" s="938">
        <v>14</v>
      </c>
      <c r="AR52" s="945">
        <v>2</v>
      </c>
      <c r="AS52" s="946">
        <v>2</v>
      </c>
      <c r="AT52" s="829" t="s">
        <v>764</v>
      </c>
      <c r="AU52" s="829" t="s">
        <v>763</v>
      </c>
    </row>
    <row r="53" spans="1:47" s="20" customFormat="1" ht="15.75" customHeight="1" x14ac:dyDescent="0.2">
      <c r="A53" s="948" t="s">
        <v>471</v>
      </c>
      <c r="B53" s="935" t="s">
        <v>34</v>
      </c>
      <c r="C53" s="965" t="s">
        <v>472</v>
      </c>
      <c r="D53" s="937"/>
      <c r="E53" s="938" t="s">
        <v>68</v>
      </c>
      <c r="F53" s="937"/>
      <c r="G53" s="938" t="s">
        <v>68</v>
      </c>
      <c r="H53" s="937"/>
      <c r="I53" s="939"/>
      <c r="J53" s="940"/>
      <c r="K53" s="938" t="s">
        <v>68</v>
      </c>
      <c r="L53" s="937"/>
      <c r="M53" s="938" t="s">
        <v>68</v>
      </c>
      <c r="N53" s="937"/>
      <c r="O53" s="941"/>
      <c r="P53" s="940"/>
      <c r="Q53" s="938" t="s">
        <v>68</v>
      </c>
      <c r="R53" s="937"/>
      <c r="S53" s="938" t="s">
        <v>68</v>
      </c>
      <c r="T53" s="937"/>
      <c r="U53" s="941"/>
      <c r="V53" s="940"/>
      <c r="W53" s="938" t="s">
        <v>68</v>
      </c>
      <c r="X53" s="937"/>
      <c r="Y53" s="938" t="s">
        <v>68</v>
      </c>
      <c r="Z53" s="937"/>
      <c r="AA53" s="941"/>
      <c r="AB53" s="940">
        <v>1</v>
      </c>
      <c r="AC53" s="938">
        <v>14</v>
      </c>
      <c r="AD53" s="937">
        <v>2</v>
      </c>
      <c r="AE53" s="938">
        <v>28</v>
      </c>
      <c r="AF53" s="937">
        <v>3</v>
      </c>
      <c r="AG53" s="941" t="s">
        <v>580</v>
      </c>
      <c r="AH53" s="937"/>
      <c r="AI53" s="938" t="s">
        <v>68</v>
      </c>
      <c r="AJ53" s="937"/>
      <c r="AK53" s="938" t="s">
        <v>68</v>
      </c>
      <c r="AL53" s="937"/>
      <c r="AM53" s="937"/>
      <c r="AN53" s="944">
        <v>1</v>
      </c>
      <c r="AO53" s="938">
        <v>14</v>
      </c>
      <c r="AP53" s="945">
        <v>2</v>
      </c>
      <c r="AQ53" s="938">
        <v>28</v>
      </c>
      <c r="AR53" s="945">
        <v>3</v>
      </c>
      <c r="AS53" s="946">
        <v>3</v>
      </c>
      <c r="AT53" s="829" t="s">
        <v>764</v>
      </c>
      <c r="AU53" s="829" t="s">
        <v>763</v>
      </c>
    </row>
    <row r="54" spans="1:47" s="20" customFormat="1" ht="15.75" customHeight="1" x14ac:dyDescent="0.2">
      <c r="A54" s="948" t="s">
        <v>473</v>
      </c>
      <c r="B54" s="935" t="s">
        <v>34</v>
      </c>
      <c r="C54" s="965" t="s">
        <v>474</v>
      </c>
      <c r="D54" s="937">
        <v>1</v>
      </c>
      <c r="E54" s="938">
        <v>10</v>
      </c>
      <c r="F54" s="937">
        <v>1</v>
      </c>
      <c r="G54" s="938">
        <v>10</v>
      </c>
      <c r="H54" s="937">
        <v>3</v>
      </c>
      <c r="I54" s="939" t="s">
        <v>15</v>
      </c>
      <c r="J54" s="940"/>
      <c r="K54" s="938" t="s">
        <v>68</v>
      </c>
      <c r="L54" s="937"/>
      <c r="M54" s="938" t="s">
        <v>68</v>
      </c>
      <c r="N54" s="937"/>
      <c r="O54" s="941"/>
      <c r="P54" s="940"/>
      <c r="Q54" s="938" t="s">
        <v>68</v>
      </c>
      <c r="R54" s="937"/>
      <c r="S54" s="938" t="s">
        <v>68</v>
      </c>
      <c r="T54" s="937"/>
      <c r="U54" s="941"/>
      <c r="V54" s="940"/>
      <c r="W54" s="938" t="s">
        <v>68</v>
      </c>
      <c r="X54" s="937"/>
      <c r="Y54" s="938" t="s">
        <v>68</v>
      </c>
      <c r="Z54" s="937"/>
      <c r="AA54" s="941"/>
      <c r="AB54" s="940"/>
      <c r="AC54" s="938" t="s">
        <v>68</v>
      </c>
      <c r="AD54" s="937"/>
      <c r="AE54" s="938" t="s">
        <v>68</v>
      </c>
      <c r="AF54" s="937"/>
      <c r="AG54" s="941"/>
      <c r="AH54" s="937"/>
      <c r="AI54" s="938" t="s">
        <v>68</v>
      </c>
      <c r="AJ54" s="937"/>
      <c r="AK54" s="938" t="s">
        <v>68</v>
      </c>
      <c r="AL54" s="937"/>
      <c r="AM54" s="937"/>
      <c r="AN54" s="944">
        <v>1</v>
      </c>
      <c r="AO54" s="938">
        <v>14</v>
      </c>
      <c r="AP54" s="945">
        <v>1</v>
      </c>
      <c r="AQ54" s="938">
        <v>14</v>
      </c>
      <c r="AR54" s="945">
        <v>3</v>
      </c>
      <c r="AS54" s="946">
        <v>2</v>
      </c>
      <c r="AT54" s="829" t="s">
        <v>764</v>
      </c>
      <c r="AU54" s="829" t="s">
        <v>767</v>
      </c>
    </row>
    <row r="55" spans="1:47" s="20" customFormat="1" ht="15.75" customHeight="1" x14ac:dyDescent="0.2">
      <c r="A55" s="948" t="s">
        <v>475</v>
      </c>
      <c r="B55" s="935" t="s">
        <v>34</v>
      </c>
      <c r="C55" s="965" t="s">
        <v>476</v>
      </c>
      <c r="D55" s="937"/>
      <c r="E55" s="938" t="s">
        <v>68</v>
      </c>
      <c r="F55" s="937"/>
      <c r="G55" s="938" t="s">
        <v>68</v>
      </c>
      <c r="H55" s="937"/>
      <c r="I55" s="939"/>
      <c r="J55" s="940"/>
      <c r="K55" s="938" t="s">
        <v>68</v>
      </c>
      <c r="L55" s="937">
        <v>1</v>
      </c>
      <c r="M55" s="938">
        <v>14</v>
      </c>
      <c r="N55" s="937">
        <v>2</v>
      </c>
      <c r="O55" s="941" t="s">
        <v>67</v>
      </c>
      <c r="P55" s="940"/>
      <c r="Q55" s="938" t="s">
        <v>68</v>
      </c>
      <c r="R55" s="937"/>
      <c r="S55" s="938" t="s">
        <v>68</v>
      </c>
      <c r="T55" s="937"/>
      <c r="U55" s="941"/>
      <c r="V55" s="940"/>
      <c r="W55" s="938" t="s">
        <v>68</v>
      </c>
      <c r="X55" s="937"/>
      <c r="Y55" s="938" t="s">
        <v>68</v>
      </c>
      <c r="Z55" s="937"/>
      <c r="AA55" s="941"/>
      <c r="AB55" s="940"/>
      <c r="AC55" s="938" t="s">
        <v>68</v>
      </c>
      <c r="AD55" s="937"/>
      <c r="AE55" s="938" t="s">
        <v>68</v>
      </c>
      <c r="AF55" s="937"/>
      <c r="AG55" s="941"/>
      <c r="AH55" s="937"/>
      <c r="AI55" s="938" t="s">
        <v>68</v>
      </c>
      <c r="AJ55" s="937"/>
      <c r="AK55" s="938" t="s">
        <v>68</v>
      </c>
      <c r="AL55" s="937"/>
      <c r="AM55" s="937"/>
      <c r="AN55" s="944" t="s">
        <v>68</v>
      </c>
      <c r="AO55" s="938" t="s">
        <v>68</v>
      </c>
      <c r="AP55" s="945">
        <v>1</v>
      </c>
      <c r="AQ55" s="938">
        <v>14</v>
      </c>
      <c r="AR55" s="945">
        <v>2</v>
      </c>
      <c r="AS55" s="946">
        <v>1</v>
      </c>
      <c r="AT55" s="829" t="s">
        <v>764</v>
      </c>
      <c r="AU55" s="829" t="s">
        <v>768</v>
      </c>
    </row>
    <row r="56" spans="1:47" s="1" customFormat="1" ht="15.75" customHeight="1" x14ac:dyDescent="0.2">
      <c r="A56" s="948" t="s">
        <v>477</v>
      </c>
      <c r="B56" s="935" t="s">
        <v>34</v>
      </c>
      <c r="C56" s="965" t="s">
        <v>478</v>
      </c>
      <c r="D56" s="937">
        <v>2</v>
      </c>
      <c r="E56" s="938">
        <v>20</v>
      </c>
      <c r="F56" s="937"/>
      <c r="G56" s="938" t="s">
        <v>68</v>
      </c>
      <c r="H56" s="937">
        <v>3</v>
      </c>
      <c r="I56" s="939" t="s">
        <v>67</v>
      </c>
      <c r="J56" s="940"/>
      <c r="K56" s="938" t="s">
        <v>68</v>
      </c>
      <c r="L56" s="937"/>
      <c r="M56" s="938" t="s">
        <v>68</v>
      </c>
      <c r="N56" s="937"/>
      <c r="O56" s="941"/>
      <c r="P56" s="940"/>
      <c r="Q56" s="938" t="s">
        <v>68</v>
      </c>
      <c r="R56" s="937"/>
      <c r="S56" s="938" t="s">
        <v>68</v>
      </c>
      <c r="T56" s="937"/>
      <c r="U56" s="941"/>
      <c r="V56" s="940"/>
      <c r="W56" s="938" t="s">
        <v>68</v>
      </c>
      <c r="X56" s="937"/>
      <c r="Y56" s="938" t="s">
        <v>68</v>
      </c>
      <c r="Z56" s="937"/>
      <c r="AA56" s="941"/>
      <c r="AB56" s="940"/>
      <c r="AC56" s="938" t="s">
        <v>68</v>
      </c>
      <c r="AD56" s="937"/>
      <c r="AE56" s="938" t="s">
        <v>68</v>
      </c>
      <c r="AF56" s="937"/>
      <c r="AG56" s="941"/>
      <c r="AH56" s="937"/>
      <c r="AI56" s="938" t="s">
        <v>68</v>
      </c>
      <c r="AJ56" s="937"/>
      <c r="AK56" s="938" t="s">
        <v>68</v>
      </c>
      <c r="AL56" s="937"/>
      <c r="AM56" s="937"/>
      <c r="AN56" s="944">
        <v>2</v>
      </c>
      <c r="AO56" s="938">
        <v>28</v>
      </c>
      <c r="AP56" s="945" t="s">
        <v>68</v>
      </c>
      <c r="AQ56" s="938" t="s">
        <v>68</v>
      </c>
      <c r="AR56" s="945">
        <v>3</v>
      </c>
      <c r="AS56" s="946">
        <v>2</v>
      </c>
      <c r="AT56" s="829" t="s">
        <v>764</v>
      </c>
      <c r="AU56" s="829" t="s">
        <v>766</v>
      </c>
    </row>
    <row r="57" spans="1:47" s="1" customFormat="1" ht="15.75" customHeight="1" x14ac:dyDescent="0.2">
      <c r="A57" s="948" t="s">
        <v>479</v>
      </c>
      <c r="B57" s="935" t="s">
        <v>34</v>
      </c>
      <c r="C57" s="965" t="s">
        <v>480</v>
      </c>
      <c r="D57" s="937"/>
      <c r="E57" s="938" t="s">
        <v>68</v>
      </c>
      <c r="F57" s="937"/>
      <c r="G57" s="938" t="s">
        <v>68</v>
      </c>
      <c r="H57" s="937"/>
      <c r="I57" s="939"/>
      <c r="J57" s="940"/>
      <c r="K57" s="938" t="s">
        <v>68</v>
      </c>
      <c r="L57" s="937"/>
      <c r="M57" s="938" t="s">
        <v>68</v>
      </c>
      <c r="N57" s="937"/>
      <c r="O57" s="941"/>
      <c r="P57" s="940"/>
      <c r="Q57" s="938" t="s">
        <v>68</v>
      </c>
      <c r="R57" s="937"/>
      <c r="S57" s="938" t="s">
        <v>68</v>
      </c>
      <c r="T57" s="937"/>
      <c r="U57" s="941"/>
      <c r="V57" s="940"/>
      <c r="W57" s="938" t="s">
        <v>68</v>
      </c>
      <c r="X57" s="937"/>
      <c r="Y57" s="938" t="s">
        <v>68</v>
      </c>
      <c r="Z57" s="937"/>
      <c r="AA57" s="941"/>
      <c r="AB57" s="940"/>
      <c r="AC57" s="938" t="s">
        <v>68</v>
      </c>
      <c r="AD57" s="937"/>
      <c r="AE57" s="938" t="s">
        <v>68</v>
      </c>
      <c r="AF57" s="937"/>
      <c r="AG57" s="941"/>
      <c r="AH57" s="937"/>
      <c r="AI57" s="938" t="s">
        <v>68</v>
      </c>
      <c r="AJ57" s="937">
        <v>2</v>
      </c>
      <c r="AK57" s="938">
        <v>20</v>
      </c>
      <c r="AL57" s="937">
        <v>2</v>
      </c>
      <c r="AM57" s="937" t="s">
        <v>67</v>
      </c>
      <c r="AN57" s="944" t="s">
        <v>68</v>
      </c>
      <c r="AO57" s="938" t="s">
        <v>68</v>
      </c>
      <c r="AP57" s="945">
        <v>2</v>
      </c>
      <c r="AQ57" s="938">
        <v>20</v>
      </c>
      <c r="AR57" s="945">
        <v>1</v>
      </c>
      <c r="AS57" s="946">
        <v>2</v>
      </c>
      <c r="AT57" s="829" t="s">
        <v>764</v>
      </c>
      <c r="AU57" s="829" t="s">
        <v>766</v>
      </c>
    </row>
    <row r="58" spans="1:47" x14ac:dyDescent="0.2">
      <c r="A58" s="948" t="s">
        <v>481</v>
      </c>
      <c r="B58" s="935" t="s">
        <v>34</v>
      </c>
      <c r="C58" s="965" t="s">
        <v>482</v>
      </c>
      <c r="D58" s="937"/>
      <c r="E58" s="938" t="s">
        <v>68</v>
      </c>
      <c r="F58" s="937"/>
      <c r="G58" s="938" t="s">
        <v>68</v>
      </c>
      <c r="H58" s="937"/>
      <c r="I58" s="939"/>
      <c r="J58" s="940"/>
      <c r="K58" s="938" t="s">
        <v>68</v>
      </c>
      <c r="L58" s="937"/>
      <c r="M58" s="938" t="s">
        <v>68</v>
      </c>
      <c r="N58" s="937"/>
      <c r="O58" s="941"/>
      <c r="P58" s="940"/>
      <c r="Q58" s="938"/>
      <c r="R58" s="937">
        <v>2</v>
      </c>
      <c r="S58" s="938">
        <v>28</v>
      </c>
      <c r="T58" s="937">
        <v>2</v>
      </c>
      <c r="U58" s="941" t="s">
        <v>67</v>
      </c>
      <c r="V58" s="940"/>
      <c r="W58" s="938" t="s">
        <v>68</v>
      </c>
      <c r="X58" s="937"/>
      <c r="Y58" s="938" t="s">
        <v>68</v>
      </c>
      <c r="Z58" s="937"/>
      <c r="AA58" s="941"/>
      <c r="AB58" s="940"/>
      <c r="AC58" s="938"/>
      <c r="AD58" s="937"/>
      <c r="AE58" s="938"/>
      <c r="AF58" s="937"/>
      <c r="AG58" s="941"/>
      <c r="AH58" s="937"/>
      <c r="AI58" s="938" t="s">
        <v>68</v>
      </c>
      <c r="AJ58" s="937"/>
      <c r="AK58" s="938" t="s">
        <v>68</v>
      </c>
      <c r="AL58" s="937"/>
      <c r="AM58" s="937"/>
      <c r="AN58" s="944" t="s">
        <v>68</v>
      </c>
      <c r="AO58" s="938" t="s">
        <v>68</v>
      </c>
      <c r="AP58" s="945">
        <v>2</v>
      </c>
      <c r="AQ58" s="938">
        <v>28</v>
      </c>
      <c r="AR58" s="945">
        <v>2</v>
      </c>
      <c r="AS58" s="946">
        <v>2</v>
      </c>
      <c r="AT58" s="829" t="s">
        <v>764</v>
      </c>
      <c r="AU58" s="829" t="s">
        <v>768</v>
      </c>
    </row>
    <row r="59" spans="1:47" x14ac:dyDescent="0.2">
      <c r="A59" s="948" t="s">
        <v>483</v>
      </c>
      <c r="B59" s="935" t="s">
        <v>34</v>
      </c>
      <c r="C59" s="965" t="s">
        <v>484</v>
      </c>
      <c r="D59" s="937"/>
      <c r="E59" s="938" t="s">
        <v>68</v>
      </c>
      <c r="F59" s="937"/>
      <c r="G59" s="938" t="s">
        <v>68</v>
      </c>
      <c r="H59" s="937"/>
      <c r="I59" s="939"/>
      <c r="J59" s="940"/>
      <c r="K59" s="938" t="s">
        <v>68</v>
      </c>
      <c r="L59" s="937"/>
      <c r="M59" s="938" t="s">
        <v>68</v>
      </c>
      <c r="N59" s="937"/>
      <c r="O59" s="941"/>
      <c r="P59" s="940"/>
      <c r="Q59" s="938" t="s">
        <v>68</v>
      </c>
      <c r="R59" s="937"/>
      <c r="S59" s="938" t="s">
        <v>68</v>
      </c>
      <c r="T59" s="937"/>
      <c r="U59" s="941"/>
      <c r="V59" s="940"/>
      <c r="W59" s="938" t="s">
        <v>68</v>
      </c>
      <c r="X59" s="937"/>
      <c r="Y59" s="938" t="s">
        <v>68</v>
      </c>
      <c r="Z59" s="937"/>
      <c r="AA59" s="941"/>
      <c r="AB59" s="940"/>
      <c r="AC59" s="938" t="s">
        <v>68</v>
      </c>
      <c r="AD59" s="937"/>
      <c r="AE59" s="938" t="s">
        <v>68</v>
      </c>
      <c r="AF59" s="937"/>
      <c r="AG59" s="941"/>
      <c r="AH59" s="937"/>
      <c r="AI59" s="938" t="s">
        <v>68</v>
      </c>
      <c r="AJ59" s="937">
        <v>1</v>
      </c>
      <c r="AK59" s="938">
        <v>10</v>
      </c>
      <c r="AL59" s="937">
        <v>1</v>
      </c>
      <c r="AM59" s="937" t="s">
        <v>71</v>
      </c>
      <c r="AN59" s="944" t="s">
        <v>68</v>
      </c>
      <c r="AO59" s="938" t="s">
        <v>68</v>
      </c>
      <c r="AP59" s="945">
        <v>1</v>
      </c>
      <c r="AQ59" s="938">
        <v>10</v>
      </c>
      <c r="AR59" s="945">
        <v>1</v>
      </c>
      <c r="AS59" s="946">
        <v>1</v>
      </c>
      <c r="AT59" s="829" t="s">
        <v>764</v>
      </c>
      <c r="AU59" s="829" t="s">
        <v>768</v>
      </c>
    </row>
    <row r="60" spans="1:47" x14ac:dyDescent="0.2">
      <c r="A60" s="948" t="s">
        <v>485</v>
      </c>
      <c r="B60" s="935" t="s">
        <v>34</v>
      </c>
      <c r="C60" s="965" t="s">
        <v>486</v>
      </c>
      <c r="D60" s="937"/>
      <c r="E60" s="938" t="s">
        <v>68</v>
      </c>
      <c r="F60" s="937"/>
      <c r="G60" s="938" t="s">
        <v>68</v>
      </c>
      <c r="H60" s="937"/>
      <c r="I60" s="939"/>
      <c r="J60" s="940">
        <v>1</v>
      </c>
      <c r="K60" s="938">
        <v>14</v>
      </c>
      <c r="L60" s="937"/>
      <c r="M60" s="938" t="s">
        <v>68</v>
      </c>
      <c r="N60" s="937">
        <v>2</v>
      </c>
      <c r="O60" s="941" t="s">
        <v>71</v>
      </c>
      <c r="P60" s="940"/>
      <c r="Q60" s="938" t="s">
        <v>68</v>
      </c>
      <c r="R60" s="937"/>
      <c r="S60" s="938" t="s">
        <v>68</v>
      </c>
      <c r="T60" s="937"/>
      <c r="U60" s="941"/>
      <c r="V60" s="940"/>
      <c r="W60" s="938" t="s">
        <v>68</v>
      </c>
      <c r="X60" s="937"/>
      <c r="Y60" s="938" t="s">
        <v>68</v>
      </c>
      <c r="Z60" s="937"/>
      <c r="AA60" s="941"/>
      <c r="AB60" s="940"/>
      <c r="AC60" s="938" t="s">
        <v>68</v>
      </c>
      <c r="AD60" s="937"/>
      <c r="AE60" s="938" t="s">
        <v>68</v>
      </c>
      <c r="AF60" s="937"/>
      <c r="AG60" s="941"/>
      <c r="AH60" s="937"/>
      <c r="AI60" s="938" t="s">
        <v>68</v>
      </c>
      <c r="AJ60" s="937"/>
      <c r="AK60" s="938" t="s">
        <v>68</v>
      </c>
      <c r="AL60" s="937"/>
      <c r="AM60" s="937"/>
      <c r="AN60" s="944">
        <v>1</v>
      </c>
      <c r="AO60" s="938">
        <v>14</v>
      </c>
      <c r="AP60" s="945" t="s">
        <v>68</v>
      </c>
      <c r="AQ60" s="938" t="s">
        <v>68</v>
      </c>
      <c r="AR60" s="945">
        <v>2</v>
      </c>
      <c r="AS60" s="946">
        <v>1</v>
      </c>
      <c r="AT60" s="829" t="s">
        <v>764</v>
      </c>
      <c r="AU60" s="829" t="s">
        <v>731</v>
      </c>
    </row>
    <row r="61" spans="1:47" x14ac:dyDescent="0.2">
      <c r="A61" s="948" t="s">
        <v>487</v>
      </c>
      <c r="B61" s="935" t="s">
        <v>34</v>
      </c>
      <c r="C61" s="949" t="s">
        <v>488</v>
      </c>
      <c r="D61" s="937"/>
      <c r="E61" s="938" t="s">
        <v>68</v>
      </c>
      <c r="F61" s="937"/>
      <c r="G61" s="938" t="s">
        <v>68</v>
      </c>
      <c r="H61" s="937"/>
      <c r="I61" s="939"/>
      <c r="J61" s="940"/>
      <c r="K61" s="938" t="s">
        <v>68</v>
      </c>
      <c r="L61" s="937"/>
      <c r="M61" s="938" t="s">
        <v>68</v>
      </c>
      <c r="N61" s="937"/>
      <c r="O61" s="941"/>
      <c r="P61" s="940"/>
      <c r="Q61" s="938" t="s">
        <v>68</v>
      </c>
      <c r="R61" s="937"/>
      <c r="S61" s="938" t="s">
        <v>68</v>
      </c>
      <c r="T61" s="937"/>
      <c r="U61" s="941"/>
      <c r="V61" s="940"/>
      <c r="W61" s="938" t="s">
        <v>68</v>
      </c>
      <c r="X61" s="937"/>
      <c r="Y61" s="938" t="s">
        <v>68</v>
      </c>
      <c r="Z61" s="937"/>
      <c r="AA61" s="941"/>
      <c r="AB61" s="940">
        <v>1</v>
      </c>
      <c r="AC61" s="938">
        <v>14</v>
      </c>
      <c r="AD61" s="937">
        <v>1</v>
      </c>
      <c r="AE61" s="938">
        <v>14</v>
      </c>
      <c r="AF61" s="937">
        <v>1</v>
      </c>
      <c r="AG61" s="941" t="s">
        <v>71</v>
      </c>
      <c r="AH61" s="937"/>
      <c r="AI61" s="938" t="s">
        <v>68</v>
      </c>
      <c r="AJ61" s="937"/>
      <c r="AK61" s="938" t="s">
        <v>68</v>
      </c>
      <c r="AL61" s="937"/>
      <c r="AM61" s="937"/>
      <c r="AN61" s="944">
        <v>1</v>
      </c>
      <c r="AO61" s="938">
        <v>14</v>
      </c>
      <c r="AP61" s="945">
        <v>1</v>
      </c>
      <c r="AQ61" s="938">
        <v>14</v>
      </c>
      <c r="AR61" s="945">
        <v>2</v>
      </c>
      <c r="AS61" s="946">
        <v>2</v>
      </c>
      <c r="AT61" s="829" t="s">
        <v>764</v>
      </c>
      <c r="AU61" s="829" t="s">
        <v>731</v>
      </c>
    </row>
    <row r="62" spans="1:47" x14ac:dyDescent="0.2">
      <c r="A62" s="948" t="s">
        <v>489</v>
      </c>
      <c r="B62" s="970" t="s">
        <v>34</v>
      </c>
      <c r="C62" s="971" t="s">
        <v>490</v>
      </c>
      <c r="D62" s="972"/>
      <c r="E62" s="973" t="s">
        <v>68</v>
      </c>
      <c r="F62" s="972"/>
      <c r="G62" s="973" t="s">
        <v>68</v>
      </c>
      <c r="H62" s="972"/>
      <c r="I62" s="974"/>
      <c r="J62" s="975"/>
      <c r="K62" s="973" t="s">
        <v>68</v>
      </c>
      <c r="L62" s="972"/>
      <c r="M62" s="973" t="s">
        <v>68</v>
      </c>
      <c r="N62" s="972"/>
      <c r="O62" s="976"/>
      <c r="P62" s="975"/>
      <c r="Q62" s="973" t="s">
        <v>68</v>
      </c>
      <c r="R62" s="972"/>
      <c r="S62" s="973" t="s">
        <v>68</v>
      </c>
      <c r="T62" s="972"/>
      <c r="U62" s="976"/>
      <c r="V62" s="975"/>
      <c r="W62" s="973" t="s">
        <v>68</v>
      </c>
      <c r="X62" s="972"/>
      <c r="Y62" s="973" t="s">
        <v>68</v>
      </c>
      <c r="Z62" s="972"/>
      <c r="AA62" s="976"/>
      <c r="AB62" s="975"/>
      <c r="AC62" s="973" t="s">
        <v>68</v>
      </c>
      <c r="AD62" s="972"/>
      <c r="AE62" s="973" t="s">
        <v>68</v>
      </c>
      <c r="AF62" s="972"/>
      <c r="AG62" s="976"/>
      <c r="AH62" s="972"/>
      <c r="AI62" s="973" t="s">
        <v>68</v>
      </c>
      <c r="AJ62" s="972">
        <v>2</v>
      </c>
      <c r="AK62" s="973">
        <v>20</v>
      </c>
      <c r="AL62" s="972">
        <v>2</v>
      </c>
      <c r="AM62" s="972" t="s">
        <v>71</v>
      </c>
      <c r="AN62" s="944" t="s">
        <v>68</v>
      </c>
      <c r="AO62" s="938" t="s">
        <v>68</v>
      </c>
      <c r="AP62" s="945">
        <v>2</v>
      </c>
      <c r="AQ62" s="938">
        <v>20</v>
      </c>
      <c r="AR62" s="945">
        <v>2</v>
      </c>
      <c r="AS62" s="946">
        <v>2</v>
      </c>
      <c r="AT62" s="829" t="s">
        <v>764</v>
      </c>
      <c r="AU62" s="829" t="s">
        <v>731</v>
      </c>
    </row>
    <row r="63" spans="1:47" x14ac:dyDescent="0.2">
      <c r="A63" s="948" t="s">
        <v>769</v>
      </c>
      <c r="B63" s="935" t="s">
        <v>34</v>
      </c>
      <c r="C63" s="955" t="s">
        <v>879</v>
      </c>
      <c r="D63" s="1115">
        <v>1</v>
      </c>
      <c r="E63" s="978">
        <v>10</v>
      </c>
      <c r="F63" s="977"/>
      <c r="G63" s="978"/>
      <c r="H63" s="979">
        <v>2</v>
      </c>
      <c r="I63" s="979" t="s">
        <v>83</v>
      </c>
      <c r="J63" s="975"/>
      <c r="K63" s="973" t="s">
        <v>68</v>
      </c>
      <c r="L63" s="972"/>
      <c r="M63" s="973" t="s">
        <v>68</v>
      </c>
      <c r="N63" s="972"/>
      <c r="O63" s="976"/>
      <c r="P63" s="975"/>
      <c r="Q63" s="973" t="s">
        <v>68</v>
      </c>
      <c r="R63" s="972"/>
      <c r="S63" s="973" t="s">
        <v>68</v>
      </c>
      <c r="T63" s="972"/>
      <c r="U63" s="976"/>
      <c r="V63" s="975"/>
      <c r="W63" s="973" t="s">
        <v>68</v>
      </c>
      <c r="X63" s="972"/>
      <c r="Y63" s="973" t="s">
        <v>68</v>
      </c>
      <c r="Z63" s="972"/>
      <c r="AA63" s="976"/>
      <c r="AB63" s="975"/>
      <c r="AC63" s="973" t="s">
        <v>68</v>
      </c>
      <c r="AD63" s="972"/>
      <c r="AE63" s="973" t="s">
        <v>68</v>
      </c>
      <c r="AF63" s="972"/>
      <c r="AG63" s="976"/>
      <c r="AH63" s="979"/>
      <c r="AI63" s="980"/>
      <c r="AJ63" s="979"/>
      <c r="AK63" s="980"/>
      <c r="AL63" s="979"/>
      <c r="AM63" s="979"/>
      <c r="AN63" s="981">
        <v>1</v>
      </c>
      <c r="AO63" s="973">
        <v>14</v>
      </c>
      <c r="AP63" s="982" t="s">
        <v>68</v>
      </c>
      <c r="AQ63" s="973" t="s">
        <v>68</v>
      </c>
      <c r="AR63" s="982">
        <v>2</v>
      </c>
      <c r="AS63" s="1123">
        <v>1</v>
      </c>
      <c r="AT63" s="848" t="s">
        <v>764</v>
      </c>
      <c r="AU63" s="829" t="s">
        <v>767</v>
      </c>
    </row>
    <row r="64" spans="1:47" s="498" customFormat="1" x14ac:dyDescent="0.2">
      <c r="A64" s="1447" t="s">
        <v>1218</v>
      </c>
      <c r="B64" s="959" t="s">
        <v>34</v>
      </c>
      <c r="C64" s="955" t="s">
        <v>1001</v>
      </c>
      <c r="D64" s="1116"/>
      <c r="E64" s="1113"/>
      <c r="F64" s="1111"/>
      <c r="G64" s="1113"/>
      <c r="H64" s="1112"/>
      <c r="I64" s="1120"/>
      <c r="J64" s="1119"/>
      <c r="K64" s="1114"/>
      <c r="L64" s="1112"/>
      <c r="M64" s="1114"/>
      <c r="N64" s="1112"/>
      <c r="O64" s="1120"/>
      <c r="P64" s="1119">
        <v>1</v>
      </c>
      <c r="Q64" s="1114">
        <v>14</v>
      </c>
      <c r="R64" s="1112"/>
      <c r="S64" s="1114"/>
      <c r="T64" s="1112">
        <v>1</v>
      </c>
      <c r="U64" s="1112" t="s">
        <v>67</v>
      </c>
      <c r="V64" s="1112"/>
      <c r="W64" s="1114"/>
      <c r="X64" s="1112"/>
      <c r="Y64" s="1114"/>
      <c r="Z64" s="1112"/>
      <c r="AA64" s="1120"/>
      <c r="AB64" s="1119"/>
      <c r="AC64" s="1114"/>
      <c r="AD64" s="1112"/>
      <c r="AE64" s="1114"/>
      <c r="AF64" s="1112"/>
      <c r="AG64" s="1120"/>
      <c r="AH64" s="1119"/>
      <c r="AI64" s="1114"/>
      <c r="AJ64" s="1112"/>
      <c r="AK64" s="1114"/>
      <c r="AL64" s="1112"/>
      <c r="AM64" s="1122"/>
      <c r="AN64" s="1121">
        <v>1</v>
      </c>
      <c r="AO64" s="1114">
        <v>14</v>
      </c>
      <c r="AP64" s="1114"/>
      <c r="AQ64" s="1114"/>
      <c r="AR64" s="1114">
        <v>1</v>
      </c>
      <c r="AS64" s="1124">
        <v>1</v>
      </c>
      <c r="AT64" s="947" t="s">
        <v>764</v>
      </c>
      <c r="AU64" s="864" t="s">
        <v>730</v>
      </c>
    </row>
    <row r="65" spans="1:47" s="403" customFormat="1" ht="15.75" customHeight="1" thickBot="1" x14ac:dyDescent="0.3">
      <c r="A65" s="46"/>
      <c r="B65" s="47"/>
      <c r="C65" s="1118" t="s">
        <v>52</v>
      </c>
      <c r="D65" s="1117">
        <f>SUM(D13:D63)</f>
        <v>10</v>
      </c>
      <c r="E65" s="744">
        <f>SUM(E13:E64)</f>
        <v>116</v>
      </c>
      <c r="F65" s="744">
        <f>SUM(F13:F63)</f>
        <v>8</v>
      </c>
      <c r="G65" s="744">
        <f>SUM(G13:G64)</f>
        <v>130</v>
      </c>
      <c r="H65" s="744">
        <f>SUM(H12:H63)</f>
        <v>20</v>
      </c>
      <c r="I65" s="745" t="s">
        <v>17</v>
      </c>
      <c r="J65" s="1117">
        <f>SUM(J21:J63)</f>
        <v>9</v>
      </c>
      <c r="K65" s="744">
        <f>SUM(K13:K64)</f>
        <v>126</v>
      </c>
      <c r="L65" s="744">
        <f>SUM(L21:L63)</f>
        <v>9</v>
      </c>
      <c r="M65" s="744">
        <f>SUM(M13:M64)</f>
        <v>126</v>
      </c>
      <c r="N65" s="744">
        <f>SUM(N21:N63)</f>
        <v>22</v>
      </c>
      <c r="O65" s="745" t="s">
        <v>17</v>
      </c>
      <c r="P65" s="1117">
        <f>SUM(P13:P64)</f>
        <v>9</v>
      </c>
      <c r="Q65" s="744">
        <f>SUM(Q13:Q64)</f>
        <v>126</v>
      </c>
      <c r="R65" s="744">
        <f>SUM(R13:R64)</f>
        <v>12</v>
      </c>
      <c r="S65" s="744">
        <f>SUM(S13:S64)</f>
        <v>168</v>
      </c>
      <c r="T65" s="744">
        <f>SUM(T13:T64)</f>
        <v>21</v>
      </c>
      <c r="U65" s="745" t="s">
        <v>17</v>
      </c>
      <c r="V65" s="744">
        <f>SUM(V13:V64)</f>
        <v>11</v>
      </c>
      <c r="W65" s="744">
        <f>SUM(W13:W64)</f>
        <v>154</v>
      </c>
      <c r="X65" s="744">
        <f>SUM(X13:X64)</f>
        <v>11</v>
      </c>
      <c r="Y65" s="744">
        <f>SUM(Y13:Y64)</f>
        <v>154</v>
      </c>
      <c r="Z65" s="744">
        <f>SUM(Z13:Z64)</f>
        <v>23</v>
      </c>
      <c r="AA65" s="745" t="s">
        <v>17</v>
      </c>
      <c r="AB65" s="1117">
        <f>SUM(AB13:AB64)</f>
        <v>7</v>
      </c>
      <c r="AC65" s="744">
        <f>SUM(AC13:AC64)</f>
        <v>98</v>
      </c>
      <c r="AD65" s="744">
        <f>SUM(AD13:AD64)</f>
        <v>10</v>
      </c>
      <c r="AE65" s="744">
        <f>SUM(AE13:AE64)</f>
        <v>140</v>
      </c>
      <c r="AF65" s="744">
        <f>SUM(AF13:AF64)</f>
        <v>16</v>
      </c>
      <c r="AG65" s="745" t="s">
        <v>17</v>
      </c>
      <c r="AH65" s="1117">
        <f>SUM(AH13:AH64)</f>
        <v>4</v>
      </c>
      <c r="AI65" s="744">
        <f>SUM(AI13:AI64)</f>
        <v>40</v>
      </c>
      <c r="AJ65" s="744">
        <f>SUM(AJ13:AJ64)</f>
        <v>11</v>
      </c>
      <c r="AK65" s="744">
        <f>SUM(AK13:AK64)</f>
        <v>106</v>
      </c>
      <c r="AL65" s="744">
        <f>SUM(AL13:AL64)</f>
        <v>13</v>
      </c>
      <c r="AM65" s="745" t="s">
        <v>17</v>
      </c>
      <c r="AN65" s="744">
        <f t="shared" ref="AN65:AS65" si="18">SUM(AN13:AN64)</f>
        <v>50</v>
      </c>
      <c r="AO65" s="744">
        <f t="shared" si="18"/>
        <v>706</v>
      </c>
      <c r="AP65" s="744">
        <f t="shared" si="18"/>
        <v>61</v>
      </c>
      <c r="AQ65" s="744">
        <f t="shared" si="18"/>
        <v>834</v>
      </c>
      <c r="AR65" s="746">
        <f>SUM(H65,N65,T65,Z65,AF65,AL65)</f>
        <v>115</v>
      </c>
      <c r="AS65" s="1125">
        <f t="shared" si="18"/>
        <v>111</v>
      </c>
      <c r="AT65" s="848"/>
      <c r="AU65" s="850"/>
    </row>
    <row r="66" spans="1:47" s="403" customFormat="1" ht="15.75" customHeight="1" thickBot="1" x14ac:dyDescent="0.3">
      <c r="A66" s="434"/>
      <c r="B66" s="435"/>
      <c r="C66" s="397" t="s">
        <v>42</v>
      </c>
      <c r="D66" s="398">
        <f>D10+D65</f>
        <v>14</v>
      </c>
      <c r="E66" s="398">
        <f>E10+E65</f>
        <v>156</v>
      </c>
      <c r="F66" s="398">
        <f>F10+F65</f>
        <v>14</v>
      </c>
      <c r="G66" s="398">
        <f>G10+G65</f>
        <v>190</v>
      </c>
      <c r="H66" s="398">
        <f>H10+H65</f>
        <v>28</v>
      </c>
      <c r="I66" s="436" t="s">
        <v>17</v>
      </c>
      <c r="J66" s="400">
        <f>J10+J65</f>
        <v>13</v>
      </c>
      <c r="K66" s="398">
        <f>K10+K65</f>
        <v>190</v>
      </c>
      <c r="L66" s="398">
        <f>L10+L65</f>
        <v>15</v>
      </c>
      <c r="M66" s="398">
        <f>M10+M65</f>
        <v>214</v>
      </c>
      <c r="N66" s="398">
        <f>N10+N65</f>
        <v>30</v>
      </c>
      <c r="O66" s="436" t="s">
        <v>17</v>
      </c>
      <c r="P66" s="398">
        <f>P10+P65</f>
        <v>14</v>
      </c>
      <c r="Q66" s="398">
        <f>Q10+Q65</f>
        <v>196</v>
      </c>
      <c r="R66" s="398">
        <f>R10+R65</f>
        <v>17</v>
      </c>
      <c r="S66" s="398">
        <f>S10+S65</f>
        <v>238</v>
      </c>
      <c r="T66" s="398">
        <f>T10+T65</f>
        <v>30</v>
      </c>
      <c r="U66" s="436" t="s">
        <v>17</v>
      </c>
      <c r="V66" s="398">
        <f>V10+V65</f>
        <v>13</v>
      </c>
      <c r="W66" s="398">
        <f>W10+W65</f>
        <v>182</v>
      </c>
      <c r="X66" s="398">
        <f>X10+X65</f>
        <v>18</v>
      </c>
      <c r="Y66" s="398">
        <f>Y10+Y65</f>
        <v>252</v>
      </c>
      <c r="Z66" s="398">
        <f>Z10+Z65</f>
        <v>32</v>
      </c>
      <c r="AA66" s="436" t="s">
        <v>17</v>
      </c>
      <c r="AB66" s="398">
        <f>AB10+AB65</f>
        <v>11</v>
      </c>
      <c r="AC66" s="398">
        <f>AC10+AC65</f>
        <v>154</v>
      </c>
      <c r="AD66" s="398">
        <f>AD10+AD65</f>
        <v>18</v>
      </c>
      <c r="AE66" s="398">
        <f>AE10+AE65</f>
        <v>252</v>
      </c>
      <c r="AF66" s="398">
        <f>AF10+AF65</f>
        <v>31</v>
      </c>
      <c r="AG66" s="436" t="s">
        <v>17</v>
      </c>
      <c r="AH66" s="398">
        <f>AH10+AH65</f>
        <v>8</v>
      </c>
      <c r="AI66" s="398">
        <f>AI10+AI65</f>
        <v>84</v>
      </c>
      <c r="AJ66" s="398">
        <f>AJ10+AJ65</f>
        <v>18</v>
      </c>
      <c r="AK66" s="398">
        <f>AK10+AK65</f>
        <v>180</v>
      </c>
      <c r="AL66" s="398">
        <f>AL10+AL65</f>
        <v>29</v>
      </c>
      <c r="AM66" s="436" t="s">
        <v>17</v>
      </c>
      <c r="AN66" s="437">
        <f>AN10+AN65</f>
        <v>73</v>
      </c>
      <c r="AO66" s="437">
        <f>AO10+AO65</f>
        <v>1010</v>
      </c>
      <c r="AP66" s="437">
        <f>AP10+AP65</f>
        <v>95</v>
      </c>
      <c r="AQ66" s="438">
        <f>SUM(AQ10,AQ65)</f>
        <v>1274</v>
      </c>
      <c r="AR66" s="1385">
        <f>SUM(H66,N66,T66,Z66,AF66,AL66)</f>
        <v>180</v>
      </c>
      <c r="AS66" s="1126">
        <f>AS10+AS65</f>
        <v>166</v>
      </c>
      <c r="AT66" s="636"/>
      <c r="AU66" s="850"/>
    </row>
    <row r="67" spans="1:47" ht="18.75" customHeight="1" x14ac:dyDescent="0.25">
      <c r="A67" s="439"/>
      <c r="B67" s="440"/>
      <c r="C67" s="441" t="s">
        <v>16</v>
      </c>
      <c r="D67" s="1642"/>
      <c r="E67" s="1642"/>
      <c r="F67" s="1642"/>
      <c r="G67" s="1642"/>
      <c r="H67" s="1642"/>
      <c r="I67" s="1642"/>
      <c r="J67" s="1642"/>
      <c r="K67" s="1642"/>
      <c r="L67" s="1642"/>
      <c r="M67" s="1642"/>
      <c r="N67" s="1642"/>
      <c r="O67" s="1642"/>
      <c r="P67" s="1642"/>
      <c r="Q67" s="1642"/>
      <c r="R67" s="1642"/>
      <c r="S67" s="1642"/>
      <c r="T67" s="1642"/>
      <c r="U67" s="1642"/>
      <c r="V67" s="1642"/>
      <c r="W67" s="1642"/>
      <c r="X67" s="1642"/>
      <c r="Y67" s="1642"/>
      <c r="Z67" s="1642"/>
      <c r="AA67" s="1642"/>
      <c r="AB67" s="1642"/>
      <c r="AC67" s="1642"/>
      <c r="AD67" s="1642"/>
      <c r="AE67" s="1642"/>
      <c r="AF67" s="1642"/>
      <c r="AG67" s="1642"/>
      <c r="AH67" s="1642"/>
      <c r="AI67" s="1642"/>
      <c r="AJ67" s="1642"/>
      <c r="AK67" s="1642"/>
      <c r="AL67" s="1642"/>
      <c r="AM67" s="1642"/>
      <c r="AN67" s="1642"/>
      <c r="AO67" s="1642"/>
      <c r="AP67" s="1642"/>
      <c r="AQ67" s="1642"/>
      <c r="AR67" s="1642"/>
      <c r="AS67" s="1643"/>
      <c r="AT67" s="636"/>
      <c r="AU67" s="850"/>
    </row>
    <row r="68" spans="1:47" ht="15.75" customHeight="1" x14ac:dyDescent="0.2">
      <c r="A68" s="984" t="s">
        <v>491</v>
      </c>
      <c r="B68" s="935" t="s">
        <v>15</v>
      </c>
      <c r="C68" s="985" t="s">
        <v>492</v>
      </c>
      <c r="D68" s="986"/>
      <c r="E68" s="938" t="s">
        <v>68</v>
      </c>
      <c r="F68" s="987"/>
      <c r="G68" s="938" t="s">
        <v>68</v>
      </c>
      <c r="H68" s="988" t="s">
        <v>17</v>
      </c>
      <c r="I68" s="989"/>
      <c r="J68" s="986"/>
      <c r="K68" s="938" t="s">
        <v>68</v>
      </c>
      <c r="L68" s="987"/>
      <c r="M68" s="938" t="s">
        <v>68</v>
      </c>
      <c r="N68" s="988" t="s">
        <v>17</v>
      </c>
      <c r="O68" s="989"/>
      <c r="P68" s="986"/>
      <c r="Q68" s="938" t="s">
        <v>68</v>
      </c>
      <c r="R68" s="987"/>
      <c r="S68" s="938" t="s">
        <v>68</v>
      </c>
      <c r="T68" s="988" t="s">
        <v>17</v>
      </c>
      <c r="U68" s="989"/>
      <c r="V68" s="986"/>
      <c r="W68" s="938" t="s">
        <v>68</v>
      </c>
      <c r="X68" s="987"/>
      <c r="Y68" s="938" t="s">
        <v>68</v>
      </c>
      <c r="Z68" s="988" t="s">
        <v>17</v>
      </c>
      <c r="AA68" s="989"/>
      <c r="AB68" s="986"/>
      <c r="AC68" s="938" t="s">
        <v>68</v>
      </c>
      <c r="AD68" s="987"/>
      <c r="AE68" s="938" t="s">
        <v>68</v>
      </c>
      <c r="AF68" s="988" t="s">
        <v>17</v>
      </c>
      <c r="AG68" s="989" t="s">
        <v>279</v>
      </c>
      <c r="AH68" s="986"/>
      <c r="AI68" s="938" t="s">
        <v>68</v>
      </c>
      <c r="AJ68" s="987"/>
      <c r="AK68" s="938" t="s">
        <v>68</v>
      </c>
      <c r="AL68" s="988" t="s">
        <v>17</v>
      </c>
      <c r="AM68" s="990"/>
      <c r="AN68" s="944" t="s">
        <v>68</v>
      </c>
      <c r="AO68" s="938" t="s">
        <v>68</v>
      </c>
      <c r="AP68" s="945" t="s">
        <v>68</v>
      </c>
      <c r="AQ68" s="938" t="s">
        <v>68</v>
      </c>
      <c r="AR68" s="988" t="s">
        <v>17</v>
      </c>
      <c r="AS68" s="946" t="s">
        <v>68</v>
      </c>
      <c r="AT68" s="829"/>
      <c r="AU68" s="829"/>
    </row>
    <row r="69" spans="1:47" ht="15.75" customHeight="1" x14ac:dyDescent="0.2">
      <c r="A69" s="984" t="s">
        <v>493</v>
      </c>
      <c r="B69" s="935" t="s">
        <v>15</v>
      </c>
      <c r="C69" s="985" t="s">
        <v>494</v>
      </c>
      <c r="D69" s="986"/>
      <c r="E69" s="938" t="s">
        <v>68</v>
      </c>
      <c r="F69" s="987"/>
      <c r="G69" s="938" t="s">
        <v>68</v>
      </c>
      <c r="H69" s="988" t="s">
        <v>17</v>
      </c>
      <c r="I69" s="989"/>
      <c r="J69" s="986"/>
      <c r="K69" s="938" t="s">
        <v>68</v>
      </c>
      <c r="L69" s="987"/>
      <c r="M69" s="938" t="s">
        <v>68</v>
      </c>
      <c r="N69" s="988" t="s">
        <v>17</v>
      </c>
      <c r="O69" s="989"/>
      <c r="P69" s="986"/>
      <c r="Q69" s="938" t="s">
        <v>68</v>
      </c>
      <c r="R69" s="987"/>
      <c r="S69" s="938" t="s">
        <v>68</v>
      </c>
      <c r="T69" s="988" t="s">
        <v>17</v>
      </c>
      <c r="U69" s="989"/>
      <c r="V69" s="986"/>
      <c r="W69" s="938" t="s">
        <v>68</v>
      </c>
      <c r="X69" s="987"/>
      <c r="Y69" s="938" t="s">
        <v>68</v>
      </c>
      <c r="Z69" s="988" t="s">
        <v>17</v>
      </c>
      <c r="AA69" s="989"/>
      <c r="AB69" s="986"/>
      <c r="AC69" s="938" t="s">
        <v>68</v>
      </c>
      <c r="AD69" s="987"/>
      <c r="AE69" s="938" t="s">
        <v>68</v>
      </c>
      <c r="AF69" s="988" t="s">
        <v>17</v>
      </c>
      <c r="AG69" s="989"/>
      <c r="AH69" s="986"/>
      <c r="AI69" s="938" t="s">
        <v>68</v>
      </c>
      <c r="AJ69" s="987"/>
      <c r="AK69" s="938" t="s">
        <v>68</v>
      </c>
      <c r="AL69" s="988" t="s">
        <v>17</v>
      </c>
      <c r="AM69" s="990" t="s">
        <v>304</v>
      </c>
      <c r="AN69" s="944" t="s">
        <v>68</v>
      </c>
      <c r="AO69" s="938" t="s">
        <v>68</v>
      </c>
      <c r="AP69" s="945" t="s">
        <v>68</v>
      </c>
      <c r="AQ69" s="938" t="s">
        <v>68</v>
      </c>
      <c r="AR69" s="988" t="s">
        <v>17</v>
      </c>
      <c r="AS69" s="946" t="s">
        <v>68</v>
      </c>
      <c r="AT69" s="829"/>
      <c r="AU69" s="829"/>
    </row>
    <row r="70" spans="1:47" s="483" customFormat="1" ht="15.75" customHeight="1" x14ac:dyDescent="0.2">
      <c r="A70" s="984" t="s">
        <v>495</v>
      </c>
      <c r="B70" s="935" t="s">
        <v>15</v>
      </c>
      <c r="C70" s="985" t="s">
        <v>496</v>
      </c>
      <c r="D70" s="986"/>
      <c r="E70" s="938" t="s">
        <v>68</v>
      </c>
      <c r="F70" s="987"/>
      <c r="G70" s="938" t="s">
        <v>68</v>
      </c>
      <c r="H70" s="988" t="s">
        <v>17</v>
      </c>
      <c r="I70" s="989"/>
      <c r="J70" s="986"/>
      <c r="K70" s="938" t="s">
        <v>68</v>
      </c>
      <c r="L70" s="987"/>
      <c r="M70" s="938" t="s">
        <v>68</v>
      </c>
      <c r="N70" s="988" t="s">
        <v>17</v>
      </c>
      <c r="O70" s="989"/>
      <c r="P70" s="986"/>
      <c r="Q70" s="938" t="s">
        <v>68</v>
      </c>
      <c r="R70" s="987"/>
      <c r="S70" s="938" t="s">
        <v>68</v>
      </c>
      <c r="T70" s="988" t="s">
        <v>17</v>
      </c>
      <c r="U70" s="989"/>
      <c r="V70" s="986"/>
      <c r="W70" s="938" t="s">
        <v>68</v>
      </c>
      <c r="X70" s="987"/>
      <c r="Y70" s="938" t="s">
        <v>68</v>
      </c>
      <c r="Z70" s="988" t="s">
        <v>17</v>
      </c>
      <c r="AA70" s="989"/>
      <c r="AB70" s="986"/>
      <c r="AC70" s="938" t="s">
        <v>68</v>
      </c>
      <c r="AD70" s="987"/>
      <c r="AE70" s="938" t="s">
        <v>68</v>
      </c>
      <c r="AF70" s="988" t="s">
        <v>17</v>
      </c>
      <c r="AG70" s="989"/>
      <c r="AH70" s="986"/>
      <c r="AI70" s="938" t="s">
        <v>68</v>
      </c>
      <c r="AJ70" s="987"/>
      <c r="AK70" s="938" t="s">
        <v>68</v>
      </c>
      <c r="AL70" s="988" t="s">
        <v>17</v>
      </c>
      <c r="AM70" s="990" t="s">
        <v>304</v>
      </c>
      <c r="AN70" s="981" t="s">
        <v>68</v>
      </c>
      <c r="AO70" s="973" t="s">
        <v>68</v>
      </c>
      <c r="AP70" s="982" t="s">
        <v>68</v>
      </c>
      <c r="AQ70" s="973" t="s">
        <v>68</v>
      </c>
      <c r="AR70" s="988" t="s">
        <v>17</v>
      </c>
      <c r="AS70" s="946" t="s">
        <v>68</v>
      </c>
      <c r="AT70" s="829"/>
      <c r="AU70" s="829"/>
    </row>
    <row r="71" spans="1:47" s="483" customFormat="1" ht="15.75" customHeight="1" x14ac:dyDescent="0.2">
      <c r="A71" s="991" t="s">
        <v>283</v>
      </c>
      <c r="B71" s="992" t="s">
        <v>45</v>
      </c>
      <c r="C71" s="993" t="s">
        <v>284</v>
      </c>
      <c r="D71" s="994"/>
      <c r="E71" s="994"/>
      <c r="F71" s="995">
        <v>4</v>
      </c>
      <c r="G71" s="996">
        <v>40</v>
      </c>
      <c r="H71" s="994" t="s">
        <v>17</v>
      </c>
      <c r="I71" s="994" t="s">
        <v>184</v>
      </c>
      <c r="J71" s="995" t="s">
        <v>17</v>
      </c>
      <c r="K71" s="996"/>
      <c r="L71" s="994"/>
      <c r="M71" s="994"/>
      <c r="N71" s="995" t="s">
        <v>17</v>
      </c>
      <c r="O71" s="996"/>
      <c r="P71" s="994"/>
      <c r="Q71" s="994"/>
      <c r="R71" s="995" t="s">
        <v>17</v>
      </c>
      <c r="S71" s="996"/>
      <c r="T71" s="994"/>
      <c r="U71" s="994"/>
      <c r="V71" s="995" t="s">
        <v>17</v>
      </c>
      <c r="W71" s="996"/>
      <c r="X71" s="994"/>
      <c r="Y71" s="994"/>
      <c r="Z71" s="995" t="s">
        <v>17</v>
      </c>
      <c r="AA71" s="997"/>
      <c r="AB71" s="994"/>
      <c r="AC71" s="994"/>
      <c r="AD71" s="995"/>
      <c r="AE71" s="998"/>
      <c r="AF71" s="821" t="s">
        <v>17</v>
      </c>
      <c r="AG71" s="821"/>
      <c r="AH71" s="821"/>
      <c r="AI71" s="821"/>
      <c r="AJ71" s="821"/>
      <c r="AK71" s="821"/>
      <c r="AL71" s="821" t="s">
        <v>17</v>
      </c>
      <c r="AM71" s="821"/>
      <c r="AN71" s="981"/>
      <c r="AO71" s="973"/>
      <c r="AP71" s="982">
        <v>4</v>
      </c>
      <c r="AQ71" s="973">
        <v>40</v>
      </c>
      <c r="AR71" s="988" t="s">
        <v>17</v>
      </c>
      <c r="AS71" s="983"/>
      <c r="AT71" s="829" t="s">
        <v>846</v>
      </c>
      <c r="AU71" s="829" t="s">
        <v>847</v>
      </c>
    </row>
    <row r="72" spans="1:47" s="483" customFormat="1" ht="15.75" customHeight="1" thickBot="1" x14ac:dyDescent="0.25">
      <c r="A72" s="984" t="s">
        <v>497</v>
      </c>
      <c r="B72" s="935" t="s">
        <v>15</v>
      </c>
      <c r="C72" s="985" t="s">
        <v>498</v>
      </c>
      <c r="D72" s="986"/>
      <c r="E72" s="938" t="s">
        <v>68</v>
      </c>
      <c r="F72" s="987"/>
      <c r="G72" s="938" t="s">
        <v>68</v>
      </c>
      <c r="H72" s="988" t="s">
        <v>17</v>
      </c>
      <c r="I72" s="989"/>
      <c r="J72" s="986"/>
      <c r="K72" s="938" t="s">
        <v>68</v>
      </c>
      <c r="L72" s="987"/>
      <c r="M72" s="938" t="s">
        <v>68</v>
      </c>
      <c r="N72" s="988" t="s">
        <v>17</v>
      </c>
      <c r="O72" s="989"/>
      <c r="P72" s="986"/>
      <c r="Q72" s="938" t="s">
        <v>68</v>
      </c>
      <c r="R72" s="987"/>
      <c r="S72" s="938" t="s">
        <v>68</v>
      </c>
      <c r="T72" s="988" t="s">
        <v>17</v>
      </c>
      <c r="U72" s="989"/>
      <c r="V72" s="986"/>
      <c r="W72" s="938" t="s">
        <v>68</v>
      </c>
      <c r="X72" s="987"/>
      <c r="Y72" s="938" t="s">
        <v>68</v>
      </c>
      <c r="Z72" s="988" t="s">
        <v>17</v>
      </c>
      <c r="AA72" s="989"/>
      <c r="AB72" s="986"/>
      <c r="AC72" s="938" t="s">
        <v>68</v>
      </c>
      <c r="AD72" s="987"/>
      <c r="AE72" s="938" t="s">
        <v>68</v>
      </c>
      <c r="AF72" s="988" t="s">
        <v>17</v>
      </c>
      <c r="AG72" s="989"/>
      <c r="AH72" s="986"/>
      <c r="AI72" s="938" t="s">
        <v>68</v>
      </c>
      <c r="AJ72" s="987"/>
      <c r="AK72" s="938" t="s">
        <v>68</v>
      </c>
      <c r="AL72" s="988" t="s">
        <v>17</v>
      </c>
      <c r="AM72" s="990" t="s">
        <v>304</v>
      </c>
      <c r="AN72" s="981" t="s">
        <v>68</v>
      </c>
      <c r="AO72" s="973" t="s">
        <v>68</v>
      </c>
      <c r="AP72" s="982" t="s">
        <v>68</v>
      </c>
      <c r="AQ72" s="973" t="s">
        <v>68</v>
      </c>
      <c r="AR72" s="988" t="s">
        <v>17</v>
      </c>
      <c r="AS72" s="983" t="s">
        <v>68</v>
      </c>
      <c r="AT72" s="829"/>
      <c r="AU72" s="829"/>
    </row>
    <row r="73" spans="1:47" s="483" customFormat="1" ht="15.75" customHeight="1" thickBot="1" x14ac:dyDescent="0.3">
      <c r="A73" s="455"/>
      <c r="B73" s="456"/>
      <c r="C73" s="457" t="s">
        <v>18</v>
      </c>
      <c r="D73" s="458">
        <f t="shared" ref="D73:AM73" si="19">SUM(D68:D72)</f>
        <v>0</v>
      </c>
      <c r="E73" s="613">
        <f t="shared" si="19"/>
        <v>0</v>
      </c>
      <c r="F73" s="613">
        <f t="shared" si="19"/>
        <v>4</v>
      </c>
      <c r="G73" s="613">
        <f t="shared" si="19"/>
        <v>40</v>
      </c>
      <c r="H73" s="614">
        <f t="shared" si="19"/>
        <v>0</v>
      </c>
      <c r="I73" s="615">
        <f t="shared" si="19"/>
        <v>0</v>
      </c>
      <c r="J73" s="616">
        <f t="shared" si="19"/>
        <v>0</v>
      </c>
      <c r="K73" s="613">
        <f t="shared" si="19"/>
        <v>0</v>
      </c>
      <c r="L73" s="617">
        <f t="shared" si="19"/>
        <v>0</v>
      </c>
      <c r="M73" s="613">
        <f t="shared" si="19"/>
        <v>0</v>
      </c>
      <c r="N73" s="614">
        <f t="shared" si="19"/>
        <v>0</v>
      </c>
      <c r="O73" s="615">
        <f t="shared" si="19"/>
        <v>0</v>
      </c>
      <c r="P73" s="458">
        <f t="shared" si="19"/>
        <v>0</v>
      </c>
      <c r="Q73" s="613">
        <f t="shared" si="19"/>
        <v>0</v>
      </c>
      <c r="R73" s="617">
        <f t="shared" si="19"/>
        <v>0</v>
      </c>
      <c r="S73" s="613">
        <f t="shared" si="19"/>
        <v>0</v>
      </c>
      <c r="T73" s="618">
        <f t="shared" si="19"/>
        <v>0</v>
      </c>
      <c r="U73" s="615">
        <f t="shared" si="19"/>
        <v>0</v>
      </c>
      <c r="V73" s="616">
        <f t="shared" si="19"/>
        <v>0</v>
      </c>
      <c r="W73" s="613">
        <f t="shared" si="19"/>
        <v>0</v>
      </c>
      <c r="X73" s="617">
        <f t="shared" si="19"/>
        <v>0</v>
      </c>
      <c r="Y73" s="613">
        <f t="shared" si="19"/>
        <v>0</v>
      </c>
      <c r="Z73" s="614">
        <f t="shared" si="19"/>
        <v>0</v>
      </c>
      <c r="AA73" s="615">
        <f t="shared" si="19"/>
        <v>0</v>
      </c>
      <c r="AB73" s="458">
        <f t="shared" si="19"/>
        <v>0</v>
      </c>
      <c r="AC73" s="613">
        <f t="shared" si="19"/>
        <v>0</v>
      </c>
      <c r="AD73" s="617">
        <f t="shared" si="19"/>
        <v>0</v>
      </c>
      <c r="AE73" s="613">
        <f t="shared" si="19"/>
        <v>0</v>
      </c>
      <c r="AF73" s="614">
        <f t="shared" si="19"/>
        <v>0</v>
      </c>
      <c r="AG73" s="615">
        <f t="shared" si="19"/>
        <v>0</v>
      </c>
      <c r="AH73" s="616">
        <f t="shared" si="19"/>
        <v>0</v>
      </c>
      <c r="AI73" s="613">
        <f t="shared" si="19"/>
        <v>0</v>
      </c>
      <c r="AJ73" s="617">
        <f t="shared" si="19"/>
        <v>0</v>
      </c>
      <c r="AK73" s="613">
        <f t="shared" si="19"/>
        <v>0</v>
      </c>
      <c r="AL73" s="614">
        <f t="shared" si="19"/>
        <v>0</v>
      </c>
      <c r="AM73" s="615">
        <f t="shared" si="19"/>
        <v>0</v>
      </c>
      <c r="AN73" s="619" t="str">
        <f>IF(D73+J73+P73+V73=0,"",D73+J73+P73+V73)</f>
        <v/>
      </c>
      <c r="AO73" s="620" t="str">
        <f>IF((P73+V73+AB73+AH73)*14=0,"",(P73+V73+AB73+AH73)*14)</f>
        <v/>
      </c>
      <c r="AP73" s="621">
        <f>IF(F73+L73+R73+X73=0,"",F73+L73+R73+X73)</f>
        <v>4</v>
      </c>
      <c r="AQ73" s="620">
        <v>40</v>
      </c>
      <c r="AR73" s="614" t="s">
        <v>17</v>
      </c>
      <c r="AS73" s="622" t="s">
        <v>41</v>
      </c>
      <c r="AT73" s="999"/>
      <c r="AU73" s="999"/>
    </row>
    <row r="74" spans="1:47" s="483" customFormat="1" ht="15.75" customHeight="1" thickBot="1" x14ac:dyDescent="0.3">
      <c r="A74" s="464"/>
      <c r="B74" s="465"/>
      <c r="C74" s="466" t="s">
        <v>43</v>
      </c>
      <c r="D74" s="467">
        <f>D66+D73</f>
        <v>14</v>
      </c>
      <c r="E74" s="468">
        <f>E66+E73</f>
        <v>156</v>
      </c>
      <c r="F74" s="469">
        <f>F66+F73</f>
        <v>18</v>
      </c>
      <c r="G74" s="468">
        <f>G66+G73</f>
        <v>230</v>
      </c>
      <c r="H74" s="470" t="s">
        <v>17</v>
      </c>
      <c r="I74" s="471" t="s">
        <v>17</v>
      </c>
      <c r="J74" s="472">
        <f>J66+J73</f>
        <v>13</v>
      </c>
      <c r="K74" s="468">
        <f>K66+K73</f>
        <v>190</v>
      </c>
      <c r="L74" s="469">
        <f>L66+L73</f>
        <v>15</v>
      </c>
      <c r="M74" s="468">
        <f>M66+M73</f>
        <v>214</v>
      </c>
      <c r="N74" s="470" t="s">
        <v>17</v>
      </c>
      <c r="O74" s="471" t="s">
        <v>17</v>
      </c>
      <c r="P74" s="467">
        <f>P66+P73</f>
        <v>14</v>
      </c>
      <c r="Q74" s="468">
        <f>Q66+Q73</f>
        <v>196</v>
      </c>
      <c r="R74" s="469">
        <f>R66+R73</f>
        <v>17</v>
      </c>
      <c r="S74" s="468">
        <f>S66+S73</f>
        <v>238</v>
      </c>
      <c r="T74" s="473" t="s">
        <v>17</v>
      </c>
      <c r="U74" s="471" t="s">
        <v>17</v>
      </c>
      <c r="V74" s="472">
        <f>V66+V73</f>
        <v>13</v>
      </c>
      <c r="W74" s="468">
        <f>W66+W73</f>
        <v>182</v>
      </c>
      <c r="X74" s="469">
        <f>X66+X73</f>
        <v>18</v>
      </c>
      <c r="Y74" s="468">
        <f>Y66+Y73</f>
        <v>252</v>
      </c>
      <c r="Z74" s="470" t="s">
        <v>17</v>
      </c>
      <c r="AA74" s="471" t="s">
        <v>17</v>
      </c>
      <c r="AB74" s="467">
        <f>AB66+AB73</f>
        <v>11</v>
      </c>
      <c r="AC74" s="468">
        <f>AC66+AC73</f>
        <v>154</v>
      </c>
      <c r="AD74" s="469">
        <f>AD66+AD73</f>
        <v>18</v>
      </c>
      <c r="AE74" s="468">
        <f>AE66+AE73</f>
        <v>252</v>
      </c>
      <c r="AF74" s="470" t="s">
        <v>17</v>
      </c>
      <c r="AG74" s="471" t="s">
        <v>17</v>
      </c>
      <c r="AH74" s="472">
        <f>AH66+AH73</f>
        <v>8</v>
      </c>
      <c r="AI74" s="468">
        <f>AI66+AI73</f>
        <v>84</v>
      </c>
      <c r="AJ74" s="469">
        <f>AJ66+AJ73</f>
        <v>18</v>
      </c>
      <c r="AK74" s="468">
        <f>AK66+AK73</f>
        <v>180</v>
      </c>
      <c r="AL74" s="470" t="s">
        <v>17</v>
      </c>
      <c r="AM74" s="471" t="s">
        <v>17</v>
      </c>
      <c r="AN74" s="623">
        <v>79</v>
      </c>
      <c r="AO74" s="623">
        <v>1212</v>
      </c>
      <c r="AP74" s="623">
        <v>95</v>
      </c>
      <c r="AQ74" s="623">
        <v>1220</v>
      </c>
      <c r="AR74" s="470" t="s">
        <v>17</v>
      </c>
      <c r="AS74" s="624" t="s">
        <v>41</v>
      </c>
      <c r="AT74" s="999"/>
      <c r="AU74" s="999"/>
    </row>
    <row r="75" spans="1:47" s="483" customFormat="1" ht="15.75" customHeight="1" thickTop="1" x14ac:dyDescent="0.25">
      <c r="A75" s="477"/>
      <c r="B75" s="747"/>
      <c r="C75" s="748"/>
      <c r="D75" s="1614"/>
      <c r="E75" s="1614"/>
      <c r="F75" s="1614"/>
      <c r="G75" s="1614"/>
      <c r="H75" s="1614"/>
      <c r="I75" s="1614"/>
      <c r="J75" s="1614"/>
      <c r="K75" s="1614"/>
      <c r="L75" s="1614"/>
      <c r="M75" s="1614"/>
      <c r="N75" s="1614"/>
      <c r="O75" s="1614"/>
      <c r="P75" s="1614"/>
      <c r="Q75" s="1614"/>
      <c r="R75" s="1614"/>
      <c r="S75" s="1614"/>
      <c r="T75" s="1614"/>
      <c r="U75" s="1614"/>
      <c r="V75" s="1614"/>
      <c r="W75" s="1614"/>
      <c r="X75" s="1614"/>
      <c r="Y75" s="1614"/>
      <c r="Z75" s="1614"/>
      <c r="AA75" s="1614"/>
      <c r="AB75" s="1614"/>
      <c r="AC75" s="1614"/>
      <c r="AD75" s="1614"/>
      <c r="AE75" s="1614"/>
      <c r="AF75" s="1614"/>
      <c r="AG75" s="1614"/>
      <c r="AH75" s="1614"/>
      <c r="AI75" s="1614"/>
      <c r="AJ75" s="1614"/>
      <c r="AK75" s="1614"/>
      <c r="AL75" s="1614"/>
      <c r="AM75" s="1614"/>
      <c r="AN75" s="1615"/>
      <c r="AO75" s="1615"/>
      <c r="AP75" s="1615"/>
      <c r="AQ75" s="1615"/>
      <c r="AR75" s="1615"/>
      <c r="AS75" s="1615"/>
      <c r="AT75" s="1215"/>
      <c r="AU75" s="1215"/>
    </row>
    <row r="76" spans="1:47" s="483" customFormat="1" ht="15.75" customHeight="1" x14ac:dyDescent="0.2">
      <c r="A76" s="1109" t="s">
        <v>974</v>
      </c>
      <c r="B76" s="1000" t="s">
        <v>15</v>
      </c>
      <c r="C76" s="1450" t="s">
        <v>20</v>
      </c>
      <c r="D76" s="887"/>
      <c r="E76" s="887"/>
      <c r="F76" s="887"/>
      <c r="G76" s="887"/>
      <c r="H76" s="1001"/>
      <c r="I76" s="1001"/>
      <c r="J76" s="1001"/>
      <c r="K76" s="887"/>
      <c r="L76" s="887"/>
      <c r="M76" s="887">
        <v>160</v>
      </c>
      <c r="N76" s="1001" t="s">
        <v>17</v>
      </c>
      <c r="O76" s="1001" t="s">
        <v>184</v>
      </c>
      <c r="P76" s="887"/>
      <c r="Q76" s="887"/>
      <c r="R76" s="887"/>
      <c r="S76" s="887"/>
      <c r="T76" s="1001"/>
      <c r="U76" s="1001"/>
      <c r="V76" s="887"/>
      <c r="W76" s="887"/>
      <c r="X76" s="887"/>
      <c r="Y76" s="887"/>
      <c r="Z76" s="1001"/>
      <c r="AA76" s="1001"/>
      <c r="AB76" s="1001"/>
      <c r="AC76" s="887"/>
      <c r="AD76" s="887"/>
      <c r="AE76" s="887"/>
      <c r="AF76" s="1001"/>
      <c r="AG76" s="1001"/>
      <c r="AH76" s="1001"/>
      <c r="AI76" s="887"/>
      <c r="AJ76" s="887"/>
      <c r="AK76" s="887"/>
      <c r="AL76" s="1001"/>
      <c r="AM76" s="1001"/>
      <c r="AN76" s="481"/>
      <c r="AO76" s="481"/>
      <c r="AP76" s="481"/>
      <c r="AQ76" s="481"/>
      <c r="AR76" s="481"/>
      <c r="AS76" s="481"/>
      <c r="AT76" s="1215" t="s">
        <v>764</v>
      </c>
      <c r="AU76" s="1305" t="s">
        <v>731</v>
      </c>
    </row>
    <row r="77" spans="1:47" s="483" customFormat="1" ht="15.75" customHeight="1" x14ac:dyDescent="0.2">
      <c r="A77" s="1110" t="s">
        <v>975</v>
      </c>
      <c r="B77" s="889" t="s">
        <v>15</v>
      </c>
      <c r="C77" s="1450" t="s">
        <v>21</v>
      </c>
      <c r="D77" s="887"/>
      <c r="E77" s="887"/>
      <c r="F77" s="887"/>
      <c r="G77" s="887"/>
      <c r="H77" s="1001"/>
      <c r="I77" s="1001"/>
      <c r="J77" s="1001"/>
      <c r="K77" s="887"/>
      <c r="L77" s="887"/>
      <c r="M77" s="887"/>
      <c r="N77" s="1001"/>
      <c r="O77" s="1001"/>
      <c r="P77" s="887"/>
      <c r="Q77" s="887"/>
      <c r="R77" s="887"/>
      <c r="S77" s="887"/>
      <c r="T77" s="1001"/>
      <c r="U77" s="1001"/>
      <c r="V77" s="887"/>
      <c r="W77" s="887"/>
      <c r="X77" s="887"/>
      <c r="Y77" s="887">
        <v>160</v>
      </c>
      <c r="Z77" s="1001" t="s">
        <v>17</v>
      </c>
      <c r="AA77" s="1001" t="s">
        <v>184</v>
      </c>
      <c r="AB77" s="1001"/>
      <c r="AC77" s="887"/>
      <c r="AD77" s="887"/>
      <c r="AE77" s="887"/>
      <c r="AF77" s="1001"/>
      <c r="AG77" s="1001"/>
      <c r="AH77" s="1001"/>
      <c r="AI77" s="887"/>
      <c r="AJ77" s="887"/>
      <c r="AK77" s="887"/>
      <c r="AL77" s="1001"/>
      <c r="AM77" s="1001"/>
      <c r="AN77" s="481"/>
      <c r="AO77" s="481"/>
      <c r="AP77" s="481"/>
      <c r="AQ77" s="481"/>
      <c r="AR77" s="481"/>
      <c r="AS77" s="481"/>
      <c r="AT77" s="1215" t="s">
        <v>764</v>
      </c>
      <c r="AU77" s="1305" t="s">
        <v>731</v>
      </c>
    </row>
    <row r="78" spans="1:47" s="483" customFormat="1" ht="15.75" customHeight="1" x14ac:dyDescent="0.2">
      <c r="A78" s="1110" t="s">
        <v>976</v>
      </c>
      <c r="B78" s="889" t="s">
        <v>15</v>
      </c>
      <c r="C78" s="1450" t="s">
        <v>33</v>
      </c>
      <c r="D78" s="887"/>
      <c r="E78" s="887"/>
      <c r="F78" s="887"/>
      <c r="G78" s="887"/>
      <c r="H78" s="1001"/>
      <c r="I78" s="1001"/>
      <c r="J78" s="1001"/>
      <c r="K78" s="887"/>
      <c r="L78" s="887"/>
      <c r="M78" s="887"/>
      <c r="N78" s="1001"/>
      <c r="O78" s="1001"/>
      <c r="P78" s="887"/>
      <c r="Q78" s="887"/>
      <c r="R78" s="887"/>
      <c r="S78" s="887"/>
      <c r="T78" s="1001"/>
      <c r="U78" s="1001"/>
      <c r="V78" s="887"/>
      <c r="W78" s="887"/>
      <c r="X78" s="887"/>
      <c r="Y78" s="887"/>
      <c r="Z78" s="1001"/>
      <c r="AA78" s="1001"/>
      <c r="AB78" s="1001"/>
      <c r="AC78" s="887"/>
      <c r="AD78" s="887"/>
      <c r="AE78" s="887"/>
      <c r="AF78" s="1001"/>
      <c r="AG78" s="1001"/>
      <c r="AH78" s="1001"/>
      <c r="AI78" s="887"/>
      <c r="AJ78" s="887"/>
      <c r="AK78" s="887">
        <v>80</v>
      </c>
      <c r="AL78" s="1001" t="s">
        <v>17</v>
      </c>
      <c r="AM78" s="1001" t="s">
        <v>184</v>
      </c>
      <c r="AN78" s="481"/>
      <c r="AO78" s="481"/>
      <c r="AP78" s="481"/>
      <c r="AQ78" s="481"/>
      <c r="AR78" s="481"/>
      <c r="AS78" s="481"/>
      <c r="AT78" s="1215" t="s">
        <v>764</v>
      </c>
      <c r="AU78" s="1305" t="s">
        <v>731</v>
      </c>
    </row>
    <row r="79" spans="1:47" s="483" customFormat="1" ht="15.75" customHeight="1" x14ac:dyDescent="0.2">
      <c r="A79" s="1617"/>
      <c r="B79" s="1647"/>
      <c r="C79" s="1647"/>
      <c r="D79" s="1647"/>
      <c r="E79" s="1647"/>
      <c r="F79" s="1647"/>
      <c r="G79" s="1647"/>
      <c r="H79" s="1647"/>
      <c r="I79" s="1647"/>
      <c r="J79" s="1647"/>
      <c r="K79" s="1647"/>
      <c r="L79" s="1647"/>
      <c r="M79" s="1647"/>
      <c r="N79" s="1647"/>
      <c r="O79" s="1647"/>
      <c r="P79" s="1647"/>
      <c r="Q79" s="1647"/>
      <c r="R79" s="1647"/>
      <c r="S79" s="1647"/>
      <c r="T79" s="1647"/>
      <c r="U79" s="1647"/>
      <c r="V79" s="1647"/>
      <c r="W79" s="1647"/>
      <c r="X79" s="1647"/>
      <c r="Y79" s="1647"/>
      <c r="Z79" s="1647"/>
      <c r="AA79" s="1647"/>
      <c r="AB79" s="906"/>
      <c r="AC79" s="906"/>
      <c r="AD79" s="906"/>
      <c r="AE79" s="906"/>
      <c r="AF79" s="906"/>
      <c r="AG79" s="906"/>
      <c r="AH79" s="906"/>
      <c r="AI79" s="906"/>
      <c r="AJ79" s="906"/>
      <c r="AK79" s="906"/>
      <c r="AL79" s="906"/>
      <c r="AM79" s="906"/>
      <c r="AN79" s="907"/>
      <c r="AO79" s="908"/>
      <c r="AP79" s="908"/>
      <c r="AQ79" s="908"/>
      <c r="AR79" s="908"/>
      <c r="AS79" s="822"/>
    </row>
    <row r="80" spans="1:47" s="483" customFormat="1" ht="15.75" customHeight="1" x14ac:dyDescent="0.2">
      <c r="A80" s="1648" t="s">
        <v>22</v>
      </c>
      <c r="B80" s="1649"/>
      <c r="C80" s="1649"/>
      <c r="D80" s="1649"/>
      <c r="E80" s="1649"/>
      <c r="F80" s="1649"/>
      <c r="G80" s="1649"/>
      <c r="H80" s="1649"/>
      <c r="I80" s="1649"/>
      <c r="J80" s="1649"/>
      <c r="K80" s="1649"/>
      <c r="L80" s="1649"/>
      <c r="M80" s="1649"/>
      <c r="N80" s="1649"/>
      <c r="O80" s="1649"/>
      <c r="P80" s="1649"/>
      <c r="Q80" s="1649"/>
      <c r="R80" s="1649"/>
      <c r="S80" s="1649"/>
      <c r="T80" s="1649"/>
      <c r="U80" s="1649"/>
      <c r="V80" s="1649"/>
      <c r="W80" s="1649"/>
      <c r="X80" s="1649"/>
      <c r="Y80" s="1649"/>
      <c r="Z80" s="1649"/>
      <c r="AA80" s="1649"/>
      <c r="AB80" s="909"/>
      <c r="AC80" s="909"/>
      <c r="AD80" s="909"/>
      <c r="AE80" s="909"/>
      <c r="AF80" s="909"/>
      <c r="AG80" s="909"/>
      <c r="AH80" s="909"/>
      <c r="AI80" s="909"/>
      <c r="AJ80" s="909"/>
      <c r="AK80" s="909"/>
      <c r="AL80" s="909"/>
      <c r="AM80" s="909"/>
      <c r="AN80" s="907"/>
      <c r="AO80" s="908"/>
      <c r="AP80" s="908"/>
      <c r="AQ80" s="908"/>
      <c r="AR80" s="908"/>
      <c r="AS80" s="822"/>
    </row>
    <row r="81" spans="1:45" s="483" customFormat="1" ht="15.75" customHeight="1" x14ac:dyDescent="0.25">
      <c r="A81" s="490"/>
      <c r="B81" s="910"/>
      <c r="C81" s="1002" t="s">
        <v>23</v>
      </c>
      <c r="D81" s="1003"/>
      <c r="E81" s="1004"/>
      <c r="F81" s="1004"/>
      <c r="G81" s="1004"/>
      <c r="H81" s="945"/>
      <c r="I81" s="1005">
        <f>IF(COUNTIF(I21:I78,"A")=0,"",COUNTIF(I21:I78,"A"))</f>
        <v>1</v>
      </c>
      <c r="J81" s="1003"/>
      <c r="K81" s="1004"/>
      <c r="L81" s="1004"/>
      <c r="M81" s="1004"/>
      <c r="N81" s="945"/>
      <c r="O81" s="1005">
        <f>IF(COUNTIF(O21:O78,"A")=0,"",COUNTIF(O21:O78,"A"))</f>
        <v>1</v>
      </c>
      <c r="P81" s="1003"/>
      <c r="Q81" s="1004"/>
      <c r="R81" s="1004"/>
      <c r="S81" s="1004"/>
      <c r="T81" s="945"/>
      <c r="U81" s="1005" t="str">
        <f>IF(COUNTIF(U21:U78,"A")=0,"",COUNTIF(U21:U78,"A"))</f>
        <v/>
      </c>
      <c r="V81" s="1003"/>
      <c r="W81" s="1004"/>
      <c r="X81" s="1004"/>
      <c r="Y81" s="1004"/>
      <c r="Z81" s="945"/>
      <c r="AA81" s="1005">
        <f>IF(COUNTIF(AA21:AA78,"A")=0,"",COUNTIF(AA21:AA78,"A"))</f>
        <v>1</v>
      </c>
      <c r="AB81" s="1003"/>
      <c r="AC81" s="1004"/>
      <c r="AD81" s="1004"/>
      <c r="AE81" s="1004"/>
      <c r="AF81" s="945"/>
      <c r="AG81" s="1005" t="str">
        <f>IF(COUNTIF(AG21:AG78,"A")=0,"",COUNTIF(AG21:AG78,"A"))</f>
        <v/>
      </c>
      <c r="AH81" s="1003"/>
      <c r="AI81" s="1004"/>
      <c r="AJ81" s="1004"/>
      <c r="AK81" s="1004"/>
      <c r="AL81" s="945"/>
      <c r="AM81" s="1005">
        <f>IF(COUNTIF(AM21:AM78,"A")=0,"",COUNTIF(AM21:AM78,"A"))</f>
        <v>1</v>
      </c>
      <c r="AN81" s="1006"/>
      <c r="AO81" s="1004"/>
      <c r="AP81" s="1004"/>
      <c r="AQ81" s="1004"/>
      <c r="AR81" s="945"/>
      <c r="AS81" s="1007">
        <f t="shared" ref="AS81:AS93" si="20">IF(SUM(I81:AM81)=0,"",SUM(I81:AM81))</f>
        <v>4</v>
      </c>
    </row>
    <row r="82" spans="1:45" s="483" customFormat="1" ht="15.75" customHeight="1" x14ac:dyDescent="0.25">
      <c r="A82" s="490"/>
      <c r="B82" s="910"/>
      <c r="C82" s="1002" t="s">
        <v>24</v>
      </c>
      <c r="D82" s="1003"/>
      <c r="E82" s="1004"/>
      <c r="F82" s="1004"/>
      <c r="G82" s="1004"/>
      <c r="H82" s="945"/>
      <c r="I82" s="1005">
        <f>IF(COUNTIF(I21:I78,"B")=0,"",COUNTIF(I21:I78,"B"))</f>
        <v>1</v>
      </c>
      <c r="J82" s="1003"/>
      <c r="K82" s="1004"/>
      <c r="L82" s="1004"/>
      <c r="M82" s="1004"/>
      <c r="N82" s="945"/>
      <c r="O82" s="1005">
        <f>IF(COUNTIF(O21:O78,"B")=0,"",COUNTIF(O21:O78,"B"))</f>
        <v>1</v>
      </c>
      <c r="P82" s="1003"/>
      <c r="Q82" s="1004"/>
      <c r="R82" s="1004"/>
      <c r="S82" s="1004"/>
      <c r="T82" s="945"/>
      <c r="U82" s="1005" t="str">
        <f>IF(COUNTIF(U21:U78,"B")=0,"",COUNTIF(U21:U78,"B"))</f>
        <v/>
      </c>
      <c r="V82" s="1003"/>
      <c r="W82" s="1004"/>
      <c r="X82" s="1004"/>
      <c r="Y82" s="1004"/>
      <c r="Z82" s="945"/>
      <c r="AA82" s="1005">
        <f>IF(COUNTIF(AA21:AA78,"B")=0,"",COUNTIF(AA21:AA78,"B"))</f>
        <v>1</v>
      </c>
      <c r="AB82" s="1003"/>
      <c r="AC82" s="1004"/>
      <c r="AD82" s="1004"/>
      <c r="AE82" s="1004"/>
      <c r="AF82" s="945"/>
      <c r="AG82" s="1005" t="str">
        <f>IF(COUNTIF(AG21:AG78,"B")=0,"",COUNTIF(AG21:AG78,"B"))</f>
        <v/>
      </c>
      <c r="AH82" s="1003"/>
      <c r="AI82" s="1004"/>
      <c r="AJ82" s="1004"/>
      <c r="AK82" s="1004"/>
      <c r="AL82" s="945"/>
      <c r="AM82" s="1005" t="str">
        <f>IF(COUNTIF(AM21:AM78,"B")=0,"",COUNTIF(AM21:AM78,"B"))</f>
        <v/>
      </c>
      <c r="AN82" s="1006"/>
      <c r="AO82" s="1004"/>
      <c r="AP82" s="1004"/>
      <c r="AQ82" s="1004"/>
      <c r="AR82" s="945"/>
      <c r="AS82" s="1007">
        <f t="shared" si="20"/>
        <v>3</v>
      </c>
    </row>
    <row r="83" spans="1:45" s="483" customFormat="1" ht="15.75" customHeight="1" x14ac:dyDescent="0.25">
      <c r="A83" s="490"/>
      <c r="B83" s="910"/>
      <c r="C83" s="1002" t="s">
        <v>58</v>
      </c>
      <c r="D83" s="1003"/>
      <c r="E83" s="1004"/>
      <c r="F83" s="1004"/>
      <c r="G83" s="1004"/>
      <c r="H83" s="945"/>
      <c r="I83" s="1005">
        <f>IF(COUNTIF(I21:I78,"ÉÉ")=0,"",COUNTIF(I21:I78,"ÉÉ"))</f>
        <v>1</v>
      </c>
      <c r="J83" s="1003"/>
      <c r="K83" s="1004"/>
      <c r="L83" s="1004"/>
      <c r="M83" s="1004"/>
      <c r="N83" s="945"/>
      <c r="O83" s="1005">
        <f>IF(COUNTIF(O21:O78,"ÉÉ")=0,"",COUNTIF(O21:O78,"ÉÉ"))</f>
        <v>1</v>
      </c>
      <c r="P83" s="1003"/>
      <c r="Q83" s="1004"/>
      <c r="R83" s="1004"/>
      <c r="S83" s="1004"/>
      <c r="T83" s="945"/>
      <c r="U83" s="1005">
        <v>2</v>
      </c>
      <c r="V83" s="1003"/>
      <c r="W83" s="1004"/>
      <c r="X83" s="1004"/>
      <c r="Y83" s="1004"/>
      <c r="Z83" s="945"/>
      <c r="AA83" s="1005" t="str">
        <f>IF(COUNTIF(AA21:AA78,"ÉÉ")=0,"",COUNTIF(AA21:AA78,"ÉÉ"))</f>
        <v/>
      </c>
      <c r="AB83" s="1003"/>
      <c r="AC83" s="1004"/>
      <c r="AD83" s="1004"/>
      <c r="AE83" s="1004"/>
      <c r="AF83" s="945"/>
      <c r="AG83" s="1005">
        <v>1</v>
      </c>
      <c r="AH83" s="1003"/>
      <c r="AI83" s="1004"/>
      <c r="AJ83" s="1004"/>
      <c r="AK83" s="1004"/>
      <c r="AL83" s="945"/>
      <c r="AM83" s="1005">
        <f>IF(COUNTIF(AM21:AM78,"ÉÉ")=0,"",COUNTIF(AM21:AM78,"ÉÉ"))</f>
        <v>1</v>
      </c>
      <c r="AN83" s="1006"/>
      <c r="AO83" s="1004"/>
      <c r="AP83" s="1004"/>
      <c r="AQ83" s="1004"/>
      <c r="AR83" s="945"/>
      <c r="AS83" s="1007">
        <f t="shared" si="20"/>
        <v>6</v>
      </c>
    </row>
    <row r="84" spans="1:45" s="483" customFormat="1" ht="15.75" customHeight="1" x14ac:dyDescent="0.25">
      <c r="A84" s="490"/>
      <c r="B84" s="910"/>
      <c r="C84" s="1002" t="s">
        <v>59</v>
      </c>
      <c r="D84" s="1008"/>
      <c r="E84" s="1009"/>
      <c r="F84" s="1009"/>
      <c r="G84" s="1009"/>
      <c r="H84" s="1010"/>
      <c r="I84" s="1005" t="str">
        <f>IF(COUNTIF(I21:I78,"ÉÉ(Z)")=0,"",COUNTIF(I21:I78,"ÉÉ(Z)"))</f>
        <v/>
      </c>
      <c r="J84" s="1008"/>
      <c r="K84" s="1009"/>
      <c r="L84" s="1009"/>
      <c r="M84" s="1009"/>
      <c r="N84" s="1010"/>
      <c r="O84" s="1005">
        <f>IF(COUNTIF(O21:O78,"ÉÉ(Z)")=0,"",COUNTIF(O21:O78,"ÉÉ(Z)"))</f>
        <v>3</v>
      </c>
      <c r="P84" s="1008"/>
      <c r="Q84" s="1009"/>
      <c r="R84" s="1009"/>
      <c r="S84" s="1009"/>
      <c r="T84" s="1010"/>
      <c r="U84" s="1005" t="str">
        <f>IF(COUNTIF(U21:U78,"ÉÉ(Z)")=0,"",COUNTIF(U21:U78,"ÉÉ(Z)"))</f>
        <v/>
      </c>
      <c r="V84" s="1008"/>
      <c r="W84" s="1009"/>
      <c r="X84" s="1009"/>
      <c r="Y84" s="1009"/>
      <c r="Z84" s="1010"/>
      <c r="AA84" s="1005" t="str">
        <f>IF(COUNTIF(AA21:AA78,"ÉÉ(Z)")=0,"",COUNTIF(AA21:AA78,"ÉÉ(Z)"))</f>
        <v/>
      </c>
      <c r="AB84" s="1008"/>
      <c r="AC84" s="1009"/>
      <c r="AD84" s="1009"/>
      <c r="AE84" s="1009"/>
      <c r="AF84" s="1010"/>
      <c r="AG84" s="1005">
        <f>IF(COUNTIF(AG21:AG78,"ÉÉ(Z)")=0,"",COUNTIF(AG21:AG78,"ÉÉ(Z)"))</f>
        <v>1</v>
      </c>
      <c r="AH84" s="1008"/>
      <c r="AI84" s="1009"/>
      <c r="AJ84" s="1009"/>
      <c r="AK84" s="1009"/>
      <c r="AL84" s="1010"/>
      <c r="AM84" s="1005">
        <f>IF(COUNTIF(AM21:AM78,"ÉÉ(Z)")=0,"",COUNTIF(AM21:AM78,"ÉÉ(Z)"))</f>
        <v>2</v>
      </c>
      <c r="AN84" s="1011"/>
      <c r="AO84" s="1009"/>
      <c r="AP84" s="1009"/>
      <c r="AQ84" s="1009"/>
      <c r="AR84" s="1010"/>
      <c r="AS84" s="1007">
        <f t="shared" si="20"/>
        <v>6</v>
      </c>
    </row>
    <row r="85" spans="1:45" s="483" customFormat="1" ht="15.75" customHeight="1" x14ac:dyDescent="0.25">
      <c r="A85" s="490"/>
      <c r="B85" s="910"/>
      <c r="C85" s="1002" t="s">
        <v>60</v>
      </c>
      <c r="D85" s="1003"/>
      <c r="E85" s="1004"/>
      <c r="F85" s="1004"/>
      <c r="G85" s="1004"/>
      <c r="H85" s="945"/>
      <c r="I85" s="1005" t="str">
        <f>IF(COUNTIF(I21:I78,"GYJ")=0,"",COUNTIF(I21:I78,"GYJ"))</f>
        <v/>
      </c>
      <c r="J85" s="1003"/>
      <c r="K85" s="1004"/>
      <c r="L85" s="1004"/>
      <c r="M85" s="1004"/>
      <c r="N85" s="945"/>
      <c r="O85" s="1005">
        <f>IF(COUNTIF(O21:O78,"GYJ")=0,"",COUNTIF(O21:O78,"GYJ"))</f>
        <v>3</v>
      </c>
      <c r="P85" s="1003"/>
      <c r="Q85" s="1004"/>
      <c r="R85" s="1004"/>
      <c r="S85" s="1004"/>
      <c r="T85" s="945"/>
      <c r="U85" s="1005">
        <f>IF(COUNTIF(U21:U78,"GYJ")=0,"",COUNTIF(U21:U78,"GYJ"))</f>
        <v>1</v>
      </c>
      <c r="V85" s="1003"/>
      <c r="W85" s="1004"/>
      <c r="X85" s="1004"/>
      <c r="Y85" s="1004"/>
      <c r="Z85" s="945"/>
      <c r="AA85" s="1005">
        <f>IF(COUNTIF(AA21:AA78,"GYJ")=0,"",COUNTIF(AA21:AA78,"GYJ"))</f>
        <v>1</v>
      </c>
      <c r="AB85" s="1003"/>
      <c r="AC85" s="1004"/>
      <c r="AD85" s="1004"/>
      <c r="AE85" s="1004"/>
      <c r="AF85" s="945"/>
      <c r="AG85" s="1005">
        <f>IF(COUNTIF(AG21:AG78,"GYJ")=0,"",COUNTIF(AG21:AG78,"GYJ"))</f>
        <v>2</v>
      </c>
      <c r="AH85" s="1003"/>
      <c r="AI85" s="1004"/>
      <c r="AJ85" s="1004"/>
      <c r="AK85" s="1004"/>
      <c r="AL85" s="945"/>
      <c r="AM85" s="1005">
        <f>IF(COUNTIF(AM21:AM78,"GYJ")=0,"",COUNTIF(AM21:AM78,"GYJ"))</f>
        <v>3</v>
      </c>
      <c r="AN85" s="1006"/>
      <c r="AO85" s="1004"/>
      <c r="AP85" s="1004"/>
      <c r="AQ85" s="1004"/>
      <c r="AR85" s="945"/>
      <c r="AS85" s="1007">
        <f t="shared" si="20"/>
        <v>10</v>
      </c>
    </row>
    <row r="86" spans="1:45" s="483" customFormat="1" ht="15.75" customHeight="1" x14ac:dyDescent="0.25">
      <c r="A86" s="490"/>
      <c r="B86" s="921"/>
      <c r="C86" s="1002" t="s">
        <v>61</v>
      </c>
      <c r="D86" s="1003"/>
      <c r="E86" s="1004"/>
      <c r="F86" s="1004"/>
      <c r="G86" s="1004"/>
      <c r="H86" s="945"/>
      <c r="I86" s="1005" t="str">
        <f>IF(COUNTIF(I21:I78,"GYJ(Z)")=0,"",COUNTIF(I21:I78,"GYJ(Z)"))</f>
        <v/>
      </c>
      <c r="J86" s="1003"/>
      <c r="K86" s="1004"/>
      <c r="L86" s="1004"/>
      <c r="M86" s="1004"/>
      <c r="N86" s="945"/>
      <c r="O86" s="1005" t="str">
        <f>IF(COUNTIF(O21:O78,"GYJ(Z)")=0,"",COUNTIF(O21:O78,"GYJ(Z)"))</f>
        <v/>
      </c>
      <c r="P86" s="1003"/>
      <c r="Q86" s="1004"/>
      <c r="R86" s="1004"/>
      <c r="S86" s="1004"/>
      <c r="T86" s="945"/>
      <c r="U86" s="1005" t="str">
        <f>IF(COUNTIF(U21:U78,"GYJ(Z)")=0,"",COUNTIF(U21:U78,"GYJ(Z)"))</f>
        <v/>
      </c>
      <c r="V86" s="1003"/>
      <c r="W86" s="1004"/>
      <c r="X86" s="1004"/>
      <c r="Y86" s="1004"/>
      <c r="Z86" s="945"/>
      <c r="AA86" s="1005" t="str">
        <f>IF(COUNTIF(AA21:AA78,"GYJ(Z)")=0,"",COUNTIF(AA21:AA78,"GYJ(Z)"))</f>
        <v/>
      </c>
      <c r="AB86" s="1003"/>
      <c r="AC86" s="1004"/>
      <c r="AD86" s="1004"/>
      <c r="AE86" s="1004"/>
      <c r="AF86" s="945"/>
      <c r="AG86" s="1005" t="str">
        <f>IF(COUNTIF(AG21:AG78,"GYJ(Z)")=0,"",COUNTIF(AG21:AG78,"GYJ(Z)"))</f>
        <v/>
      </c>
      <c r="AH86" s="1003"/>
      <c r="AI86" s="1004"/>
      <c r="AJ86" s="1004"/>
      <c r="AK86" s="1004"/>
      <c r="AL86" s="945"/>
      <c r="AM86" s="1005" t="str">
        <f>IF(COUNTIF(AM21:AM78,"GYJ(Z)")=0,"",COUNTIF(AM21:AM78,"GYJ(Z)"))</f>
        <v/>
      </c>
      <c r="AN86" s="1006"/>
      <c r="AO86" s="1004"/>
      <c r="AP86" s="1004"/>
      <c r="AQ86" s="1004"/>
      <c r="AR86" s="945"/>
      <c r="AS86" s="1007" t="str">
        <f t="shared" si="20"/>
        <v/>
      </c>
    </row>
    <row r="87" spans="1:45" s="483" customFormat="1" ht="15.75" customHeight="1" x14ac:dyDescent="0.25">
      <c r="A87" s="490"/>
      <c r="B87" s="910"/>
      <c r="C87" s="1012" t="s">
        <v>35</v>
      </c>
      <c r="D87" s="1003"/>
      <c r="E87" s="1004"/>
      <c r="F87" s="1004"/>
      <c r="G87" s="1004"/>
      <c r="H87" s="945"/>
      <c r="I87" s="1005">
        <f>IF(COUNTIF(I21:I78,"K")=0,"",COUNTIF(I21:I78,"K"))</f>
        <v>1</v>
      </c>
      <c r="J87" s="1003"/>
      <c r="K87" s="1004"/>
      <c r="L87" s="1004"/>
      <c r="M87" s="1004"/>
      <c r="N87" s="945"/>
      <c r="O87" s="1005">
        <v>1</v>
      </c>
      <c r="P87" s="1003"/>
      <c r="Q87" s="1004"/>
      <c r="R87" s="1004"/>
      <c r="S87" s="1004"/>
      <c r="T87" s="945"/>
      <c r="U87" s="1005">
        <f>IF(COUNTIF(U21:U78,"K")=0,"",COUNTIF(U21:U78,"K"))</f>
        <v>1</v>
      </c>
      <c r="V87" s="1003"/>
      <c r="W87" s="1004"/>
      <c r="X87" s="1004"/>
      <c r="Y87" s="1004"/>
      <c r="Z87" s="945"/>
      <c r="AA87" s="1005">
        <v>4</v>
      </c>
      <c r="AB87" s="1003"/>
      <c r="AC87" s="1004"/>
      <c r="AD87" s="1004"/>
      <c r="AE87" s="1004"/>
      <c r="AF87" s="945"/>
      <c r="AG87" s="1005">
        <f>IF(COUNTIF(AG21:AG78,"K")=0,"",COUNTIF(AG21:AG78,"K"))</f>
        <v>2</v>
      </c>
      <c r="AH87" s="1003"/>
      <c r="AI87" s="1004"/>
      <c r="AJ87" s="1004"/>
      <c r="AK87" s="1004"/>
      <c r="AL87" s="945"/>
      <c r="AM87" s="1005" t="str">
        <f>IF(COUNTIF(AM21:AM78,"K")=0,"",COUNTIF(AM21:AM78,"K"))</f>
        <v/>
      </c>
      <c r="AN87" s="1006"/>
      <c r="AO87" s="1004"/>
      <c r="AP87" s="1004"/>
      <c r="AQ87" s="1004"/>
      <c r="AR87" s="945"/>
      <c r="AS87" s="1007">
        <f t="shared" si="20"/>
        <v>9</v>
      </c>
    </row>
    <row r="88" spans="1:45" s="483" customFormat="1" ht="15.75" customHeight="1" x14ac:dyDescent="0.25">
      <c r="A88" s="490"/>
      <c r="B88" s="910"/>
      <c r="C88" s="1012" t="s">
        <v>36</v>
      </c>
      <c r="D88" s="1003"/>
      <c r="E88" s="1004"/>
      <c r="F88" s="1004"/>
      <c r="G88" s="1004"/>
      <c r="H88" s="945"/>
      <c r="I88" s="1005" t="str">
        <f>IF(COUNTIF(I21:I78,"K(Z)")=0,"",COUNTIF(I21:I78,"K(Z)"))</f>
        <v/>
      </c>
      <c r="J88" s="1003"/>
      <c r="K88" s="1004"/>
      <c r="L88" s="1004"/>
      <c r="M88" s="1004"/>
      <c r="N88" s="945"/>
      <c r="O88" s="1005">
        <f>IF(COUNTIF(O21:O78,"K(Z)")=0,"",COUNTIF(O21:O78,"K(Z)"))</f>
        <v>1</v>
      </c>
      <c r="P88" s="1003"/>
      <c r="Q88" s="1004"/>
      <c r="R88" s="1004"/>
      <c r="S88" s="1004"/>
      <c r="T88" s="945"/>
      <c r="U88" s="1005">
        <f>IF(COUNTIF(U21:U78,"K(Z)")=0,"",COUNTIF(U21:U78,"K(Z)"))</f>
        <v>3</v>
      </c>
      <c r="V88" s="1003"/>
      <c r="W88" s="1004"/>
      <c r="X88" s="1004"/>
      <c r="Y88" s="1004"/>
      <c r="Z88" s="945"/>
      <c r="AA88" s="1005">
        <f>IF(COUNTIF(AA21:AA78,"K(Z)")=0,"",COUNTIF(AA21:AA78,"K(Z)"))</f>
        <v>4</v>
      </c>
      <c r="AB88" s="1003"/>
      <c r="AC88" s="1004"/>
      <c r="AD88" s="1004"/>
      <c r="AE88" s="1004"/>
      <c r="AF88" s="945"/>
      <c r="AG88" s="1005">
        <f>IF(COUNTIF(AG21:AG78,"K(Z)")=0,"",COUNTIF(AG21:AG78,"K(Z)"))</f>
        <v>1</v>
      </c>
      <c r="AH88" s="1003"/>
      <c r="AI88" s="1004"/>
      <c r="AJ88" s="1004"/>
      <c r="AK88" s="1004"/>
      <c r="AL88" s="945"/>
      <c r="AM88" s="1005" t="str">
        <f>IF(COUNTIF(AM21:AM78,"K(Z)")=0,"",COUNTIF(AM21:AM78,"K(Z)"))</f>
        <v/>
      </c>
      <c r="AN88" s="1006"/>
      <c r="AO88" s="1004"/>
      <c r="AP88" s="1004"/>
      <c r="AQ88" s="1004"/>
      <c r="AR88" s="945"/>
      <c r="AS88" s="1007">
        <f t="shared" si="20"/>
        <v>9</v>
      </c>
    </row>
    <row r="89" spans="1:45" s="483" customFormat="1" ht="15.75" customHeight="1" x14ac:dyDescent="0.25">
      <c r="A89" s="490"/>
      <c r="B89" s="910"/>
      <c r="C89" s="1002" t="s">
        <v>25</v>
      </c>
      <c r="D89" s="1003"/>
      <c r="E89" s="1004"/>
      <c r="F89" s="1004"/>
      <c r="G89" s="1004"/>
      <c r="H89" s="945"/>
      <c r="I89" s="1005" t="str">
        <f>IF(COUNTIF(I21:I78,"AV")=0,"",COUNTIF(I21:I78,"AV"))</f>
        <v/>
      </c>
      <c r="J89" s="1003"/>
      <c r="K89" s="1004"/>
      <c r="L89" s="1004"/>
      <c r="M89" s="1004"/>
      <c r="N89" s="945"/>
      <c r="O89" s="1005" t="str">
        <f>IF(COUNTIF(O21:O78,"AV")=0,"",COUNTIF(O21:O78,"AV"))</f>
        <v/>
      </c>
      <c r="P89" s="1003"/>
      <c r="Q89" s="1004"/>
      <c r="R89" s="1004"/>
      <c r="S89" s="1004"/>
      <c r="T89" s="945"/>
      <c r="U89" s="1005" t="str">
        <f>IF(COUNTIF(U21:U78,"AV")=0,"",COUNTIF(U21:U78,"AV"))</f>
        <v/>
      </c>
      <c r="V89" s="1003"/>
      <c r="W89" s="1004"/>
      <c r="X89" s="1004"/>
      <c r="Y89" s="1004"/>
      <c r="Z89" s="945"/>
      <c r="AA89" s="1005" t="str">
        <f>IF(COUNTIF(AA21:AA78,"AV")=0,"",COUNTIF(AA21:AA78,"AV"))</f>
        <v/>
      </c>
      <c r="AB89" s="1003"/>
      <c r="AC89" s="1004"/>
      <c r="AD89" s="1004"/>
      <c r="AE89" s="1004"/>
      <c r="AF89" s="945"/>
      <c r="AG89" s="1005" t="str">
        <f>IF(COUNTIF(AG21:AG78,"AV")=0,"",COUNTIF(AG21:AG78,"AV"))</f>
        <v/>
      </c>
      <c r="AH89" s="1003"/>
      <c r="AI89" s="1004"/>
      <c r="AJ89" s="1004"/>
      <c r="AK89" s="1004"/>
      <c r="AL89" s="945"/>
      <c r="AM89" s="1005" t="str">
        <f>IF(COUNTIF(AM21:AM78,"AV")=0,"",COUNTIF(AM21:AM78,"AV"))</f>
        <v/>
      </c>
      <c r="AN89" s="1006"/>
      <c r="AO89" s="1004"/>
      <c r="AP89" s="1004"/>
      <c r="AQ89" s="1004"/>
      <c r="AR89" s="945"/>
      <c r="AS89" s="1007" t="str">
        <f t="shared" si="20"/>
        <v/>
      </c>
    </row>
    <row r="90" spans="1:45" s="483" customFormat="1" ht="15.75" customHeight="1" x14ac:dyDescent="0.25">
      <c r="A90" s="490"/>
      <c r="B90" s="910"/>
      <c r="C90" s="1002" t="s">
        <v>62</v>
      </c>
      <c r="D90" s="1003"/>
      <c r="E90" s="1004"/>
      <c r="F90" s="1004"/>
      <c r="G90" s="1004"/>
      <c r="H90" s="945"/>
      <c r="I90" s="1005" t="str">
        <f>IF(COUNTIF(I21:I78,"KV")=0,"",COUNTIF(I21:I78,"KV"))</f>
        <v/>
      </c>
      <c r="J90" s="1003"/>
      <c r="K90" s="1004"/>
      <c r="L90" s="1004"/>
      <c r="M90" s="1004"/>
      <c r="N90" s="945"/>
      <c r="O90" s="1005" t="str">
        <f>IF(COUNTIF(O21:O78,"KV")=0,"",COUNTIF(O21:O78,"KV"))</f>
        <v/>
      </c>
      <c r="P90" s="1003"/>
      <c r="Q90" s="1004"/>
      <c r="R90" s="1004"/>
      <c r="S90" s="1004"/>
      <c r="T90" s="945"/>
      <c r="U90" s="1005" t="str">
        <f>IF(COUNTIF(U21:U78,"KV")=0,"",COUNTIF(U21:U78,"KV"))</f>
        <v/>
      </c>
      <c r="V90" s="1003"/>
      <c r="W90" s="1004"/>
      <c r="X90" s="1004"/>
      <c r="Y90" s="1004"/>
      <c r="Z90" s="945"/>
      <c r="AA90" s="1005" t="str">
        <f>IF(COUNTIF(AA21:AA78,"KV")=0,"",COUNTIF(AA21:AA78,"KV"))</f>
        <v/>
      </c>
      <c r="AB90" s="1003"/>
      <c r="AC90" s="1004"/>
      <c r="AD90" s="1004"/>
      <c r="AE90" s="1004"/>
      <c r="AF90" s="945"/>
      <c r="AG90" s="1005" t="str">
        <f>IF(COUNTIF(AG21:AG78,"KV")=0,"",COUNTIF(AG21:AG78,"KV"))</f>
        <v/>
      </c>
      <c r="AH90" s="1003"/>
      <c r="AI90" s="1004"/>
      <c r="AJ90" s="1004"/>
      <c r="AK90" s="1004"/>
      <c r="AL90" s="945"/>
      <c r="AM90" s="1005" t="str">
        <f>IF(COUNTIF(AM21:AM78,"KV")=0,"",COUNTIF(AM21:AM78,"KV"))</f>
        <v/>
      </c>
      <c r="AN90" s="1006"/>
      <c r="AO90" s="1004"/>
      <c r="AP90" s="1004"/>
      <c r="AQ90" s="1004"/>
      <c r="AR90" s="945"/>
      <c r="AS90" s="1007" t="str">
        <f t="shared" si="20"/>
        <v/>
      </c>
    </row>
    <row r="91" spans="1:45" s="483" customFormat="1" ht="15.75" customHeight="1" x14ac:dyDescent="0.25">
      <c r="A91" s="490"/>
      <c r="B91" s="910"/>
      <c r="C91" s="1002" t="s">
        <v>63</v>
      </c>
      <c r="D91" s="1013"/>
      <c r="E91" s="1014"/>
      <c r="F91" s="1014"/>
      <c r="G91" s="1014"/>
      <c r="H91" s="982"/>
      <c r="I91" s="1005" t="str">
        <f>IF(COUNTIF(I21:I78,"SZG")=0,"",COUNTIF(I21:I78,"SZG"))</f>
        <v/>
      </c>
      <c r="J91" s="1013"/>
      <c r="K91" s="1014"/>
      <c r="L91" s="1014"/>
      <c r="M91" s="1014"/>
      <c r="N91" s="982"/>
      <c r="O91" s="1005" t="str">
        <f>IF(COUNTIF(O21:O78,"SZG")=0,"",COUNTIF(O21:O78,"SZG"))</f>
        <v/>
      </c>
      <c r="P91" s="1013"/>
      <c r="Q91" s="1014"/>
      <c r="R91" s="1014"/>
      <c r="S91" s="1014"/>
      <c r="T91" s="982"/>
      <c r="U91" s="1005" t="str">
        <f>IF(COUNTIF(U21:U78,"SZG")=0,"",COUNTIF(U21:U78,"SZG"))</f>
        <v/>
      </c>
      <c r="V91" s="1013"/>
      <c r="W91" s="1014"/>
      <c r="X91" s="1014"/>
      <c r="Y91" s="1014"/>
      <c r="Z91" s="982"/>
      <c r="AA91" s="1005" t="str">
        <f>IF(COUNTIF(AA21:AA78,"SZG")=0,"",COUNTIF(AA21:AA78,"SZG"))</f>
        <v/>
      </c>
      <c r="AB91" s="1013"/>
      <c r="AC91" s="1014"/>
      <c r="AD91" s="1014"/>
      <c r="AE91" s="1014"/>
      <c r="AF91" s="982"/>
      <c r="AG91" s="1005">
        <f>IF(COUNTIF(AG21:AG78,"SZG")=0,"",COUNTIF(AG21:AG78,"SZG"))</f>
        <v>1</v>
      </c>
      <c r="AH91" s="1013"/>
      <c r="AI91" s="1014"/>
      <c r="AJ91" s="1014"/>
      <c r="AK91" s="1014"/>
      <c r="AL91" s="982"/>
      <c r="AM91" s="1005" t="str">
        <f>IF(COUNTIF(AM21:AM78,"SZG")=0,"",COUNTIF(AM21:AM78,"SZG"))</f>
        <v/>
      </c>
      <c r="AN91" s="1006"/>
      <c r="AO91" s="1004"/>
      <c r="AP91" s="1004"/>
      <c r="AQ91" s="1004"/>
      <c r="AR91" s="945"/>
      <c r="AS91" s="1007">
        <f t="shared" si="20"/>
        <v>1</v>
      </c>
    </row>
    <row r="92" spans="1:45" s="483" customFormat="1" ht="15.75" customHeight="1" x14ac:dyDescent="0.25">
      <c r="A92" s="490"/>
      <c r="B92" s="910"/>
      <c r="C92" s="1002" t="s">
        <v>64</v>
      </c>
      <c r="D92" s="1013"/>
      <c r="E92" s="1014"/>
      <c r="F92" s="1014"/>
      <c r="G92" s="1014"/>
      <c r="H92" s="982"/>
      <c r="I92" s="1005" t="str">
        <f>IF(COUNTIF(I21:I78,"ZV")=0,"",COUNTIF(I21:I78,"ZV"))</f>
        <v/>
      </c>
      <c r="J92" s="1013"/>
      <c r="K92" s="1014"/>
      <c r="L92" s="1014"/>
      <c r="M92" s="1014"/>
      <c r="N92" s="982"/>
      <c r="O92" s="1005" t="str">
        <f>IF(COUNTIF(O21:O78,"ZV")=0,"",COUNTIF(O21:O78,"ZV"))</f>
        <v/>
      </c>
      <c r="P92" s="1013"/>
      <c r="Q92" s="1014"/>
      <c r="R92" s="1014"/>
      <c r="S92" s="1014"/>
      <c r="T92" s="982"/>
      <c r="U92" s="1005" t="str">
        <f>IF(COUNTIF(U21:U78,"ZV")=0,"",COUNTIF(U21:U78,"ZV"))</f>
        <v/>
      </c>
      <c r="V92" s="1013"/>
      <c r="W92" s="1014"/>
      <c r="X92" s="1014"/>
      <c r="Y92" s="1014"/>
      <c r="Z92" s="982"/>
      <c r="AA92" s="1005" t="str">
        <f>IF(COUNTIF(AA21:AA78,"ZV")=0,"",COUNTIF(AA21:AA78,"ZV"))</f>
        <v/>
      </c>
      <c r="AB92" s="1013"/>
      <c r="AC92" s="1014"/>
      <c r="AD92" s="1014"/>
      <c r="AE92" s="1014"/>
      <c r="AF92" s="982"/>
      <c r="AG92" s="1005" t="str">
        <f>IF(COUNTIF(AG21:AG78,"ZV")=0,"",COUNTIF(AG21:AG78,"ZV"))</f>
        <v/>
      </c>
      <c r="AH92" s="1013"/>
      <c r="AI92" s="1014"/>
      <c r="AJ92" s="1014"/>
      <c r="AK92" s="1014"/>
      <c r="AL92" s="982"/>
      <c r="AM92" s="1005" t="str">
        <f>IF(COUNTIF(AM21:AM78,"ZV")=0,"",COUNTIF(AM21:AM78,"ZV"))</f>
        <v/>
      </c>
      <c r="AN92" s="1006"/>
      <c r="AO92" s="1004"/>
      <c r="AP92" s="1004"/>
      <c r="AQ92" s="1004"/>
      <c r="AR92" s="945"/>
      <c r="AS92" s="1007" t="str">
        <f t="shared" si="20"/>
        <v/>
      </c>
    </row>
    <row r="93" spans="1:45" s="483" customFormat="1" ht="15.75" customHeight="1" thickBot="1" x14ac:dyDescent="0.3">
      <c r="A93" s="926"/>
      <c r="B93" s="927"/>
      <c r="C93" s="1015" t="s">
        <v>26</v>
      </c>
      <c r="D93" s="1016"/>
      <c r="E93" s="1017"/>
      <c r="F93" s="1017"/>
      <c r="G93" s="1017"/>
      <c r="H93" s="1018"/>
      <c r="I93" s="1019">
        <f>IF(SUM(I81:I92)=0,"",SUM(I81:I92))</f>
        <v>4</v>
      </c>
      <c r="J93" s="1016"/>
      <c r="K93" s="1017"/>
      <c r="L93" s="1017"/>
      <c r="M93" s="1017"/>
      <c r="N93" s="1018"/>
      <c r="O93" s="1019">
        <f>IF(SUM(O81:O92)=0,"",SUM(O81:O92))</f>
        <v>11</v>
      </c>
      <c r="P93" s="1016"/>
      <c r="Q93" s="1017"/>
      <c r="R93" s="1017"/>
      <c r="S93" s="1017"/>
      <c r="T93" s="1018"/>
      <c r="U93" s="1019">
        <f>IF(SUM(U81:U92)=0,"",SUM(U81:U92))</f>
        <v>7</v>
      </c>
      <c r="V93" s="1016"/>
      <c r="W93" s="1017"/>
      <c r="X93" s="1017"/>
      <c r="Y93" s="1017"/>
      <c r="Z93" s="1018"/>
      <c r="AA93" s="1019">
        <f>IF(SUM(AA81:AA92)=0,"",SUM(AA81:AA92))</f>
        <v>11</v>
      </c>
      <c r="AB93" s="1016"/>
      <c r="AC93" s="1017"/>
      <c r="AD93" s="1017"/>
      <c r="AE93" s="1017"/>
      <c r="AF93" s="1018"/>
      <c r="AG93" s="1019">
        <f>IF(SUM(AG81:AG92)=0,"",SUM(AG81:AG92))</f>
        <v>8</v>
      </c>
      <c r="AH93" s="1016"/>
      <c r="AI93" s="1017"/>
      <c r="AJ93" s="1017"/>
      <c r="AK93" s="1017"/>
      <c r="AL93" s="1018"/>
      <c r="AM93" s="1019">
        <f>IF(SUM(AM81:AM92)=0,"",SUM(AM81:AM92))</f>
        <v>7</v>
      </c>
      <c r="AN93" s="1020"/>
      <c r="AO93" s="1017"/>
      <c r="AP93" s="1017"/>
      <c r="AQ93" s="1017"/>
      <c r="AR93" s="1018"/>
      <c r="AS93" s="1007">
        <f t="shared" si="20"/>
        <v>48</v>
      </c>
    </row>
    <row r="94" spans="1:45" s="483" customFormat="1" ht="15.75" customHeight="1" thickTop="1" x14ac:dyDescent="0.2">
      <c r="A94" s="493"/>
      <c r="B94" s="494"/>
      <c r="C94" s="494"/>
    </row>
    <row r="95" spans="1:45" s="483" customFormat="1" ht="15.75" customHeight="1" x14ac:dyDescent="0.2">
      <c r="A95" s="493"/>
      <c r="B95" s="494"/>
      <c r="C95" s="494"/>
      <c r="E95" s="495"/>
      <c r="K95" s="495"/>
      <c r="Q95" s="495"/>
    </row>
    <row r="96" spans="1:45" s="483" customFormat="1" ht="15.75" customHeight="1" x14ac:dyDescent="0.2">
      <c r="A96" s="493"/>
      <c r="B96" s="494"/>
      <c r="C96" s="494"/>
    </row>
    <row r="97" spans="1:3" s="483" customFormat="1" ht="15.75" customHeight="1" x14ac:dyDescent="0.2">
      <c r="A97" s="493"/>
      <c r="B97" s="494"/>
      <c r="C97" s="494"/>
    </row>
    <row r="98" spans="1:3" s="483" customFormat="1" ht="15.75" customHeight="1" x14ac:dyDescent="0.2">
      <c r="A98" s="493"/>
      <c r="B98" s="494"/>
      <c r="C98" s="494"/>
    </row>
    <row r="99" spans="1:3" s="483" customFormat="1" ht="15.75" customHeight="1" x14ac:dyDescent="0.2">
      <c r="A99" s="493"/>
      <c r="B99" s="494"/>
      <c r="C99" s="494"/>
    </row>
    <row r="100" spans="1:3" s="483" customFormat="1" ht="15.75" customHeight="1" x14ac:dyDescent="0.2">
      <c r="A100" s="493"/>
      <c r="B100" s="494"/>
      <c r="C100" s="494"/>
    </row>
    <row r="101" spans="1:3" s="483" customFormat="1" ht="15.75" customHeight="1" x14ac:dyDescent="0.2">
      <c r="A101" s="493"/>
      <c r="B101" s="494"/>
      <c r="C101" s="494"/>
    </row>
    <row r="102" spans="1:3" s="483" customFormat="1" ht="15.75" customHeight="1" x14ac:dyDescent="0.2">
      <c r="A102" s="493"/>
      <c r="B102" s="494"/>
      <c r="C102" s="494"/>
    </row>
    <row r="103" spans="1:3" s="483" customFormat="1" ht="15.75" customHeight="1" x14ac:dyDescent="0.2">
      <c r="A103" s="493"/>
      <c r="B103" s="494"/>
      <c r="C103" s="494"/>
    </row>
    <row r="104" spans="1:3" s="483" customFormat="1" ht="15.75" customHeight="1" x14ac:dyDescent="0.2">
      <c r="A104" s="493"/>
      <c r="B104" s="494"/>
      <c r="C104" s="494"/>
    </row>
    <row r="105" spans="1:3" s="483" customFormat="1" ht="15.75" customHeight="1" x14ac:dyDescent="0.2">
      <c r="A105" s="493"/>
      <c r="B105" s="494"/>
      <c r="C105" s="494"/>
    </row>
    <row r="106" spans="1:3" s="483" customFormat="1" ht="15.75" customHeight="1" x14ac:dyDescent="0.2">
      <c r="A106" s="493"/>
      <c r="B106" s="494"/>
      <c r="C106" s="494"/>
    </row>
    <row r="107" spans="1:3" s="483" customFormat="1" ht="15.75" customHeight="1" x14ac:dyDescent="0.2">
      <c r="A107" s="493"/>
      <c r="B107" s="494"/>
      <c r="C107" s="494"/>
    </row>
    <row r="108" spans="1:3" s="483" customFormat="1" ht="15.75" customHeight="1" x14ac:dyDescent="0.2">
      <c r="A108" s="493"/>
      <c r="B108" s="494"/>
      <c r="C108" s="494"/>
    </row>
    <row r="109" spans="1:3" s="483" customFormat="1" ht="15.75" customHeight="1" x14ac:dyDescent="0.2">
      <c r="A109" s="493"/>
      <c r="B109" s="494"/>
      <c r="C109" s="494"/>
    </row>
    <row r="110" spans="1:3" s="483" customFormat="1" ht="15.75" customHeight="1" x14ac:dyDescent="0.2">
      <c r="A110" s="493"/>
      <c r="B110" s="494"/>
      <c r="C110" s="494"/>
    </row>
    <row r="111" spans="1:3" s="483" customFormat="1" ht="15.75" customHeight="1" x14ac:dyDescent="0.2">
      <c r="A111" s="493"/>
      <c r="B111" s="494"/>
      <c r="C111" s="494"/>
    </row>
    <row r="112" spans="1:3" s="483" customFormat="1" ht="15.75" customHeight="1" x14ac:dyDescent="0.2">
      <c r="A112" s="493"/>
      <c r="B112" s="494"/>
      <c r="C112" s="494"/>
    </row>
    <row r="113" spans="1:3" s="483" customFormat="1" ht="15.75" customHeight="1" x14ac:dyDescent="0.2">
      <c r="A113" s="493"/>
      <c r="B113" s="494"/>
      <c r="C113" s="494"/>
    </row>
    <row r="114" spans="1:3" s="483" customFormat="1" ht="15.75" customHeight="1" x14ac:dyDescent="0.2">
      <c r="A114" s="493"/>
      <c r="B114" s="494"/>
      <c r="C114" s="494"/>
    </row>
    <row r="115" spans="1:3" s="483" customFormat="1" ht="15.75" customHeight="1" x14ac:dyDescent="0.2">
      <c r="A115" s="493"/>
      <c r="B115" s="494"/>
      <c r="C115" s="494"/>
    </row>
    <row r="116" spans="1:3" s="483" customFormat="1" ht="15.75" customHeight="1" x14ac:dyDescent="0.2">
      <c r="A116" s="493"/>
      <c r="B116" s="494"/>
      <c r="C116" s="494"/>
    </row>
    <row r="117" spans="1:3" s="483" customFormat="1" ht="15.75" customHeight="1" x14ac:dyDescent="0.2">
      <c r="A117" s="493"/>
      <c r="B117" s="494"/>
      <c r="C117" s="494"/>
    </row>
    <row r="118" spans="1:3" s="483" customFormat="1" ht="15.75" customHeight="1" x14ac:dyDescent="0.2">
      <c r="A118" s="493"/>
      <c r="B118" s="494"/>
      <c r="C118" s="494"/>
    </row>
    <row r="119" spans="1:3" s="483" customFormat="1" ht="15.75" customHeight="1" x14ac:dyDescent="0.2">
      <c r="A119" s="493"/>
      <c r="B119" s="494"/>
      <c r="C119" s="494"/>
    </row>
    <row r="120" spans="1:3" s="483" customFormat="1" ht="15.75" customHeight="1" x14ac:dyDescent="0.2">
      <c r="A120" s="493"/>
      <c r="B120" s="494"/>
      <c r="C120" s="494"/>
    </row>
    <row r="121" spans="1:3" s="483" customFormat="1" ht="15.75" customHeight="1" x14ac:dyDescent="0.2">
      <c r="A121" s="493"/>
      <c r="B121" s="494"/>
      <c r="C121" s="494"/>
    </row>
    <row r="122" spans="1:3" s="483" customFormat="1" ht="15.75" customHeight="1" x14ac:dyDescent="0.2">
      <c r="A122" s="493"/>
      <c r="B122" s="494"/>
      <c r="C122" s="494"/>
    </row>
    <row r="123" spans="1:3" s="483" customFormat="1" ht="15.75" customHeight="1" x14ac:dyDescent="0.2">
      <c r="A123" s="493"/>
      <c r="B123" s="494"/>
      <c r="C123" s="494"/>
    </row>
    <row r="124" spans="1:3" s="483" customFormat="1" ht="15.75" customHeight="1" x14ac:dyDescent="0.2">
      <c r="A124" s="493"/>
      <c r="B124" s="494"/>
      <c r="C124" s="494"/>
    </row>
    <row r="125" spans="1:3" s="483" customFormat="1" ht="15.75" customHeight="1" x14ac:dyDescent="0.2">
      <c r="A125" s="493"/>
      <c r="B125" s="494"/>
      <c r="C125" s="494"/>
    </row>
    <row r="126" spans="1:3" s="483" customFormat="1" ht="15.75" customHeight="1" x14ac:dyDescent="0.2">
      <c r="A126" s="493"/>
      <c r="B126" s="494"/>
      <c r="C126" s="494"/>
    </row>
    <row r="127" spans="1:3" s="483" customFormat="1" ht="15.75" customHeight="1" x14ac:dyDescent="0.2">
      <c r="A127" s="493"/>
      <c r="B127" s="494"/>
      <c r="C127" s="494"/>
    </row>
    <row r="128" spans="1:3" s="483" customFormat="1" ht="15.75" customHeight="1" x14ac:dyDescent="0.2">
      <c r="A128" s="493"/>
      <c r="B128" s="494"/>
      <c r="C128" s="494"/>
    </row>
    <row r="129" spans="1:3" s="483" customFormat="1" ht="15.75" customHeight="1" x14ac:dyDescent="0.2">
      <c r="A129" s="493"/>
      <c r="B129" s="494"/>
      <c r="C129" s="494"/>
    </row>
    <row r="130" spans="1:3" s="483" customFormat="1" ht="15.75" customHeight="1" x14ac:dyDescent="0.2">
      <c r="A130" s="493"/>
      <c r="B130" s="494"/>
      <c r="C130" s="494"/>
    </row>
    <row r="131" spans="1:3" s="483" customFormat="1" ht="15.75" customHeight="1" x14ac:dyDescent="0.2">
      <c r="A131" s="493"/>
      <c r="B131" s="494"/>
      <c r="C131" s="494"/>
    </row>
    <row r="132" spans="1:3" s="483" customFormat="1" ht="15.75" customHeight="1" x14ac:dyDescent="0.2">
      <c r="A132" s="493"/>
      <c r="B132" s="494"/>
      <c r="C132" s="494"/>
    </row>
    <row r="133" spans="1:3" s="483" customFormat="1" ht="15.75" customHeight="1" x14ac:dyDescent="0.2">
      <c r="A133" s="493"/>
      <c r="B133" s="494"/>
      <c r="C133" s="494"/>
    </row>
    <row r="134" spans="1:3" s="483" customFormat="1" ht="15.75" customHeight="1" x14ac:dyDescent="0.2">
      <c r="A134" s="493"/>
      <c r="B134" s="494"/>
      <c r="C134" s="494"/>
    </row>
    <row r="135" spans="1:3" s="483" customFormat="1" ht="15.75" customHeight="1" x14ac:dyDescent="0.2">
      <c r="A135" s="493"/>
      <c r="B135" s="494"/>
      <c r="C135" s="494"/>
    </row>
    <row r="136" spans="1:3" s="483" customFormat="1" ht="15.75" customHeight="1" x14ac:dyDescent="0.2">
      <c r="A136" s="493"/>
      <c r="B136" s="494"/>
      <c r="C136" s="494"/>
    </row>
    <row r="137" spans="1:3" s="483" customFormat="1" ht="15.75" customHeight="1" x14ac:dyDescent="0.2">
      <c r="A137" s="493"/>
      <c r="B137" s="494"/>
      <c r="C137" s="494"/>
    </row>
    <row r="138" spans="1:3" s="483" customFormat="1" ht="15.75" customHeight="1" x14ac:dyDescent="0.2">
      <c r="A138" s="493"/>
      <c r="B138" s="494"/>
      <c r="C138" s="494"/>
    </row>
    <row r="139" spans="1:3" s="483" customFormat="1" ht="15.75" customHeight="1" x14ac:dyDescent="0.2">
      <c r="A139" s="493"/>
      <c r="B139" s="494"/>
      <c r="C139" s="494"/>
    </row>
    <row r="140" spans="1:3" s="483" customFormat="1" ht="15.75" customHeight="1" x14ac:dyDescent="0.2">
      <c r="A140" s="493"/>
      <c r="B140" s="494"/>
      <c r="C140" s="494"/>
    </row>
    <row r="141" spans="1:3" s="483" customFormat="1" ht="15.75" customHeight="1" x14ac:dyDescent="0.2">
      <c r="A141" s="493"/>
      <c r="B141" s="494"/>
      <c r="C141" s="494"/>
    </row>
    <row r="142" spans="1:3" s="483" customFormat="1" ht="15.75" customHeight="1" x14ac:dyDescent="0.2">
      <c r="A142" s="493"/>
      <c r="B142" s="494"/>
      <c r="C142" s="494"/>
    </row>
    <row r="143" spans="1:3" s="483" customFormat="1" ht="15.75" customHeight="1" x14ac:dyDescent="0.2">
      <c r="A143" s="493"/>
      <c r="B143" s="494"/>
      <c r="C143" s="494"/>
    </row>
    <row r="144" spans="1:3" s="483" customFormat="1" ht="15.75" customHeight="1" x14ac:dyDescent="0.2">
      <c r="A144" s="493"/>
      <c r="B144" s="494"/>
      <c r="C144" s="494"/>
    </row>
    <row r="145" spans="1:45" s="483" customFormat="1" ht="15.75" customHeight="1" x14ac:dyDescent="0.2">
      <c r="A145" s="493"/>
      <c r="B145" s="494"/>
      <c r="C145" s="494"/>
    </row>
    <row r="146" spans="1:45" s="483" customFormat="1" ht="15.75" customHeight="1" x14ac:dyDescent="0.2">
      <c r="A146" s="493"/>
      <c r="B146" s="494"/>
      <c r="C146" s="494"/>
    </row>
    <row r="147" spans="1:45" s="483" customFormat="1" ht="15.75" customHeight="1" x14ac:dyDescent="0.2">
      <c r="A147" s="493"/>
      <c r="B147" s="494"/>
      <c r="C147" s="494"/>
    </row>
    <row r="148" spans="1:45" s="483" customFormat="1" ht="15.75" customHeight="1" x14ac:dyDescent="0.2">
      <c r="A148" s="493"/>
      <c r="B148" s="494"/>
      <c r="C148" s="494"/>
    </row>
    <row r="149" spans="1:45" s="483" customFormat="1" ht="15.75" customHeight="1" x14ac:dyDescent="0.2">
      <c r="A149" s="493"/>
      <c r="B149" s="494"/>
      <c r="C149" s="494"/>
    </row>
    <row r="150" spans="1:45" s="483" customFormat="1" ht="15.75" customHeight="1" x14ac:dyDescent="0.2">
      <c r="A150" s="493"/>
      <c r="B150" s="494"/>
      <c r="C150" s="494"/>
    </row>
    <row r="151" spans="1:45" s="483" customFormat="1" ht="15.75" customHeight="1" x14ac:dyDescent="0.2">
      <c r="A151" s="493"/>
      <c r="B151" s="494"/>
      <c r="C151" s="494"/>
    </row>
    <row r="152" spans="1:45" s="483" customFormat="1" ht="15.75" customHeight="1" x14ac:dyDescent="0.2">
      <c r="A152" s="493"/>
      <c r="B152" s="494"/>
      <c r="C152" s="494"/>
    </row>
    <row r="153" spans="1:45" s="483" customFormat="1" ht="15.75" customHeight="1" x14ac:dyDescent="0.2">
      <c r="A153" s="493"/>
      <c r="B153" s="494"/>
      <c r="C153" s="494"/>
    </row>
    <row r="154" spans="1:45" s="483" customFormat="1" ht="15.75" customHeight="1" x14ac:dyDescent="0.2">
      <c r="A154" s="493"/>
      <c r="B154" s="494"/>
      <c r="C154" s="494"/>
    </row>
    <row r="155" spans="1:45" s="483" customFormat="1" ht="15.75" customHeight="1" x14ac:dyDescent="0.2">
      <c r="A155" s="493"/>
      <c r="B155" s="494"/>
      <c r="C155" s="494"/>
    </row>
    <row r="156" spans="1:45" s="483" customFormat="1" ht="15.75" customHeight="1" x14ac:dyDescent="0.2">
      <c r="A156" s="493"/>
      <c r="B156" s="494"/>
      <c r="C156" s="494"/>
    </row>
    <row r="157" spans="1:45" s="483" customFormat="1" ht="15.75" customHeight="1" x14ac:dyDescent="0.2">
      <c r="A157" s="493"/>
      <c r="B157" s="494"/>
      <c r="C157" s="494"/>
    </row>
    <row r="158" spans="1:45" s="483" customFormat="1" ht="15.75" customHeight="1" x14ac:dyDescent="0.2">
      <c r="A158" s="493"/>
      <c r="B158" s="494"/>
      <c r="C158" s="494"/>
    </row>
    <row r="159" spans="1:45" ht="15.75" customHeight="1" x14ac:dyDescent="0.2">
      <c r="A159" s="493"/>
      <c r="B159" s="496"/>
      <c r="C159" s="496"/>
      <c r="D159" s="483"/>
      <c r="E159" s="483"/>
      <c r="F159" s="483"/>
      <c r="G159" s="483"/>
      <c r="H159" s="483"/>
      <c r="I159" s="483"/>
      <c r="J159" s="483"/>
      <c r="K159" s="483"/>
      <c r="L159" s="483"/>
      <c r="M159" s="483"/>
      <c r="N159" s="483"/>
      <c r="O159" s="483"/>
      <c r="P159" s="483"/>
      <c r="Q159" s="483"/>
      <c r="R159" s="483"/>
      <c r="S159" s="483"/>
      <c r="T159" s="483"/>
      <c r="U159" s="483"/>
      <c r="V159" s="483"/>
      <c r="W159" s="483"/>
      <c r="X159" s="483"/>
      <c r="Y159" s="483"/>
      <c r="Z159" s="483"/>
      <c r="AA159" s="483"/>
      <c r="AB159" s="483"/>
      <c r="AC159" s="483"/>
      <c r="AD159" s="483"/>
      <c r="AE159" s="483"/>
      <c r="AF159" s="483"/>
      <c r="AG159" s="483"/>
      <c r="AH159" s="483"/>
      <c r="AI159" s="483"/>
      <c r="AJ159" s="483"/>
      <c r="AK159" s="483"/>
      <c r="AL159" s="483"/>
      <c r="AM159" s="483"/>
      <c r="AN159" s="483"/>
      <c r="AO159" s="483"/>
      <c r="AP159" s="483"/>
      <c r="AQ159" s="483"/>
      <c r="AR159" s="483"/>
      <c r="AS159" s="483"/>
    </row>
    <row r="160" spans="1:45" ht="15.75" customHeight="1" x14ac:dyDescent="0.2">
      <c r="A160" s="493"/>
      <c r="B160" s="496"/>
      <c r="C160" s="496"/>
      <c r="D160" s="483"/>
      <c r="E160" s="483"/>
      <c r="F160" s="483"/>
      <c r="G160" s="483"/>
      <c r="H160" s="483"/>
      <c r="I160" s="483"/>
      <c r="J160" s="483"/>
      <c r="K160" s="483"/>
      <c r="L160" s="483"/>
      <c r="M160" s="483"/>
      <c r="N160" s="483"/>
      <c r="O160" s="483"/>
      <c r="P160" s="483"/>
      <c r="Q160" s="483"/>
      <c r="R160" s="483"/>
      <c r="S160" s="483"/>
      <c r="T160" s="483"/>
      <c r="U160" s="483"/>
      <c r="V160" s="483"/>
      <c r="W160" s="483"/>
      <c r="X160" s="483"/>
      <c r="Y160" s="483"/>
      <c r="Z160" s="483"/>
      <c r="AA160" s="483"/>
      <c r="AB160" s="483"/>
      <c r="AC160" s="483"/>
      <c r="AD160" s="483"/>
      <c r="AE160" s="483"/>
      <c r="AF160" s="483"/>
      <c r="AG160" s="483"/>
      <c r="AH160" s="483"/>
      <c r="AI160" s="483"/>
      <c r="AJ160" s="483"/>
      <c r="AK160" s="483"/>
      <c r="AL160" s="483"/>
      <c r="AM160" s="483"/>
      <c r="AN160" s="483"/>
      <c r="AO160" s="483"/>
      <c r="AP160" s="483"/>
      <c r="AQ160" s="483"/>
      <c r="AR160" s="483"/>
      <c r="AS160" s="483"/>
    </row>
    <row r="161" spans="1:45" ht="15.75" customHeight="1" x14ac:dyDescent="0.2">
      <c r="A161" s="493"/>
      <c r="B161" s="496"/>
      <c r="C161" s="496"/>
      <c r="D161" s="483"/>
      <c r="E161" s="483"/>
      <c r="F161" s="483"/>
      <c r="G161" s="483"/>
      <c r="H161" s="483"/>
      <c r="I161" s="483"/>
      <c r="J161" s="483"/>
      <c r="K161" s="483"/>
      <c r="L161" s="483"/>
      <c r="M161" s="483"/>
      <c r="N161" s="483"/>
      <c r="O161" s="483"/>
      <c r="P161" s="483"/>
      <c r="Q161" s="483"/>
      <c r="R161" s="483"/>
      <c r="S161" s="483"/>
      <c r="T161" s="483"/>
      <c r="U161" s="483"/>
      <c r="V161" s="483"/>
      <c r="W161" s="483"/>
      <c r="X161" s="483"/>
      <c r="Y161" s="483"/>
      <c r="Z161" s="483"/>
      <c r="AA161" s="483"/>
      <c r="AB161" s="483"/>
      <c r="AC161" s="483"/>
      <c r="AD161" s="483"/>
      <c r="AE161" s="483"/>
      <c r="AF161" s="483"/>
      <c r="AG161" s="483"/>
      <c r="AH161" s="483"/>
      <c r="AI161" s="483"/>
      <c r="AJ161" s="483"/>
      <c r="AK161" s="483"/>
      <c r="AL161" s="483"/>
      <c r="AM161" s="483"/>
      <c r="AN161" s="483"/>
      <c r="AO161" s="483"/>
      <c r="AP161" s="483"/>
      <c r="AQ161" s="483"/>
      <c r="AR161" s="483"/>
      <c r="AS161" s="483"/>
    </row>
    <row r="162" spans="1:45" ht="15.75" customHeight="1" x14ac:dyDescent="0.2">
      <c r="A162" s="493"/>
      <c r="B162" s="496"/>
      <c r="C162" s="496"/>
      <c r="D162" s="483"/>
      <c r="E162" s="483"/>
      <c r="F162" s="483"/>
      <c r="G162" s="483"/>
      <c r="H162" s="483"/>
      <c r="I162" s="483"/>
      <c r="J162" s="483"/>
      <c r="K162" s="483"/>
      <c r="L162" s="483"/>
      <c r="M162" s="483"/>
      <c r="N162" s="483"/>
      <c r="O162" s="483"/>
      <c r="P162" s="483"/>
      <c r="Q162" s="483"/>
      <c r="R162" s="483"/>
      <c r="S162" s="483"/>
      <c r="T162" s="483"/>
      <c r="U162" s="483"/>
      <c r="V162" s="483"/>
      <c r="W162" s="483"/>
      <c r="X162" s="483"/>
      <c r="Y162" s="483"/>
      <c r="Z162" s="483"/>
      <c r="AA162" s="483"/>
      <c r="AB162" s="483"/>
      <c r="AC162" s="483"/>
      <c r="AD162" s="483"/>
      <c r="AE162" s="483"/>
      <c r="AF162" s="483"/>
      <c r="AG162" s="483"/>
      <c r="AH162" s="483"/>
      <c r="AI162" s="483"/>
      <c r="AJ162" s="483"/>
      <c r="AK162" s="483"/>
      <c r="AL162" s="483"/>
      <c r="AM162" s="483"/>
      <c r="AN162" s="483"/>
      <c r="AO162" s="483"/>
      <c r="AP162" s="483"/>
      <c r="AQ162" s="483"/>
      <c r="AR162" s="483"/>
      <c r="AS162" s="483"/>
    </row>
    <row r="163" spans="1:45" ht="15.75" customHeight="1" x14ac:dyDescent="0.2">
      <c r="A163" s="493"/>
      <c r="B163" s="496"/>
      <c r="C163" s="496"/>
      <c r="D163" s="483"/>
      <c r="E163" s="483"/>
      <c r="F163" s="483"/>
      <c r="G163" s="483"/>
      <c r="H163" s="483"/>
      <c r="I163" s="483"/>
      <c r="J163" s="483"/>
      <c r="K163" s="483"/>
      <c r="L163" s="483"/>
      <c r="M163" s="483"/>
      <c r="N163" s="483"/>
      <c r="O163" s="483"/>
      <c r="P163" s="483"/>
      <c r="Q163" s="483"/>
      <c r="R163" s="483"/>
      <c r="S163" s="483"/>
      <c r="T163" s="483"/>
      <c r="U163" s="483"/>
      <c r="V163" s="483"/>
      <c r="W163" s="483"/>
      <c r="X163" s="483"/>
      <c r="Y163" s="483"/>
      <c r="Z163" s="483"/>
      <c r="AA163" s="483"/>
      <c r="AB163" s="483"/>
      <c r="AC163" s="483"/>
      <c r="AD163" s="483"/>
      <c r="AE163" s="483"/>
      <c r="AF163" s="483"/>
      <c r="AG163" s="483"/>
      <c r="AH163" s="483"/>
      <c r="AI163" s="483"/>
      <c r="AJ163" s="483"/>
      <c r="AK163" s="483"/>
      <c r="AL163" s="483"/>
      <c r="AM163" s="483"/>
      <c r="AN163" s="483"/>
      <c r="AO163" s="483"/>
      <c r="AP163" s="483"/>
      <c r="AQ163" s="483"/>
      <c r="AR163" s="483"/>
      <c r="AS163" s="483"/>
    </row>
    <row r="164" spans="1:45" ht="15.75" customHeight="1" x14ac:dyDescent="0.2">
      <c r="A164" s="493"/>
      <c r="B164" s="496"/>
      <c r="C164" s="496"/>
      <c r="D164" s="483"/>
      <c r="E164" s="483"/>
      <c r="F164" s="483"/>
      <c r="G164" s="483"/>
      <c r="H164" s="483"/>
      <c r="I164" s="483"/>
      <c r="J164" s="483"/>
      <c r="K164" s="483"/>
      <c r="L164" s="483"/>
      <c r="M164" s="483"/>
      <c r="N164" s="483"/>
      <c r="O164" s="483"/>
      <c r="P164" s="483"/>
      <c r="Q164" s="483"/>
      <c r="R164" s="483"/>
      <c r="S164" s="483"/>
      <c r="T164" s="483"/>
      <c r="U164" s="483"/>
      <c r="V164" s="483"/>
      <c r="W164" s="483"/>
      <c r="X164" s="483"/>
      <c r="Y164" s="483"/>
      <c r="Z164" s="483"/>
      <c r="AA164" s="483"/>
      <c r="AB164" s="483"/>
      <c r="AC164" s="483"/>
      <c r="AD164" s="483"/>
      <c r="AE164" s="483"/>
      <c r="AF164" s="483"/>
      <c r="AG164" s="483"/>
      <c r="AH164" s="483"/>
      <c r="AI164" s="483"/>
      <c r="AJ164" s="483"/>
      <c r="AK164" s="483"/>
      <c r="AL164" s="483"/>
      <c r="AM164" s="483"/>
      <c r="AN164" s="483"/>
      <c r="AO164" s="483"/>
      <c r="AP164" s="483"/>
      <c r="AQ164" s="483"/>
      <c r="AR164" s="483"/>
      <c r="AS164" s="483"/>
    </row>
    <row r="165" spans="1:45" ht="15.75" customHeight="1" x14ac:dyDescent="0.2">
      <c r="A165" s="493"/>
      <c r="B165" s="496"/>
      <c r="C165" s="496"/>
      <c r="D165" s="483"/>
      <c r="E165" s="483"/>
      <c r="F165" s="483"/>
      <c r="G165" s="483"/>
      <c r="H165" s="483"/>
      <c r="I165" s="483"/>
      <c r="J165" s="483"/>
      <c r="K165" s="483"/>
      <c r="L165" s="483"/>
      <c r="M165" s="483"/>
      <c r="N165" s="483"/>
      <c r="O165" s="483"/>
      <c r="P165" s="483"/>
      <c r="Q165" s="483"/>
      <c r="R165" s="483"/>
      <c r="S165" s="483"/>
      <c r="T165" s="483"/>
      <c r="U165" s="483"/>
      <c r="V165" s="483"/>
      <c r="W165" s="483"/>
      <c r="X165" s="483"/>
      <c r="Y165" s="483"/>
      <c r="Z165" s="483"/>
      <c r="AA165" s="483"/>
      <c r="AB165" s="483"/>
      <c r="AC165" s="483"/>
      <c r="AD165" s="483"/>
      <c r="AE165" s="483"/>
      <c r="AF165" s="483"/>
      <c r="AG165" s="483"/>
      <c r="AH165" s="483"/>
      <c r="AI165" s="483"/>
      <c r="AJ165" s="483"/>
      <c r="AK165" s="483"/>
      <c r="AL165" s="483"/>
      <c r="AM165" s="483"/>
      <c r="AN165" s="483"/>
      <c r="AO165" s="483"/>
      <c r="AP165" s="483"/>
      <c r="AQ165" s="483"/>
      <c r="AR165" s="483"/>
      <c r="AS165" s="483"/>
    </row>
    <row r="166" spans="1:45" ht="15.75" customHeight="1" x14ac:dyDescent="0.2">
      <c r="A166" s="493"/>
      <c r="B166" s="496"/>
      <c r="C166" s="496"/>
      <c r="D166" s="483"/>
      <c r="E166" s="483"/>
      <c r="F166" s="483"/>
      <c r="G166" s="483"/>
      <c r="H166" s="483"/>
      <c r="I166" s="483"/>
      <c r="J166" s="483"/>
      <c r="K166" s="483"/>
      <c r="L166" s="483"/>
      <c r="M166" s="483"/>
      <c r="N166" s="483"/>
      <c r="O166" s="483"/>
      <c r="P166" s="483"/>
      <c r="Q166" s="483"/>
      <c r="R166" s="483"/>
      <c r="S166" s="483"/>
      <c r="T166" s="483"/>
      <c r="U166" s="483"/>
      <c r="V166" s="483"/>
      <c r="W166" s="483"/>
      <c r="X166" s="483"/>
      <c r="Y166" s="483"/>
      <c r="Z166" s="483"/>
      <c r="AA166" s="483"/>
      <c r="AB166" s="483"/>
      <c r="AC166" s="483"/>
      <c r="AD166" s="483"/>
      <c r="AE166" s="483"/>
      <c r="AF166" s="483"/>
      <c r="AG166" s="483"/>
      <c r="AH166" s="483"/>
      <c r="AI166" s="483"/>
      <c r="AJ166" s="483"/>
      <c r="AK166" s="483"/>
      <c r="AL166" s="483"/>
      <c r="AM166" s="483"/>
      <c r="AN166" s="483"/>
      <c r="AO166" s="483"/>
      <c r="AP166" s="483"/>
      <c r="AQ166" s="483"/>
      <c r="AR166" s="483"/>
      <c r="AS166" s="483"/>
    </row>
    <row r="167" spans="1:45" ht="15.75" customHeight="1" x14ac:dyDescent="0.2">
      <c r="A167" s="493"/>
      <c r="B167" s="496"/>
      <c r="C167" s="496"/>
      <c r="D167" s="483"/>
      <c r="E167" s="483"/>
      <c r="F167" s="483"/>
      <c r="G167" s="483"/>
      <c r="H167" s="483"/>
      <c r="I167" s="483"/>
      <c r="J167" s="483"/>
      <c r="K167" s="483"/>
      <c r="L167" s="483"/>
      <c r="M167" s="483"/>
      <c r="N167" s="483"/>
      <c r="O167" s="483"/>
      <c r="P167" s="483"/>
      <c r="Q167" s="483"/>
      <c r="R167" s="483"/>
      <c r="S167" s="483"/>
      <c r="T167" s="483"/>
      <c r="U167" s="483"/>
      <c r="V167" s="483"/>
      <c r="W167" s="483"/>
      <c r="X167" s="483"/>
      <c r="Y167" s="483"/>
      <c r="Z167" s="483"/>
      <c r="AA167" s="483"/>
      <c r="AB167" s="483"/>
      <c r="AC167" s="483"/>
      <c r="AD167" s="483"/>
      <c r="AE167" s="483"/>
      <c r="AF167" s="483"/>
      <c r="AG167" s="483"/>
      <c r="AH167" s="483"/>
      <c r="AI167" s="483"/>
      <c r="AJ167" s="483"/>
      <c r="AK167" s="483"/>
      <c r="AL167" s="483"/>
      <c r="AM167" s="483"/>
      <c r="AN167" s="483"/>
      <c r="AO167" s="483"/>
      <c r="AP167" s="483"/>
      <c r="AQ167" s="483"/>
      <c r="AR167" s="483"/>
      <c r="AS167" s="483"/>
    </row>
    <row r="168" spans="1:45" ht="15.75" customHeight="1" x14ac:dyDescent="0.2">
      <c r="A168" s="497"/>
      <c r="B168" s="498"/>
      <c r="C168" s="498"/>
    </row>
    <row r="169" spans="1:45" ht="15.75" customHeight="1" x14ac:dyDescent="0.2">
      <c r="A169" s="497"/>
      <c r="B169" s="498"/>
      <c r="C169" s="498"/>
    </row>
    <row r="170" spans="1:45" ht="15.75" customHeight="1" x14ac:dyDescent="0.2">
      <c r="A170" s="497"/>
      <c r="B170" s="498"/>
      <c r="C170" s="498"/>
    </row>
    <row r="171" spans="1:45" ht="15.75" customHeight="1" x14ac:dyDescent="0.2">
      <c r="A171" s="497"/>
      <c r="B171" s="498"/>
      <c r="C171" s="498"/>
    </row>
    <row r="172" spans="1:45" ht="15.75" customHeight="1" x14ac:dyDescent="0.2">
      <c r="A172" s="497"/>
      <c r="B172" s="498"/>
      <c r="C172" s="498"/>
    </row>
    <row r="173" spans="1:45" ht="15.75" customHeight="1" x14ac:dyDescent="0.2">
      <c r="A173" s="497"/>
      <c r="B173" s="498"/>
      <c r="C173" s="498"/>
    </row>
    <row r="174" spans="1:45" ht="15.75" customHeight="1" x14ac:dyDescent="0.2">
      <c r="A174" s="497"/>
      <c r="B174" s="498"/>
      <c r="C174" s="498"/>
    </row>
    <row r="175" spans="1:45" ht="15.75" customHeight="1" x14ac:dyDescent="0.2">
      <c r="A175" s="497"/>
      <c r="B175" s="498"/>
      <c r="C175" s="498"/>
    </row>
    <row r="176" spans="1:45" ht="15.75" customHeight="1" x14ac:dyDescent="0.2">
      <c r="A176" s="497"/>
      <c r="B176" s="498"/>
      <c r="C176" s="498"/>
    </row>
    <row r="177" spans="1:3" ht="15.75" customHeight="1" x14ac:dyDescent="0.2">
      <c r="A177" s="497"/>
      <c r="B177" s="498"/>
      <c r="C177" s="498"/>
    </row>
    <row r="178" spans="1:3" ht="15.75" customHeight="1" x14ac:dyDescent="0.2">
      <c r="A178" s="497"/>
      <c r="B178" s="498"/>
      <c r="C178" s="498"/>
    </row>
    <row r="179" spans="1:3" ht="15.75" customHeight="1" x14ac:dyDescent="0.2">
      <c r="A179" s="497"/>
      <c r="B179" s="498"/>
      <c r="C179" s="498"/>
    </row>
    <row r="180" spans="1:3" ht="15.75" customHeight="1" x14ac:dyDescent="0.2">
      <c r="A180" s="497"/>
      <c r="B180" s="498"/>
      <c r="C180" s="498"/>
    </row>
    <row r="181" spans="1:3" ht="15.75" customHeight="1" x14ac:dyDescent="0.2">
      <c r="A181" s="497"/>
      <c r="B181" s="498"/>
      <c r="C181" s="498"/>
    </row>
    <row r="182" spans="1:3" ht="15.75" customHeight="1" x14ac:dyDescent="0.2">
      <c r="A182" s="497"/>
      <c r="B182" s="498"/>
      <c r="C182" s="498"/>
    </row>
    <row r="183" spans="1:3" ht="15.75" customHeight="1" x14ac:dyDescent="0.2">
      <c r="A183" s="497"/>
      <c r="B183" s="498"/>
      <c r="C183" s="498"/>
    </row>
    <row r="184" spans="1:3" ht="15.75" customHeight="1" x14ac:dyDescent="0.2">
      <c r="A184" s="497"/>
      <c r="B184" s="498"/>
      <c r="C184" s="498"/>
    </row>
    <row r="185" spans="1:3" ht="15.75" customHeight="1" x14ac:dyDescent="0.2">
      <c r="A185" s="497"/>
      <c r="B185" s="498"/>
      <c r="C185" s="498"/>
    </row>
    <row r="186" spans="1:3" ht="15.75" customHeight="1" x14ac:dyDescent="0.2">
      <c r="A186" s="497"/>
      <c r="B186" s="498"/>
      <c r="C186" s="498"/>
    </row>
    <row r="187" spans="1:3" ht="15.75" customHeight="1" x14ac:dyDescent="0.2">
      <c r="A187" s="497"/>
      <c r="B187" s="498"/>
      <c r="C187" s="498"/>
    </row>
    <row r="188" spans="1:3" ht="15.75" customHeight="1" x14ac:dyDescent="0.2">
      <c r="A188" s="497"/>
      <c r="B188" s="498"/>
      <c r="C188" s="498"/>
    </row>
    <row r="189" spans="1:3" ht="15.75" customHeight="1" x14ac:dyDescent="0.2">
      <c r="A189" s="497"/>
      <c r="B189" s="498"/>
      <c r="C189" s="498"/>
    </row>
    <row r="190" spans="1:3" ht="15.75" customHeight="1" x14ac:dyDescent="0.2">
      <c r="A190" s="497"/>
      <c r="B190" s="498"/>
      <c r="C190" s="498"/>
    </row>
    <row r="191" spans="1:3" ht="15.75" customHeight="1" x14ac:dyDescent="0.2">
      <c r="A191" s="497"/>
      <c r="B191" s="498"/>
      <c r="C191" s="498"/>
    </row>
    <row r="192" spans="1:3" ht="15.75" customHeight="1" x14ac:dyDescent="0.2">
      <c r="A192" s="497"/>
      <c r="B192" s="498"/>
      <c r="C192" s="498"/>
    </row>
    <row r="193" spans="1:3" x14ac:dyDescent="0.2">
      <c r="A193" s="497"/>
      <c r="B193" s="498"/>
      <c r="C193" s="498"/>
    </row>
    <row r="194" spans="1:3" x14ac:dyDescent="0.2">
      <c r="A194" s="497"/>
      <c r="B194" s="498"/>
      <c r="C194" s="498"/>
    </row>
    <row r="195" spans="1:3" x14ac:dyDescent="0.2">
      <c r="A195" s="497"/>
      <c r="B195" s="498"/>
      <c r="C195" s="498"/>
    </row>
    <row r="196" spans="1:3" x14ac:dyDescent="0.2">
      <c r="A196" s="497"/>
      <c r="B196" s="498"/>
      <c r="C196" s="498"/>
    </row>
    <row r="197" spans="1:3" x14ac:dyDescent="0.2">
      <c r="A197" s="497"/>
      <c r="B197" s="498"/>
      <c r="C197" s="498"/>
    </row>
    <row r="198" spans="1:3" x14ac:dyDescent="0.2">
      <c r="A198" s="497"/>
      <c r="B198" s="498"/>
      <c r="C198" s="498"/>
    </row>
    <row r="199" spans="1:3" x14ac:dyDescent="0.2">
      <c r="A199" s="497"/>
      <c r="B199" s="498"/>
      <c r="C199" s="498"/>
    </row>
    <row r="200" spans="1:3" x14ac:dyDescent="0.2">
      <c r="A200" s="497"/>
      <c r="B200" s="498"/>
      <c r="C200" s="498"/>
    </row>
    <row r="201" spans="1:3" x14ac:dyDescent="0.2">
      <c r="A201" s="497"/>
      <c r="B201" s="498"/>
      <c r="C201" s="498"/>
    </row>
    <row r="202" spans="1:3" x14ac:dyDescent="0.2">
      <c r="A202" s="497"/>
      <c r="B202" s="498"/>
      <c r="C202" s="498"/>
    </row>
    <row r="203" spans="1:3" x14ac:dyDescent="0.2">
      <c r="A203" s="497"/>
      <c r="B203" s="498"/>
      <c r="C203" s="498"/>
    </row>
    <row r="204" spans="1:3" x14ac:dyDescent="0.2">
      <c r="A204" s="497"/>
      <c r="B204" s="498"/>
      <c r="C204" s="498"/>
    </row>
    <row r="205" spans="1:3" x14ac:dyDescent="0.2">
      <c r="A205" s="497"/>
      <c r="B205" s="498"/>
      <c r="C205" s="498"/>
    </row>
    <row r="206" spans="1:3" x14ac:dyDescent="0.2">
      <c r="A206" s="497"/>
      <c r="B206" s="498"/>
      <c r="C206" s="498"/>
    </row>
    <row r="207" spans="1:3" x14ac:dyDescent="0.2">
      <c r="A207" s="497"/>
      <c r="B207" s="498"/>
      <c r="C207" s="498"/>
    </row>
    <row r="208" spans="1:3" x14ac:dyDescent="0.2">
      <c r="A208" s="497"/>
      <c r="B208" s="498"/>
      <c r="C208" s="498"/>
    </row>
    <row r="209" spans="1:3" x14ac:dyDescent="0.2">
      <c r="A209" s="497"/>
      <c r="B209" s="498"/>
      <c r="C209" s="498"/>
    </row>
    <row r="210" spans="1:3" x14ac:dyDescent="0.2">
      <c r="A210" s="497"/>
      <c r="B210" s="498"/>
      <c r="C210" s="498"/>
    </row>
    <row r="211" spans="1:3" x14ac:dyDescent="0.2">
      <c r="A211" s="497"/>
      <c r="B211" s="498"/>
      <c r="C211" s="498"/>
    </row>
    <row r="212" spans="1:3" x14ac:dyDescent="0.2">
      <c r="A212" s="497"/>
      <c r="B212" s="498"/>
      <c r="C212" s="498"/>
    </row>
    <row r="213" spans="1:3" x14ac:dyDescent="0.2">
      <c r="A213" s="497"/>
      <c r="B213" s="498"/>
      <c r="C213" s="498"/>
    </row>
    <row r="214" spans="1:3" x14ac:dyDescent="0.2">
      <c r="A214" s="497"/>
      <c r="B214" s="498"/>
      <c r="C214" s="498"/>
    </row>
    <row r="215" spans="1:3" x14ac:dyDescent="0.2">
      <c r="A215" s="497"/>
      <c r="B215" s="498"/>
      <c r="C215" s="498"/>
    </row>
    <row r="216" spans="1:3" x14ac:dyDescent="0.2">
      <c r="A216" s="497"/>
      <c r="B216" s="498"/>
      <c r="C216" s="498"/>
    </row>
    <row r="217" spans="1:3" x14ac:dyDescent="0.2">
      <c r="A217" s="497"/>
      <c r="B217" s="498"/>
      <c r="C217" s="498"/>
    </row>
    <row r="218" spans="1:3" x14ac:dyDescent="0.2">
      <c r="A218" s="497"/>
      <c r="B218" s="498"/>
      <c r="C218" s="498"/>
    </row>
    <row r="219" spans="1:3" x14ac:dyDescent="0.2">
      <c r="A219" s="497"/>
      <c r="B219" s="498"/>
      <c r="C219" s="498"/>
    </row>
    <row r="220" spans="1:3" x14ac:dyDescent="0.2">
      <c r="A220" s="497"/>
      <c r="B220" s="498"/>
      <c r="C220" s="498"/>
    </row>
    <row r="221" spans="1:3" x14ac:dyDescent="0.2">
      <c r="A221" s="497"/>
      <c r="B221" s="498"/>
      <c r="C221" s="498"/>
    </row>
    <row r="222" spans="1:3" x14ac:dyDescent="0.2">
      <c r="A222" s="497"/>
      <c r="B222" s="498"/>
      <c r="C222" s="498"/>
    </row>
    <row r="223" spans="1:3" x14ac:dyDescent="0.2">
      <c r="A223" s="497"/>
      <c r="B223" s="498"/>
      <c r="C223" s="498"/>
    </row>
    <row r="224" spans="1:3" x14ac:dyDescent="0.2">
      <c r="A224" s="497"/>
      <c r="B224" s="498"/>
      <c r="C224" s="498"/>
    </row>
    <row r="225" spans="1:3" x14ac:dyDescent="0.2">
      <c r="A225" s="497"/>
      <c r="B225" s="498"/>
      <c r="C225" s="498"/>
    </row>
    <row r="226" spans="1:3" x14ac:dyDescent="0.2">
      <c r="A226" s="497"/>
      <c r="B226" s="498"/>
      <c r="C226" s="498"/>
    </row>
    <row r="227" spans="1:3" x14ac:dyDescent="0.2">
      <c r="A227" s="497"/>
      <c r="B227" s="498"/>
      <c r="C227" s="498"/>
    </row>
    <row r="228" spans="1:3" x14ac:dyDescent="0.2">
      <c r="A228" s="497"/>
      <c r="B228" s="498"/>
      <c r="C228" s="498"/>
    </row>
    <row r="229" spans="1:3" x14ac:dyDescent="0.2">
      <c r="A229" s="497"/>
      <c r="B229" s="498"/>
      <c r="C229" s="498"/>
    </row>
    <row r="230" spans="1:3" x14ac:dyDescent="0.2">
      <c r="A230" s="497"/>
      <c r="B230" s="498"/>
      <c r="C230" s="498"/>
    </row>
    <row r="231" spans="1:3" x14ac:dyDescent="0.2">
      <c r="A231" s="497"/>
      <c r="B231" s="498"/>
      <c r="C231" s="498"/>
    </row>
    <row r="232" spans="1:3" x14ac:dyDescent="0.2">
      <c r="A232" s="497"/>
      <c r="B232" s="498"/>
      <c r="C232" s="498"/>
    </row>
    <row r="233" spans="1:3" x14ac:dyDescent="0.2">
      <c r="A233" s="497"/>
      <c r="B233" s="498"/>
      <c r="C233" s="498"/>
    </row>
    <row r="234" spans="1:3" x14ac:dyDescent="0.2">
      <c r="A234" s="497"/>
      <c r="B234" s="498"/>
      <c r="C234" s="498"/>
    </row>
    <row r="235" spans="1:3" x14ac:dyDescent="0.2">
      <c r="A235" s="497"/>
      <c r="B235" s="498"/>
      <c r="C235" s="498"/>
    </row>
    <row r="236" spans="1:3" x14ac:dyDescent="0.2">
      <c r="A236" s="497"/>
      <c r="B236" s="498"/>
      <c r="C236" s="498"/>
    </row>
    <row r="237" spans="1:3" x14ac:dyDescent="0.2">
      <c r="A237" s="497"/>
      <c r="B237" s="498"/>
      <c r="C237" s="498"/>
    </row>
    <row r="238" spans="1:3" x14ac:dyDescent="0.2">
      <c r="A238" s="497"/>
      <c r="B238" s="498"/>
      <c r="C238" s="498"/>
    </row>
    <row r="239" spans="1:3" x14ac:dyDescent="0.2">
      <c r="A239" s="497"/>
      <c r="B239" s="498"/>
      <c r="C239" s="498"/>
    </row>
    <row r="240" spans="1:3" x14ac:dyDescent="0.2">
      <c r="A240" s="497"/>
      <c r="B240" s="498"/>
      <c r="C240" s="498"/>
    </row>
    <row r="241" spans="1:3" x14ac:dyDescent="0.2">
      <c r="A241" s="497"/>
      <c r="B241" s="498"/>
      <c r="C241" s="498"/>
    </row>
    <row r="242" spans="1:3" x14ac:dyDescent="0.2">
      <c r="A242" s="497"/>
      <c r="B242" s="498"/>
      <c r="C242" s="498"/>
    </row>
    <row r="243" spans="1:3" x14ac:dyDescent="0.2">
      <c r="A243" s="497"/>
      <c r="B243" s="498"/>
      <c r="C243" s="498"/>
    </row>
    <row r="244" spans="1:3" x14ac:dyDescent="0.2">
      <c r="A244" s="497"/>
      <c r="B244" s="498"/>
      <c r="C244" s="498"/>
    </row>
    <row r="245" spans="1:3" x14ac:dyDescent="0.2">
      <c r="A245" s="497"/>
      <c r="B245" s="498"/>
      <c r="C245" s="498"/>
    </row>
    <row r="246" spans="1:3" x14ac:dyDescent="0.2">
      <c r="A246" s="497"/>
      <c r="B246" s="498"/>
      <c r="C246" s="498"/>
    </row>
    <row r="247" spans="1:3" x14ac:dyDescent="0.2">
      <c r="A247" s="497"/>
      <c r="B247" s="498"/>
      <c r="C247" s="498"/>
    </row>
    <row r="248" spans="1:3" x14ac:dyDescent="0.2">
      <c r="A248" s="497"/>
      <c r="B248" s="498"/>
      <c r="C248" s="498"/>
    </row>
    <row r="249" spans="1:3" x14ac:dyDescent="0.2">
      <c r="A249" s="497"/>
      <c r="B249" s="498"/>
      <c r="C249" s="498"/>
    </row>
    <row r="250" spans="1:3" x14ac:dyDescent="0.2">
      <c r="A250" s="497"/>
      <c r="B250" s="498"/>
      <c r="C250" s="498"/>
    </row>
    <row r="251" spans="1:3" x14ac:dyDescent="0.2">
      <c r="A251" s="497"/>
      <c r="B251" s="498"/>
      <c r="C251" s="498"/>
    </row>
    <row r="252" spans="1:3" x14ac:dyDescent="0.2">
      <c r="A252" s="497"/>
      <c r="B252" s="498"/>
      <c r="C252" s="498"/>
    </row>
    <row r="253" spans="1:3" x14ac:dyDescent="0.2">
      <c r="A253" s="497"/>
      <c r="B253" s="498"/>
      <c r="C253" s="498"/>
    </row>
    <row r="254" spans="1:3" x14ac:dyDescent="0.2">
      <c r="A254" s="497"/>
      <c r="B254" s="498"/>
      <c r="C254" s="498"/>
    </row>
    <row r="255" spans="1:3" x14ac:dyDescent="0.2">
      <c r="A255" s="497"/>
      <c r="B255" s="498"/>
      <c r="C255" s="498"/>
    </row>
    <row r="256" spans="1:3" x14ac:dyDescent="0.2">
      <c r="A256" s="497"/>
      <c r="B256" s="498"/>
      <c r="C256" s="498"/>
    </row>
    <row r="257" spans="1:3" x14ac:dyDescent="0.2">
      <c r="A257" s="497"/>
      <c r="B257" s="498"/>
      <c r="C257" s="498"/>
    </row>
    <row r="258" spans="1:3" x14ac:dyDescent="0.2">
      <c r="A258" s="497"/>
      <c r="B258" s="498"/>
      <c r="C258" s="498"/>
    </row>
    <row r="259" spans="1:3" x14ac:dyDescent="0.2">
      <c r="A259" s="497"/>
      <c r="B259" s="498"/>
      <c r="C259" s="498"/>
    </row>
    <row r="260" spans="1:3" x14ac:dyDescent="0.2">
      <c r="A260" s="497"/>
      <c r="B260" s="498"/>
      <c r="C260" s="498"/>
    </row>
    <row r="261" spans="1:3" x14ac:dyDescent="0.2">
      <c r="A261" s="497"/>
      <c r="B261" s="498"/>
      <c r="C261" s="498"/>
    </row>
    <row r="262" spans="1:3" x14ac:dyDescent="0.2">
      <c r="A262" s="497"/>
      <c r="B262" s="498"/>
      <c r="C262" s="498"/>
    </row>
    <row r="263" spans="1:3" x14ac:dyDescent="0.2">
      <c r="A263" s="497"/>
      <c r="B263" s="498"/>
      <c r="C263" s="498"/>
    </row>
    <row r="264" spans="1:3" x14ac:dyDescent="0.2">
      <c r="A264" s="497"/>
      <c r="B264" s="498"/>
      <c r="C264" s="498"/>
    </row>
  </sheetData>
  <protectedRanges>
    <protectedRange sqref="C80" name="Tartomány4"/>
    <protectedRange sqref="C92:C93" name="Tartomány4_1"/>
    <protectedRange sqref="C58:C63" name="Tartomány1_2_1_1_1"/>
    <protectedRange sqref="C44" name="Tartomány1_2_1_3_1_1"/>
    <protectedRange sqref="C34:C36" name="Tartomány1_2_1_2_2_1"/>
    <protectedRange sqref="C57" name="Tartomány1_2_1_1_3_1"/>
    <protectedRange sqref="C45" name="Tartomány1_2_1_1_2_2_1"/>
    <protectedRange sqref="C26" name="Tartomány1_2_1_2"/>
    <protectedRange sqref="C71" name="Tartomány1_2_1_1_1_1_2"/>
  </protectedRanges>
  <mergeCells count="55">
    <mergeCell ref="A6:A9"/>
    <mergeCell ref="B6:B9"/>
    <mergeCell ref="C6:C9"/>
    <mergeCell ref="D6:AA6"/>
    <mergeCell ref="AB6:AM6"/>
    <mergeCell ref="N8:N9"/>
    <mergeCell ref="AF8:AF9"/>
    <mergeCell ref="O8:O9"/>
    <mergeCell ref="P8:Q8"/>
    <mergeCell ref="R8:S8"/>
    <mergeCell ref="T8:T9"/>
    <mergeCell ref="U8:U9"/>
    <mergeCell ref="V8:W8"/>
    <mergeCell ref="A1:AS1"/>
    <mergeCell ref="A2:AS2"/>
    <mergeCell ref="A3:AS3"/>
    <mergeCell ref="A4:AS4"/>
    <mergeCell ref="A5:AS5"/>
    <mergeCell ref="AN6:AS7"/>
    <mergeCell ref="AT6:AT9"/>
    <mergeCell ref="AU6:AU9"/>
    <mergeCell ref="D7:I7"/>
    <mergeCell ref="J7:O7"/>
    <mergeCell ref="P7:U7"/>
    <mergeCell ref="V7:AA7"/>
    <mergeCell ref="AB7:AG7"/>
    <mergeCell ref="AH7:AM7"/>
    <mergeCell ref="D8:E8"/>
    <mergeCell ref="F8:G8"/>
    <mergeCell ref="H8:H9"/>
    <mergeCell ref="I8:I9"/>
    <mergeCell ref="J8:K8"/>
    <mergeCell ref="L8:M8"/>
    <mergeCell ref="AD8:AE8"/>
    <mergeCell ref="AP8:AQ8"/>
    <mergeCell ref="AR8:AR9"/>
    <mergeCell ref="AS8:AS9"/>
    <mergeCell ref="D67:AA67"/>
    <mergeCell ref="AB67:AM67"/>
    <mergeCell ref="AN67:AS67"/>
    <mergeCell ref="AG8:AG9"/>
    <mergeCell ref="AH8:AI8"/>
    <mergeCell ref="AJ8:AK8"/>
    <mergeCell ref="AL8:AL9"/>
    <mergeCell ref="AM8:AM9"/>
    <mergeCell ref="AN8:AO8"/>
    <mergeCell ref="X8:Y8"/>
    <mergeCell ref="Z8:Z9"/>
    <mergeCell ref="AA8:AA9"/>
    <mergeCell ref="AB8:AC8"/>
    <mergeCell ref="D75:AA75"/>
    <mergeCell ref="AB75:AM75"/>
    <mergeCell ref="AN75:AS75"/>
    <mergeCell ref="A79:AA79"/>
    <mergeCell ref="A80:AA80"/>
  </mergeCells>
  <pageMargins left="0.7" right="0.7" top="0.75" bottom="0.75" header="0.3" footer="0.3"/>
  <pageSetup paperSize="8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3F3D74FDCB4104F8A63805A7788F8BC" ma:contentTypeVersion="12" ma:contentTypeDescription="Új dokumentum létrehozása." ma:contentTypeScope="" ma:versionID="ffb47f0b1df7be919650209bb5d73a0e">
  <xsd:schema xmlns:xsd="http://www.w3.org/2001/XMLSchema" xmlns:xs="http://www.w3.org/2001/XMLSchema" xmlns:p="http://schemas.microsoft.com/office/2006/metadata/properties" xmlns:ns3="82740b89-1f89-4b34-8d2b-6cf638d5ae93" xmlns:ns4="2021925f-8428-4672-88fe-0ce33a234c93" targetNamespace="http://schemas.microsoft.com/office/2006/metadata/properties" ma:root="true" ma:fieldsID="75dba5b96c73c5b2ac8c4ffe25b54d8d" ns3:_="" ns4:_="">
    <xsd:import namespace="82740b89-1f89-4b34-8d2b-6cf638d5ae93"/>
    <xsd:import namespace="2021925f-8428-4672-88fe-0ce33a234c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40b89-1f89-4b34-8d2b-6cf638d5ae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1925f-8428-4672-88fe-0ce33a234c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872B21-8B8F-4A13-B46B-87F4D54FB0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F96C95-C07C-4F8C-B3C7-AB8E05DE43BE}">
  <ds:schemaRefs>
    <ds:schemaRef ds:uri="http://schemas.microsoft.com/office/infopath/2007/PartnerControls"/>
    <ds:schemaRef ds:uri="82740b89-1f89-4b34-8d2b-6cf638d5ae93"/>
    <ds:schemaRef ds:uri="2021925f-8428-4672-88fe-0ce33a234c93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1B2BED-A6F8-4C41-935D-6657C3344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40b89-1f89-4b34-8d2b-6cf638d5ae93"/>
    <ds:schemaRef ds:uri="2021925f-8428-4672-88fe-0ce33a234c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9</vt:i4>
      </vt:variant>
    </vt:vector>
  </HeadingPairs>
  <TitlesOfParts>
    <vt:vector size="19" baseType="lpstr">
      <vt:lpstr>SZAK</vt:lpstr>
      <vt:lpstr>Biztonsági</vt:lpstr>
      <vt:lpstr>BV</vt:lpstr>
      <vt:lpstr>Határ</vt:lpstr>
      <vt:lpstr>Igrend</vt:lpstr>
      <vt:lpstr>Közlekedés</vt:lpstr>
      <vt:lpstr>Közrendvédelmi </vt:lpstr>
      <vt:lpstr>Migráció</vt:lpstr>
      <vt:lpstr>Vám </vt:lpstr>
      <vt:lpstr>Előtanulmányi rend</vt:lpstr>
      <vt:lpstr>Biztonsági!Nyomtatási_terület</vt:lpstr>
      <vt:lpstr>BV!Nyomtatási_terület</vt:lpstr>
      <vt:lpstr>Határ!Nyomtatási_terület</vt:lpstr>
      <vt:lpstr>Igrend!Nyomtatási_terület</vt:lpstr>
      <vt:lpstr>Közlekedés!Nyomtatási_terület</vt:lpstr>
      <vt:lpstr>'Közrendvédelmi '!Nyomtatási_terület</vt:lpstr>
      <vt:lpstr>Migráció!Nyomtatási_terület</vt:lpstr>
      <vt:lpstr>SZAK!Nyomtatási_terület</vt:lpstr>
      <vt:lpstr>'Vám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Mikóczi Márta</cp:lastModifiedBy>
  <cp:lastPrinted>2022-11-30T09:43:09Z</cp:lastPrinted>
  <dcterms:created xsi:type="dcterms:W3CDTF">2013-03-06T07:49:00Z</dcterms:created>
  <dcterms:modified xsi:type="dcterms:W3CDTF">2023-07-03T08:00:25Z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0x01010023F3D74FDCB4104F8A63805A7788F8BC</vt:lpwstr>
  </property>
</Properties>
</file>