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Users\MikocziM\Asztal\Képzés-fejlesztés\2. Aktuális\2024 október_technikai tantervmódosítás\Tantervek\MA\"/>
    </mc:Choice>
  </mc:AlternateContent>
  <bookViews>
    <workbookView xWindow="-120" yWindow="-120" windowWidth="29040" windowHeight="15840" activeTab="2"/>
  </bookViews>
  <sheets>
    <sheet name="SZAK" sheetId="7" r:id="rId1"/>
    <sheet name="RENDÉSZETI" sheetId="12" r:id="rId2"/>
    <sheet name="POLGÁRI" sheetId="13" r:id="rId3"/>
    <sheet name="ELŐTANULMÁNYI REND" sheetId="14" r:id="rId4"/>
  </sheets>
  <definedNames>
    <definedName name="_1A83.2_1" localSheetId="2">#REF!</definedName>
    <definedName name="_1A83.2_1" localSheetId="1">#REF!</definedName>
    <definedName name="_1A83.2_1">#REF!</definedName>
    <definedName name="_1A83.2_2">#REF!</definedName>
    <definedName name="_2A83.2_2" localSheetId="2">#REF!</definedName>
    <definedName name="_2A83.2_2" localSheetId="1">#REF!</definedName>
    <definedName name="_2A83.2_2">#REF!</definedName>
    <definedName name="_3A83.2_3" localSheetId="2">#REF!</definedName>
    <definedName name="_3A83.2_3" localSheetId="1">#REF!</definedName>
    <definedName name="_3A83.2_3">#REF!</definedName>
    <definedName name="_4A83.2_4" localSheetId="2">#REF!</definedName>
    <definedName name="_4A83.2_4" localSheetId="1">#REF!</definedName>
    <definedName name="_4A83.2_4">#REF!</definedName>
    <definedName name="A83.2" localSheetId="2">#REF!</definedName>
    <definedName name="A83.2" localSheetId="1">#REF!</definedName>
    <definedName name="A83.2">#REF!</definedName>
    <definedName name="másol" localSheetId="2">#REF!</definedName>
    <definedName name="másol" localSheetId="1">#REF!</definedName>
    <definedName name="másol">#REF!</definedName>
    <definedName name="_xlnm.Print_Area" localSheetId="2">POLGÁRI!$A$1:$AG$41</definedName>
    <definedName name="_xlnm.Print_Area" localSheetId="1">RENDÉSZETI!$A$1:$AG$42</definedName>
    <definedName name="_xlnm.Print_Area" localSheetId="0">SZAK!$A$1:$AS$72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F25" i="13" l="1"/>
  <c r="AE25" i="13"/>
  <c r="AG25" i="13" s="1"/>
  <c r="G17" i="13"/>
  <c r="Y22" i="13"/>
  <c r="W22" i="13"/>
  <c r="S22" i="13"/>
  <c r="Q22" i="13"/>
  <c r="M22" i="13"/>
  <c r="K22" i="13"/>
  <c r="G22" i="13"/>
  <c r="E22" i="13"/>
  <c r="AF16" i="13"/>
  <c r="AE16" i="13"/>
  <c r="AC16" i="13"/>
  <c r="AF15" i="13"/>
  <c r="AE15" i="13"/>
  <c r="AC15" i="13"/>
  <c r="AF14" i="13"/>
  <c r="AE14" i="13"/>
  <c r="AC14" i="13"/>
  <c r="AF13" i="13"/>
  <c r="AE13" i="13"/>
  <c r="AC13" i="13"/>
  <c r="AF12" i="13"/>
  <c r="AF17" i="13" s="1"/>
  <c r="AE12" i="13"/>
  <c r="AE17" i="13" s="1"/>
  <c r="AC12" i="13"/>
  <c r="AF16" i="12"/>
  <c r="AE16" i="12"/>
  <c r="AC16" i="12"/>
  <c r="AG16" i="12" s="1"/>
  <c r="AF14" i="12"/>
  <c r="AE14" i="12"/>
  <c r="AC14" i="12"/>
  <c r="AF21" i="7"/>
  <c r="AE21" i="7"/>
  <c r="AC21" i="7"/>
  <c r="AF28" i="7"/>
  <c r="AE28" i="7"/>
  <c r="AC28" i="7"/>
  <c r="AF27" i="7"/>
  <c r="AE27" i="7"/>
  <c r="AC27" i="7"/>
  <c r="AF24" i="7"/>
  <c r="AE24" i="7"/>
  <c r="AC24" i="7"/>
  <c r="AG24" i="7" s="1"/>
  <c r="AG27" i="7" l="1"/>
  <c r="AG21" i="7"/>
  <c r="AG28" i="7"/>
  <c r="AG14" i="13"/>
  <c r="AG15" i="13"/>
  <c r="AG16" i="13"/>
  <c r="AG12" i="13"/>
  <c r="AC17" i="13"/>
  <c r="AG13" i="13"/>
  <c r="AG14" i="12"/>
  <c r="AF32" i="7"/>
  <c r="AE32" i="7"/>
  <c r="AC32" i="7"/>
  <c r="AG17" i="13" l="1"/>
  <c r="AG32" i="7"/>
  <c r="AA40" i="13"/>
  <c r="U40" i="13"/>
  <c r="O40" i="13"/>
  <c r="I40" i="13"/>
  <c r="AA39" i="13"/>
  <c r="U39" i="13"/>
  <c r="O39" i="13"/>
  <c r="I39" i="13"/>
  <c r="AA38" i="13"/>
  <c r="U38" i="13"/>
  <c r="O38" i="13"/>
  <c r="I38" i="13"/>
  <c r="AA37" i="13"/>
  <c r="U37" i="13"/>
  <c r="O37" i="13"/>
  <c r="I37" i="13"/>
  <c r="AA36" i="13"/>
  <c r="U36" i="13"/>
  <c r="O36" i="13"/>
  <c r="I36" i="13"/>
  <c r="AA35" i="13"/>
  <c r="U35" i="13"/>
  <c r="O35" i="13"/>
  <c r="I35" i="13"/>
  <c r="AA34" i="13"/>
  <c r="U34" i="13"/>
  <c r="O34" i="13"/>
  <c r="I34" i="13"/>
  <c r="AA33" i="13"/>
  <c r="U33" i="13"/>
  <c r="O33" i="13"/>
  <c r="I33" i="13"/>
  <c r="AA32" i="13"/>
  <c r="U32" i="13"/>
  <c r="O32" i="13"/>
  <c r="I32" i="13"/>
  <c r="AA31" i="13"/>
  <c r="U31" i="13"/>
  <c r="O31" i="13"/>
  <c r="I31" i="13"/>
  <c r="AA30" i="13"/>
  <c r="U30" i="13"/>
  <c r="O30" i="13"/>
  <c r="I30" i="13"/>
  <c r="AA29" i="13"/>
  <c r="AA41" i="13" s="1"/>
  <c r="U29" i="13"/>
  <c r="O29" i="13"/>
  <c r="O41" i="13" s="1"/>
  <c r="I29" i="13"/>
  <c r="Z17" i="13"/>
  <c r="Y17" i="13"/>
  <c r="W17" i="13"/>
  <c r="T17" i="13"/>
  <c r="S17" i="13"/>
  <c r="Q17" i="13"/>
  <c r="N17" i="13"/>
  <c r="M17" i="13"/>
  <c r="K17" i="13"/>
  <c r="H17" i="13"/>
  <c r="E17" i="13"/>
  <c r="I41" i="13" l="1"/>
  <c r="U41" i="13"/>
  <c r="AG30" i="13"/>
  <c r="AG31" i="13"/>
  <c r="AG32" i="13"/>
  <c r="AG33" i="13"/>
  <c r="AG34" i="13"/>
  <c r="AG35" i="13"/>
  <c r="AG36" i="13"/>
  <c r="AG37" i="13"/>
  <c r="AG38" i="13"/>
  <c r="AG39" i="13"/>
  <c r="AG40" i="13"/>
  <c r="AG29" i="13"/>
  <c r="AG41" i="13" l="1"/>
  <c r="AF34" i="7"/>
  <c r="AF33" i="7"/>
  <c r="AE34" i="7"/>
  <c r="AE33" i="7"/>
  <c r="AC34" i="7"/>
  <c r="AG34" i="7" l="1"/>
  <c r="AF15" i="12"/>
  <c r="AF13" i="12"/>
  <c r="AF12" i="12"/>
  <c r="AE15" i="12"/>
  <c r="AE13" i="12"/>
  <c r="AE12" i="12"/>
  <c r="AC15" i="12"/>
  <c r="AG15" i="12" s="1"/>
  <c r="AC13" i="12"/>
  <c r="AG13" i="12" s="1"/>
  <c r="AC12" i="12"/>
  <c r="AF45" i="7"/>
  <c r="AE45" i="7"/>
  <c r="AC45" i="7"/>
  <c r="AE42" i="7"/>
  <c r="AE41" i="7"/>
  <c r="AC42" i="7"/>
  <c r="AC41" i="7"/>
  <c r="AF11" i="7"/>
  <c r="AF12" i="7"/>
  <c r="AF13" i="7"/>
  <c r="AF14" i="7"/>
  <c r="AF15" i="7"/>
  <c r="AF16" i="7"/>
  <c r="AF17" i="7"/>
  <c r="AF18" i="7"/>
  <c r="AF19" i="7"/>
  <c r="AF20" i="7"/>
  <c r="AF22" i="7"/>
  <c r="AF23" i="7"/>
  <c r="AF25" i="7"/>
  <c r="AF26" i="7"/>
  <c r="AF29" i="7"/>
  <c r="AF30" i="7"/>
  <c r="AF31" i="7"/>
  <c r="AF35" i="7"/>
  <c r="AF36" i="7"/>
  <c r="AF37" i="7"/>
  <c r="AF38" i="7"/>
  <c r="AE11" i="7"/>
  <c r="AE12" i="7"/>
  <c r="AE13" i="7"/>
  <c r="AE14" i="7"/>
  <c r="AE15" i="7"/>
  <c r="AE16" i="7"/>
  <c r="AE17" i="7"/>
  <c r="AE18" i="7"/>
  <c r="AE19" i="7"/>
  <c r="AE20" i="7"/>
  <c r="AE22" i="7"/>
  <c r="AE23" i="7"/>
  <c r="AE25" i="7"/>
  <c r="AE26" i="7"/>
  <c r="AE29" i="7"/>
  <c r="AE30" i="7"/>
  <c r="AE31" i="7"/>
  <c r="AE35" i="7"/>
  <c r="AE36" i="7"/>
  <c r="AE37" i="7"/>
  <c r="AE38" i="7"/>
  <c r="AF10" i="7"/>
  <c r="AE10" i="7"/>
  <c r="AC16" i="7"/>
  <c r="AC17" i="7"/>
  <c r="AC18" i="7"/>
  <c r="AC19" i="7"/>
  <c r="AC20" i="7"/>
  <c r="AC22" i="7"/>
  <c r="AC23" i="7"/>
  <c r="AC25" i="7"/>
  <c r="AC26" i="7"/>
  <c r="AC29" i="7"/>
  <c r="AC30" i="7"/>
  <c r="AC31" i="7"/>
  <c r="AC33" i="7"/>
  <c r="AG33" i="7" s="1"/>
  <c r="AC35" i="7"/>
  <c r="AC36" i="7"/>
  <c r="AC37" i="7"/>
  <c r="AC38" i="7"/>
  <c r="AC11" i="7"/>
  <c r="AG11" i="7" s="1"/>
  <c r="AC12" i="7"/>
  <c r="AG12" i="7" s="1"/>
  <c r="AC13" i="7"/>
  <c r="AG13" i="7" s="1"/>
  <c r="AC14" i="7"/>
  <c r="AG14" i="7" s="1"/>
  <c r="AC15" i="7"/>
  <c r="AG15" i="7" s="1"/>
  <c r="AG35" i="7" l="1"/>
  <c r="AG16" i="7"/>
  <c r="AG38" i="7"/>
  <c r="AG26" i="7"/>
  <c r="AG20" i="7"/>
  <c r="AG31" i="7"/>
  <c r="AG25" i="7"/>
  <c r="AG19" i="7"/>
  <c r="AG12" i="12"/>
  <c r="AG37" i="7"/>
  <c r="AE39" i="7"/>
  <c r="AG36" i="7"/>
  <c r="AG30" i="7"/>
  <c r="AG23" i="7"/>
  <c r="AG18" i="7"/>
  <c r="AF39" i="7"/>
  <c r="AG29" i="7"/>
  <c r="AG22" i="7"/>
  <c r="AG17" i="7"/>
  <c r="AC10" i="7"/>
  <c r="AC39" i="7" l="1"/>
  <c r="AG10" i="7"/>
  <c r="U41" i="12"/>
  <c r="O41" i="12"/>
  <c r="I41" i="12"/>
  <c r="AA40" i="12"/>
  <c r="U40" i="12"/>
  <c r="O40" i="12"/>
  <c r="I40" i="12"/>
  <c r="AA39" i="12"/>
  <c r="U39" i="12"/>
  <c r="O39" i="12"/>
  <c r="I39" i="12"/>
  <c r="AA38" i="12"/>
  <c r="U38" i="12"/>
  <c r="O38" i="12"/>
  <c r="I38" i="12"/>
  <c r="AA37" i="12"/>
  <c r="U37" i="12"/>
  <c r="O37" i="12"/>
  <c r="I37" i="12"/>
  <c r="AA36" i="12"/>
  <c r="U36" i="12"/>
  <c r="O36" i="12"/>
  <c r="I36" i="12"/>
  <c r="AA35" i="12"/>
  <c r="U35" i="12"/>
  <c r="O35" i="12"/>
  <c r="I35" i="12"/>
  <c r="AA34" i="12"/>
  <c r="U34" i="12"/>
  <c r="O34" i="12"/>
  <c r="I34" i="12"/>
  <c r="AA33" i="12"/>
  <c r="U33" i="12"/>
  <c r="O33" i="12"/>
  <c r="I33" i="12"/>
  <c r="AA32" i="12"/>
  <c r="U32" i="12"/>
  <c r="O32" i="12"/>
  <c r="I32" i="12"/>
  <c r="AA31" i="12"/>
  <c r="U31" i="12"/>
  <c r="O31" i="12"/>
  <c r="I31" i="12"/>
  <c r="AA30" i="12"/>
  <c r="U30" i="12"/>
  <c r="O30" i="12"/>
  <c r="I30" i="12"/>
  <c r="X22" i="12"/>
  <c r="Y22" i="12" s="1"/>
  <c r="V22" i="12"/>
  <c r="R22" i="12"/>
  <c r="S22" i="12" s="1"/>
  <c r="P22" i="12"/>
  <c r="Q22" i="12" s="1"/>
  <c r="L22" i="12"/>
  <c r="J22" i="12"/>
  <c r="K22" i="12" s="1"/>
  <c r="F22" i="12"/>
  <c r="G22" i="12" s="1"/>
  <c r="D22" i="12"/>
  <c r="E22" i="12" s="1"/>
  <c r="Z17" i="12"/>
  <c r="T17" i="12"/>
  <c r="N17" i="12"/>
  <c r="H17" i="12"/>
  <c r="AG17" i="12"/>
  <c r="AF17" i="12"/>
  <c r="AE17" i="12"/>
  <c r="AC17" i="12"/>
  <c r="Q17" i="12"/>
  <c r="E17" i="12"/>
  <c r="AA42" i="12" l="1"/>
  <c r="O42" i="12"/>
  <c r="I42" i="12"/>
  <c r="AG31" i="12"/>
  <c r="AG32" i="12"/>
  <c r="AG33" i="12"/>
  <c r="AG34" i="12"/>
  <c r="AG35" i="12"/>
  <c r="AG36" i="12"/>
  <c r="AG37" i="12"/>
  <c r="AG38" i="12"/>
  <c r="AG39" i="12"/>
  <c r="AG40" i="12"/>
  <c r="AG41" i="12"/>
  <c r="U42" i="12"/>
  <c r="M17" i="12"/>
  <c r="Y17" i="12"/>
  <c r="W17" i="12"/>
  <c r="W22" i="12"/>
  <c r="S17" i="12"/>
  <c r="G17" i="12"/>
  <c r="K17" i="12"/>
  <c r="M22" i="12"/>
  <c r="AG30" i="12"/>
  <c r="AG42" i="12" l="1"/>
  <c r="I60" i="7" l="1"/>
  <c r="AA71" i="7"/>
  <c r="U71" i="7"/>
  <c r="O71" i="7"/>
  <c r="I71" i="7"/>
  <c r="AA70" i="7"/>
  <c r="U70" i="7"/>
  <c r="O70" i="7"/>
  <c r="I70" i="7"/>
  <c r="AA69" i="7"/>
  <c r="U69" i="7"/>
  <c r="O69" i="7"/>
  <c r="I69" i="7"/>
  <c r="AA65" i="7"/>
  <c r="U65" i="7"/>
  <c r="O65" i="7"/>
  <c r="I65" i="7"/>
  <c r="AA64" i="7"/>
  <c r="U64" i="7"/>
  <c r="O64" i="7"/>
  <c r="I64" i="7"/>
  <c r="AA63" i="7"/>
  <c r="U63" i="7"/>
  <c r="O63" i="7"/>
  <c r="I63" i="7"/>
  <c r="AA62" i="7"/>
  <c r="U62" i="7"/>
  <c r="O62" i="7"/>
  <c r="I62" i="7"/>
  <c r="AG64" i="7" l="1"/>
  <c r="AG65" i="7"/>
  <c r="AG69" i="7"/>
  <c r="AG62" i="7"/>
  <c r="AG63" i="7"/>
  <c r="AG70" i="7"/>
  <c r="AG71" i="7"/>
  <c r="Y43" i="7" l="1"/>
  <c r="W43" i="7"/>
  <c r="M43" i="7"/>
  <c r="K43" i="7"/>
  <c r="G43" i="7"/>
  <c r="E43" i="7"/>
  <c r="AF46" i="7"/>
  <c r="Z46" i="7"/>
  <c r="T46" i="7"/>
  <c r="N46" i="7"/>
  <c r="H46" i="7"/>
  <c r="AD43" i="7"/>
  <c r="AB43" i="7"/>
  <c r="X43" i="7"/>
  <c r="V43" i="7"/>
  <c r="R43" i="7"/>
  <c r="P43" i="7"/>
  <c r="L43" i="7"/>
  <c r="J43" i="7"/>
  <c r="F43" i="7"/>
  <c r="D43" i="7"/>
  <c r="AG43" i="7"/>
  <c r="AE43" i="7"/>
  <c r="AC43" i="7"/>
  <c r="Q43" i="7"/>
  <c r="AA68" i="7"/>
  <c r="AA67" i="7"/>
  <c r="AA66" i="7"/>
  <c r="U68" i="7"/>
  <c r="U67" i="7"/>
  <c r="U66" i="7"/>
  <c r="O68" i="7"/>
  <c r="O67" i="7"/>
  <c r="O66" i="7"/>
  <c r="I68" i="7"/>
  <c r="I67" i="7"/>
  <c r="I66" i="7"/>
  <c r="AA61" i="7"/>
  <c r="O61" i="7"/>
  <c r="I61" i="7"/>
  <c r="U61" i="7"/>
  <c r="AA60" i="7"/>
  <c r="U60" i="7"/>
  <c r="O60" i="7"/>
  <c r="S43" i="7" l="1"/>
  <c r="AG68" i="7"/>
  <c r="AG66" i="7"/>
  <c r="AG60" i="7"/>
  <c r="AG61" i="7"/>
  <c r="AG67" i="7"/>
  <c r="Z39" i="7"/>
  <c r="Z47" i="7" s="1"/>
  <c r="Z10" i="13" s="1"/>
  <c r="Z23" i="13" s="1"/>
  <c r="Z26" i="13" s="1"/>
  <c r="X39" i="7"/>
  <c r="V39" i="7"/>
  <c r="T39" i="7"/>
  <c r="T47" i="7" s="1"/>
  <c r="T10" i="13" s="1"/>
  <c r="T23" i="13" s="1"/>
  <c r="T26" i="13" s="1"/>
  <c r="R39" i="7"/>
  <c r="P39" i="7"/>
  <c r="N39" i="7"/>
  <c r="N47" i="7" s="1"/>
  <c r="N10" i="13" s="1"/>
  <c r="N23" i="13" s="1"/>
  <c r="N26" i="13" s="1"/>
  <c r="L39" i="7"/>
  <c r="J39" i="7"/>
  <c r="H39" i="7"/>
  <c r="H47" i="7" s="1"/>
  <c r="H10" i="13" s="1"/>
  <c r="H23" i="13" s="1"/>
  <c r="H26" i="13" s="1"/>
  <c r="F39" i="7"/>
  <c r="D39" i="7"/>
  <c r="AF26" i="13" l="1"/>
  <c r="Z10" i="12"/>
  <c r="Z23" i="12" s="1"/>
  <c r="Z27" i="12" s="1"/>
  <c r="N10" i="12"/>
  <c r="N23" i="12" s="1"/>
  <c r="N27" i="12" s="1"/>
  <c r="H10" i="12"/>
  <c r="H23" i="12" s="1"/>
  <c r="H27" i="12" s="1"/>
  <c r="T10" i="12"/>
  <c r="T23" i="12" s="1"/>
  <c r="T27" i="12" s="1"/>
  <c r="AG46" i="7"/>
  <c r="AE46" i="7"/>
  <c r="AF27" i="12" l="1"/>
  <c r="AD46" i="7"/>
  <c r="AC46" i="7"/>
  <c r="AB46" i="7"/>
  <c r="Y46" i="7"/>
  <c r="X46" i="7"/>
  <c r="X47" i="7" s="1"/>
  <c r="X10" i="13" s="1"/>
  <c r="W46" i="7"/>
  <c r="V46" i="7"/>
  <c r="V47" i="7" s="1"/>
  <c r="V10" i="13" s="1"/>
  <c r="S46" i="7"/>
  <c r="R46" i="7"/>
  <c r="R47" i="7" s="1"/>
  <c r="R10" i="13" s="1"/>
  <c r="Q46" i="7"/>
  <c r="P46" i="7"/>
  <c r="P47" i="7" s="1"/>
  <c r="P10" i="13" s="1"/>
  <c r="M46" i="7"/>
  <c r="L46" i="7"/>
  <c r="L47" i="7" s="1"/>
  <c r="L10" i="13" s="1"/>
  <c r="K46" i="7"/>
  <c r="J46" i="7"/>
  <c r="J47" i="7" s="1"/>
  <c r="J10" i="13" s="1"/>
  <c r="G46" i="7"/>
  <c r="F46" i="7"/>
  <c r="F47" i="7" s="1"/>
  <c r="F10" i="13" s="1"/>
  <c r="E46" i="7"/>
  <c r="D46" i="7"/>
  <c r="D47" i="7" s="1"/>
  <c r="D10" i="13" s="1"/>
  <c r="J10" i="12" l="1"/>
  <c r="V10" i="12"/>
  <c r="D10" i="12"/>
  <c r="P10" i="12"/>
  <c r="F10" i="12"/>
  <c r="L10" i="12"/>
  <c r="R10" i="12"/>
  <c r="X10" i="12"/>
  <c r="S39" i="7" l="1"/>
  <c r="S47" i="7" s="1"/>
  <c r="S10" i="13" s="1"/>
  <c r="S23" i="13" s="1"/>
  <c r="S26" i="13" s="1"/>
  <c r="Q39" i="7"/>
  <c r="Q47" i="7" s="1"/>
  <c r="Q10" i="13" s="1"/>
  <c r="Q23" i="13" s="1"/>
  <c r="Q26" i="13" s="1"/>
  <c r="S10" i="12" l="1"/>
  <c r="S23" i="12" s="1"/>
  <c r="S27" i="12" s="1"/>
  <c r="Q10" i="12"/>
  <c r="Q23" i="12" s="1"/>
  <c r="Q27" i="12" s="1"/>
  <c r="AE47" i="7" l="1"/>
  <c r="AE10" i="13" s="1"/>
  <c r="AE23" i="13" s="1"/>
  <c r="AB10" i="13"/>
  <c r="AF47" i="7"/>
  <c r="AF10" i="13" s="1"/>
  <c r="AF23" i="13" s="1"/>
  <c r="AD10" i="13"/>
  <c r="AG39" i="7"/>
  <c r="AG47" i="7" s="1"/>
  <c r="AG10" i="13" s="1"/>
  <c r="AB10" i="12" l="1"/>
  <c r="AG10" i="12"/>
  <c r="AD10" i="12"/>
  <c r="AE10" i="12"/>
  <c r="AF10" i="12"/>
  <c r="G39" i="7"/>
  <c r="G47" i="7" s="1"/>
  <c r="G10" i="13" s="1"/>
  <c r="G23" i="13" s="1"/>
  <c r="G26" i="13" s="1"/>
  <c r="G10" i="12" l="1"/>
  <c r="G23" i="12" s="1"/>
  <c r="E39" i="7"/>
  <c r="E47" i="7" s="1"/>
  <c r="E10" i="13" s="1"/>
  <c r="E23" i="13" s="1"/>
  <c r="E26" i="13" s="1"/>
  <c r="M39" i="7"/>
  <c r="M47" i="7" s="1"/>
  <c r="M10" i="13" s="1"/>
  <c r="M23" i="13" s="1"/>
  <c r="M26" i="13" s="1"/>
  <c r="K39" i="7"/>
  <c r="G27" i="12" l="1"/>
  <c r="K47" i="7"/>
  <c r="K10" i="13" s="1"/>
  <c r="K23" i="13" s="1"/>
  <c r="K26" i="13" s="1"/>
  <c r="E10" i="12"/>
  <c r="E23" i="12" s="1"/>
  <c r="M10" i="12"/>
  <c r="M23" i="12" s="1"/>
  <c r="M27" i="12" s="1"/>
  <c r="E27" i="12" l="1"/>
  <c r="K10" i="12"/>
  <c r="K23" i="12" s="1"/>
  <c r="K27" i="12" s="1"/>
  <c r="I72" i="7"/>
  <c r="O72" i="7"/>
  <c r="Y39" i="7" l="1"/>
  <c r="Y47" i="7" s="1"/>
  <c r="Y10" i="13" s="1"/>
  <c r="Y23" i="13" s="1"/>
  <c r="Y26" i="13" s="1"/>
  <c r="AE26" i="13" s="1"/>
  <c r="W39" i="7"/>
  <c r="W47" i="7" l="1"/>
  <c r="W10" i="13" s="1"/>
  <c r="W23" i="13" s="1"/>
  <c r="W26" i="13" s="1"/>
  <c r="AC26" i="13" s="1"/>
  <c r="AC47" i="7"/>
  <c r="Y10" i="12"/>
  <c r="Y23" i="12" s="1"/>
  <c r="Y27" i="12" l="1"/>
  <c r="AE27" i="12" s="1"/>
  <c r="AE23" i="12"/>
  <c r="AC10" i="12"/>
  <c r="AC10" i="13"/>
  <c r="AC23" i="13" s="1"/>
  <c r="AG23" i="13" s="1"/>
  <c r="AG26" i="13" s="1"/>
  <c r="W10" i="12"/>
  <c r="W23" i="12" s="1"/>
  <c r="W27" i="12" l="1"/>
  <c r="AC27" i="12" s="1"/>
  <c r="AG27" i="12" s="1"/>
  <c r="AC23" i="12"/>
  <c r="AG23" i="12" s="1"/>
  <c r="AA72" i="7"/>
  <c r="U72" i="7"/>
  <c r="AG72" i="7" l="1"/>
</calcChain>
</file>

<file path=xl/sharedStrings.xml><?xml version="1.0" encoding="utf-8"?>
<sst xmlns="http://schemas.openxmlformats.org/spreadsheetml/2006/main" count="858" uniqueCount="199">
  <si>
    <t xml:space="preserve"> TANÓRA-, KREDIT- ÉS VIZSGATERV </t>
  </si>
  <si>
    <t>tantárgy kódja</t>
  </si>
  <si>
    <t>tantárgy jellege</t>
  </si>
  <si>
    <t>tanulmányi terület/tantárgy</t>
  </si>
  <si>
    <t>félév/szemeszter</t>
  </si>
  <si>
    <t>összesen</t>
  </si>
  <si>
    <t>1.</t>
  </si>
  <si>
    <t>2.</t>
  </si>
  <si>
    <t>3.</t>
  </si>
  <si>
    <t>4.</t>
  </si>
  <si>
    <t>elm.</t>
  </si>
  <si>
    <t>gyak.</t>
  </si>
  <si>
    <t>kredit</t>
  </si>
  <si>
    <t>K</t>
  </si>
  <si>
    <t>Kreditet nem képező tantárgyak</t>
  </si>
  <si>
    <t>x</t>
  </si>
  <si>
    <t>Kreditet nem képező tantárgyak összesen:</t>
  </si>
  <si>
    <t>SZV</t>
  </si>
  <si>
    <t>SZÁMONKÉRÉSEK ÖSSZESÍTŐ</t>
  </si>
  <si>
    <t>Aláírás (A)</t>
  </si>
  <si>
    <t>Beszámoló (B)</t>
  </si>
  <si>
    <t>Alapvizsga (AV)</t>
  </si>
  <si>
    <t>FÉLÉVENKÉNT SZÁMONKÉRÉSEK ÖSSZESEN:</t>
  </si>
  <si>
    <t>heti tanóra</t>
  </si>
  <si>
    <t>félévi tanóra</t>
  </si>
  <si>
    <t>ÖSSZES TANÓRARENDI TANÓRA</t>
  </si>
  <si>
    <t>Szabadon választható 1.</t>
  </si>
  <si>
    <t>Szabadon választható 2.</t>
  </si>
  <si>
    <t>Szabadon választható 3.</t>
  </si>
  <si>
    <t>KV</t>
  </si>
  <si>
    <t>Kollokvium (K)</t>
  </si>
  <si>
    <t>Kollokvium (((zárvizsga tárgy((K(Z)))</t>
  </si>
  <si>
    <t>számonkérés</t>
  </si>
  <si>
    <t>heti kontaktóra</t>
  </si>
  <si>
    <t>félévi összes</t>
  </si>
  <si>
    <t>összes</t>
  </si>
  <si>
    <t>X</t>
  </si>
  <si>
    <t xml:space="preserve"> SZAKON ÖSSZESEN</t>
  </si>
  <si>
    <t>ÖSSZES TANÓRARENDI KONTAKTÓRA</t>
  </si>
  <si>
    <t>elmélet + gyakorlat heti összes tanóra</t>
  </si>
  <si>
    <t>KR</t>
  </si>
  <si>
    <t xml:space="preserve">számonkérés   </t>
  </si>
  <si>
    <t xml:space="preserve">számonkérés    </t>
  </si>
  <si>
    <t>TÁRGYFELELŐS SZERVEZETI EGYSÉG</t>
  </si>
  <si>
    <t>TÁRGYFELELŐS SZEMÉLY</t>
  </si>
  <si>
    <t>Szabadon választható tantárgyak (lista)</t>
  </si>
  <si>
    <t>ZÁRÓVIZSGA1</t>
  </si>
  <si>
    <t>ZÁRÓVIZSGA2</t>
  </si>
  <si>
    <t>ZÁRÓVIZSGA3</t>
  </si>
  <si>
    <t>Szakirány/specializáció tárgyai</t>
  </si>
  <si>
    <t>Szakirány/specializáció összesen</t>
  </si>
  <si>
    <t>Törzsanyag tárgyai</t>
  </si>
  <si>
    <t>TÖRZSANYAG ÖSSZESEN</t>
  </si>
  <si>
    <t>ÖSSZES TANÓRA</t>
  </si>
  <si>
    <t>Szakdolgozat/Diplomamunka tantárgyak összesen:</t>
  </si>
  <si>
    <t>Szakdolgozat/Diplomamunka tantárgya</t>
  </si>
  <si>
    <t>Évközi értékelés  (ÉÉ)</t>
  </si>
  <si>
    <t>Évközi értékelés (((zárvizsga tárgy((ÉÉ(Z)))</t>
  </si>
  <si>
    <t>Gyakorlati jegy(GYJ)</t>
  </si>
  <si>
    <t>Gyakorlati jegy (((zárvizsga tárgy((GYJ(Z)))</t>
  </si>
  <si>
    <t>Komplex vizsga (KV)</t>
  </si>
  <si>
    <t>Szigorlat (SZG)</t>
  </si>
  <si>
    <t>Zárvizsga tárgy(ZV)</t>
  </si>
  <si>
    <t xml:space="preserve"> </t>
  </si>
  <si>
    <t>RKROM05</t>
  </si>
  <si>
    <t>RARTM06</t>
  </si>
  <si>
    <t>RKMTM01</t>
  </si>
  <si>
    <t>RKROM04</t>
  </si>
  <si>
    <t>RKPTM01</t>
  </si>
  <si>
    <t>RKMTM02</t>
  </si>
  <si>
    <t>Bűnmegelőzés elmélete</t>
  </si>
  <si>
    <t>Tudományos kutatásmódszertan</t>
  </si>
  <si>
    <t>Kriminalisztika-elmélet</t>
  </si>
  <si>
    <t>Bűnügyi statisztika</t>
  </si>
  <si>
    <t>Kriminálpszichológia</t>
  </si>
  <si>
    <t>Speciális bűnügyi helyzetek kezelése</t>
  </si>
  <si>
    <t>B</t>
  </si>
  <si>
    <t>GYJ</t>
  </si>
  <si>
    <t>Kriminológiai Tanszék</t>
  </si>
  <si>
    <t>prof. Dr. Barabás Andrea Tünde</t>
  </si>
  <si>
    <t>Rendészetelméleti és -történeti Tanszék</t>
  </si>
  <si>
    <t>prof. Dr. Sallai János</t>
  </si>
  <si>
    <t>Dr. Mészáros Bence</t>
  </si>
  <si>
    <t>Dr. Vigh András</t>
  </si>
  <si>
    <t>RBSTM01</t>
  </si>
  <si>
    <t>RKPTM02</t>
  </si>
  <si>
    <t>RBSTM02</t>
  </si>
  <si>
    <t>RBSTM03</t>
  </si>
  <si>
    <t>RBSTM04</t>
  </si>
  <si>
    <t>RBSTM05</t>
  </si>
  <si>
    <t>RKMTM03</t>
  </si>
  <si>
    <t>RBÜEM02</t>
  </si>
  <si>
    <t>RBATM02</t>
  </si>
  <si>
    <t>RBSTM06</t>
  </si>
  <si>
    <t>RKTTM01</t>
  </si>
  <si>
    <t>RKTTM02</t>
  </si>
  <si>
    <t>RBSTM07</t>
  </si>
  <si>
    <t>RKMTM04</t>
  </si>
  <si>
    <t>RKMTM05</t>
  </si>
  <si>
    <t>RBSTM08</t>
  </si>
  <si>
    <t>RKMTM06</t>
  </si>
  <si>
    <t>Bűnelemzés</t>
  </si>
  <si>
    <t>Profilalkotás</t>
  </si>
  <si>
    <t>Prediktív rendészet</t>
  </si>
  <si>
    <t>Kriminálstratégia</t>
  </si>
  <si>
    <t>Nyomozásirányítás és vezetés</t>
  </si>
  <si>
    <t>Rendészeti értékelő- elemző munka</t>
  </si>
  <si>
    <t>Összehasonlító gyakorlati nyomozástan</t>
  </si>
  <si>
    <t>Nemzetközi bűnügyi együttműködés</t>
  </si>
  <si>
    <t xml:space="preserve">Külföldi a bűnüldözésben </t>
  </si>
  <si>
    <t>Kriminalisztika a tárgyalóteremben</t>
  </si>
  <si>
    <t>Krimináltechnika legújabb eszközei és módszerei</t>
  </si>
  <si>
    <t>A szakértő szerepe a rendészeti munkában</t>
  </si>
  <si>
    <t>A magánnyomozás kriminalisztikai sajátosságai</t>
  </si>
  <si>
    <t>Forenzikus medicina</t>
  </si>
  <si>
    <t>Kriminalisztikai fegyvertan és sebbalisztika</t>
  </si>
  <si>
    <t>Fedett nyomozó alkalmazása a bűnüldözésben</t>
  </si>
  <si>
    <t>Alkohol, drogok és egyes mérgezések bűnügyi vonatkozásai</t>
  </si>
  <si>
    <t>Dr. Mátyás Szabolcs</t>
  </si>
  <si>
    <t>Dr. Nyitrai Endre</t>
  </si>
  <si>
    <t>Büntető-ejárásjogi Tanszék</t>
  </si>
  <si>
    <t>Dr. Budaházi Árpád</t>
  </si>
  <si>
    <t>Dr. Hautzinger Zoltán</t>
  </si>
  <si>
    <t>ÉÉ</t>
  </si>
  <si>
    <t>RKTTM04</t>
  </si>
  <si>
    <t>RKBTM13</t>
  </si>
  <si>
    <t>RKROM03</t>
  </si>
  <si>
    <t>RKBTM14</t>
  </si>
  <si>
    <t>RBSTM13</t>
  </si>
  <si>
    <t>RKPTM04</t>
  </si>
  <si>
    <t xml:space="preserve">Kriminalisztikai írásvizsgálat </t>
  </si>
  <si>
    <t xml:space="preserve">A terrorizmus megelőzése és felderítése </t>
  </si>
  <si>
    <t>Drogproblémák rendészeti kezelése</t>
  </si>
  <si>
    <t>Közlekedéskriminalisztika</t>
  </si>
  <si>
    <t>A bűnüldözés földrajza</t>
  </si>
  <si>
    <t>Kriminálpszichológiai Esettanulmányok</t>
  </si>
  <si>
    <t>KRIMINALISZTIKA MESTERKÉPZÉSI SZAK</t>
  </si>
  <si>
    <t>rész idejű képzésben, levelező munkarend szerint tanuló hallgatók részére</t>
  </si>
  <si>
    <t>RBGVM24</t>
  </si>
  <si>
    <t>RBSTM10</t>
  </si>
  <si>
    <t>RBÜEM03</t>
  </si>
  <si>
    <t>RBSTM11</t>
  </si>
  <si>
    <t>RBSTM12</t>
  </si>
  <si>
    <t>Bűnügyi hírszerzés kriminalisztikája</t>
  </si>
  <si>
    <t>A szervezett bűnözéssel szembeni fellépés kriminalisztikai sajátosságai</t>
  </si>
  <si>
    <t>Hazugságvizsgálati módszerek</t>
  </si>
  <si>
    <t>Vagyon-visszaszerzés és kármegtérülés kriminalisztikai kérdései</t>
  </si>
  <si>
    <t>Bizonyításelmélet</t>
  </si>
  <si>
    <t>Büntető-eljárásjogi Tanszék</t>
  </si>
  <si>
    <t xml:space="preserve">Szakmai gyakorlat </t>
  </si>
  <si>
    <t>RENDÉSZETI SZAKIRÁNY</t>
  </si>
  <si>
    <t>RBÜAM02</t>
  </si>
  <si>
    <t>RBÜEM01</t>
  </si>
  <si>
    <t>RJITM01</t>
  </si>
  <si>
    <t>RKTTM03</t>
  </si>
  <si>
    <t>RKMTM07</t>
  </si>
  <si>
    <t>Büntetőjogi ismeretek</t>
  </si>
  <si>
    <t>Büntetőeljárás-jogi ismeretek</t>
  </si>
  <si>
    <t>Közigazgatási jog</t>
  </si>
  <si>
    <t>Krimináltechnikai ismeretek</t>
  </si>
  <si>
    <t>Krimináltaktikai ismeretek</t>
  </si>
  <si>
    <t>Büntetőjogi Tanszék</t>
  </si>
  <si>
    <t>Bünttető-ejárásjogi Tanszék</t>
  </si>
  <si>
    <t>Dr. habil Balla Zoltán</t>
  </si>
  <si>
    <t>POLGÁRI SZAKIRÁNY</t>
  </si>
  <si>
    <t>ELŐTANULMÁNYI REND</t>
  </si>
  <si>
    <t>Kódszám</t>
  </si>
  <si>
    <t>Tanulmányi terület/tantárgy</t>
  </si>
  <si>
    <t>Előtanulmányi kötelezettség</t>
  </si>
  <si>
    <t>Tantárgy</t>
  </si>
  <si>
    <t>prof. Dr.Polt Péter</t>
  </si>
  <si>
    <t>RBGVM25</t>
  </si>
  <si>
    <t>Kiberbiztonság</t>
  </si>
  <si>
    <t>RTOSM02</t>
  </si>
  <si>
    <t>K(Z)</t>
  </si>
  <si>
    <t>Krimináltechnikai Tanszék</t>
  </si>
  <si>
    <t>RINYM03</t>
  </si>
  <si>
    <t>Rendészeti szaknyelvi ismeretek</t>
  </si>
  <si>
    <t>Idegennyelvi és Szaknyelvi Lektorátus</t>
  </si>
  <si>
    <t>Dr. Borszéki Judit</t>
  </si>
  <si>
    <t>Dr. Gyaraki Réka</t>
  </si>
  <si>
    <t>Közbiztonsági Tanszék</t>
  </si>
  <si>
    <t>Dr. Tihanyi Miklós</t>
  </si>
  <si>
    <t>Prof. Dr. Barabás Andrea Tünde</t>
  </si>
  <si>
    <t>Dr. Major Róbert</t>
  </si>
  <si>
    <t>Igazgatásrendészeti és Nemzetközi Rendészeti Tanszék</t>
  </si>
  <si>
    <t>A kihallgatás, a bizonyítási cselekmények és egyes kényszerintézkedések taktikája</t>
  </si>
  <si>
    <t>RKTATM01</t>
  </si>
  <si>
    <t xml:space="preserve">Diplomamunka </t>
  </si>
  <si>
    <t>érvényes 2024/2025-ös tanévtől felmenő rendszerben.</t>
  </si>
  <si>
    <t>elmélet + gyakorlat összes tanóra</t>
  </si>
  <si>
    <t>Bűnözői profilalkotás</t>
  </si>
  <si>
    <t>Kriminálpszichológiai esettanulmányok</t>
  </si>
  <si>
    <t>Lohner Klaudia</t>
  </si>
  <si>
    <t>Dr. Bellavics Mária Zsóka</t>
  </si>
  <si>
    <t>Rendészeti Magatartástudományi és Kriminálpszichológiai Tanszék</t>
  </si>
  <si>
    <t xml:space="preserve"> Kiberbűnözés Elleni Tanszék</t>
  </si>
  <si>
    <t>Krimináltaktikai és -metodikai Tanszék</t>
  </si>
  <si>
    <t>IdegenrendészetiTanszék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</si>
</sst>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F_t_-;\-* #,##0.00\ _F_t_-;_-* \-??\ _F_t_-;_-@_-"/>
    <numFmt numFmtId="165" formatCode="_-* #,##0\ _F_t_-;\-* #,##0\ _F_t_-;_-* \-??\ _F_t_-;_-@_-"/>
  </numFmts>
  <fonts count="52" x14ac:knownFonts="1">
    <font>
      <sz val="10"/>
      <name val="Arial Narrow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0"/>
      <name val="Arial CE"/>
      <family val="2"/>
      <charset val="238"/>
    </font>
    <font>
      <sz val="11"/>
      <color indexed="20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2"/>
      <name val="Arial Narrow"/>
      <family val="2"/>
      <charset val="238"/>
    </font>
    <font>
      <b/>
      <sz val="18"/>
      <name val="Arial Narrow"/>
      <family val="2"/>
      <charset val="238"/>
    </font>
    <font>
      <b/>
      <sz val="12"/>
      <name val="Arial Narrow"/>
      <family val="2"/>
      <charset val="238"/>
    </font>
    <font>
      <sz val="11"/>
      <name val="Arial CE"/>
      <family val="2"/>
      <charset val="238"/>
    </font>
    <font>
      <sz val="13"/>
      <name val="Arial CE"/>
      <family val="2"/>
      <charset val="238"/>
    </font>
    <font>
      <sz val="14"/>
      <name val="Arial CE"/>
      <family val="2"/>
      <charset val="238"/>
    </font>
    <font>
      <sz val="10"/>
      <name val="Arial Narrow"/>
      <family val="2"/>
      <charset val="238"/>
    </font>
    <font>
      <sz val="10"/>
      <color rgb="FFFF0000"/>
      <name val="Arial CE"/>
      <family val="2"/>
      <charset val="238"/>
    </font>
    <font>
      <sz val="10"/>
      <name val="Arial CE"/>
      <charset val="238"/>
    </font>
    <font>
      <sz val="10"/>
      <name val="Arial Narrow"/>
      <family val="2"/>
      <charset val="238"/>
    </font>
    <font>
      <sz val="13"/>
      <name val="Arial CE"/>
      <charset val="238"/>
    </font>
    <font>
      <b/>
      <sz val="18"/>
      <name val="Verdana"/>
      <family val="2"/>
      <charset val="238"/>
    </font>
    <font>
      <b/>
      <sz val="12"/>
      <name val="Verdana"/>
      <family val="2"/>
      <charset val="238"/>
    </font>
    <font>
      <b/>
      <sz val="11"/>
      <name val="Verdana"/>
      <family val="2"/>
      <charset val="238"/>
    </font>
    <font>
      <b/>
      <sz val="14"/>
      <name val="Verdana"/>
      <family val="2"/>
      <charset val="238"/>
    </font>
    <font>
      <sz val="10"/>
      <name val="Verdana"/>
      <family val="2"/>
      <charset val="238"/>
    </font>
    <font>
      <sz val="12"/>
      <name val="Verdana"/>
      <family val="2"/>
      <charset val="238"/>
    </font>
    <font>
      <b/>
      <sz val="10"/>
      <name val="Verdana"/>
      <family val="2"/>
      <charset val="238"/>
    </font>
    <font>
      <b/>
      <i/>
      <sz val="10"/>
      <name val="Verdana"/>
      <family val="2"/>
      <charset val="238"/>
    </font>
    <font>
      <sz val="13"/>
      <name val="Verdana"/>
      <family val="2"/>
      <charset val="238"/>
    </font>
    <font>
      <b/>
      <sz val="13"/>
      <name val="Verdana"/>
      <family val="2"/>
      <charset val="238"/>
    </font>
    <font>
      <b/>
      <i/>
      <sz val="11"/>
      <name val="Verdana"/>
      <family val="2"/>
      <charset val="238"/>
    </font>
    <font>
      <sz val="10"/>
      <color rgb="FFFF0000"/>
      <name val="Verdana"/>
      <family val="2"/>
      <charset val="238"/>
    </font>
    <font>
      <sz val="12"/>
      <color rgb="FFFF0000"/>
      <name val="Verdana"/>
      <family val="2"/>
      <charset val="238"/>
    </font>
    <font>
      <b/>
      <sz val="12"/>
      <color rgb="FFFF0000"/>
      <name val="Verdana"/>
      <family val="2"/>
      <charset val="238"/>
    </font>
    <font>
      <sz val="11"/>
      <name val="Verdana"/>
      <family val="2"/>
      <charset val="238"/>
    </font>
    <font>
      <b/>
      <i/>
      <sz val="12"/>
      <name val="Verdana"/>
      <family val="2"/>
      <charset val="238"/>
    </font>
    <font>
      <sz val="14"/>
      <name val="Verdana"/>
      <family val="2"/>
      <charset val="238"/>
    </font>
    <font>
      <sz val="11"/>
      <color rgb="FF000000"/>
      <name val="Verdana"/>
      <family val="2"/>
      <charset val="238"/>
    </font>
    <font>
      <b/>
      <sz val="10"/>
      <name val="Arial CE"/>
      <charset val="238"/>
    </font>
  </fonts>
  <fills count="35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41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2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15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55"/>
        <bgColor indexed="23"/>
      </patternFill>
    </fill>
    <fill>
      <patternFill patternType="solid">
        <fgColor indexed="26"/>
        <bgColor indexed="9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41"/>
        <bgColor indexed="42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42"/>
      </patternFill>
    </fill>
    <fill>
      <patternFill patternType="solid">
        <fgColor theme="9" tint="0.39997558519241921"/>
        <bgColor indexed="41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CCFFCC"/>
        <bgColor indexed="41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20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double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double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double">
        <color indexed="8"/>
      </left>
      <right/>
      <top/>
      <bottom style="thin">
        <color indexed="8"/>
      </bottom>
      <diagonal/>
    </border>
    <border>
      <left/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/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/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/>
      <right style="double">
        <color indexed="8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/>
      <right style="double">
        <color indexed="8"/>
      </right>
      <top style="double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double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double">
        <color indexed="8"/>
      </bottom>
      <diagonal/>
    </border>
    <border>
      <left style="double">
        <color indexed="8"/>
      </left>
      <right/>
      <top style="thin">
        <color indexed="8"/>
      </top>
      <bottom style="double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double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double">
        <color indexed="8"/>
      </left>
      <right/>
      <top style="double">
        <color indexed="8"/>
      </top>
      <bottom style="thin">
        <color indexed="8"/>
      </bottom>
      <diagonal/>
    </border>
    <border>
      <left style="double">
        <color indexed="8"/>
      </left>
      <right/>
      <top style="double">
        <color indexed="8"/>
      </top>
      <bottom style="double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double">
        <color indexed="8"/>
      </left>
      <right style="medium">
        <color indexed="8"/>
      </right>
      <top style="double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double">
        <color indexed="8"/>
      </top>
      <bottom style="medium">
        <color indexed="8"/>
      </bottom>
      <diagonal/>
    </border>
    <border>
      <left/>
      <right/>
      <top style="double">
        <color indexed="8"/>
      </top>
      <bottom style="medium">
        <color indexed="8"/>
      </bottom>
      <diagonal/>
    </border>
    <border>
      <left style="thin">
        <color indexed="8"/>
      </left>
      <right/>
      <top style="double">
        <color indexed="8"/>
      </top>
      <bottom style="medium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double">
        <color indexed="8"/>
      </right>
      <top style="medium">
        <color indexed="8"/>
      </top>
      <bottom style="medium">
        <color indexed="8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double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double">
        <color indexed="8"/>
      </right>
      <top style="thin">
        <color indexed="64"/>
      </top>
      <bottom/>
      <diagonal/>
    </border>
    <border>
      <left style="thin">
        <color indexed="64"/>
      </left>
      <right style="double">
        <color indexed="8"/>
      </right>
      <top/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64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64"/>
      </top>
      <bottom/>
      <diagonal/>
    </border>
    <border>
      <left style="double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8"/>
      </bottom>
      <diagonal/>
    </border>
    <border>
      <left style="double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8"/>
      </left>
      <right style="double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double">
        <color indexed="8"/>
      </right>
      <top style="thin">
        <color indexed="8"/>
      </top>
      <bottom style="medium">
        <color indexed="8"/>
      </bottom>
      <diagonal/>
    </border>
    <border>
      <left/>
      <right style="double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double">
        <color indexed="8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uble">
        <color indexed="8"/>
      </left>
      <right style="thin">
        <color indexed="64"/>
      </right>
      <top style="medium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 style="thin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medium">
        <color indexed="64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8"/>
      </left>
      <right/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8"/>
      </bottom>
      <diagonal/>
    </border>
    <border>
      <left/>
      <right style="double">
        <color indexed="8"/>
      </right>
      <top style="medium">
        <color indexed="64"/>
      </top>
      <bottom style="double">
        <color indexed="8"/>
      </bottom>
      <diagonal/>
    </border>
    <border>
      <left/>
      <right style="double">
        <color indexed="8"/>
      </right>
      <top style="thin">
        <color indexed="8"/>
      </top>
      <bottom/>
      <diagonal/>
    </border>
    <border>
      <left/>
      <right/>
      <top style="medium">
        <color indexed="8"/>
      </top>
      <bottom style="thin">
        <color indexed="64"/>
      </bottom>
      <diagonal/>
    </border>
    <border>
      <left style="double">
        <color indexed="8"/>
      </left>
      <right style="thin">
        <color indexed="8"/>
      </right>
      <top/>
      <bottom style="thin">
        <color indexed="8"/>
      </bottom>
      <diagonal/>
    </border>
    <border>
      <left style="double">
        <color indexed="8"/>
      </left>
      <right/>
      <top style="medium">
        <color indexed="8"/>
      </top>
      <bottom style="thin">
        <color indexed="64"/>
      </bottom>
      <diagonal/>
    </border>
    <border>
      <left style="thin">
        <color indexed="8"/>
      </left>
      <right style="double">
        <color indexed="8"/>
      </right>
      <top/>
      <bottom style="thin">
        <color indexed="8"/>
      </bottom>
      <diagonal/>
    </border>
    <border>
      <left/>
      <right style="double">
        <color indexed="8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</borders>
  <cellStyleXfs count="53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6" fillId="7" borderId="1" applyNumberFormat="0" applyAlignment="0" applyProtection="0"/>
    <xf numFmtId="0" fontId="7" fillId="0" borderId="0" applyNumberFormat="0" applyFill="0" applyBorder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0" fillId="0" borderId="0" applyNumberFormat="0" applyFill="0" applyBorder="0" applyAlignment="0" applyProtection="0"/>
    <xf numFmtId="0" fontId="11" fillId="16" borderId="5" applyNumberFormat="0" applyAlignment="0" applyProtection="0"/>
    <xf numFmtId="164" fontId="28" fillId="0" borderId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6" applyNumberFormat="0" applyFill="0" applyAlignment="0" applyProtection="0"/>
    <xf numFmtId="0" fontId="28" fillId="17" borderId="7" applyNumberFormat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21" borderId="0" applyNumberFormat="0" applyBorder="0" applyAlignment="0" applyProtection="0"/>
    <xf numFmtId="0" fontId="14" fillId="4" borderId="0" applyNumberFormat="0" applyBorder="0" applyAlignment="0" applyProtection="0"/>
    <xf numFmtId="0" fontId="15" fillId="22" borderId="8" applyNumberFormat="0" applyAlignment="0" applyProtection="0"/>
    <xf numFmtId="0" fontId="16" fillId="0" borderId="0" applyNumberFormat="0" applyFill="0" applyBorder="0" applyAlignment="0" applyProtection="0"/>
    <xf numFmtId="0" fontId="17" fillId="0" borderId="0"/>
    <xf numFmtId="0" fontId="17" fillId="0" borderId="0"/>
    <xf numFmtId="0" fontId="21" fillId="0" borderId="9" applyNumberFormat="0" applyFill="0" applyAlignment="0" applyProtection="0"/>
    <xf numFmtId="0" fontId="18" fillId="3" borderId="0" applyNumberFormat="0" applyBorder="0" applyAlignment="0" applyProtection="0"/>
    <xf numFmtId="0" fontId="19" fillId="23" borderId="0" applyNumberFormat="0" applyBorder="0" applyAlignment="0" applyProtection="0"/>
    <xf numFmtId="0" fontId="20" fillId="22" borderId="1" applyNumberFormat="0" applyAlignment="0" applyProtection="0"/>
    <xf numFmtId="0" fontId="30" fillId="0" borderId="0"/>
    <xf numFmtId="0" fontId="3" fillId="0" borderId="0"/>
    <xf numFmtId="0" fontId="2" fillId="0" borderId="0"/>
    <xf numFmtId="0" fontId="31" fillId="0" borderId="0"/>
    <xf numFmtId="0" fontId="28" fillId="0" borderId="0"/>
    <xf numFmtId="0" fontId="1" fillId="0" borderId="0"/>
    <xf numFmtId="0" fontId="1" fillId="0" borderId="0"/>
    <xf numFmtId="0" fontId="17" fillId="0" borderId="0"/>
  </cellStyleXfs>
  <cellXfs count="500">
    <xf numFmtId="0" fontId="0" fillId="0" borderId="0" xfId="0"/>
    <xf numFmtId="0" fontId="22" fillId="0" borderId="0" xfId="40" applyFont="1" applyAlignment="1">
      <alignment horizontal="left"/>
    </xf>
    <xf numFmtId="0" fontId="17" fillId="0" borderId="0" xfId="40"/>
    <xf numFmtId="0" fontId="26" fillId="0" borderId="0" xfId="40" applyFont="1"/>
    <xf numFmtId="0" fontId="27" fillId="0" borderId="0" xfId="40" applyFont="1"/>
    <xf numFmtId="0" fontId="25" fillId="0" borderId="0" xfId="40" applyFont="1"/>
    <xf numFmtId="0" fontId="29" fillId="0" borderId="0" xfId="40" applyFont="1"/>
    <xf numFmtId="0" fontId="22" fillId="0" borderId="0" xfId="40" applyFont="1"/>
    <xf numFmtId="0" fontId="30" fillId="0" borderId="0" xfId="45"/>
    <xf numFmtId="0" fontId="30" fillId="0" borderId="0" xfId="45" applyProtection="1">
      <protection locked="0"/>
    </xf>
    <xf numFmtId="0" fontId="32" fillId="0" borderId="0" xfId="45" applyFont="1"/>
    <xf numFmtId="0" fontId="22" fillId="0" borderId="0" xfId="45" applyFont="1" applyAlignment="1">
      <alignment horizontal="left"/>
    </xf>
    <xf numFmtId="0" fontId="25" fillId="0" borderId="0" xfId="45" applyFont="1"/>
    <xf numFmtId="0" fontId="23" fillId="0" borderId="0" xfId="0" applyFont="1"/>
    <xf numFmtId="0" fontId="22" fillId="0" borderId="75" xfId="45" applyFont="1" applyBorder="1" applyAlignment="1" applyProtection="1">
      <alignment horizontal="center"/>
      <protection locked="0"/>
    </xf>
    <xf numFmtId="0" fontId="22" fillId="0" borderId="164" xfId="45" applyFont="1" applyBorder="1" applyAlignment="1" applyProtection="1">
      <alignment horizontal="center"/>
      <protection locked="0"/>
    </xf>
    <xf numFmtId="0" fontId="22" fillId="0" borderId="165" xfId="45" applyFont="1" applyBorder="1" applyAlignment="1" applyProtection="1">
      <alignment horizontal="center"/>
      <protection locked="0"/>
    </xf>
    <xf numFmtId="0" fontId="22" fillId="0" borderId="111" xfId="45" applyFont="1" applyBorder="1" applyAlignment="1" applyProtection="1">
      <alignment horizontal="center"/>
      <protection locked="0"/>
    </xf>
    <xf numFmtId="0" fontId="22" fillId="0" borderId="166" xfId="45" applyFont="1" applyBorder="1" applyAlignment="1" applyProtection="1">
      <alignment horizontal="center"/>
      <protection locked="0"/>
    </xf>
    <xf numFmtId="0" fontId="22" fillId="0" borderId="79" xfId="45" applyFont="1" applyBorder="1" applyAlignment="1" applyProtection="1">
      <alignment horizontal="center"/>
      <protection locked="0"/>
    </xf>
    <xf numFmtId="0" fontId="24" fillId="0" borderId="118" xfId="0" applyFont="1" applyBorder="1"/>
    <xf numFmtId="0" fontId="37" fillId="0" borderId="0" xfId="45" applyFont="1"/>
    <xf numFmtId="0" fontId="39" fillId="25" borderId="110" xfId="45" applyFont="1" applyFill="1" applyBorder="1" applyAlignment="1">
      <alignment horizontal="center" textRotation="90" wrapText="1"/>
    </xf>
    <xf numFmtId="0" fontId="39" fillId="25" borderId="111" xfId="45" applyFont="1" applyFill="1" applyBorder="1" applyAlignment="1">
      <alignment horizontal="center" textRotation="90"/>
    </xf>
    <xf numFmtId="0" fontId="39" fillId="25" borderId="111" xfId="45" applyFont="1" applyFill="1" applyBorder="1" applyAlignment="1">
      <alignment horizontal="center" textRotation="90" wrapText="1"/>
    </xf>
    <xf numFmtId="0" fontId="39" fillId="25" borderId="113" xfId="45" applyFont="1" applyFill="1" applyBorder="1" applyAlignment="1">
      <alignment horizontal="center" textRotation="90" wrapText="1"/>
    </xf>
    <xf numFmtId="0" fontId="41" fillId="26" borderId="116" xfId="45" applyFont="1" applyFill="1" applyBorder="1" applyAlignment="1">
      <alignment horizontal="left"/>
    </xf>
    <xf numFmtId="0" fontId="41" fillId="26" borderId="117" xfId="45" applyFont="1" applyFill="1" applyBorder="1"/>
    <xf numFmtId="0" fontId="42" fillId="26" borderId="82" xfId="45" applyFont="1" applyFill="1" applyBorder="1" applyAlignment="1">
      <alignment horizontal="center"/>
    </xf>
    <xf numFmtId="1" fontId="42" fillId="26" borderId="118" xfId="45" applyNumberFormat="1" applyFont="1" applyFill="1" applyBorder="1" applyAlignment="1">
      <alignment horizontal="center"/>
    </xf>
    <xf numFmtId="0" fontId="41" fillId="0" borderId="75" xfId="40" applyFont="1" applyBorder="1"/>
    <xf numFmtId="0" fontId="41" fillId="0" borderId="0" xfId="45" applyFont="1"/>
    <xf numFmtId="0" fontId="42" fillId="25" borderId="87" xfId="45" applyFont="1" applyFill="1" applyBorder="1" applyAlignment="1">
      <alignment horizontal="center"/>
    </xf>
    <xf numFmtId="0" fontId="41" fillId="25" borderId="120" xfId="45" applyFont="1" applyFill="1" applyBorder="1"/>
    <xf numFmtId="0" fontId="42" fillId="25" borderId="121" xfId="45" applyFont="1" applyFill="1" applyBorder="1" applyAlignment="1">
      <alignment horizontal="center"/>
    </xf>
    <xf numFmtId="1" fontId="42" fillId="25" borderId="122" xfId="45" applyNumberFormat="1" applyFont="1" applyFill="1" applyBorder="1" applyAlignment="1">
      <alignment horizontal="center"/>
    </xf>
    <xf numFmtId="1" fontId="43" fillId="25" borderId="123" xfId="45" applyNumberFormat="1" applyFont="1" applyFill="1" applyBorder="1" applyAlignment="1">
      <alignment horizontal="center"/>
    </xf>
    <xf numFmtId="1" fontId="42" fillId="25" borderId="123" xfId="45" applyNumberFormat="1" applyFont="1" applyFill="1" applyBorder="1" applyAlignment="1">
      <alignment horizontal="center"/>
    </xf>
    <xf numFmtId="0" fontId="42" fillId="25" borderId="123" xfId="45" applyFont="1" applyFill="1" applyBorder="1"/>
    <xf numFmtId="0" fontId="42" fillId="25" borderId="124" xfId="45" applyFont="1" applyFill="1" applyBorder="1"/>
    <xf numFmtId="1" fontId="42" fillId="25" borderId="0" xfId="45" applyNumberFormat="1" applyFont="1" applyFill="1" applyAlignment="1">
      <alignment horizontal="center"/>
    </xf>
    <xf numFmtId="0" fontId="42" fillId="25" borderId="125" xfId="45" applyFont="1" applyFill="1" applyBorder="1"/>
    <xf numFmtId="0" fontId="44" fillId="0" borderId="75" xfId="40" applyFont="1" applyBorder="1"/>
    <xf numFmtId="0" fontId="38" fillId="0" borderId="17" xfId="39" applyFont="1" applyBorder="1" applyAlignment="1" applyProtection="1">
      <alignment horizontal="center"/>
      <protection locked="0"/>
    </xf>
    <xf numFmtId="1" fontId="38" fillId="4" borderId="19" xfId="40" applyNumberFormat="1" applyFont="1" applyFill="1" applyBorder="1" applyAlignment="1">
      <alignment horizontal="center"/>
    </xf>
    <xf numFmtId="0" fontId="38" fillId="0" borderId="50" xfId="39" applyFont="1" applyBorder="1" applyAlignment="1" applyProtection="1">
      <alignment horizontal="center"/>
      <protection locked="0"/>
    </xf>
    <xf numFmtId="0" fontId="38" fillId="0" borderId="20" xfId="39" applyFont="1" applyBorder="1" applyAlignment="1" applyProtection="1">
      <alignment horizontal="center"/>
      <protection locked="0"/>
    </xf>
    <xf numFmtId="0" fontId="38" fillId="0" borderId="60" xfId="39" applyFont="1" applyBorder="1" applyAlignment="1" applyProtection="1">
      <alignment horizontal="center"/>
      <protection locked="0"/>
    </xf>
    <xf numFmtId="1" fontId="38" fillId="4" borderId="16" xfId="40" applyNumberFormat="1" applyFont="1" applyFill="1" applyBorder="1" applyAlignment="1">
      <alignment horizontal="center"/>
    </xf>
    <xf numFmtId="1" fontId="38" fillId="4" borderId="17" xfId="40" applyNumberFormat="1" applyFont="1" applyFill="1" applyBorder="1" applyAlignment="1">
      <alignment horizontal="center"/>
    </xf>
    <xf numFmtId="0" fontId="38" fillId="0" borderId="77" xfId="45" applyFont="1" applyBorder="1" applyAlignment="1" applyProtection="1">
      <alignment horizontal="center" vertical="center"/>
      <protection locked="0"/>
    </xf>
    <xf numFmtId="0" fontId="45" fillId="0" borderId="17" xfId="39" applyFont="1" applyBorder="1" applyAlignment="1" applyProtection="1">
      <alignment horizontal="center"/>
      <protection locked="0"/>
    </xf>
    <xf numFmtId="1" fontId="45" fillId="4" borderId="19" xfId="40" applyNumberFormat="1" applyFont="1" applyFill="1" applyBorder="1" applyAlignment="1">
      <alignment horizontal="center"/>
    </xf>
    <xf numFmtId="0" fontId="45" fillId="0" borderId="50" xfId="39" applyFont="1" applyBorder="1" applyAlignment="1" applyProtection="1">
      <alignment horizontal="center"/>
      <protection locked="0"/>
    </xf>
    <xf numFmtId="0" fontId="37" fillId="0" borderId="0" xfId="45" applyFont="1" applyAlignment="1">
      <alignment horizontal="center"/>
    </xf>
    <xf numFmtId="0" fontId="44" fillId="0" borderId="0" xfId="40" applyFont="1"/>
    <xf numFmtId="0" fontId="45" fillId="0" borderId="20" xfId="39" applyFont="1" applyBorder="1" applyAlignment="1" applyProtection="1">
      <alignment horizontal="center"/>
      <protection locked="0"/>
    </xf>
    <xf numFmtId="0" fontId="37" fillId="0" borderId="0" xfId="40" applyFont="1"/>
    <xf numFmtId="0" fontId="41" fillId="4" borderId="169" xfId="40" applyFont="1" applyFill="1" applyBorder="1" applyAlignment="1">
      <alignment horizontal="left"/>
    </xf>
    <xf numFmtId="0" fontId="41" fillId="4" borderId="170" xfId="40" applyFont="1" applyFill="1" applyBorder="1"/>
    <xf numFmtId="0" fontId="42" fillId="4" borderId="171" xfId="40" applyFont="1" applyFill="1" applyBorder="1" applyAlignment="1">
      <alignment horizontal="center"/>
    </xf>
    <xf numFmtId="1" fontId="42" fillId="25" borderId="111" xfId="45" applyNumberFormat="1" applyFont="1" applyFill="1" applyBorder="1" applyAlignment="1">
      <alignment horizontal="center"/>
    </xf>
    <xf numFmtId="0" fontId="42" fillId="25" borderId="112" xfId="45" applyFont="1" applyFill="1" applyBorder="1" applyAlignment="1">
      <alignment horizontal="center"/>
    </xf>
    <xf numFmtId="0" fontId="34" fillId="25" borderId="87" xfId="45" applyFont="1" applyFill="1" applyBorder="1" applyAlignment="1">
      <alignment horizontal="center"/>
    </xf>
    <xf numFmtId="0" fontId="47" fillId="25" borderId="127" xfId="45" applyFont="1" applyFill="1" applyBorder="1"/>
    <xf numFmtId="0" fontId="34" fillId="25" borderId="0" xfId="45" applyFont="1" applyFill="1" applyAlignment="1">
      <alignment horizontal="center"/>
    </xf>
    <xf numFmtId="0" fontId="37" fillId="28" borderId="75" xfId="45" applyFont="1" applyFill="1" applyBorder="1"/>
    <xf numFmtId="0" fontId="38" fillId="0" borderId="72" xfId="40" applyFont="1" applyBorder="1" applyAlignment="1" applyProtection="1">
      <alignment horizontal="center" vertical="center"/>
      <protection locked="0"/>
    </xf>
    <xf numFmtId="0" fontId="38" fillId="25" borderId="75" xfId="40" applyFont="1" applyFill="1" applyBorder="1" applyAlignment="1">
      <alignment horizontal="center"/>
    </xf>
    <xf numFmtId="0" fontId="38" fillId="4" borderId="19" xfId="40" applyFont="1" applyFill="1" applyBorder="1" applyAlignment="1">
      <alignment horizontal="center"/>
    </xf>
    <xf numFmtId="1" fontId="38" fillId="4" borderId="22" xfId="40" applyNumberFormat="1" applyFont="1" applyFill="1" applyBorder="1" applyAlignment="1">
      <alignment horizontal="center" vertical="center" shrinkToFit="1"/>
    </xf>
    <xf numFmtId="0" fontId="37" fillId="0" borderId="75" xfId="40" applyFont="1" applyBorder="1"/>
    <xf numFmtId="0" fontId="38" fillId="0" borderId="77" xfId="40" applyFont="1" applyBorder="1" applyAlignment="1" applyProtection="1">
      <alignment horizontal="center" vertical="center"/>
      <protection locked="0"/>
    </xf>
    <xf numFmtId="0" fontId="38" fillId="25" borderId="118" xfId="45" applyFont="1" applyFill="1" applyBorder="1" applyAlignment="1">
      <alignment horizontal="left" vertical="center" wrapText="1"/>
    </xf>
    <xf numFmtId="0" fontId="38" fillId="25" borderId="117" xfId="45" applyFont="1" applyFill="1" applyBorder="1" applyAlignment="1">
      <alignment horizontal="center"/>
    </xf>
    <xf numFmtId="0" fontId="34" fillId="25" borderId="119" xfId="45" applyFont="1" applyFill="1" applyBorder="1" applyAlignment="1">
      <alignment horizontal="center"/>
    </xf>
    <xf numFmtId="1" fontId="35" fillId="25" borderId="118" xfId="45" applyNumberFormat="1" applyFont="1" applyFill="1" applyBorder="1" applyAlignment="1">
      <alignment horizontal="center"/>
    </xf>
    <xf numFmtId="1" fontId="43" fillId="25" borderId="117" xfId="45" applyNumberFormat="1" applyFont="1" applyFill="1" applyBorder="1" applyAlignment="1">
      <alignment horizontal="center"/>
    </xf>
    <xf numFmtId="1" fontId="35" fillId="25" borderId="117" xfId="45" applyNumberFormat="1" applyFont="1" applyFill="1" applyBorder="1" applyAlignment="1">
      <alignment horizontal="center"/>
    </xf>
    <xf numFmtId="1" fontId="47" fillId="25" borderId="117" xfId="45" applyNumberFormat="1" applyFont="1" applyFill="1" applyBorder="1" applyAlignment="1">
      <alignment horizontal="center"/>
    </xf>
    <xf numFmtId="0" fontId="47" fillId="25" borderId="119" xfId="45" applyFont="1" applyFill="1" applyBorder="1" applyAlignment="1">
      <alignment horizontal="center"/>
    </xf>
    <xf numFmtId="1" fontId="35" fillId="25" borderId="129" xfId="45" applyNumberFormat="1" applyFont="1" applyFill="1" applyBorder="1" applyAlignment="1">
      <alignment horizontal="center"/>
    </xf>
    <xf numFmtId="0" fontId="47" fillId="25" borderId="117" xfId="45" applyFont="1" applyFill="1" applyBorder="1" applyAlignment="1">
      <alignment horizontal="center"/>
    </xf>
    <xf numFmtId="1" fontId="38" fillId="25" borderId="116" xfId="45" applyNumberFormat="1" applyFont="1" applyFill="1" applyBorder="1" applyAlignment="1">
      <alignment horizontal="center"/>
    </xf>
    <xf numFmtId="1" fontId="38" fillId="4" borderId="154" xfId="40" applyNumberFormat="1" applyFont="1" applyFill="1" applyBorder="1" applyAlignment="1">
      <alignment horizontal="center"/>
    </xf>
    <xf numFmtId="1" fontId="38" fillId="25" borderId="155" xfId="45" applyNumberFormat="1" applyFont="1" applyFill="1" applyBorder="1" applyAlignment="1">
      <alignment horizontal="center"/>
    </xf>
    <xf numFmtId="1" fontId="38" fillId="4" borderId="80" xfId="40" applyNumberFormat="1" applyFont="1" applyFill="1" applyBorder="1" applyAlignment="1">
      <alignment horizontal="center"/>
    </xf>
    <xf numFmtId="0" fontId="38" fillId="25" borderId="119" xfId="45" applyFont="1" applyFill="1" applyBorder="1" applyAlignment="1">
      <alignment horizontal="center"/>
    </xf>
    <xf numFmtId="0" fontId="38" fillId="25" borderId="108" xfId="45" applyFont="1" applyFill="1" applyBorder="1" applyAlignment="1">
      <alignment horizontal="left" vertical="center" wrapText="1"/>
    </xf>
    <xf numFmtId="0" fontId="38" fillId="25" borderId="172" xfId="45" applyFont="1" applyFill="1" applyBorder="1" applyAlignment="1">
      <alignment horizontal="center"/>
    </xf>
    <xf numFmtId="0" fontId="35" fillId="25" borderId="173" xfId="45" applyFont="1" applyFill="1" applyBorder="1" applyAlignment="1">
      <alignment horizontal="center"/>
    </xf>
    <xf numFmtId="1" fontId="38" fillId="25" borderId="174" xfId="45" applyNumberFormat="1" applyFont="1" applyFill="1" applyBorder="1" applyAlignment="1">
      <alignment horizontal="center"/>
    </xf>
    <xf numFmtId="1" fontId="38" fillId="4" borderId="156" xfId="40" applyNumberFormat="1" applyFont="1" applyFill="1" applyBorder="1" applyAlignment="1">
      <alignment horizontal="center"/>
    </xf>
    <xf numFmtId="1" fontId="38" fillId="4" borderId="157" xfId="40" applyNumberFormat="1" applyFont="1" applyFill="1" applyBorder="1" applyAlignment="1">
      <alignment horizontal="center"/>
    </xf>
    <xf numFmtId="1" fontId="38" fillId="25" borderId="175" xfId="45" applyNumberFormat="1" applyFont="1" applyFill="1" applyBorder="1" applyAlignment="1">
      <alignment horizontal="center"/>
    </xf>
    <xf numFmtId="0" fontId="47" fillId="25" borderId="79" xfId="45" applyFont="1" applyFill="1" applyBorder="1"/>
    <xf numFmtId="0" fontId="35" fillId="25" borderId="135" xfId="45" applyFont="1" applyFill="1" applyBorder="1" applyAlignment="1">
      <alignment horizontal="center"/>
    </xf>
    <xf numFmtId="0" fontId="38" fillId="0" borderId="142" xfId="45" applyFont="1" applyBorder="1" applyAlignment="1" applyProtection="1">
      <alignment horizontal="center" vertical="center"/>
      <protection locked="0"/>
    </xf>
    <xf numFmtId="0" fontId="34" fillId="4" borderId="15" xfId="0" applyFont="1" applyFill="1" applyBorder="1" applyAlignment="1">
      <alignment horizontal="center" vertical="center" wrapText="1"/>
    </xf>
    <xf numFmtId="0" fontId="34" fillId="4" borderId="40" xfId="40" applyFont="1" applyFill="1" applyBorder="1"/>
    <xf numFmtId="1" fontId="38" fillId="0" borderId="139" xfId="40" applyNumberFormat="1" applyFont="1" applyBorder="1" applyAlignment="1" applyProtection="1">
      <alignment horizontal="center"/>
      <protection locked="0"/>
    </xf>
    <xf numFmtId="1" fontId="38" fillId="0" borderId="33" xfId="40" applyNumberFormat="1" applyFont="1" applyBorder="1" applyAlignment="1" applyProtection="1">
      <alignment horizontal="center"/>
      <protection locked="0"/>
    </xf>
    <xf numFmtId="0" fontId="38" fillId="0" borderId="33" xfId="40" applyFont="1" applyBorder="1" applyAlignment="1" applyProtection="1">
      <alignment horizontal="center"/>
      <protection locked="0"/>
    </xf>
    <xf numFmtId="0" fontId="38" fillId="0" borderId="141" xfId="40" applyFont="1" applyBorder="1" applyAlignment="1" applyProtection="1">
      <alignment horizontal="center"/>
      <protection locked="0"/>
    </xf>
    <xf numFmtId="0" fontId="38" fillId="0" borderId="34" xfId="40" applyFont="1" applyBorder="1" applyAlignment="1" applyProtection="1">
      <alignment horizontal="center"/>
      <protection locked="0"/>
    </xf>
    <xf numFmtId="1" fontId="34" fillId="0" borderId="33" xfId="40" applyNumberFormat="1" applyFont="1" applyBorder="1" applyAlignment="1" applyProtection="1">
      <alignment horizontal="center"/>
      <protection locked="0"/>
    </xf>
    <xf numFmtId="0" fontId="46" fillId="0" borderId="33" xfId="40" applyFont="1" applyBorder="1" applyAlignment="1" applyProtection="1">
      <alignment horizontal="center"/>
      <protection locked="0"/>
    </xf>
    <xf numFmtId="0" fontId="34" fillId="0" borderId="141" xfId="40" applyFont="1" applyBorder="1" applyAlignment="1" applyProtection="1">
      <alignment horizontal="center"/>
      <protection locked="0"/>
    </xf>
    <xf numFmtId="1" fontId="38" fillId="0" borderId="34" xfId="40" applyNumberFormat="1" applyFont="1" applyBorder="1" applyAlignment="1" applyProtection="1">
      <alignment horizontal="center"/>
      <protection locked="0"/>
    </xf>
    <xf numFmtId="0" fontId="38" fillId="0" borderId="176" xfId="40" applyFont="1" applyBorder="1" applyAlignment="1" applyProtection="1">
      <alignment horizontal="center"/>
      <protection locked="0"/>
    </xf>
    <xf numFmtId="0" fontId="39" fillId="25" borderId="75" xfId="45" applyFont="1" applyFill="1" applyBorder="1" applyAlignment="1">
      <alignment horizontal="center"/>
    </xf>
    <xf numFmtId="0" fontId="37" fillId="0" borderId="75" xfId="45" applyFont="1" applyBorder="1"/>
    <xf numFmtId="0" fontId="38" fillId="0" borderId="81" xfId="45" applyFont="1" applyBorder="1" applyAlignment="1" applyProtection="1">
      <alignment horizontal="center"/>
      <protection locked="0"/>
    </xf>
    <xf numFmtId="0" fontId="38" fillId="4" borderId="33" xfId="40" applyFont="1" applyFill="1" applyBorder="1" applyAlignment="1">
      <alignment horizontal="center"/>
    </xf>
    <xf numFmtId="0" fontId="38" fillId="4" borderId="52" xfId="40" applyFont="1" applyFill="1" applyBorder="1"/>
    <xf numFmtId="1" fontId="38" fillId="0" borderId="140" xfId="40" applyNumberFormat="1" applyFont="1" applyBorder="1" applyAlignment="1" applyProtection="1">
      <alignment horizontal="center"/>
      <protection locked="0"/>
    </xf>
    <xf numFmtId="0" fontId="38" fillId="0" borderId="27" xfId="40" applyFont="1" applyBorder="1" applyAlignment="1" applyProtection="1">
      <alignment horizontal="center"/>
      <protection locked="0"/>
    </xf>
    <xf numFmtId="0" fontId="38" fillId="0" borderId="52" xfId="40" applyFont="1" applyBorder="1" applyAlignment="1" applyProtection="1">
      <alignment horizontal="center"/>
      <protection locked="0"/>
    </xf>
    <xf numFmtId="0" fontId="37" fillId="25" borderId="75" xfId="45" applyFont="1" applyFill="1" applyBorder="1"/>
    <xf numFmtId="0" fontId="41" fillId="25" borderId="116" xfId="45" applyFont="1" applyFill="1" applyBorder="1" applyAlignment="1">
      <alignment horizontal="left"/>
    </xf>
    <xf numFmtId="0" fontId="41" fillId="25" borderId="117" xfId="45" applyFont="1" applyFill="1" applyBorder="1"/>
    <xf numFmtId="0" fontId="42" fillId="26" borderId="119" xfId="45" applyFont="1" applyFill="1" applyBorder="1" applyAlignment="1">
      <alignment horizontal="center"/>
    </xf>
    <xf numFmtId="1" fontId="42" fillId="26" borderId="174" xfId="45" applyNumberFormat="1" applyFont="1" applyFill="1" applyBorder="1" applyAlignment="1">
      <alignment horizontal="center"/>
    </xf>
    <xf numFmtId="0" fontId="37" fillId="25" borderId="77" xfId="45" applyFont="1" applyFill="1" applyBorder="1"/>
    <xf numFmtId="0" fontId="37" fillId="25" borderId="74" xfId="45" applyFont="1" applyFill="1" applyBorder="1"/>
    <xf numFmtId="0" fontId="37" fillId="25" borderId="128" xfId="45" applyFont="1" applyFill="1" applyBorder="1"/>
    <xf numFmtId="0" fontId="38" fillId="25" borderId="72" xfId="45" applyFont="1" applyFill="1" applyBorder="1" applyAlignment="1">
      <alignment horizontal="left"/>
    </xf>
    <xf numFmtId="0" fontId="47" fillId="25" borderId="75" xfId="45" applyFont="1" applyFill="1" applyBorder="1" applyAlignment="1">
      <alignment horizontal="center"/>
    </xf>
    <xf numFmtId="1" fontId="38" fillId="4" borderId="22" xfId="40" applyNumberFormat="1" applyFont="1" applyFill="1" applyBorder="1" applyAlignment="1">
      <alignment horizontal="center"/>
    </xf>
    <xf numFmtId="1" fontId="38" fillId="4" borderId="50" xfId="40" applyNumberFormat="1" applyFont="1" applyFill="1" applyBorder="1" applyAlignment="1">
      <alignment horizontal="center"/>
    </xf>
    <xf numFmtId="1" fontId="38" fillId="4" borderId="18" xfId="40" applyNumberFormat="1" applyFont="1" applyFill="1" applyBorder="1" applyAlignment="1">
      <alignment horizontal="center"/>
    </xf>
    <xf numFmtId="1" fontId="38" fillId="4" borderId="51" xfId="40" applyNumberFormat="1" applyFont="1" applyFill="1" applyBorder="1" applyAlignment="1">
      <alignment horizontal="center"/>
    </xf>
    <xf numFmtId="1" fontId="38" fillId="4" borderId="21" xfId="40" applyNumberFormat="1" applyFont="1" applyFill="1" applyBorder="1"/>
    <xf numFmtId="0" fontId="38" fillId="4" borderId="22" xfId="40" applyFont="1" applyFill="1" applyBorder="1"/>
    <xf numFmtId="0" fontId="38" fillId="4" borderId="50" xfId="40" applyFont="1" applyFill="1" applyBorder="1"/>
    <xf numFmtId="0" fontId="38" fillId="4" borderId="17" xfId="40" applyFont="1" applyFill="1" applyBorder="1"/>
    <xf numFmtId="0" fontId="38" fillId="4" borderId="51" xfId="40" applyFont="1" applyFill="1" applyBorder="1"/>
    <xf numFmtId="0" fontId="47" fillId="25" borderId="75" xfId="45" applyFont="1" applyFill="1" applyBorder="1"/>
    <xf numFmtId="1" fontId="38" fillId="4" borderId="52" xfId="40" applyNumberFormat="1" applyFont="1" applyFill="1" applyBorder="1" applyAlignment="1">
      <alignment horizontal="center"/>
    </xf>
    <xf numFmtId="1" fontId="38" fillId="4" borderId="28" xfId="40" applyNumberFormat="1" applyFont="1" applyFill="1" applyBorder="1" applyAlignment="1">
      <alignment horizontal="center"/>
    </xf>
    <xf numFmtId="1" fontId="38" fillId="4" borderId="34" xfId="40" applyNumberFormat="1" applyFont="1" applyFill="1" applyBorder="1" applyAlignment="1">
      <alignment horizontal="center"/>
    </xf>
    <xf numFmtId="0" fontId="38" fillId="4" borderId="53" xfId="40" applyFont="1" applyFill="1" applyBorder="1" applyAlignment="1">
      <alignment horizontal="left"/>
    </xf>
    <xf numFmtId="0" fontId="47" fillId="4" borderId="46" xfId="40" applyFont="1" applyFill="1" applyBorder="1" applyAlignment="1">
      <alignment horizontal="center"/>
    </xf>
    <xf numFmtId="1" fontId="38" fillId="4" borderId="47" xfId="40" applyNumberFormat="1" applyFont="1" applyFill="1" applyBorder="1" applyAlignment="1">
      <alignment horizontal="center"/>
    </xf>
    <xf numFmtId="1" fontId="38" fillId="4" borderId="54" xfId="40" applyNumberFormat="1" applyFont="1" applyFill="1" applyBorder="1" applyAlignment="1">
      <alignment horizontal="center"/>
    </xf>
    <xf numFmtId="1" fontId="38" fillId="4" borderId="55" xfId="40" applyNumberFormat="1" applyFont="1" applyFill="1" applyBorder="1" applyAlignment="1">
      <alignment horizontal="center"/>
    </xf>
    <xf numFmtId="0" fontId="41" fillId="4" borderId="144" xfId="40" applyFont="1" applyFill="1" applyBorder="1" applyAlignment="1">
      <alignment horizontal="left"/>
    </xf>
    <xf numFmtId="0" fontId="38" fillId="25" borderId="126" xfId="45" applyFont="1" applyFill="1" applyBorder="1" applyAlignment="1">
      <alignment horizontal="center"/>
    </xf>
    <xf numFmtId="1" fontId="35" fillId="25" borderId="130" xfId="45" applyNumberFormat="1" applyFont="1" applyFill="1" applyBorder="1" applyAlignment="1">
      <alignment horizontal="center"/>
    </xf>
    <xf numFmtId="1" fontId="43" fillId="25" borderId="131" xfId="45" applyNumberFormat="1" applyFont="1" applyFill="1" applyBorder="1" applyAlignment="1">
      <alignment horizontal="center"/>
    </xf>
    <xf numFmtId="1" fontId="35" fillId="25" borderId="131" xfId="45" applyNumberFormat="1" applyFont="1" applyFill="1" applyBorder="1" applyAlignment="1">
      <alignment horizontal="center"/>
    </xf>
    <xf numFmtId="1" fontId="47" fillId="25" borderId="131" xfId="45" applyNumberFormat="1" applyFont="1" applyFill="1" applyBorder="1" applyAlignment="1">
      <alignment horizontal="center"/>
    </xf>
    <xf numFmtId="0" fontId="47" fillId="25" borderId="132" xfId="45" applyFont="1" applyFill="1" applyBorder="1" applyAlignment="1">
      <alignment horizontal="center"/>
    </xf>
    <xf numFmtId="1" fontId="35" fillId="25" borderId="133" xfId="45" applyNumberFormat="1" applyFont="1" applyFill="1" applyBorder="1" applyAlignment="1">
      <alignment horizontal="center"/>
    </xf>
    <xf numFmtId="1" fontId="38" fillId="25" borderId="81" xfId="45" applyNumberFormat="1" applyFont="1" applyFill="1" applyBorder="1" applyAlignment="1">
      <alignment horizontal="center"/>
    </xf>
    <xf numFmtId="1" fontId="38" fillId="25" borderId="84" xfId="45" applyNumberFormat="1" applyFont="1" applyFill="1" applyBorder="1" applyAlignment="1">
      <alignment horizontal="center"/>
    </xf>
    <xf numFmtId="0" fontId="34" fillId="25" borderId="134" xfId="45" applyFont="1" applyFill="1" applyBorder="1" applyAlignment="1">
      <alignment horizontal="center"/>
    </xf>
    <xf numFmtId="0" fontId="38" fillId="4" borderId="15" xfId="0" applyFont="1" applyFill="1" applyBorder="1" applyAlignment="1">
      <alignment horizontal="center" vertical="center" wrapText="1"/>
    </xf>
    <xf numFmtId="1" fontId="46" fillId="0" borderId="33" xfId="40" applyNumberFormat="1" applyFont="1" applyBorder="1" applyAlignment="1" applyProtection="1">
      <alignment horizontal="center"/>
      <protection locked="0"/>
    </xf>
    <xf numFmtId="1" fontId="39" fillId="25" borderId="75" xfId="45" applyNumberFormat="1" applyFont="1" applyFill="1" applyBorder="1" applyAlignment="1">
      <alignment horizontal="center"/>
    </xf>
    <xf numFmtId="0" fontId="41" fillId="4" borderId="10" xfId="40" applyFont="1" applyFill="1" applyBorder="1" applyAlignment="1">
      <alignment horizontal="center"/>
    </xf>
    <xf numFmtId="0" fontId="47" fillId="25" borderId="127" xfId="45" applyFont="1" applyFill="1" applyBorder="1" applyAlignment="1">
      <alignment horizontal="center"/>
    </xf>
    <xf numFmtId="0" fontId="47" fillId="25" borderId="153" xfId="45" applyFont="1" applyFill="1" applyBorder="1" applyAlignment="1">
      <alignment horizontal="center"/>
    </xf>
    <xf numFmtId="0" fontId="42" fillId="4" borderId="182" xfId="40" applyFont="1" applyFill="1" applyBorder="1" applyAlignment="1">
      <alignment horizontal="center"/>
    </xf>
    <xf numFmtId="0" fontId="36" fillId="4" borderId="69" xfId="40" applyFont="1" applyFill="1" applyBorder="1" applyAlignment="1">
      <alignment horizontal="center" vertical="center"/>
    </xf>
    <xf numFmtId="0" fontId="34" fillId="4" borderId="11" xfId="40" applyFont="1" applyFill="1" applyBorder="1" applyAlignment="1">
      <alignment horizontal="center" textRotation="90" wrapText="1"/>
    </xf>
    <xf numFmtId="0" fontId="34" fillId="4" borderId="10" xfId="40" applyFont="1" applyFill="1" applyBorder="1" applyAlignment="1">
      <alignment horizontal="center" textRotation="90"/>
    </xf>
    <xf numFmtId="0" fontId="34" fillId="4" borderId="10" xfId="40" applyFont="1" applyFill="1" applyBorder="1" applyAlignment="1">
      <alignment horizontal="center" textRotation="90" wrapText="1"/>
    </xf>
    <xf numFmtId="0" fontId="42" fillId="4" borderId="12" xfId="40" applyFont="1" applyFill="1" applyBorder="1" applyAlignment="1">
      <alignment horizontal="left"/>
    </xf>
    <xf numFmtId="0" fontId="41" fillId="32" borderId="13" xfId="40" applyFont="1" applyFill="1" applyBorder="1"/>
    <xf numFmtId="0" fontId="42" fillId="25" borderId="147" xfId="45" applyFont="1" applyFill="1" applyBorder="1" applyAlignment="1">
      <alignment horizontal="center"/>
    </xf>
    <xf numFmtId="0" fontId="42" fillId="4" borderId="62" xfId="40" applyFont="1" applyFill="1" applyBorder="1" applyAlignment="1">
      <alignment horizontal="center"/>
    </xf>
    <xf numFmtId="0" fontId="38" fillId="4" borderId="12" xfId="40" applyFont="1" applyFill="1" applyBorder="1"/>
    <xf numFmtId="0" fontId="38" fillId="4" borderId="13" xfId="40" applyFont="1" applyFill="1" applyBorder="1"/>
    <xf numFmtId="0" fontId="38" fillId="4" borderId="148" xfId="40" applyFont="1" applyFill="1" applyBorder="1"/>
    <xf numFmtId="0" fontId="41" fillId="31" borderId="73" xfId="40" applyFont="1" applyFill="1" applyBorder="1"/>
    <xf numFmtId="0" fontId="41" fillId="31" borderId="75" xfId="40" applyFont="1" applyFill="1" applyBorder="1"/>
    <xf numFmtId="0" fontId="41" fillId="0" borderId="0" xfId="40" applyFont="1"/>
    <xf numFmtId="0" fontId="38" fillId="0" borderId="16" xfId="45" applyFont="1" applyBorder="1" applyAlignment="1" applyProtection="1">
      <alignment horizontal="left"/>
      <protection locked="0"/>
    </xf>
    <xf numFmtId="0" fontId="38" fillId="0" borderId="76" xfId="0" applyFont="1" applyBorder="1"/>
    <xf numFmtId="0" fontId="38" fillId="0" borderId="152" xfId="39" applyFont="1" applyBorder="1" applyAlignment="1" applyProtection="1">
      <alignment horizontal="center"/>
      <protection locked="0"/>
    </xf>
    <xf numFmtId="0" fontId="37" fillId="0" borderId="73" xfId="40" applyFont="1" applyBorder="1"/>
    <xf numFmtId="0" fontId="47" fillId="4" borderId="26" xfId="40" applyFont="1" applyFill="1" applyBorder="1"/>
    <xf numFmtId="0" fontId="38" fillId="4" borderId="35" xfId="40" applyFont="1" applyFill="1" applyBorder="1" applyAlignment="1">
      <alignment horizontal="left" vertical="center" wrapText="1"/>
    </xf>
    <xf numFmtId="0" fontId="38" fillId="4" borderId="36" xfId="40" applyFont="1" applyFill="1" applyBorder="1" applyAlignment="1">
      <alignment horizontal="center"/>
    </xf>
    <xf numFmtId="0" fontId="34" fillId="4" borderId="37" xfId="40" applyFont="1" applyFill="1" applyBorder="1" applyAlignment="1">
      <alignment horizontal="center"/>
    </xf>
    <xf numFmtId="1" fontId="34" fillId="4" borderId="36" xfId="40" applyNumberFormat="1" applyFont="1" applyFill="1" applyBorder="1" applyAlignment="1">
      <alignment horizontal="center"/>
    </xf>
    <xf numFmtId="0" fontId="34" fillId="4" borderId="24" xfId="40" applyFont="1" applyFill="1" applyBorder="1" applyAlignment="1">
      <alignment horizontal="center"/>
    </xf>
    <xf numFmtId="1" fontId="34" fillId="4" borderId="39" xfId="40" applyNumberFormat="1" applyFont="1" applyFill="1" applyBorder="1" applyAlignment="1">
      <alignment horizontal="center"/>
    </xf>
    <xf numFmtId="1" fontId="34" fillId="4" borderId="35" xfId="40" applyNumberFormat="1" applyFont="1" applyFill="1" applyBorder="1" applyAlignment="1">
      <alignment horizontal="center"/>
    </xf>
    <xf numFmtId="1" fontId="34" fillId="4" borderId="59" xfId="40" applyNumberFormat="1" applyFont="1" applyFill="1" applyBorder="1" applyAlignment="1">
      <alignment horizontal="center"/>
    </xf>
    <xf numFmtId="0" fontId="49" fillId="0" borderId="0" xfId="40" applyFont="1"/>
    <xf numFmtId="0" fontId="49" fillId="24" borderId="35" xfId="40" applyFont="1" applyFill="1" applyBorder="1" applyAlignment="1">
      <alignment horizontal="left" vertical="center" wrapText="1"/>
    </xf>
    <xf numFmtId="0" fontId="49" fillId="24" borderId="36" xfId="40" applyFont="1" applyFill="1" applyBorder="1" applyAlignment="1">
      <alignment horizontal="center"/>
    </xf>
    <xf numFmtId="0" fontId="36" fillId="29" borderId="38" xfId="40" applyFont="1" applyFill="1" applyBorder="1" applyAlignment="1">
      <alignment horizontal="center" vertical="center"/>
    </xf>
    <xf numFmtId="1" fontId="34" fillId="29" borderId="36" xfId="0" applyNumberFormat="1" applyFont="1" applyFill="1" applyBorder="1" applyAlignment="1">
      <alignment horizontal="center" vertical="center"/>
    </xf>
    <xf numFmtId="0" fontId="34" fillId="30" borderId="29" xfId="40" applyFont="1" applyFill="1" applyBorder="1" applyAlignment="1">
      <alignment horizontal="center" vertical="center"/>
    </xf>
    <xf numFmtId="1" fontId="34" fillId="29" borderId="59" xfId="0" applyNumberFormat="1" applyFont="1" applyFill="1" applyBorder="1" applyAlignment="1">
      <alignment horizontal="center" vertical="center"/>
    </xf>
    <xf numFmtId="0" fontId="34" fillId="4" borderId="35" xfId="40" applyFont="1" applyFill="1" applyBorder="1" applyAlignment="1">
      <alignment horizontal="left"/>
    </xf>
    <xf numFmtId="0" fontId="35" fillId="4" borderId="38" xfId="40" applyFont="1" applyFill="1" applyBorder="1" applyAlignment="1">
      <alignment horizontal="center"/>
    </xf>
    <xf numFmtId="0" fontId="35" fillId="4" borderId="0" xfId="40" applyFont="1" applyFill="1" applyAlignment="1">
      <alignment horizontal="center"/>
    </xf>
    <xf numFmtId="0" fontId="38" fillId="4" borderId="197" xfId="0" applyFont="1" applyFill="1" applyBorder="1" applyAlignment="1">
      <alignment horizontal="center" vertical="center" wrapText="1"/>
    </xf>
    <xf numFmtId="0" fontId="38" fillId="4" borderId="195" xfId="0" applyFont="1" applyFill="1" applyBorder="1" applyAlignment="1">
      <alignment horizontal="center" vertical="center" wrapText="1"/>
    </xf>
    <xf numFmtId="0" fontId="38" fillId="4" borderId="200" xfId="0" applyFont="1" applyFill="1" applyBorder="1" applyAlignment="1">
      <alignment horizontal="center" vertical="center" wrapText="1"/>
    </xf>
    <xf numFmtId="0" fontId="38" fillId="4" borderId="199" xfId="0" applyFont="1" applyFill="1" applyBorder="1" applyAlignment="1">
      <alignment horizontal="center" vertical="center" wrapText="1"/>
    </xf>
    <xf numFmtId="0" fontId="37" fillId="28" borderId="73" xfId="40" applyFont="1" applyFill="1" applyBorder="1"/>
    <xf numFmtId="0" fontId="37" fillId="28" borderId="75" xfId="40" applyFont="1" applyFill="1" applyBorder="1"/>
    <xf numFmtId="0" fontId="38" fillId="0" borderId="161" xfId="45" applyFont="1" applyBorder="1" applyAlignment="1" applyProtection="1">
      <alignment horizontal="left"/>
      <protection locked="0"/>
    </xf>
    <xf numFmtId="0" fontId="47" fillId="25" borderId="80" xfId="40" applyFont="1" applyFill="1" applyBorder="1" applyAlignment="1">
      <alignment horizontal="center"/>
    </xf>
    <xf numFmtId="0" fontId="38" fillId="0" borderId="162" xfId="0" applyFont="1" applyBorder="1"/>
    <xf numFmtId="0" fontId="50" fillId="0" borderId="75" xfId="0" applyFont="1" applyBorder="1"/>
    <xf numFmtId="0" fontId="47" fillId="25" borderId="75" xfId="40" applyFont="1" applyFill="1" applyBorder="1" applyAlignment="1">
      <alignment horizontal="center"/>
    </xf>
    <xf numFmtId="1" fontId="37" fillId="4" borderId="51" xfId="40" applyNumberFormat="1" applyFont="1" applyFill="1" applyBorder="1" applyAlignment="1">
      <alignment horizontal="left" vertical="center" shrinkToFit="1"/>
    </xf>
    <xf numFmtId="1" fontId="37" fillId="4" borderId="50" xfId="40" applyNumberFormat="1" applyFont="1" applyFill="1" applyBorder="1" applyAlignment="1">
      <alignment horizontal="left" vertical="center" shrinkToFit="1"/>
    </xf>
    <xf numFmtId="1" fontId="37" fillId="4" borderId="17" xfId="40" applyNumberFormat="1" applyFont="1" applyFill="1" applyBorder="1" applyAlignment="1">
      <alignment horizontal="left" vertical="center" shrinkToFit="1"/>
    </xf>
    <xf numFmtId="164" fontId="34" fillId="4" borderId="22" xfId="26" applyFont="1" applyFill="1" applyBorder="1" applyAlignment="1" applyProtection="1">
      <alignment horizontal="center" vertical="center"/>
    </xf>
    <xf numFmtId="164" fontId="34" fillId="4" borderId="150" xfId="26" applyFont="1" applyFill="1" applyBorder="1" applyAlignment="1" applyProtection="1">
      <alignment horizontal="center" vertical="center"/>
    </xf>
    <xf numFmtId="0" fontId="45" fillId="0" borderId="152" xfId="39" applyFont="1" applyBorder="1" applyAlignment="1" applyProtection="1">
      <alignment horizontal="center"/>
      <protection locked="0"/>
    </xf>
    <xf numFmtId="1" fontId="45" fillId="4" borderId="33" xfId="40" applyNumberFormat="1" applyFont="1" applyFill="1" applyBorder="1" applyAlignment="1">
      <alignment horizontal="center"/>
    </xf>
    <xf numFmtId="0" fontId="45" fillId="0" borderId="34" xfId="39" applyFont="1" applyBorder="1" applyAlignment="1" applyProtection="1">
      <alignment horizontal="center"/>
      <protection locked="0"/>
    </xf>
    <xf numFmtId="0" fontId="45" fillId="0" borderId="183" xfId="39" applyFont="1" applyBorder="1" applyAlignment="1" applyProtection="1">
      <alignment horizontal="center"/>
      <protection locked="0"/>
    </xf>
    <xf numFmtId="0" fontId="38" fillId="0" borderId="140" xfId="39" applyFont="1" applyBorder="1" applyAlignment="1" applyProtection="1">
      <alignment horizontal="center"/>
      <protection locked="0"/>
    </xf>
    <xf numFmtId="1" fontId="38" fillId="4" borderId="33" xfId="40" applyNumberFormat="1" applyFont="1" applyFill="1" applyBorder="1" applyAlignment="1">
      <alignment horizontal="center"/>
    </xf>
    <xf numFmtId="0" fontId="38" fillId="0" borderId="34" xfId="39" applyFont="1" applyBorder="1" applyAlignment="1" applyProtection="1">
      <alignment horizontal="center"/>
      <protection locked="0"/>
    </xf>
    <xf numFmtId="0" fontId="38" fillId="0" borderId="183" xfId="39" applyFont="1" applyBorder="1" applyAlignment="1" applyProtection="1">
      <alignment horizontal="center"/>
      <protection locked="0"/>
    </xf>
    <xf numFmtId="0" fontId="38" fillId="4" borderId="143" xfId="40" applyFont="1" applyFill="1" applyBorder="1"/>
    <xf numFmtId="0" fontId="38" fillId="4" borderId="192" xfId="40" applyFont="1" applyFill="1" applyBorder="1"/>
    <xf numFmtId="0" fontId="38" fillId="4" borderId="193" xfId="40" applyFont="1" applyFill="1" applyBorder="1"/>
    <xf numFmtId="0" fontId="38" fillId="0" borderId="87" xfId="45" applyFont="1" applyBorder="1" applyAlignment="1" applyProtection="1">
      <alignment horizontal="left" vertical="center"/>
      <protection locked="0"/>
    </xf>
    <xf numFmtId="0" fontId="38" fillId="4" borderId="15" xfId="40" applyFont="1" applyFill="1" applyBorder="1"/>
    <xf numFmtId="0" fontId="38" fillId="0" borderId="15" xfId="0" applyFont="1" applyBorder="1" applyAlignment="1" applyProtection="1">
      <alignment horizontal="left" vertical="center" wrapText="1"/>
      <protection locked="0"/>
    </xf>
    <xf numFmtId="1" fontId="38" fillId="0" borderId="79" xfId="40" applyNumberFormat="1" applyFont="1" applyBorder="1" applyAlignment="1" applyProtection="1">
      <alignment horizontal="center"/>
      <protection locked="0"/>
    </xf>
    <xf numFmtId="0" fontId="38" fillId="0" borderId="79" xfId="40" applyFont="1" applyBorder="1" applyAlignment="1" applyProtection="1">
      <alignment horizontal="center"/>
      <protection locked="0"/>
    </xf>
    <xf numFmtId="0" fontId="38" fillId="4" borderId="43" xfId="40" applyFont="1" applyFill="1" applyBorder="1"/>
    <xf numFmtId="0" fontId="38" fillId="4" borderId="44" xfId="40" applyFont="1" applyFill="1" applyBorder="1"/>
    <xf numFmtId="0" fontId="38" fillId="4" borderId="45" xfId="40" applyFont="1" applyFill="1" applyBorder="1"/>
    <xf numFmtId="0" fontId="38" fillId="4" borderId="41" xfId="40" applyFont="1" applyFill="1" applyBorder="1"/>
    <xf numFmtId="0" fontId="38" fillId="4" borderId="42" xfId="40" applyFont="1" applyFill="1" applyBorder="1"/>
    <xf numFmtId="0" fontId="38" fillId="4" borderId="48" xfId="40" applyFont="1" applyFill="1" applyBorder="1"/>
    <xf numFmtId="0" fontId="38" fillId="4" borderId="49" xfId="40" applyFont="1" applyFill="1" applyBorder="1"/>
    <xf numFmtId="0" fontId="38" fillId="4" borderId="16" xfId="40" applyFont="1" applyFill="1" applyBorder="1" applyAlignment="1">
      <alignment horizontal="left"/>
    </xf>
    <xf numFmtId="0" fontId="47" fillId="4" borderId="19" xfId="40" applyFont="1" applyFill="1" applyBorder="1" applyAlignment="1">
      <alignment horizontal="center"/>
    </xf>
    <xf numFmtId="0" fontId="47" fillId="4" borderId="19" xfId="40" applyFont="1" applyFill="1" applyBorder="1"/>
    <xf numFmtId="0" fontId="38" fillId="4" borderId="32" xfId="40" applyFont="1" applyFill="1" applyBorder="1" applyAlignment="1">
      <alignment horizontal="left"/>
    </xf>
    <xf numFmtId="0" fontId="47" fillId="4" borderId="33" xfId="40" applyFont="1" applyFill="1" applyBorder="1" applyAlignment="1">
      <alignment horizontal="center"/>
    </xf>
    <xf numFmtId="0" fontId="37" fillId="0" borderId="16" xfId="45" applyFont="1" applyBorder="1" applyAlignment="1" applyProtection="1">
      <alignment horizontal="left"/>
      <protection locked="0"/>
    </xf>
    <xf numFmtId="0" fontId="37" fillId="33" borderId="73" xfId="40" applyFont="1" applyFill="1" applyBorder="1" applyAlignment="1">
      <alignment horizontal="center"/>
    </xf>
    <xf numFmtId="0" fontId="37" fillId="0" borderId="76" xfId="0" applyFont="1" applyBorder="1"/>
    <xf numFmtId="0" fontId="37" fillId="0" borderId="17" xfId="39" applyFont="1" applyBorder="1" applyAlignment="1" applyProtection="1">
      <alignment horizontal="center"/>
      <protection locked="0"/>
    </xf>
    <xf numFmtId="1" fontId="37" fillId="0" borderId="19" xfId="40" applyNumberFormat="1" applyFont="1" applyBorder="1" applyAlignment="1">
      <alignment horizontal="center"/>
    </xf>
    <xf numFmtId="0" fontId="37" fillId="0" borderId="50" xfId="39" applyFont="1" applyBorder="1" applyAlignment="1" applyProtection="1">
      <alignment horizontal="center"/>
      <protection locked="0"/>
    </xf>
    <xf numFmtId="0" fontId="37" fillId="0" borderId="20" xfId="39" applyFont="1" applyBorder="1" applyAlignment="1" applyProtection="1">
      <alignment horizontal="center"/>
      <protection locked="0"/>
    </xf>
    <xf numFmtId="0" fontId="37" fillId="0" borderId="60" xfId="39" applyFont="1" applyBorder="1" applyAlignment="1" applyProtection="1">
      <alignment horizontal="center"/>
      <protection locked="0"/>
    </xf>
    <xf numFmtId="1" fontId="37" fillId="4" borderId="16" xfId="40" applyNumberFormat="1" applyFont="1" applyFill="1" applyBorder="1" applyAlignment="1">
      <alignment horizontal="center"/>
    </xf>
    <xf numFmtId="1" fontId="37" fillId="4" borderId="19" xfId="40" applyNumberFormat="1" applyFont="1" applyFill="1" applyBorder="1" applyAlignment="1">
      <alignment horizontal="center"/>
    </xf>
    <xf numFmtId="1" fontId="37" fillId="4" borderId="17" xfId="40" applyNumberFormat="1" applyFont="1" applyFill="1" applyBorder="1" applyAlignment="1">
      <alignment horizontal="center"/>
    </xf>
    <xf numFmtId="1" fontId="37" fillId="4" borderId="21" xfId="40" applyNumberFormat="1" applyFont="1" applyFill="1" applyBorder="1" applyAlignment="1">
      <alignment horizontal="center" vertical="center" shrinkToFit="1"/>
    </xf>
    <xf numFmtId="0" fontId="37" fillId="0" borderId="75" xfId="45" applyFont="1" applyBorder="1" applyAlignment="1">
      <alignment horizontal="center" vertical="center"/>
    </xf>
    <xf numFmtId="0" fontId="37" fillId="0" borderId="78" xfId="0" applyFont="1" applyBorder="1"/>
    <xf numFmtId="0" fontId="37" fillId="33" borderId="75" xfId="40" applyFont="1" applyFill="1" applyBorder="1" applyAlignment="1">
      <alignment horizontal="center"/>
    </xf>
    <xf numFmtId="0" fontId="37" fillId="0" borderId="16" xfId="40" applyFont="1" applyBorder="1" applyAlignment="1" applyProtection="1">
      <alignment horizontal="left"/>
      <protection locked="0"/>
    </xf>
    <xf numFmtId="0" fontId="37" fillId="33" borderId="79" xfId="40" applyFont="1" applyFill="1" applyBorder="1" applyAlignment="1">
      <alignment horizontal="center"/>
    </xf>
    <xf numFmtId="0" fontId="37" fillId="0" borderId="76" xfId="40" applyFont="1" applyBorder="1" applyProtection="1">
      <protection locked="0"/>
    </xf>
    <xf numFmtId="0" fontId="37" fillId="0" borderId="73" xfId="40" applyFont="1" applyBorder="1" applyAlignment="1">
      <alignment horizontal="center"/>
    </xf>
    <xf numFmtId="0" fontId="37" fillId="0" borderId="72" xfId="40" applyFont="1" applyBorder="1" applyAlignment="1" applyProtection="1">
      <alignment horizontal="left" vertical="center"/>
      <protection locked="0"/>
    </xf>
    <xf numFmtId="0" fontId="37" fillId="0" borderId="78" xfId="40" applyFont="1" applyBorder="1" applyProtection="1">
      <protection locked="0"/>
    </xf>
    <xf numFmtId="0" fontId="37" fillId="25" borderId="75" xfId="40" applyFont="1" applyFill="1" applyBorder="1" applyAlignment="1">
      <alignment horizontal="center"/>
    </xf>
    <xf numFmtId="0" fontId="37" fillId="4" borderId="23" xfId="40" applyFont="1" applyFill="1" applyBorder="1" applyAlignment="1">
      <alignment horizontal="left"/>
    </xf>
    <xf numFmtId="0" fontId="37" fillId="4" borderId="10" xfId="40" applyFont="1" applyFill="1" applyBorder="1"/>
    <xf numFmtId="0" fontId="39" fillId="4" borderId="145" xfId="40" applyFont="1" applyFill="1" applyBorder="1" applyAlignment="1">
      <alignment horizontal="center"/>
    </xf>
    <xf numFmtId="1" fontId="39" fillId="4" borderId="11" xfId="40" applyNumberFormat="1" applyFont="1" applyFill="1" applyBorder="1" applyAlignment="1">
      <alignment horizontal="center"/>
    </xf>
    <xf numFmtId="0" fontId="39" fillId="4" borderId="29" xfId="40" applyFont="1" applyFill="1" applyBorder="1" applyAlignment="1">
      <alignment horizontal="center"/>
    </xf>
    <xf numFmtId="1" fontId="39" fillId="4" borderId="149" xfId="40" applyNumberFormat="1" applyFont="1" applyFill="1" applyBorder="1" applyAlignment="1">
      <alignment horizontal="center"/>
    </xf>
    <xf numFmtId="0" fontId="39" fillId="4" borderId="25" xfId="40" applyFont="1" applyFill="1" applyBorder="1" applyAlignment="1">
      <alignment horizontal="left"/>
    </xf>
    <xf numFmtId="0" fontId="37" fillId="4" borderId="26" xfId="40" applyFont="1" applyFill="1" applyBorder="1"/>
    <xf numFmtId="0" fontId="39" fillId="4" borderId="0" xfId="40" applyFont="1" applyFill="1" applyAlignment="1">
      <alignment horizontal="center"/>
    </xf>
    <xf numFmtId="0" fontId="37" fillId="4" borderId="30" xfId="0" applyFont="1" applyFill="1" applyBorder="1" applyAlignment="1">
      <alignment horizontal="center" vertical="center" wrapText="1"/>
    </xf>
    <xf numFmtId="0" fontId="37" fillId="4" borderId="14" xfId="0" applyFont="1" applyFill="1" applyBorder="1" applyAlignment="1">
      <alignment horizontal="center" vertical="center" wrapText="1"/>
    </xf>
    <xf numFmtId="0" fontId="37" fillId="4" borderId="31" xfId="0" applyFont="1" applyFill="1" applyBorder="1" applyAlignment="1">
      <alignment horizontal="center" vertical="center" wrapText="1"/>
    </xf>
    <xf numFmtId="0" fontId="37" fillId="0" borderId="77" xfId="45" applyFont="1" applyBorder="1" applyAlignment="1" applyProtection="1">
      <alignment horizontal="left" vertical="center"/>
      <protection locked="0"/>
    </xf>
    <xf numFmtId="0" fontId="37" fillId="0" borderId="76" xfId="45" applyFont="1" applyBorder="1" applyProtection="1">
      <protection locked="0"/>
    </xf>
    <xf numFmtId="0" fontId="37" fillId="4" borderId="35" xfId="40" applyFont="1" applyFill="1" applyBorder="1" applyAlignment="1">
      <alignment horizontal="left" vertical="center" wrapText="1"/>
    </xf>
    <xf numFmtId="0" fontId="37" fillId="4" borderId="36" xfId="40" applyFont="1" applyFill="1" applyBorder="1" applyAlignment="1">
      <alignment horizontal="center"/>
    </xf>
    <xf numFmtId="0" fontId="39" fillId="4" borderId="37" xfId="40" applyFont="1" applyFill="1" applyBorder="1" applyAlignment="1">
      <alignment horizontal="center"/>
    </xf>
    <xf numFmtId="1" fontId="39" fillId="4" borderId="36" xfId="40" applyNumberFormat="1" applyFont="1" applyFill="1" applyBorder="1" applyAlignment="1">
      <alignment horizontal="center"/>
    </xf>
    <xf numFmtId="1" fontId="39" fillId="4" borderId="38" xfId="40" applyNumberFormat="1" applyFont="1" applyFill="1" applyBorder="1" applyAlignment="1">
      <alignment horizontal="center"/>
    </xf>
    <xf numFmtId="0" fontId="39" fillId="4" borderId="24" xfId="40" applyFont="1" applyFill="1" applyBorder="1" applyAlignment="1">
      <alignment horizontal="center"/>
    </xf>
    <xf numFmtId="1" fontId="39" fillId="4" borderId="39" xfId="40" applyNumberFormat="1" applyFont="1" applyFill="1" applyBorder="1" applyAlignment="1">
      <alignment horizontal="center"/>
    </xf>
    <xf numFmtId="1" fontId="39" fillId="4" borderId="35" xfId="40" applyNumberFormat="1" applyFont="1" applyFill="1" applyBorder="1" applyAlignment="1">
      <alignment horizontal="center"/>
    </xf>
    <xf numFmtId="1" fontId="37" fillId="4" borderId="36" xfId="40" applyNumberFormat="1" applyFont="1" applyFill="1" applyBorder="1" applyAlignment="1">
      <alignment horizontal="center"/>
    </xf>
    <xf numFmtId="1" fontId="39" fillId="4" borderId="59" xfId="40" applyNumberFormat="1" applyFont="1" applyFill="1" applyBorder="1" applyAlignment="1">
      <alignment horizontal="center"/>
    </xf>
    <xf numFmtId="0" fontId="37" fillId="0" borderId="18" xfId="45" applyFont="1" applyBorder="1" applyProtection="1">
      <protection locked="0"/>
    </xf>
    <xf numFmtId="0" fontId="37" fillId="0" borderId="77" xfId="45" applyFont="1" applyBorder="1" applyAlignment="1" applyProtection="1">
      <alignment horizontal="center"/>
      <protection locked="0"/>
    </xf>
    <xf numFmtId="0" fontId="37" fillId="25" borderId="73" xfId="40" applyFont="1" applyFill="1" applyBorder="1" applyAlignment="1">
      <alignment horizontal="center"/>
    </xf>
    <xf numFmtId="1" fontId="37" fillId="4" borderId="22" xfId="40" applyNumberFormat="1" applyFont="1" applyFill="1" applyBorder="1" applyAlignment="1">
      <alignment horizontal="center"/>
    </xf>
    <xf numFmtId="1" fontId="37" fillId="4" borderId="50" xfId="40" applyNumberFormat="1" applyFont="1" applyFill="1" applyBorder="1" applyAlignment="1">
      <alignment horizontal="center"/>
    </xf>
    <xf numFmtId="1" fontId="37" fillId="4" borderId="18" xfId="40" applyNumberFormat="1" applyFont="1" applyFill="1" applyBorder="1" applyAlignment="1">
      <alignment horizontal="center"/>
    </xf>
    <xf numFmtId="1" fontId="37" fillId="4" borderId="51" xfId="40" applyNumberFormat="1" applyFont="1" applyFill="1" applyBorder="1" applyAlignment="1">
      <alignment horizontal="center"/>
    </xf>
    <xf numFmtId="1" fontId="37" fillId="4" borderId="21" xfId="40" applyNumberFormat="1" applyFont="1" applyFill="1" applyBorder="1"/>
    <xf numFmtId="0" fontId="37" fillId="4" borderId="22" xfId="40" applyFont="1" applyFill="1" applyBorder="1"/>
    <xf numFmtId="0" fontId="37" fillId="4" borderId="50" xfId="40" applyFont="1" applyFill="1" applyBorder="1"/>
    <xf numFmtId="0" fontId="37" fillId="4" borderId="17" xfId="40" applyFont="1" applyFill="1" applyBorder="1"/>
    <xf numFmtId="0" fontId="37" fillId="4" borderId="51" xfId="40" applyFont="1" applyFill="1" applyBorder="1"/>
    <xf numFmtId="0" fontId="37" fillId="4" borderId="19" xfId="40" applyFont="1" applyFill="1" applyBorder="1"/>
    <xf numFmtId="1" fontId="37" fillId="4" borderId="52" xfId="40" applyNumberFormat="1" applyFont="1" applyFill="1" applyBorder="1" applyAlignment="1">
      <alignment horizontal="center"/>
    </xf>
    <xf numFmtId="1" fontId="37" fillId="4" borderId="28" xfId="40" applyNumberFormat="1" applyFont="1" applyFill="1" applyBorder="1" applyAlignment="1">
      <alignment horizontal="center"/>
    </xf>
    <xf numFmtId="1" fontId="37" fillId="4" borderId="34" xfId="40" applyNumberFormat="1" applyFont="1" applyFill="1" applyBorder="1" applyAlignment="1">
      <alignment horizontal="center"/>
    </xf>
    <xf numFmtId="1" fontId="37" fillId="4" borderId="47" xfId="40" applyNumberFormat="1" applyFont="1" applyFill="1" applyBorder="1" applyAlignment="1">
      <alignment horizontal="center"/>
    </xf>
    <xf numFmtId="1" fontId="37" fillId="4" borderId="54" xfId="40" applyNumberFormat="1" applyFont="1" applyFill="1" applyBorder="1" applyAlignment="1">
      <alignment horizontal="center"/>
    </xf>
    <xf numFmtId="1" fontId="37" fillId="4" borderId="55" xfId="40" applyNumberFormat="1" applyFont="1" applyFill="1" applyBorder="1" applyAlignment="1">
      <alignment horizontal="center"/>
    </xf>
    <xf numFmtId="1" fontId="37" fillId="4" borderId="57" xfId="40" applyNumberFormat="1" applyFont="1" applyFill="1" applyBorder="1" applyAlignment="1">
      <alignment horizontal="center"/>
    </xf>
    <xf numFmtId="0" fontId="39" fillId="4" borderId="46" xfId="40" applyFont="1" applyFill="1" applyBorder="1"/>
    <xf numFmtId="1" fontId="39" fillId="4" borderId="56" xfId="40" applyNumberFormat="1" applyFont="1" applyFill="1" applyBorder="1" applyAlignment="1">
      <alignment horizontal="center"/>
    </xf>
    <xf numFmtId="1" fontId="39" fillId="4" borderId="21" xfId="40" applyNumberFormat="1" applyFont="1" applyFill="1" applyBorder="1"/>
    <xf numFmtId="1" fontId="34" fillId="4" borderId="56" xfId="40" applyNumberFormat="1" applyFont="1" applyFill="1" applyBorder="1" applyAlignment="1">
      <alignment horizontal="center"/>
    </xf>
    <xf numFmtId="1" fontId="34" fillId="4" borderId="47" xfId="40" applyNumberFormat="1" applyFont="1" applyFill="1" applyBorder="1" applyAlignment="1">
      <alignment horizontal="center"/>
    </xf>
    <xf numFmtId="1" fontId="34" fillId="4" borderId="54" xfId="40" applyNumberFormat="1" applyFont="1" applyFill="1" applyBorder="1" applyAlignment="1">
      <alignment horizontal="center"/>
    </xf>
    <xf numFmtId="1" fontId="34" fillId="4" borderId="55" xfId="40" applyNumberFormat="1" applyFont="1" applyFill="1" applyBorder="1" applyAlignment="1">
      <alignment horizontal="center"/>
    </xf>
    <xf numFmtId="1" fontId="34" fillId="4" borderId="57" xfId="40" applyNumberFormat="1" applyFont="1" applyFill="1" applyBorder="1" applyAlignment="1">
      <alignment horizontal="center"/>
    </xf>
    <xf numFmtId="1" fontId="34" fillId="4" borderId="21" xfId="40" applyNumberFormat="1" applyFont="1" applyFill="1" applyBorder="1"/>
    <xf numFmtId="0" fontId="37" fillId="4" borderId="33" xfId="40" applyFont="1" applyFill="1" applyBorder="1"/>
    <xf numFmtId="1" fontId="34" fillId="4" borderId="58" xfId="40" applyNumberFormat="1" applyFont="1" applyFill="1" applyBorder="1"/>
    <xf numFmtId="0" fontId="37" fillId="0" borderId="0" xfId="40" applyFont="1" applyAlignment="1">
      <alignment horizontal="center"/>
    </xf>
    <xf numFmtId="0" fontId="34" fillId="0" borderId="33" xfId="40" applyFont="1" applyBorder="1" applyAlignment="1" applyProtection="1">
      <alignment horizontal="center"/>
      <protection locked="0"/>
    </xf>
    <xf numFmtId="0" fontId="37" fillId="0" borderId="152" xfId="39" applyFont="1" applyBorder="1" applyAlignment="1" applyProtection="1">
      <alignment horizontal="center"/>
      <protection locked="0"/>
    </xf>
    <xf numFmtId="0" fontId="47" fillId="25" borderId="186" xfId="40" applyFont="1" applyFill="1" applyBorder="1" applyAlignment="1">
      <alignment horizontal="center"/>
    </xf>
    <xf numFmtId="0" fontId="38" fillId="0" borderId="188" xfId="39" applyFont="1" applyBorder="1" applyAlignment="1" applyProtection="1">
      <alignment horizontal="center"/>
      <protection locked="0"/>
    </xf>
    <xf numFmtId="0" fontId="38" fillId="0" borderId="28" xfId="39" applyFont="1" applyBorder="1" applyAlignment="1" applyProtection="1">
      <alignment horizontal="center"/>
      <protection locked="0"/>
    </xf>
    <xf numFmtId="0" fontId="38" fillId="0" borderId="186" xfId="40" applyFont="1" applyBorder="1"/>
    <xf numFmtId="0" fontId="38" fillId="0" borderId="189" xfId="40" applyFont="1" applyBorder="1"/>
    <xf numFmtId="0" fontId="37" fillId="33" borderId="105" xfId="40" applyFont="1" applyFill="1" applyBorder="1" applyAlignment="1">
      <alignment horizontal="center"/>
    </xf>
    <xf numFmtId="0" fontId="37" fillId="34" borderId="16" xfId="45" applyFont="1" applyFill="1" applyBorder="1" applyAlignment="1" applyProtection="1">
      <alignment horizontal="left"/>
      <protection locked="0"/>
    </xf>
    <xf numFmtId="0" fontId="37" fillId="34" borderId="76" xfId="0" applyFont="1" applyFill="1" applyBorder="1"/>
    <xf numFmtId="0" fontId="37" fillId="34" borderId="75" xfId="45" applyFont="1" applyFill="1" applyBorder="1"/>
    <xf numFmtId="0" fontId="38" fillId="34" borderId="32" xfId="45" applyFont="1" applyFill="1" applyBorder="1" applyAlignment="1" applyProtection="1">
      <alignment horizontal="left"/>
      <protection locked="0"/>
    </xf>
    <xf numFmtId="0" fontId="38" fillId="34" borderId="187" xfId="0" applyFont="1" applyFill="1" applyBorder="1"/>
    <xf numFmtId="0" fontId="37" fillId="34" borderId="0" xfId="0" applyFont="1" applyFill="1" applyAlignment="1">
      <alignment horizontal="left" vertical="center"/>
    </xf>
    <xf numFmtId="0" fontId="37" fillId="34" borderId="75" xfId="40" applyFont="1" applyFill="1" applyBorder="1"/>
    <xf numFmtId="0" fontId="37" fillId="34" borderId="78" xfId="0" applyFont="1" applyFill="1" applyBorder="1"/>
    <xf numFmtId="0" fontId="38" fillId="34" borderId="16" xfId="45" applyFont="1" applyFill="1" applyBorder="1" applyAlignment="1" applyProtection="1">
      <alignment horizontal="left"/>
      <protection locked="0"/>
    </xf>
    <xf numFmtId="0" fontId="38" fillId="34" borderId="76" xfId="0" applyFont="1" applyFill="1" applyBorder="1"/>
    <xf numFmtId="0" fontId="33" fillId="0" borderId="0" xfId="40" applyFont="1" applyAlignment="1">
      <alignment horizontal="center" vertical="center"/>
    </xf>
    <xf numFmtId="0" fontId="33" fillId="0" borderId="0" xfId="40" applyFont="1" applyAlignment="1" applyProtection="1">
      <alignment horizontal="center" vertical="center"/>
      <protection locked="0"/>
    </xf>
    <xf numFmtId="1" fontId="34" fillId="4" borderId="190" xfId="40" applyNumberFormat="1" applyFont="1" applyFill="1" applyBorder="1" applyAlignment="1">
      <alignment horizontal="left" vertical="center" shrinkToFit="1"/>
    </xf>
    <xf numFmtId="1" fontId="34" fillId="4" borderId="191" xfId="40" applyNumberFormat="1" applyFont="1" applyFill="1" applyBorder="1" applyAlignment="1">
      <alignment horizontal="left" vertical="center" shrinkToFit="1"/>
    </xf>
    <xf numFmtId="1" fontId="34" fillId="4" borderId="184" xfId="40" applyNumberFormat="1" applyFont="1" applyFill="1" applyBorder="1" applyAlignment="1">
      <alignment horizontal="left" vertical="center" shrinkToFit="1"/>
    </xf>
    <xf numFmtId="164" fontId="34" fillId="4" borderId="52" xfId="26" applyFont="1" applyFill="1" applyBorder="1" applyAlignment="1" applyProtection="1">
      <alignment horizontal="center" vertical="center"/>
    </xf>
    <xf numFmtId="164" fontId="34" fillId="4" borderId="194" xfId="26" applyFont="1" applyFill="1" applyBorder="1" applyAlignment="1" applyProtection="1">
      <alignment horizontal="center" vertical="center"/>
    </xf>
    <xf numFmtId="0" fontId="34" fillId="4" borderId="27" xfId="40" applyFont="1" applyFill="1" applyBorder="1" applyAlignment="1">
      <alignment horizontal="center" textRotation="90" wrapText="1"/>
    </xf>
    <xf numFmtId="0" fontId="34" fillId="4" borderId="146" xfId="40" applyFont="1" applyFill="1" applyBorder="1" applyAlignment="1">
      <alignment horizontal="center" textRotation="90" wrapText="1"/>
    </xf>
    <xf numFmtId="0" fontId="34" fillId="4" borderId="20" xfId="40" applyFont="1" applyFill="1" applyBorder="1" applyAlignment="1">
      <alignment horizontal="center" vertical="center"/>
    </xf>
    <xf numFmtId="0" fontId="34" fillId="4" borderId="19" xfId="40" applyFont="1" applyFill="1" applyBorder="1" applyAlignment="1">
      <alignment horizontal="center" vertical="center"/>
    </xf>
    <xf numFmtId="0" fontId="38" fillId="4" borderId="0" xfId="40" applyFont="1" applyFill="1" applyAlignment="1">
      <alignment horizontal="center" vertical="center"/>
    </xf>
    <xf numFmtId="0" fontId="38" fillId="4" borderId="65" xfId="40" applyFont="1" applyFill="1" applyBorder="1" applyAlignment="1">
      <alignment horizontal="center" vertical="center"/>
    </xf>
    <xf numFmtId="0" fontId="37" fillId="4" borderId="14" xfId="40" applyFont="1" applyFill="1" applyBorder="1" applyAlignment="1">
      <alignment horizontal="center" vertical="center"/>
    </xf>
    <xf numFmtId="0" fontId="39" fillId="27" borderId="73" xfId="40" applyFont="1" applyFill="1" applyBorder="1" applyAlignment="1">
      <alignment horizontal="center" vertical="center" wrapText="1"/>
    </xf>
    <xf numFmtId="0" fontId="39" fillId="27" borderId="73" xfId="0" applyFont="1" applyFill="1" applyBorder="1" applyAlignment="1">
      <alignment vertical="center"/>
    </xf>
    <xf numFmtId="0" fontId="39" fillId="27" borderId="75" xfId="40" applyFont="1" applyFill="1" applyBorder="1" applyAlignment="1">
      <alignment horizontal="center" vertical="center" wrapText="1"/>
    </xf>
    <xf numFmtId="0" fontId="39" fillId="27" borderId="75" xfId="0" applyFont="1" applyFill="1" applyBorder="1" applyAlignment="1">
      <alignment horizontal="center" vertical="center" wrapText="1"/>
    </xf>
    <xf numFmtId="0" fontId="34" fillId="4" borderId="61" xfId="40" applyFont="1" applyFill="1" applyBorder="1" applyAlignment="1">
      <alignment horizontal="center" textRotation="90" wrapText="1"/>
    </xf>
    <xf numFmtId="0" fontId="34" fillId="4" borderId="10" xfId="40" applyFont="1" applyFill="1" applyBorder="1" applyAlignment="1">
      <alignment horizontal="center" textRotation="90"/>
    </xf>
    <xf numFmtId="1" fontId="34" fillId="4" borderId="63" xfId="40" applyNumberFormat="1" applyFont="1" applyFill="1" applyBorder="1" applyAlignment="1">
      <alignment horizontal="center" vertical="center"/>
    </xf>
    <xf numFmtId="1" fontId="34" fillId="4" borderId="48" xfId="40" applyNumberFormat="1" applyFont="1" applyFill="1" applyBorder="1" applyAlignment="1">
      <alignment horizontal="center" vertical="center"/>
    </xf>
    <xf numFmtId="0" fontId="38" fillId="4" borderId="185" xfId="40" applyFont="1" applyFill="1" applyBorder="1" applyAlignment="1">
      <alignment horizontal="left" vertical="center" wrapText="1"/>
    </xf>
    <xf numFmtId="0" fontId="38" fillId="4" borderId="64" xfId="40" applyFont="1" applyFill="1" applyBorder="1" applyAlignment="1">
      <alignment horizontal="left" vertical="center" wrapText="1"/>
    </xf>
    <xf numFmtId="0" fontId="38" fillId="4" borderId="41" xfId="40" applyFont="1" applyFill="1" applyBorder="1" applyAlignment="1">
      <alignment horizontal="left" vertical="center" wrapText="1"/>
    </xf>
    <xf numFmtId="0" fontId="34" fillId="4" borderId="67" xfId="40" applyFont="1" applyFill="1" applyBorder="1" applyAlignment="1">
      <alignment horizontal="left" vertical="center" textRotation="90"/>
    </xf>
    <xf numFmtId="0" fontId="35" fillId="4" borderId="68" xfId="40" applyFont="1" applyFill="1" applyBorder="1" applyAlignment="1">
      <alignment horizontal="center" vertical="center" textRotation="90"/>
    </xf>
    <xf numFmtId="0" fontId="36" fillId="4" borderId="69" xfId="40" applyFont="1" applyFill="1" applyBorder="1" applyAlignment="1">
      <alignment horizontal="center" vertical="center"/>
    </xf>
    <xf numFmtId="0" fontId="34" fillId="4" borderId="70" xfId="40" applyFont="1" applyFill="1" applyBorder="1" applyAlignment="1">
      <alignment horizontal="center" vertical="center" wrapText="1"/>
    </xf>
    <xf numFmtId="0" fontId="34" fillId="4" borderId="66" xfId="40" applyFont="1" applyFill="1" applyBorder="1" applyAlignment="1">
      <alignment horizontal="center"/>
    </xf>
    <xf numFmtId="0" fontId="34" fillId="4" borderId="62" xfId="40" applyFont="1" applyFill="1" applyBorder="1" applyAlignment="1">
      <alignment horizontal="center"/>
    </xf>
    <xf numFmtId="0" fontId="34" fillId="4" borderId="71" xfId="40" applyFont="1" applyFill="1" applyBorder="1" applyAlignment="1">
      <alignment horizontal="center" vertical="center"/>
    </xf>
    <xf numFmtId="1" fontId="34" fillId="4" borderId="51" xfId="40" applyNumberFormat="1" applyFont="1" applyFill="1" applyBorder="1" applyAlignment="1">
      <alignment horizontal="left" vertical="center" shrinkToFit="1"/>
    </xf>
    <xf numFmtId="1" fontId="34" fillId="4" borderId="50" xfId="40" applyNumberFormat="1" applyFont="1" applyFill="1" applyBorder="1" applyAlignment="1">
      <alignment horizontal="left" vertical="center" shrinkToFit="1"/>
    </xf>
    <xf numFmtId="1" fontId="34" fillId="4" borderId="17" xfId="40" applyNumberFormat="1" applyFont="1" applyFill="1" applyBorder="1" applyAlignment="1">
      <alignment horizontal="left" vertical="center" shrinkToFit="1"/>
    </xf>
    <xf numFmtId="165" fontId="34" fillId="4" borderId="22" xfId="26" applyNumberFormat="1" applyFont="1" applyFill="1" applyBorder="1" applyAlignment="1" applyProtection="1">
      <alignment horizontal="center" vertical="center"/>
    </xf>
    <xf numFmtId="165" fontId="34" fillId="4" borderId="150" xfId="26" applyNumberFormat="1" applyFont="1" applyFill="1" applyBorder="1" applyAlignment="1" applyProtection="1">
      <alignment horizontal="center" vertical="center"/>
    </xf>
    <xf numFmtId="1" fontId="37" fillId="4" borderId="51" xfId="40" applyNumberFormat="1" applyFont="1" applyFill="1" applyBorder="1" applyAlignment="1">
      <alignment horizontal="left" vertical="center"/>
    </xf>
    <xf numFmtId="1" fontId="37" fillId="4" borderId="50" xfId="40" applyNumberFormat="1" applyFont="1" applyFill="1" applyBorder="1" applyAlignment="1">
      <alignment horizontal="left" vertical="center"/>
    </xf>
    <xf numFmtId="1" fontId="37" fillId="4" borderId="17" xfId="40" applyNumberFormat="1" applyFont="1" applyFill="1" applyBorder="1" applyAlignment="1">
      <alignment horizontal="left" vertical="center"/>
    </xf>
    <xf numFmtId="164" fontId="34" fillId="4" borderId="22" xfId="26" applyFont="1" applyFill="1" applyBorder="1" applyAlignment="1" applyProtection="1">
      <alignment horizontal="center" vertical="center"/>
    </xf>
    <xf numFmtId="164" fontId="34" fillId="4" borderId="150" xfId="26" applyFont="1" applyFill="1" applyBorder="1" applyAlignment="1" applyProtection="1">
      <alignment horizontal="center" vertical="center"/>
    </xf>
    <xf numFmtId="1" fontId="37" fillId="4" borderId="16" xfId="40" applyNumberFormat="1" applyFont="1" applyFill="1" applyBorder="1" applyAlignment="1">
      <alignment horizontal="left" vertical="center" shrinkToFit="1"/>
    </xf>
    <xf numFmtId="164" fontId="34" fillId="4" borderId="21" xfId="26" applyFont="1" applyFill="1" applyBorder="1" applyAlignment="1" applyProtection="1">
      <alignment horizontal="center" vertical="center"/>
    </xf>
    <xf numFmtId="0" fontId="38" fillId="4" borderId="85" xfId="40" applyFont="1" applyFill="1" applyBorder="1" applyAlignment="1">
      <alignment horizontal="center" vertical="center"/>
    </xf>
    <xf numFmtId="0" fontId="38" fillId="4" borderId="37" xfId="40" applyFont="1" applyFill="1" applyBorder="1" applyAlignment="1">
      <alignment horizontal="center" vertical="center"/>
    </xf>
    <xf numFmtId="0" fontId="38" fillId="4" borderId="86" xfId="40" applyFont="1" applyFill="1" applyBorder="1" applyAlignment="1">
      <alignment horizontal="center" vertical="center"/>
    </xf>
    <xf numFmtId="0" fontId="48" fillId="4" borderId="151" xfId="40" applyFont="1" applyFill="1" applyBorder="1" applyAlignment="1">
      <alignment horizontal="center" textRotation="90" wrapText="1"/>
    </xf>
    <xf numFmtId="1" fontId="37" fillId="4" borderId="196" xfId="40" applyNumberFormat="1" applyFont="1" applyFill="1" applyBorder="1" applyAlignment="1">
      <alignment horizontal="left" vertical="center"/>
    </xf>
    <xf numFmtId="165" fontId="34" fillId="4" borderId="198" xfId="26" applyNumberFormat="1" applyFont="1" applyFill="1" applyBorder="1" applyAlignment="1" applyProtection="1">
      <alignment horizontal="center" vertical="center"/>
    </xf>
    <xf numFmtId="0" fontId="34" fillId="25" borderId="88" xfId="45" applyFont="1" applyFill="1" applyBorder="1" applyAlignment="1">
      <alignment horizontal="center" vertical="center" textRotation="90"/>
    </xf>
    <xf numFmtId="0" fontId="34" fillId="25" borderId="95" xfId="45" applyFont="1" applyFill="1" applyBorder="1" applyAlignment="1">
      <alignment horizontal="center" vertical="center" textRotation="90"/>
    </xf>
    <xf numFmtId="0" fontId="34" fillId="25" borderId="107" xfId="45" applyFont="1" applyFill="1" applyBorder="1" applyAlignment="1">
      <alignment horizontal="center" vertical="center" textRotation="90"/>
    </xf>
    <xf numFmtId="0" fontId="35" fillId="25" borderId="89" xfId="45" applyFont="1" applyFill="1" applyBorder="1" applyAlignment="1">
      <alignment horizontal="center" vertical="center" textRotation="90"/>
    </xf>
    <xf numFmtId="0" fontId="35" fillId="25" borderId="96" xfId="45" applyFont="1" applyFill="1" applyBorder="1" applyAlignment="1">
      <alignment horizontal="center" vertical="center" textRotation="90"/>
    </xf>
    <xf numFmtId="0" fontId="35" fillId="25" borderId="108" xfId="45" applyFont="1" applyFill="1" applyBorder="1" applyAlignment="1">
      <alignment horizontal="center" vertical="center" textRotation="90"/>
    </xf>
    <xf numFmtId="0" fontId="36" fillId="25" borderId="90" xfId="45" applyFont="1" applyFill="1" applyBorder="1" applyAlignment="1">
      <alignment horizontal="center" vertical="center"/>
    </xf>
    <xf numFmtId="0" fontId="36" fillId="25" borderId="0" xfId="45" applyFont="1" applyFill="1" applyAlignment="1">
      <alignment horizontal="center" vertical="center"/>
    </xf>
    <xf numFmtId="0" fontId="37" fillId="25" borderId="109" xfId="48" applyFont="1" applyFill="1" applyBorder="1" applyAlignment="1">
      <alignment horizontal="center" vertical="center"/>
    </xf>
    <xf numFmtId="0" fontId="34" fillId="25" borderId="91" xfId="45" applyFont="1" applyFill="1" applyBorder="1" applyAlignment="1">
      <alignment horizontal="center" vertical="center" wrapText="1"/>
    </xf>
    <xf numFmtId="0" fontId="37" fillId="25" borderId="92" xfId="48" applyFont="1" applyFill="1" applyBorder="1" applyAlignment="1">
      <alignment horizontal="center" vertical="center" wrapText="1"/>
    </xf>
    <xf numFmtId="0" fontId="34" fillId="25" borderId="93" xfId="45" applyFont="1" applyFill="1" applyBorder="1" applyAlignment="1">
      <alignment horizontal="center" vertical="center"/>
    </xf>
    <xf numFmtId="0" fontId="38" fillId="0" borderId="90" xfId="48" applyFont="1" applyBorder="1" applyAlignment="1">
      <alignment horizontal="center" vertical="center"/>
    </xf>
    <xf numFmtId="0" fontId="38" fillId="0" borderId="94" xfId="48" applyFont="1" applyBorder="1" applyAlignment="1">
      <alignment horizontal="center" vertical="center"/>
    </xf>
    <xf numFmtId="0" fontId="38" fillId="0" borderId="102" xfId="48" applyFont="1" applyBorder="1" applyAlignment="1">
      <alignment horizontal="center" vertical="center"/>
    </xf>
    <xf numFmtId="0" fontId="38" fillId="0" borderId="103" xfId="48" applyFont="1" applyBorder="1" applyAlignment="1">
      <alignment horizontal="center" vertical="center"/>
    </xf>
    <xf numFmtId="0" fontId="38" fillId="0" borderId="104" xfId="48" applyFont="1" applyBorder="1" applyAlignment="1">
      <alignment horizontal="center" vertical="center"/>
    </xf>
    <xf numFmtId="0" fontId="33" fillId="0" borderId="0" xfId="45" applyFont="1" applyAlignment="1">
      <alignment horizontal="center" vertical="center"/>
    </xf>
    <xf numFmtId="0" fontId="33" fillId="0" borderId="0" xfId="45" applyFont="1" applyAlignment="1" applyProtection="1">
      <alignment horizontal="center" vertical="center"/>
      <protection locked="0"/>
    </xf>
    <xf numFmtId="0" fontId="39" fillId="27" borderId="75" xfId="0" applyFont="1" applyFill="1" applyBorder="1" applyAlignment="1">
      <alignment vertical="center"/>
    </xf>
    <xf numFmtId="0" fontId="39" fillId="25" borderId="97" xfId="45" applyFont="1" applyFill="1" applyBorder="1" applyAlignment="1">
      <alignment horizontal="center"/>
    </xf>
    <xf numFmtId="0" fontId="39" fillId="25" borderId="98" xfId="45" applyFont="1" applyFill="1" applyBorder="1" applyAlignment="1">
      <alignment horizontal="center"/>
    </xf>
    <xf numFmtId="0" fontId="39" fillId="25" borderId="99" xfId="45" applyFont="1" applyFill="1" applyBorder="1" applyAlignment="1">
      <alignment horizontal="center"/>
    </xf>
    <xf numFmtId="0" fontId="39" fillId="25" borderId="100" xfId="45" applyFont="1" applyFill="1" applyBorder="1" applyAlignment="1">
      <alignment horizontal="center"/>
    </xf>
    <xf numFmtId="0" fontId="39" fillId="25" borderId="101" xfId="45" applyFont="1" applyFill="1" applyBorder="1" applyAlignment="1">
      <alignment horizontal="center"/>
    </xf>
    <xf numFmtId="0" fontId="39" fillId="25" borderId="75" xfId="45" applyFont="1" applyFill="1" applyBorder="1" applyAlignment="1">
      <alignment horizontal="center" textRotation="90"/>
    </xf>
    <xf numFmtId="0" fontId="37" fillId="25" borderId="111" xfId="48" applyFont="1" applyFill="1" applyBorder="1" applyAlignment="1">
      <alignment horizontal="center"/>
    </xf>
    <xf numFmtId="0" fontId="39" fillId="25" borderId="105" xfId="45" applyFont="1" applyFill="1" applyBorder="1" applyAlignment="1">
      <alignment horizontal="center" vertical="center"/>
    </xf>
    <xf numFmtId="0" fontId="37" fillId="25" borderId="75" xfId="48" applyFont="1" applyFill="1" applyBorder="1" applyAlignment="1">
      <alignment horizontal="center" vertical="center"/>
    </xf>
    <xf numFmtId="0" fontId="39" fillId="25" borderId="75" xfId="45" applyFont="1" applyFill="1" applyBorder="1" applyAlignment="1">
      <alignment horizontal="center" vertical="center"/>
    </xf>
    <xf numFmtId="0" fontId="39" fillId="25" borderId="76" xfId="45" applyFont="1" applyFill="1" applyBorder="1" applyAlignment="1">
      <alignment horizontal="center" textRotation="90"/>
    </xf>
    <xf numFmtId="0" fontId="37" fillId="25" borderId="112" xfId="48" applyFont="1" applyFill="1" applyBorder="1" applyAlignment="1">
      <alignment horizontal="center"/>
    </xf>
    <xf numFmtId="0" fontId="39" fillId="25" borderId="73" xfId="45" applyFont="1" applyFill="1" applyBorder="1" applyAlignment="1">
      <alignment horizontal="center" vertical="center"/>
    </xf>
    <xf numFmtId="0" fontId="39" fillId="25" borderId="106" xfId="45" applyFont="1" applyFill="1" applyBorder="1" applyAlignment="1">
      <alignment horizontal="center" textRotation="90"/>
    </xf>
    <xf numFmtId="0" fontId="37" fillId="25" borderId="114" xfId="48" applyFont="1" applyFill="1" applyBorder="1" applyAlignment="1">
      <alignment horizontal="center"/>
    </xf>
    <xf numFmtId="0" fontId="47" fillId="25" borderId="103" xfId="45" applyFont="1" applyFill="1" applyBorder="1" applyAlignment="1">
      <alignment horizontal="center" vertical="center"/>
    </xf>
    <xf numFmtId="0" fontId="37" fillId="25" borderId="103" xfId="48" applyFont="1" applyFill="1" applyBorder="1" applyAlignment="1">
      <alignment horizontal="center" vertical="center"/>
    </xf>
    <xf numFmtId="0" fontId="47" fillId="25" borderId="0" xfId="45" applyFont="1" applyFill="1" applyAlignment="1">
      <alignment horizontal="center" vertical="center"/>
    </xf>
    <xf numFmtId="0" fontId="37" fillId="25" borderId="0" xfId="48" applyFont="1" applyFill="1" applyAlignment="1">
      <alignment horizontal="center" vertical="center"/>
    </xf>
    <xf numFmtId="0" fontId="38" fillId="25" borderId="81" xfId="45" applyFont="1" applyFill="1" applyBorder="1" applyAlignment="1">
      <alignment horizontal="left" vertical="center" wrapText="1"/>
    </xf>
    <xf numFmtId="0" fontId="37" fillId="25" borderId="75" xfId="48" applyFont="1" applyFill="1" applyBorder="1" applyAlignment="1">
      <alignment horizontal="left" vertical="center" wrapText="1"/>
    </xf>
    <xf numFmtId="1" fontId="34" fillId="25" borderId="77" xfId="45" applyNumberFormat="1" applyFont="1" applyFill="1" applyBorder="1" applyAlignment="1">
      <alignment horizontal="center" vertical="center"/>
    </xf>
    <xf numFmtId="1" fontId="34" fillId="25" borderId="74" xfId="45" applyNumberFormat="1" applyFont="1" applyFill="1" applyBorder="1" applyAlignment="1">
      <alignment horizontal="center" vertical="center"/>
    </xf>
    <xf numFmtId="0" fontId="40" fillId="4" borderId="137" xfId="40" applyFont="1" applyFill="1" applyBorder="1" applyAlignment="1">
      <alignment horizontal="center" vertical="center" textRotation="90" wrapText="1"/>
    </xf>
    <xf numFmtId="0" fontId="40" fillId="4" borderId="138" xfId="40" applyFont="1" applyFill="1" applyBorder="1" applyAlignment="1">
      <alignment horizontal="center" vertical="center" textRotation="90" wrapText="1"/>
    </xf>
    <xf numFmtId="0" fontId="47" fillId="25" borderId="136" xfId="45" applyFont="1" applyFill="1" applyBorder="1" applyAlignment="1">
      <alignment horizontal="center" vertical="center"/>
    </xf>
    <xf numFmtId="0" fontId="37" fillId="25" borderId="136" xfId="48" applyFont="1" applyFill="1" applyBorder="1" applyAlignment="1">
      <alignment horizontal="center" vertical="center"/>
    </xf>
    <xf numFmtId="0" fontId="39" fillId="25" borderId="83" xfId="45" applyFont="1" applyFill="1" applyBorder="1" applyAlignment="1">
      <alignment horizontal="center" textRotation="90"/>
    </xf>
    <xf numFmtId="0" fontId="37" fillId="25" borderId="115" xfId="48" applyFont="1" applyFill="1" applyBorder="1" applyAlignment="1">
      <alignment horizontal="center"/>
    </xf>
    <xf numFmtId="0" fontId="47" fillId="25" borderId="123" xfId="45" applyFont="1" applyFill="1" applyBorder="1" applyAlignment="1">
      <alignment horizontal="center" vertical="center"/>
    </xf>
    <xf numFmtId="0" fontId="37" fillId="25" borderId="123" xfId="48" applyFont="1" applyFill="1" applyBorder="1" applyAlignment="1">
      <alignment horizontal="center" vertical="center"/>
    </xf>
    <xf numFmtId="0" fontId="34" fillId="25" borderId="177" xfId="45" applyFont="1" applyFill="1" applyBorder="1" applyAlignment="1">
      <alignment horizontal="center"/>
    </xf>
    <xf numFmtId="0" fontId="34" fillId="25" borderId="178" xfId="45" applyFont="1" applyFill="1" applyBorder="1" applyAlignment="1">
      <alignment horizontal="center"/>
    </xf>
    <xf numFmtId="0" fontId="34" fillId="25" borderId="82" xfId="45" applyFont="1" applyFill="1" applyBorder="1" applyAlignment="1">
      <alignment horizontal="center"/>
    </xf>
    <xf numFmtId="0" fontId="35" fillId="25" borderId="179" xfId="45" applyFont="1" applyFill="1" applyBorder="1" applyAlignment="1">
      <alignment horizontal="center"/>
    </xf>
    <xf numFmtId="0" fontId="35" fillId="25" borderId="180" xfId="45" applyFont="1" applyFill="1" applyBorder="1" applyAlignment="1">
      <alignment horizontal="center"/>
    </xf>
    <xf numFmtId="0" fontId="35" fillId="25" borderId="181" xfId="45" applyFont="1" applyFill="1" applyBorder="1" applyAlignment="1">
      <alignment horizontal="center"/>
    </xf>
    <xf numFmtId="0" fontId="42" fillId="26" borderId="177" xfId="45" applyFont="1" applyFill="1" applyBorder="1" applyAlignment="1">
      <alignment horizontal="center"/>
    </xf>
    <xf numFmtId="0" fontId="42" fillId="26" borderId="178" xfId="45" applyFont="1" applyFill="1" applyBorder="1" applyAlignment="1">
      <alignment horizontal="center"/>
    </xf>
    <xf numFmtId="0" fontId="42" fillId="26" borderId="82" xfId="45" applyFont="1" applyFill="1" applyBorder="1" applyAlignment="1">
      <alignment horizontal="center"/>
    </xf>
    <xf numFmtId="0" fontId="24" fillId="0" borderId="163" xfId="0" applyFont="1" applyBorder="1" applyAlignment="1">
      <alignment horizontal="center" vertical="top"/>
    </xf>
    <xf numFmtId="0" fontId="24" fillId="0" borderId="165" xfId="0" applyFont="1" applyBorder="1" applyAlignment="1">
      <alignment horizontal="center" vertical="top"/>
    </xf>
    <xf numFmtId="0" fontId="22" fillId="0" borderId="121" xfId="0" applyFont="1" applyBorder="1"/>
    <xf numFmtId="0" fontId="22" fillId="0" borderId="79" xfId="0" applyFont="1" applyBorder="1"/>
    <xf numFmtId="0" fontId="22" fillId="0" borderId="79" xfId="0" applyFont="1" applyBorder="1" applyAlignment="1">
      <alignment horizontal="left"/>
    </xf>
    <xf numFmtId="0" fontId="22" fillId="0" borderId="162" xfId="0" applyFont="1" applyBorder="1" applyAlignment="1">
      <alignment horizontal="left"/>
    </xf>
    <xf numFmtId="0" fontId="22" fillId="0" borderId="73" xfId="0" applyFont="1" applyBorder="1"/>
    <xf numFmtId="0" fontId="22" fillId="0" borderId="75" xfId="0" applyFont="1" applyBorder="1"/>
    <xf numFmtId="0" fontId="22" fillId="0" borderId="113" xfId="0" applyFont="1" applyBorder="1"/>
    <xf numFmtId="0" fontId="22" fillId="0" borderId="111" xfId="0" applyFont="1" applyBorder="1"/>
    <xf numFmtId="0" fontId="22" fillId="0" borderId="106" xfId="0" applyFont="1" applyBorder="1" applyAlignment="1">
      <alignment horizontal="left"/>
    </xf>
    <xf numFmtId="0" fontId="22" fillId="0" borderId="74" xfId="0" applyFont="1" applyBorder="1" applyAlignment="1">
      <alignment horizontal="left"/>
    </xf>
    <xf numFmtId="0" fontId="22" fillId="0" borderId="78" xfId="0" applyFont="1" applyBorder="1" applyAlignment="1">
      <alignment horizontal="left"/>
    </xf>
    <xf numFmtId="0" fontId="22" fillId="0" borderId="114" xfId="0" applyFont="1" applyBorder="1" applyAlignment="1">
      <alignment horizontal="left"/>
    </xf>
    <xf numFmtId="0" fontId="22" fillId="0" borderId="167" xfId="0" applyFont="1" applyBorder="1" applyAlignment="1">
      <alignment horizontal="left"/>
    </xf>
    <xf numFmtId="0" fontId="22" fillId="0" borderId="168" xfId="0" applyFont="1" applyBorder="1" applyAlignment="1">
      <alignment horizontal="left"/>
    </xf>
    <xf numFmtId="0" fontId="23" fillId="0" borderId="0" xfId="0" applyFont="1" applyAlignment="1">
      <alignment horizontal="center"/>
    </xf>
    <xf numFmtId="0" fontId="24" fillId="0" borderId="97" xfId="0" applyFont="1" applyBorder="1" applyAlignment="1">
      <alignment horizontal="center" vertical="top"/>
    </xf>
    <xf numFmtId="0" fontId="24" fillId="0" borderId="98" xfId="0" applyFont="1" applyBorder="1" applyAlignment="1">
      <alignment horizontal="center" vertical="top"/>
    </xf>
    <xf numFmtId="0" fontId="24" fillId="0" borderId="99" xfId="0" applyFont="1" applyBorder="1" applyAlignment="1">
      <alignment horizontal="center" vertical="top"/>
    </xf>
    <xf numFmtId="0" fontId="24" fillId="0" borderId="110" xfId="0" applyFont="1" applyBorder="1" applyAlignment="1">
      <alignment horizontal="center" vertical="top"/>
    </xf>
    <xf numFmtId="0" fontId="24" fillId="0" borderId="111" xfId="0" applyFont="1" applyBorder="1" applyAlignment="1">
      <alignment horizontal="center" vertical="top"/>
    </xf>
    <xf numFmtId="0" fontId="24" fillId="0" borderId="112" xfId="0" applyFont="1" applyBorder="1" applyAlignment="1">
      <alignment horizontal="center" vertical="top"/>
    </xf>
    <xf numFmtId="0" fontId="24" fillId="0" borderId="117" xfId="0" applyFont="1" applyBorder="1" applyAlignment="1">
      <alignment horizontal="center"/>
    </xf>
    <xf numFmtId="0" fontId="24" fillId="0" borderId="119" xfId="0" applyFont="1" applyBorder="1" applyAlignment="1">
      <alignment horizontal="center"/>
    </xf>
    <xf numFmtId="0" fontId="24" fillId="0" borderId="118" xfId="0" applyFont="1" applyBorder="1" applyAlignment="1">
      <alignment horizontal="center"/>
    </xf>
    <xf numFmtId="0" fontId="37" fillId="34" borderId="0" xfId="0" applyFont="1" applyFill="1" applyAlignment="1">
      <alignment horizontal="center" vertical="center"/>
    </xf>
    <xf numFmtId="0" fontId="37" fillId="34" borderId="75" xfId="45" applyFont="1" applyFill="1" applyBorder="1" applyAlignment="1">
      <alignment horizontal="center" vertical="center"/>
    </xf>
    <xf numFmtId="0" fontId="37" fillId="34" borderId="160" xfId="0" applyFont="1" applyFill="1" applyBorder="1"/>
    <xf numFmtId="0" fontId="37" fillId="34" borderId="77" xfId="45" applyFont="1" applyFill="1" applyBorder="1" applyAlignment="1" applyProtection="1">
      <alignment horizontal="left"/>
      <protection locked="0"/>
    </xf>
    <xf numFmtId="0" fontId="37" fillId="34" borderId="158" xfId="45" applyFont="1" applyFill="1" applyBorder="1" applyAlignment="1" applyProtection="1">
      <alignment horizontal="left"/>
      <protection locked="0"/>
    </xf>
    <xf numFmtId="0" fontId="37" fillId="34" borderId="159" xfId="45" applyFont="1" applyFill="1" applyBorder="1" applyAlignment="1" applyProtection="1">
      <alignment horizontal="left"/>
      <protection locked="0"/>
    </xf>
    <xf numFmtId="0" fontId="37" fillId="34" borderId="75" xfId="45" applyFont="1" applyFill="1" applyBorder="1" applyAlignment="1">
      <alignment horizontal="left" vertical="center"/>
    </xf>
    <xf numFmtId="0" fontId="39" fillId="0" borderId="17" xfId="39" applyFont="1" applyBorder="1" applyAlignment="1" applyProtection="1">
      <alignment horizontal="center"/>
      <protection locked="0"/>
    </xf>
    <xf numFmtId="1" fontId="39" fillId="4" borderId="19" xfId="40" applyNumberFormat="1" applyFont="1" applyFill="1" applyBorder="1" applyAlignment="1">
      <alignment horizontal="center"/>
    </xf>
    <xf numFmtId="0" fontId="39" fillId="0" borderId="50" xfId="39" applyFont="1" applyBorder="1" applyAlignment="1" applyProtection="1">
      <alignment horizontal="center"/>
      <protection locked="0"/>
    </xf>
    <xf numFmtId="0" fontId="39" fillId="0" borderId="20" xfId="39" applyFont="1" applyBorder="1" applyAlignment="1" applyProtection="1">
      <alignment horizontal="center"/>
      <protection locked="0"/>
    </xf>
    <xf numFmtId="0" fontId="39" fillId="0" borderId="60" xfId="39" applyFont="1" applyBorder="1" applyAlignment="1" applyProtection="1">
      <alignment horizontal="center"/>
      <protection locked="0"/>
    </xf>
    <xf numFmtId="1" fontId="39" fillId="4" borderId="16" xfId="40" applyNumberFormat="1" applyFont="1" applyFill="1" applyBorder="1" applyAlignment="1">
      <alignment horizontal="center"/>
    </xf>
    <xf numFmtId="1" fontId="39" fillId="4" borderId="17" xfId="40" applyNumberFormat="1" applyFont="1" applyFill="1" applyBorder="1" applyAlignment="1">
      <alignment horizontal="center"/>
    </xf>
    <xf numFmtId="1" fontId="39" fillId="4" borderId="21" xfId="40" applyNumberFormat="1" applyFont="1" applyFill="1" applyBorder="1" applyAlignment="1">
      <alignment horizontal="center" vertical="center" shrinkToFit="1"/>
    </xf>
    <xf numFmtId="0" fontId="39" fillId="0" borderId="0" xfId="45" applyFont="1"/>
    <xf numFmtId="0" fontId="51" fillId="0" borderId="0" xfId="45" applyFont="1"/>
    <xf numFmtId="0" fontId="37" fillId="34" borderId="78" xfId="0" applyFont="1" applyFill="1" applyBorder="1" applyAlignment="1">
      <alignment wrapText="1"/>
    </xf>
    <xf numFmtId="0" fontId="37" fillId="34" borderId="78" xfId="0" applyFont="1" applyFill="1" applyBorder="1" applyAlignment="1">
      <alignment vertical="center" wrapText="1"/>
    </xf>
    <xf numFmtId="0" fontId="37" fillId="34" borderId="77" xfId="45" applyFont="1" applyFill="1" applyBorder="1" applyAlignment="1" applyProtection="1">
      <alignment horizontal="center" vertical="center"/>
      <protection locked="0"/>
    </xf>
    <xf numFmtId="0" fontId="37" fillId="34" borderId="16" xfId="45" applyFont="1" applyFill="1" applyBorder="1" applyAlignment="1" applyProtection="1">
      <alignment horizontal="center"/>
      <protection locked="0"/>
    </xf>
    <xf numFmtId="0" fontId="37" fillId="34" borderId="0" xfId="0" applyFont="1" applyFill="1"/>
    <xf numFmtId="0" fontId="37" fillId="34" borderId="77" xfId="45" applyFont="1" applyFill="1" applyBorder="1" applyAlignment="1" applyProtection="1">
      <alignment horizontal="center"/>
      <protection locked="0"/>
    </xf>
  </cellXfs>
  <cellStyles count="53">
    <cellStyle name="20% - 1. jelölőszín" xfId="1" builtinId="30" customBuiltin="1"/>
    <cellStyle name="20% - 2. jelölőszín" xfId="2" builtinId="34" customBuiltin="1"/>
    <cellStyle name="20% - 3. jelölőszín" xfId="3" builtinId="38" customBuiltin="1"/>
    <cellStyle name="20% - 4. jelölőszín" xfId="4" builtinId="42" customBuiltin="1"/>
    <cellStyle name="20% - 5. jelölőszín" xfId="5" builtinId="46" customBuiltin="1"/>
    <cellStyle name="20% - 6. jelölőszín" xfId="6" builtinId="50" customBuiltin="1"/>
    <cellStyle name="40% - 1. jelölőszín" xfId="7" builtinId="31" customBuiltin="1"/>
    <cellStyle name="40% - 2. jelölőszín" xfId="8" builtinId="35" customBuiltin="1"/>
    <cellStyle name="40% - 3. jelölőszín" xfId="9" builtinId="39" customBuiltin="1"/>
    <cellStyle name="40% - 4. jelölőszín" xfId="10" builtinId="43" customBuiltin="1"/>
    <cellStyle name="40% - 5. jelölőszín" xfId="11" builtinId="47" customBuiltin="1"/>
    <cellStyle name="40% - 6. jelölőszín" xfId="12" builtinId="51" customBuiltin="1"/>
    <cellStyle name="60% - 1. jelölőszín" xfId="13" builtinId="32" customBuiltin="1"/>
    <cellStyle name="60% - 2. jelölőszín" xfId="14" builtinId="36" customBuiltin="1"/>
    <cellStyle name="60% - 3. jelölőszín" xfId="15" builtinId="40" customBuiltin="1"/>
    <cellStyle name="60% - 4. jelölőszín" xfId="16" builtinId="44" customBuiltin="1"/>
    <cellStyle name="60% - 5. jelölőszín" xfId="17" builtinId="48" customBuiltin="1"/>
    <cellStyle name="60% - 6. jelölőszín" xfId="18" builtinId="52" customBuiltin="1"/>
    <cellStyle name="Bevitel" xfId="19" builtinId="20" customBuiltin="1"/>
    <cellStyle name="Cím" xfId="20" builtinId="15" customBuiltin="1"/>
    <cellStyle name="Címsor 1" xfId="21" builtinId="16" customBuiltin="1"/>
    <cellStyle name="Címsor 2" xfId="22" builtinId="17" customBuiltin="1"/>
    <cellStyle name="Címsor 3" xfId="23" builtinId="18" customBuiltin="1"/>
    <cellStyle name="Címsor 4" xfId="24" builtinId="19" customBuiltin="1"/>
    <cellStyle name="Ellenőrzőcella" xfId="25" builtinId="23" customBuiltin="1"/>
    <cellStyle name="Ezres" xfId="26" builtinId="3"/>
    <cellStyle name="Figyelmeztetés" xfId="27" builtinId="11" customBuiltin="1"/>
    <cellStyle name="Hivatkozott cella" xfId="28" builtinId="24" customBuiltin="1"/>
    <cellStyle name="Jegyzet" xfId="29" builtinId="10" customBuiltin="1"/>
    <cellStyle name="Jelölőszín 1" xfId="30" builtinId="29" customBuiltin="1"/>
    <cellStyle name="Jelölőszín 2" xfId="31" builtinId="33" customBuiltin="1"/>
    <cellStyle name="Jelölőszín 3" xfId="32" builtinId="37" customBuiltin="1"/>
    <cellStyle name="Jelölőszín 4" xfId="33" builtinId="41" customBuiltin="1"/>
    <cellStyle name="Jelölőszín 5" xfId="34" builtinId="45" customBuiltin="1"/>
    <cellStyle name="Jelölőszín 6" xfId="35" builtinId="49" customBuiltin="1"/>
    <cellStyle name="Jó" xfId="36" builtinId="26" customBuiltin="1"/>
    <cellStyle name="Kimenet" xfId="37" builtinId="21" customBuiltin="1"/>
    <cellStyle name="Magyarázó szöveg" xfId="38" builtinId="53" customBuiltin="1"/>
    <cellStyle name="Normál" xfId="0" builtinId="0"/>
    <cellStyle name="Normál 2" xfId="46"/>
    <cellStyle name="Normál 2 2" xfId="47"/>
    <cellStyle name="Normál 2 2 2" xfId="51"/>
    <cellStyle name="Normál 2 3" xfId="50"/>
    <cellStyle name="Normál 3" xfId="48"/>
    <cellStyle name="Normál 3 2" xfId="49"/>
    <cellStyle name="Normál 4" xfId="52"/>
    <cellStyle name="Normál_bsc_kep_terv_onkorm_szakir" xfId="39"/>
    <cellStyle name="Normál_H_B séma 0323" xfId="40"/>
    <cellStyle name="Normál_H_B séma 0323 2" xfId="45"/>
    <cellStyle name="Összesen" xfId="41" builtinId="25" customBuiltin="1"/>
    <cellStyle name="Rossz" xfId="42" builtinId="27" customBuiltin="1"/>
    <cellStyle name="Semleges" xfId="43" builtinId="28" customBuiltin="1"/>
    <cellStyle name="Számítás" xfId="44" builtinId="22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23FF23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BFEFB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5">
    <tabColor indexed="10"/>
  </sheetPr>
  <dimension ref="A1:AS173"/>
  <sheetViews>
    <sheetView topLeftCell="A37" zoomScale="70" zoomScaleNormal="70" zoomScaleSheetLayoutView="75" zoomScalePageLayoutView="90" workbookViewId="0">
      <selection activeCell="A55" sqref="A55"/>
    </sheetView>
  </sheetViews>
  <sheetFormatPr defaultColWidth="10.6640625" defaultRowHeight="15.75" x14ac:dyDescent="0.25"/>
  <cols>
    <col min="1" max="1" width="15.83203125" style="1" bestFit="1" customWidth="1"/>
    <col min="2" max="2" width="7.1640625" style="2" customWidth="1"/>
    <col min="3" max="3" width="78.33203125" style="2" customWidth="1"/>
    <col min="4" max="27" width="5.6640625" style="7" customWidth="1"/>
    <col min="28" max="28" width="6.5" style="7" customWidth="1"/>
    <col min="29" max="29" width="10.6640625" style="7" bestFit="1" customWidth="1"/>
    <col min="30" max="30" width="6.5" style="7" bestFit="1" customWidth="1"/>
    <col min="31" max="31" width="12.1640625" style="7" bestFit="1" customWidth="1"/>
    <col min="32" max="32" width="11.83203125" style="7" bestFit="1" customWidth="1"/>
    <col min="33" max="33" width="10.33203125" style="7" customWidth="1"/>
    <col min="34" max="34" width="84.5" style="2" bestFit="1" customWidth="1"/>
    <col min="35" max="35" width="39.5" style="2" bestFit="1" customWidth="1"/>
    <col min="36" max="45" width="1.83203125" style="2" customWidth="1"/>
    <col min="46" max="46" width="2.33203125" style="2" customWidth="1"/>
    <col min="47" max="16384" width="10.6640625" style="2"/>
  </cols>
  <sheetData>
    <row r="1" spans="1:45" ht="22.5" x14ac:dyDescent="0.2">
      <c r="A1" s="341" t="s">
        <v>0</v>
      </c>
      <c r="B1" s="341"/>
      <c r="C1" s="341"/>
      <c r="D1" s="341"/>
      <c r="E1" s="341"/>
      <c r="F1" s="341"/>
      <c r="G1" s="341"/>
      <c r="H1" s="341"/>
      <c r="I1" s="341"/>
      <c r="J1" s="341"/>
      <c r="K1" s="341"/>
      <c r="L1" s="341"/>
      <c r="M1" s="341"/>
      <c r="N1" s="341"/>
      <c r="O1" s="341"/>
      <c r="P1" s="341"/>
      <c r="Q1" s="341"/>
      <c r="R1" s="341"/>
      <c r="S1" s="341"/>
      <c r="T1" s="341"/>
      <c r="U1" s="341"/>
      <c r="V1" s="341"/>
      <c r="W1" s="341"/>
      <c r="X1" s="341"/>
      <c r="Y1" s="341"/>
      <c r="Z1" s="341"/>
      <c r="AA1" s="341"/>
      <c r="AB1" s="341"/>
      <c r="AC1" s="341"/>
      <c r="AD1" s="341"/>
      <c r="AE1" s="341"/>
      <c r="AF1" s="341"/>
      <c r="AG1" s="341"/>
      <c r="AH1" s="341"/>
      <c r="AI1" s="341"/>
      <c r="AJ1" s="341"/>
      <c r="AK1" s="341"/>
      <c r="AL1" s="341"/>
      <c r="AM1" s="341"/>
      <c r="AN1" s="341"/>
      <c r="AO1" s="341"/>
      <c r="AP1" s="341"/>
      <c r="AQ1" s="341"/>
      <c r="AR1" s="341"/>
      <c r="AS1" s="341"/>
    </row>
    <row r="2" spans="1:45" ht="22.5" x14ac:dyDescent="0.2">
      <c r="A2" s="342" t="s">
        <v>136</v>
      </c>
      <c r="B2" s="342"/>
      <c r="C2" s="342"/>
      <c r="D2" s="342"/>
      <c r="E2" s="342"/>
      <c r="F2" s="342"/>
      <c r="G2" s="342"/>
      <c r="H2" s="342"/>
      <c r="I2" s="342"/>
      <c r="J2" s="342"/>
      <c r="K2" s="342"/>
      <c r="L2" s="342"/>
      <c r="M2" s="342"/>
      <c r="N2" s="342"/>
      <c r="O2" s="342"/>
      <c r="P2" s="342"/>
      <c r="Q2" s="342"/>
      <c r="R2" s="342"/>
      <c r="S2" s="342"/>
      <c r="T2" s="342"/>
      <c r="U2" s="342"/>
      <c r="V2" s="342"/>
      <c r="W2" s="342"/>
      <c r="X2" s="342"/>
      <c r="Y2" s="342"/>
      <c r="Z2" s="342"/>
      <c r="AA2" s="342"/>
      <c r="AB2" s="342"/>
      <c r="AC2" s="342"/>
      <c r="AD2" s="342"/>
      <c r="AE2" s="342"/>
      <c r="AF2" s="342"/>
      <c r="AG2" s="342"/>
      <c r="AH2" s="342"/>
      <c r="AI2" s="342"/>
      <c r="AJ2" s="342"/>
      <c r="AK2" s="342"/>
      <c r="AL2" s="342"/>
      <c r="AM2" s="342"/>
      <c r="AN2" s="342"/>
      <c r="AO2" s="342"/>
      <c r="AP2" s="342"/>
      <c r="AQ2" s="342"/>
      <c r="AR2" s="342"/>
      <c r="AS2" s="342"/>
    </row>
    <row r="3" spans="1:45" ht="21.95" customHeight="1" x14ac:dyDescent="0.2">
      <c r="A3" s="342" t="s">
        <v>189</v>
      </c>
      <c r="B3" s="342"/>
      <c r="C3" s="342"/>
      <c r="D3" s="342"/>
      <c r="E3" s="342"/>
      <c r="F3" s="342"/>
      <c r="G3" s="342"/>
      <c r="H3" s="342"/>
      <c r="I3" s="342"/>
      <c r="J3" s="342"/>
      <c r="K3" s="342"/>
      <c r="L3" s="342"/>
      <c r="M3" s="342"/>
      <c r="N3" s="342"/>
      <c r="O3" s="342"/>
      <c r="P3" s="342"/>
      <c r="Q3" s="342"/>
      <c r="R3" s="342"/>
      <c r="S3" s="342"/>
      <c r="T3" s="342"/>
      <c r="U3" s="342"/>
      <c r="V3" s="342"/>
      <c r="W3" s="342"/>
      <c r="X3" s="342"/>
      <c r="Y3" s="342"/>
      <c r="Z3" s="342"/>
      <c r="AA3" s="342"/>
      <c r="AB3" s="342"/>
      <c r="AC3" s="342"/>
      <c r="AD3" s="342"/>
      <c r="AE3" s="342"/>
      <c r="AF3" s="342"/>
      <c r="AG3" s="342"/>
      <c r="AH3" s="342"/>
      <c r="AI3" s="342"/>
      <c r="AJ3" s="342"/>
      <c r="AK3" s="342"/>
      <c r="AL3" s="342"/>
      <c r="AM3" s="342"/>
      <c r="AN3" s="342"/>
      <c r="AO3" s="342"/>
      <c r="AP3" s="342"/>
      <c r="AQ3" s="342"/>
      <c r="AR3" s="342"/>
      <c r="AS3" s="342"/>
    </row>
    <row r="4" spans="1:45" ht="21.95" customHeight="1" thickBot="1" x14ac:dyDescent="0.25">
      <c r="A4" s="341" t="s">
        <v>137</v>
      </c>
      <c r="B4" s="341"/>
      <c r="C4" s="341"/>
      <c r="D4" s="341"/>
      <c r="E4" s="341"/>
      <c r="F4" s="341"/>
      <c r="G4" s="341"/>
      <c r="H4" s="341"/>
      <c r="I4" s="341"/>
      <c r="J4" s="341"/>
      <c r="K4" s="341"/>
      <c r="L4" s="341"/>
      <c r="M4" s="341"/>
      <c r="N4" s="341"/>
      <c r="O4" s="341"/>
      <c r="P4" s="341"/>
      <c r="Q4" s="341"/>
      <c r="R4" s="341"/>
      <c r="S4" s="341"/>
      <c r="T4" s="341"/>
      <c r="U4" s="341"/>
      <c r="V4" s="341"/>
      <c r="W4" s="341"/>
      <c r="X4" s="341"/>
      <c r="Y4" s="341"/>
      <c r="Z4" s="341"/>
      <c r="AA4" s="341"/>
      <c r="AB4" s="341"/>
      <c r="AC4" s="341"/>
      <c r="AD4" s="341"/>
      <c r="AE4" s="341"/>
      <c r="AF4" s="341"/>
      <c r="AG4" s="341"/>
      <c r="AH4" s="341"/>
      <c r="AI4" s="341"/>
      <c r="AJ4" s="341"/>
      <c r="AK4" s="341"/>
      <c r="AL4" s="341"/>
      <c r="AM4" s="341"/>
      <c r="AN4" s="341"/>
      <c r="AO4" s="341"/>
      <c r="AP4" s="341"/>
      <c r="AQ4" s="341"/>
      <c r="AR4" s="341"/>
      <c r="AS4" s="341"/>
    </row>
    <row r="5" spans="1:45" ht="15.75" customHeight="1" thickTop="1" thickBot="1" x14ac:dyDescent="0.25">
      <c r="A5" s="366" t="s">
        <v>1</v>
      </c>
      <c r="B5" s="367" t="s">
        <v>2</v>
      </c>
      <c r="C5" s="368" t="s">
        <v>3</v>
      </c>
      <c r="D5" s="164"/>
      <c r="E5" s="164"/>
      <c r="F5" s="164"/>
      <c r="G5" s="164"/>
      <c r="H5" s="164"/>
      <c r="I5" s="164"/>
      <c r="J5" s="164"/>
      <c r="K5" s="164"/>
      <c r="L5" s="164"/>
      <c r="M5" s="164"/>
      <c r="N5" s="164"/>
      <c r="O5" s="164"/>
      <c r="P5" s="369" t="s">
        <v>4</v>
      </c>
      <c r="Q5" s="369"/>
      <c r="R5" s="369"/>
      <c r="S5" s="369"/>
      <c r="T5" s="369"/>
      <c r="U5" s="369"/>
      <c r="V5" s="369"/>
      <c r="W5" s="369"/>
      <c r="X5" s="369"/>
      <c r="Y5" s="369"/>
      <c r="Z5" s="369"/>
      <c r="AA5" s="369"/>
      <c r="AB5" s="372" t="s">
        <v>5</v>
      </c>
      <c r="AC5" s="372"/>
      <c r="AD5" s="372"/>
      <c r="AE5" s="372"/>
      <c r="AF5" s="372"/>
      <c r="AG5" s="372"/>
      <c r="AH5" s="355" t="s">
        <v>43</v>
      </c>
      <c r="AI5" s="357" t="s">
        <v>44</v>
      </c>
      <c r="AJ5" s="57"/>
      <c r="AK5" s="57"/>
      <c r="AL5" s="57"/>
      <c r="AM5" s="57"/>
      <c r="AN5" s="57"/>
      <c r="AO5" s="57"/>
      <c r="AP5" s="57"/>
      <c r="AQ5" s="57"/>
      <c r="AR5" s="57"/>
      <c r="AS5" s="57"/>
    </row>
    <row r="6" spans="1:45" ht="15.75" customHeight="1" thickTop="1" thickBot="1" x14ac:dyDescent="0.25">
      <c r="A6" s="366"/>
      <c r="B6" s="367"/>
      <c r="C6" s="368"/>
      <c r="D6" s="370" t="s">
        <v>6</v>
      </c>
      <c r="E6" s="370"/>
      <c r="F6" s="370"/>
      <c r="G6" s="370"/>
      <c r="H6" s="370"/>
      <c r="I6" s="370"/>
      <c r="J6" s="371" t="s">
        <v>7</v>
      </c>
      <c r="K6" s="371"/>
      <c r="L6" s="371"/>
      <c r="M6" s="371"/>
      <c r="N6" s="371"/>
      <c r="O6" s="371"/>
      <c r="P6" s="370" t="s">
        <v>8</v>
      </c>
      <c r="Q6" s="370"/>
      <c r="R6" s="370"/>
      <c r="S6" s="370"/>
      <c r="T6" s="370"/>
      <c r="U6" s="370"/>
      <c r="V6" s="371" t="s">
        <v>9</v>
      </c>
      <c r="W6" s="371"/>
      <c r="X6" s="371"/>
      <c r="Y6" s="371"/>
      <c r="Z6" s="371"/>
      <c r="AA6" s="371"/>
      <c r="AB6" s="372"/>
      <c r="AC6" s="372"/>
      <c r="AD6" s="372"/>
      <c r="AE6" s="372"/>
      <c r="AF6" s="372"/>
      <c r="AG6" s="372"/>
      <c r="AH6" s="356"/>
      <c r="AI6" s="358"/>
      <c r="AJ6" s="57"/>
      <c r="AK6" s="57"/>
      <c r="AL6" s="57"/>
      <c r="AM6" s="57"/>
      <c r="AN6" s="57"/>
      <c r="AO6" s="57"/>
      <c r="AP6" s="57"/>
      <c r="AQ6" s="57"/>
      <c r="AR6" s="57"/>
      <c r="AS6" s="57"/>
    </row>
    <row r="7" spans="1:45" ht="15.75" customHeight="1" thickTop="1" thickBot="1" x14ac:dyDescent="0.25">
      <c r="A7" s="366"/>
      <c r="B7" s="367"/>
      <c r="C7" s="368"/>
      <c r="D7" s="350" t="s">
        <v>10</v>
      </c>
      <c r="E7" s="350"/>
      <c r="F7" s="351" t="s">
        <v>11</v>
      </c>
      <c r="G7" s="351"/>
      <c r="H7" s="360" t="s">
        <v>12</v>
      </c>
      <c r="I7" s="359" t="s">
        <v>41</v>
      </c>
      <c r="J7" s="350" t="s">
        <v>10</v>
      </c>
      <c r="K7" s="350"/>
      <c r="L7" s="351" t="s">
        <v>11</v>
      </c>
      <c r="M7" s="351"/>
      <c r="N7" s="360" t="s">
        <v>12</v>
      </c>
      <c r="O7" s="348" t="s">
        <v>42</v>
      </c>
      <c r="P7" s="350" t="s">
        <v>10</v>
      </c>
      <c r="Q7" s="350"/>
      <c r="R7" s="351" t="s">
        <v>11</v>
      </c>
      <c r="S7" s="351"/>
      <c r="T7" s="360" t="s">
        <v>12</v>
      </c>
      <c r="U7" s="348" t="s">
        <v>42</v>
      </c>
      <c r="V7" s="350" t="s">
        <v>10</v>
      </c>
      <c r="W7" s="350"/>
      <c r="X7" s="351" t="s">
        <v>11</v>
      </c>
      <c r="Y7" s="351"/>
      <c r="Z7" s="360" t="s">
        <v>12</v>
      </c>
      <c r="AA7" s="359" t="s">
        <v>42</v>
      </c>
      <c r="AB7" s="350" t="s">
        <v>10</v>
      </c>
      <c r="AC7" s="350"/>
      <c r="AD7" s="351" t="s">
        <v>11</v>
      </c>
      <c r="AE7" s="351"/>
      <c r="AF7" s="360" t="s">
        <v>12</v>
      </c>
      <c r="AG7" s="388" t="s">
        <v>39</v>
      </c>
      <c r="AH7" s="356"/>
      <c r="AI7" s="358"/>
      <c r="AJ7" s="57"/>
      <c r="AK7" s="57"/>
      <c r="AL7" s="57"/>
      <c r="AM7" s="57"/>
      <c r="AN7" s="57"/>
      <c r="AO7" s="57"/>
      <c r="AP7" s="57"/>
      <c r="AQ7" s="57"/>
      <c r="AR7" s="57"/>
      <c r="AS7" s="57"/>
    </row>
    <row r="8" spans="1:45" ht="80.099999999999994" customHeight="1" thickTop="1" thickBot="1" x14ac:dyDescent="0.25">
      <c r="A8" s="366"/>
      <c r="B8" s="367"/>
      <c r="C8" s="368"/>
      <c r="D8" s="165" t="s">
        <v>23</v>
      </c>
      <c r="E8" s="166" t="s">
        <v>24</v>
      </c>
      <c r="F8" s="167" t="s">
        <v>23</v>
      </c>
      <c r="G8" s="166" t="s">
        <v>24</v>
      </c>
      <c r="H8" s="360"/>
      <c r="I8" s="359"/>
      <c r="J8" s="165" t="s">
        <v>23</v>
      </c>
      <c r="K8" s="166" t="s">
        <v>24</v>
      </c>
      <c r="L8" s="167" t="s">
        <v>23</v>
      </c>
      <c r="M8" s="166" t="s">
        <v>24</v>
      </c>
      <c r="N8" s="360"/>
      <c r="O8" s="349"/>
      <c r="P8" s="165" t="s">
        <v>23</v>
      </c>
      <c r="Q8" s="166" t="s">
        <v>24</v>
      </c>
      <c r="R8" s="167" t="s">
        <v>23</v>
      </c>
      <c r="S8" s="166" t="s">
        <v>24</v>
      </c>
      <c r="T8" s="360"/>
      <c r="U8" s="349"/>
      <c r="V8" s="165" t="s">
        <v>23</v>
      </c>
      <c r="W8" s="166" t="s">
        <v>24</v>
      </c>
      <c r="X8" s="167" t="s">
        <v>23</v>
      </c>
      <c r="Y8" s="166" t="s">
        <v>24</v>
      </c>
      <c r="Z8" s="360"/>
      <c r="AA8" s="359"/>
      <c r="AB8" s="165" t="s">
        <v>23</v>
      </c>
      <c r="AC8" s="166" t="s">
        <v>24</v>
      </c>
      <c r="AD8" s="167" t="s">
        <v>23</v>
      </c>
      <c r="AE8" s="166" t="s">
        <v>24</v>
      </c>
      <c r="AF8" s="360"/>
      <c r="AG8" s="388"/>
      <c r="AH8" s="356"/>
      <c r="AI8" s="358"/>
      <c r="AJ8" s="57"/>
      <c r="AK8" s="57"/>
      <c r="AL8" s="57"/>
      <c r="AM8" s="57"/>
      <c r="AN8" s="57"/>
      <c r="AO8" s="57"/>
      <c r="AP8" s="57"/>
      <c r="AQ8" s="57"/>
      <c r="AR8" s="57"/>
      <c r="AS8" s="57"/>
    </row>
    <row r="9" spans="1:45" s="3" customFormat="1" ht="15.75" customHeight="1" x14ac:dyDescent="0.25">
      <c r="A9" s="168"/>
      <c r="B9" s="169"/>
      <c r="C9" s="170" t="s">
        <v>51</v>
      </c>
      <c r="D9" s="171"/>
      <c r="E9" s="171"/>
      <c r="F9" s="171"/>
      <c r="G9" s="171"/>
      <c r="H9" s="171"/>
      <c r="I9" s="171"/>
      <c r="J9" s="171"/>
      <c r="K9" s="171"/>
      <c r="L9" s="171"/>
      <c r="M9" s="171"/>
      <c r="N9" s="171"/>
      <c r="O9" s="171"/>
      <c r="P9" s="353"/>
      <c r="Q9" s="353"/>
      <c r="R9" s="353"/>
      <c r="S9" s="353"/>
      <c r="T9" s="353"/>
      <c r="U9" s="353"/>
      <c r="V9" s="353"/>
      <c r="W9" s="353"/>
      <c r="X9" s="353"/>
      <c r="Y9" s="353"/>
      <c r="Z9" s="353"/>
      <c r="AA9" s="353"/>
      <c r="AB9" s="172"/>
      <c r="AC9" s="173"/>
      <c r="AD9" s="173"/>
      <c r="AE9" s="173"/>
      <c r="AF9" s="173"/>
      <c r="AG9" s="174"/>
      <c r="AH9" s="175"/>
      <c r="AI9" s="176"/>
      <c r="AJ9" s="177"/>
      <c r="AK9" s="177"/>
      <c r="AL9" s="177"/>
      <c r="AM9" s="177"/>
      <c r="AN9" s="177"/>
      <c r="AO9" s="177"/>
      <c r="AP9" s="177"/>
      <c r="AQ9" s="177"/>
      <c r="AR9" s="177"/>
      <c r="AS9" s="177"/>
    </row>
    <row r="10" spans="1:45" s="6" customFormat="1" ht="15.75" customHeight="1" x14ac:dyDescent="0.2">
      <c r="A10" s="331" t="s">
        <v>64</v>
      </c>
      <c r="B10" s="246" t="s">
        <v>13</v>
      </c>
      <c r="C10" s="332" t="s">
        <v>70</v>
      </c>
      <c r="D10" s="248"/>
      <c r="E10" s="249">
        <v>8</v>
      </c>
      <c r="F10" s="248"/>
      <c r="G10" s="249"/>
      <c r="H10" s="248">
        <v>3</v>
      </c>
      <c r="I10" s="250" t="s">
        <v>123</v>
      </c>
      <c r="J10" s="251"/>
      <c r="K10" s="249"/>
      <c r="L10" s="248"/>
      <c r="M10" s="249"/>
      <c r="N10" s="248"/>
      <c r="O10" s="252"/>
      <c r="P10" s="248"/>
      <c r="Q10" s="249"/>
      <c r="R10" s="248"/>
      <c r="S10" s="249"/>
      <c r="T10" s="248"/>
      <c r="U10" s="250"/>
      <c r="V10" s="251"/>
      <c r="W10" s="249"/>
      <c r="X10" s="248"/>
      <c r="Y10" s="249"/>
      <c r="Z10" s="248"/>
      <c r="AA10" s="252"/>
      <c r="AB10" s="253" t="s">
        <v>15</v>
      </c>
      <c r="AC10" s="254">
        <f t="shared" ref="AC10:AC31" si="0">E10+K10+Q10+W10</f>
        <v>8</v>
      </c>
      <c r="AD10" s="255" t="s">
        <v>15</v>
      </c>
      <c r="AE10" s="254">
        <f t="shared" ref="AE10:AE31" si="1">G10+M10+S10+Y10</f>
        <v>0</v>
      </c>
      <c r="AF10" s="255">
        <f t="shared" ref="AF10:AF31" si="2">H10+N10+T10+Z10</f>
        <v>3</v>
      </c>
      <c r="AG10" s="256">
        <f>SUM(AC10,AE10)</f>
        <v>8</v>
      </c>
      <c r="AH10" s="257" t="s">
        <v>78</v>
      </c>
      <c r="AI10" s="111" t="s">
        <v>79</v>
      </c>
      <c r="AJ10" s="55"/>
      <c r="AK10" s="55"/>
      <c r="AL10" s="55"/>
      <c r="AM10" s="55"/>
      <c r="AN10" s="55"/>
      <c r="AO10" s="55"/>
      <c r="AP10" s="55"/>
      <c r="AQ10" s="55"/>
      <c r="AR10" s="55"/>
      <c r="AS10" s="55"/>
    </row>
    <row r="11" spans="1:45" s="6" customFormat="1" ht="15.75" customHeight="1" x14ac:dyDescent="0.2">
      <c r="A11" s="245" t="s">
        <v>65</v>
      </c>
      <c r="B11" s="246" t="s">
        <v>13</v>
      </c>
      <c r="C11" s="247" t="s">
        <v>71</v>
      </c>
      <c r="D11" s="248"/>
      <c r="E11" s="249"/>
      <c r="F11" s="248"/>
      <c r="G11" s="249"/>
      <c r="H11" s="248"/>
      <c r="I11" s="250"/>
      <c r="J11" s="251"/>
      <c r="K11" s="249">
        <v>6</v>
      </c>
      <c r="L11" s="248"/>
      <c r="M11" s="249"/>
      <c r="N11" s="248">
        <v>2</v>
      </c>
      <c r="O11" s="252" t="s">
        <v>123</v>
      </c>
      <c r="P11" s="248"/>
      <c r="Q11" s="249"/>
      <c r="R11" s="248"/>
      <c r="S11" s="249"/>
      <c r="T11" s="248"/>
      <c r="U11" s="250"/>
      <c r="V11" s="251"/>
      <c r="W11" s="249"/>
      <c r="X11" s="248"/>
      <c r="Y11" s="249"/>
      <c r="Z11" s="248"/>
      <c r="AA11" s="252"/>
      <c r="AB11" s="253" t="s">
        <v>15</v>
      </c>
      <c r="AC11" s="254">
        <f t="shared" si="0"/>
        <v>6</v>
      </c>
      <c r="AD11" s="255" t="s">
        <v>15</v>
      </c>
      <c r="AE11" s="254">
        <f t="shared" si="1"/>
        <v>0</v>
      </c>
      <c r="AF11" s="255">
        <f t="shared" si="2"/>
        <v>2</v>
      </c>
      <c r="AG11" s="256">
        <f t="shared" ref="AG11:AG38" si="3">SUM(AC11,AE11)</f>
        <v>6</v>
      </c>
      <c r="AH11" s="257" t="s">
        <v>80</v>
      </c>
      <c r="AI11" s="111" t="s">
        <v>81</v>
      </c>
      <c r="AJ11" s="55"/>
      <c r="AK11" s="55"/>
      <c r="AL11" s="55"/>
      <c r="AM11" s="55"/>
      <c r="AN11" s="55"/>
      <c r="AO11" s="55"/>
      <c r="AP11" s="55"/>
      <c r="AQ11" s="55"/>
      <c r="AR11" s="55"/>
      <c r="AS11" s="55"/>
    </row>
    <row r="12" spans="1:45" s="6" customFormat="1" ht="15.75" customHeight="1" x14ac:dyDescent="0.2">
      <c r="A12" s="331" t="s">
        <v>171</v>
      </c>
      <c r="B12" s="246" t="s">
        <v>13</v>
      </c>
      <c r="C12" s="332" t="s">
        <v>172</v>
      </c>
      <c r="D12" s="248"/>
      <c r="E12" s="249">
        <v>6</v>
      </c>
      <c r="F12" s="248"/>
      <c r="G12" s="249">
        <v>4</v>
      </c>
      <c r="H12" s="248">
        <v>3</v>
      </c>
      <c r="I12" s="250" t="s">
        <v>77</v>
      </c>
      <c r="J12" s="251"/>
      <c r="K12" s="249"/>
      <c r="L12" s="248"/>
      <c r="M12" s="249"/>
      <c r="N12" s="248"/>
      <c r="O12" s="252"/>
      <c r="P12" s="248"/>
      <c r="Q12" s="249"/>
      <c r="R12" s="248"/>
      <c r="S12" s="249"/>
      <c r="T12" s="248"/>
      <c r="U12" s="250"/>
      <c r="V12" s="251"/>
      <c r="W12" s="249"/>
      <c r="X12" s="248"/>
      <c r="Y12" s="249"/>
      <c r="Z12" s="248"/>
      <c r="AA12" s="252"/>
      <c r="AB12" s="253" t="s">
        <v>15</v>
      </c>
      <c r="AC12" s="254">
        <f t="shared" si="0"/>
        <v>6</v>
      </c>
      <c r="AD12" s="255" t="s">
        <v>15</v>
      </c>
      <c r="AE12" s="254">
        <f t="shared" si="1"/>
        <v>4</v>
      </c>
      <c r="AF12" s="255">
        <f t="shared" si="2"/>
        <v>3</v>
      </c>
      <c r="AG12" s="256">
        <f t="shared" si="3"/>
        <v>10</v>
      </c>
      <c r="AH12" s="477" t="s">
        <v>196</v>
      </c>
      <c r="AI12" s="111" t="s">
        <v>180</v>
      </c>
      <c r="AJ12" s="55"/>
      <c r="AK12" s="55"/>
      <c r="AL12" s="55"/>
      <c r="AM12" s="55"/>
      <c r="AN12" s="55"/>
      <c r="AO12" s="55"/>
      <c r="AP12" s="55"/>
      <c r="AQ12" s="55"/>
      <c r="AR12" s="55"/>
      <c r="AS12" s="55"/>
    </row>
    <row r="13" spans="1:45" s="6" customFormat="1" ht="15.75" customHeight="1" x14ac:dyDescent="0.2">
      <c r="A13" s="331" t="s">
        <v>66</v>
      </c>
      <c r="B13" s="246" t="s">
        <v>13</v>
      </c>
      <c r="C13" s="332" t="s">
        <v>72</v>
      </c>
      <c r="D13" s="248"/>
      <c r="E13" s="249">
        <v>18</v>
      </c>
      <c r="F13" s="248"/>
      <c r="G13" s="249"/>
      <c r="H13" s="248">
        <v>5</v>
      </c>
      <c r="I13" s="250" t="s">
        <v>174</v>
      </c>
      <c r="J13" s="251"/>
      <c r="K13" s="249"/>
      <c r="L13" s="248"/>
      <c r="M13" s="249"/>
      <c r="N13" s="248"/>
      <c r="O13" s="252"/>
      <c r="P13" s="248"/>
      <c r="Q13" s="249"/>
      <c r="R13" s="248"/>
      <c r="S13" s="249"/>
      <c r="T13" s="248"/>
      <c r="U13" s="250"/>
      <c r="V13" s="251"/>
      <c r="W13" s="249"/>
      <c r="X13" s="248"/>
      <c r="Y13" s="249"/>
      <c r="Z13" s="248"/>
      <c r="AA13" s="252"/>
      <c r="AB13" s="253" t="s">
        <v>15</v>
      </c>
      <c r="AC13" s="254">
        <f t="shared" si="0"/>
        <v>18</v>
      </c>
      <c r="AD13" s="255" t="s">
        <v>15</v>
      </c>
      <c r="AE13" s="254">
        <f t="shared" si="1"/>
        <v>0</v>
      </c>
      <c r="AF13" s="255">
        <f t="shared" si="2"/>
        <v>5</v>
      </c>
      <c r="AG13" s="256">
        <f t="shared" si="3"/>
        <v>18</v>
      </c>
      <c r="AH13" s="478" t="s">
        <v>197</v>
      </c>
      <c r="AI13" s="111" t="s">
        <v>82</v>
      </c>
      <c r="AJ13" s="55"/>
      <c r="AK13" s="55"/>
      <c r="AL13" s="55"/>
      <c r="AM13" s="55"/>
      <c r="AN13" s="55"/>
      <c r="AO13" s="55"/>
      <c r="AP13" s="55"/>
      <c r="AQ13" s="55"/>
      <c r="AR13" s="55"/>
      <c r="AS13" s="55"/>
    </row>
    <row r="14" spans="1:45" s="6" customFormat="1" ht="15.75" customHeight="1" x14ac:dyDescent="0.2">
      <c r="A14" s="331" t="s">
        <v>67</v>
      </c>
      <c r="B14" s="246" t="s">
        <v>13</v>
      </c>
      <c r="C14" s="332" t="s">
        <v>73</v>
      </c>
      <c r="D14" s="248"/>
      <c r="E14" s="249"/>
      <c r="F14" s="248"/>
      <c r="G14" s="249"/>
      <c r="H14" s="248"/>
      <c r="I14" s="250"/>
      <c r="J14" s="251"/>
      <c r="K14" s="249"/>
      <c r="L14" s="248"/>
      <c r="M14" s="249">
        <v>8</v>
      </c>
      <c r="N14" s="248">
        <v>2</v>
      </c>
      <c r="O14" s="252" t="s">
        <v>77</v>
      </c>
      <c r="P14" s="248"/>
      <c r="Q14" s="249"/>
      <c r="R14" s="248"/>
      <c r="S14" s="249"/>
      <c r="T14" s="248"/>
      <c r="U14" s="250"/>
      <c r="V14" s="251"/>
      <c r="W14" s="249"/>
      <c r="X14" s="248"/>
      <c r="Y14" s="249"/>
      <c r="Z14" s="248"/>
      <c r="AA14" s="252"/>
      <c r="AB14" s="253" t="s">
        <v>15</v>
      </c>
      <c r="AC14" s="254">
        <f t="shared" si="0"/>
        <v>0</v>
      </c>
      <c r="AD14" s="255" t="s">
        <v>15</v>
      </c>
      <c r="AE14" s="254">
        <f t="shared" si="1"/>
        <v>8</v>
      </c>
      <c r="AF14" s="255">
        <f t="shared" si="2"/>
        <v>2</v>
      </c>
      <c r="AG14" s="256">
        <f t="shared" si="3"/>
        <v>8</v>
      </c>
      <c r="AH14" s="257" t="s">
        <v>78</v>
      </c>
      <c r="AI14" s="111" t="s">
        <v>79</v>
      </c>
      <c r="AJ14" s="55"/>
      <c r="AK14" s="55"/>
      <c r="AL14" s="55"/>
      <c r="AM14" s="55"/>
      <c r="AN14" s="55"/>
      <c r="AO14" s="55"/>
      <c r="AP14" s="55"/>
      <c r="AQ14" s="55"/>
      <c r="AR14" s="55"/>
      <c r="AS14" s="55"/>
    </row>
    <row r="15" spans="1:45" s="6" customFormat="1" ht="15.75" customHeight="1" x14ac:dyDescent="0.2">
      <c r="A15" s="331" t="s">
        <v>68</v>
      </c>
      <c r="B15" s="246" t="s">
        <v>13</v>
      </c>
      <c r="C15" s="332" t="s">
        <v>74</v>
      </c>
      <c r="D15" s="248"/>
      <c r="E15" s="249">
        <v>24</v>
      </c>
      <c r="F15" s="248"/>
      <c r="G15" s="249"/>
      <c r="H15" s="248">
        <v>5</v>
      </c>
      <c r="I15" s="250" t="s">
        <v>123</v>
      </c>
      <c r="J15" s="251"/>
      <c r="K15" s="249"/>
      <c r="L15" s="248"/>
      <c r="M15" s="249"/>
      <c r="N15" s="248"/>
      <c r="O15" s="252"/>
      <c r="P15" s="248"/>
      <c r="Q15" s="249"/>
      <c r="R15" s="248"/>
      <c r="S15" s="249"/>
      <c r="T15" s="248"/>
      <c r="U15" s="250"/>
      <c r="V15" s="251"/>
      <c r="W15" s="249"/>
      <c r="X15" s="248"/>
      <c r="Y15" s="249"/>
      <c r="Z15" s="248"/>
      <c r="AA15" s="252"/>
      <c r="AB15" s="253" t="s">
        <v>15</v>
      </c>
      <c r="AC15" s="254">
        <f t="shared" si="0"/>
        <v>24</v>
      </c>
      <c r="AD15" s="255" t="s">
        <v>15</v>
      </c>
      <c r="AE15" s="254">
        <f t="shared" si="1"/>
        <v>0</v>
      </c>
      <c r="AF15" s="255">
        <f t="shared" si="2"/>
        <v>5</v>
      </c>
      <c r="AG15" s="256">
        <f t="shared" si="3"/>
        <v>24</v>
      </c>
      <c r="AH15" s="336" t="s">
        <v>195</v>
      </c>
      <c r="AI15" s="333" t="s">
        <v>193</v>
      </c>
      <c r="AJ15" s="55"/>
      <c r="AK15" s="55"/>
      <c r="AL15" s="55"/>
      <c r="AM15" s="55"/>
      <c r="AN15" s="55"/>
      <c r="AO15" s="55"/>
      <c r="AP15" s="55"/>
      <c r="AQ15" s="55"/>
      <c r="AR15" s="55"/>
      <c r="AS15" s="55"/>
    </row>
    <row r="16" spans="1:45" s="6" customFormat="1" ht="15.75" customHeight="1" x14ac:dyDescent="0.2">
      <c r="A16" s="245" t="s">
        <v>69</v>
      </c>
      <c r="B16" s="246" t="s">
        <v>13</v>
      </c>
      <c r="C16" s="247" t="s">
        <v>75</v>
      </c>
      <c r="D16" s="248"/>
      <c r="E16" s="249"/>
      <c r="F16" s="248"/>
      <c r="G16" s="249"/>
      <c r="H16" s="248"/>
      <c r="I16" s="250"/>
      <c r="J16" s="251"/>
      <c r="K16" s="249">
        <v>18</v>
      </c>
      <c r="L16" s="248"/>
      <c r="M16" s="249"/>
      <c r="N16" s="248">
        <v>3</v>
      </c>
      <c r="O16" s="252" t="s">
        <v>13</v>
      </c>
      <c r="P16" s="248"/>
      <c r="Q16" s="249"/>
      <c r="R16" s="248"/>
      <c r="S16" s="249"/>
      <c r="T16" s="248"/>
      <c r="U16" s="250"/>
      <c r="V16" s="251"/>
      <c r="W16" s="249"/>
      <c r="X16" s="248"/>
      <c r="Y16" s="249"/>
      <c r="Z16" s="248"/>
      <c r="AA16" s="252"/>
      <c r="AB16" s="253" t="s">
        <v>15</v>
      </c>
      <c r="AC16" s="254">
        <f t="shared" si="0"/>
        <v>18</v>
      </c>
      <c r="AD16" s="255" t="s">
        <v>15</v>
      </c>
      <c r="AE16" s="254">
        <f t="shared" si="1"/>
        <v>0</v>
      </c>
      <c r="AF16" s="255">
        <f t="shared" si="2"/>
        <v>3</v>
      </c>
      <c r="AG16" s="256">
        <f t="shared" si="3"/>
        <v>18</v>
      </c>
      <c r="AH16" s="257" t="s">
        <v>175</v>
      </c>
      <c r="AI16" s="111" t="s">
        <v>83</v>
      </c>
      <c r="AJ16" s="55"/>
      <c r="AK16" s="55"/>
      <c r="AL16" s="55"/>
      <c r="AM16" s="55"/>
      <c r="AN16" s="55"/>
      <c r="AO16" s="55"/>
      <c r="AP16" s="55"/>
      <c r="AQ16" s="55"/>
      <c r="AR16" s="55"/>
      <c r="AS16" s="55"/>
    </row>
    <row r="17" spans="1:45" s="6" customFormat="1" ht="15.75" customHeight="1" x14ac:dyDescent="0.2">
      <c r="A17" s="331" t="s">
        <v>84</v>
      </c>
      <c r="B17" s="246" t="s">
        <v>13</v>
      </c>
      <c r="C17" s="338" t="s">
        <v>101</v>
      </c>
      <c r="D17" s="248"/>
      <c r="E17" s="249"/>
      <c r="F17" s="248"/>
      <c r="G17" s="249"/>
      <c r="H17" s="248"/>
      <c r="I17" s="250"/>
      <c r="J17" s="251"/>
      <c r="K17" s="249"/>
      <c r="L17" s="248"/>
      <c r="M17" s="249"/>
      <c r="N17" s="248"/>
      <c r="O17" s="252"/>
      <c r="P17" s="248"/>
      <c r="Q17" s="249">
        <v>8</v>
      </c>
      <c r="R17" s="248"/>
      <c r="S17" s="249"/>
      <c r="T17" s="248">
        <v>2</v>
      </c>
      <c r="U17" s="250" t="s">
        <v>123</v>
      </c>
      <c r="V17" s="251"/>
      <c r="W17" s="249"/>
      <c r="X17" s="248"/>
      <c r="Y17" s="249"/>
      <c r="Z17" s="248"/>
      <c r="AA17" s="252"/>
      <c r="AB17" s="253" t="s">
        <v>15</v>
      </c>
      <c r="AC17" s="254">
        <f t="shared" si="0"/>
        <v>8</v>
      </c>
      <c r="AD17" s="255" t="s">
        <v>15</v>
      </c>
      <c r="AE17" s="254">
        <f t="shared" si="1"/>
        <v>0</v>
      </c>
      <c r="AF17" s="255">
        <f t="shared" si="2"/>
        <v>2</v>
      </c>
      <c r="AG17" s="256">
        <f t="shared" si="3"/>
        <v>8</v>
      </c>
      <c r="AH17" s="478" t="s">
        <v>197</v>
      </c>
      <c r="AI17" s="111" t="s">
        <v>118</v>
      </c>
      <c r="AJ17" s="55"/>
      <c r="AK17" s="55"/>
      <c r="AL17" s="55"/>
      <c r="AM17" s="55"/>
      <c r="AN17" s="55"/>
      <c r="AO17" s="55"/>
      <c r="AP17" s="55"/>
      <c r="AQ17" s="55"/>
      <c r="AR17" s="55"/>
      <c r="AS17" s="55"/>
    </row>
    <row r="18" spans="1:45" s="6" customFormat="1" ht="15.75" customHeight="1" x14ac:dyDescent="0.2">
      <c r="A18" s="331" t="s">
        <v>85</v>
      </c>
      <c r="B18" s="259" t="s">
        <v>13</v>
      </c>
      <c r="C18" s="338" t="s">
        <v>191</v>
      </c>
      <c r="D18" s="248"/>
      <c r="E18" s="249"/>
      <c r="F18" s="248"/>
      <c r="G18" s="249"/>
      <c r="H18" s="248"/>
      <c r="I18" s="250"/>
      <c r="J18" s="251"/>
      <c r="K18" s="249"/>
      <c r="L18" s="248"/>
      <c r="M18" s="249"/>
      <c r="N18" s="248"/>
      <c r="O18" s="252"/>
      <c r="P18" s="248"/>
      <c r="Q18" s="249"/>
      <c r="R18" s="248"/>
      <c r="S18" s="249"/>
      <c r="T18" s="248"/>
      <c r="U18" s="250"/>
      <c r="V18" s="251"/>
      <c r="W18" s="249"/>
      <c r="X18" s="248"/>
      <c r="Y18" s="249">
        <v>12</v>
      </c>
      <c r="Z18" s="248">
        <v>2</v>
      </c>
      <c r="AA18" s="252" t="s">
        <v>77</v>
      </c>
      <c r="AB18" s="253" t="s">
        <v>15</v>
      </c>
      <c r="AC18" s="254">
        <f t="shared" si="0"/>
        <v>0</v>
      </c>
      <c r="AD18" s="255" t="s">
        <v>15</v>
      </c>
      <c r="AE18" s="254">
        <f t="shared" si="1"/>
        <v>12</v>
      </c>
      <c r="AF18" s="255">
        <f t="shared" si="2"/>
        <v>2</v>
      </c>
      <c r="AG18" s="256">
        <f t="shared" si="3"/>
        <v>12</v>
      </c>
      <c r="AH18" s="336" t="s">
        <v>195</v>
      </c>
      <c r="AI18" s="333" t="s">
        <v>193</v>
      </c>
      <c r="AJ18" s="55"/>
      <c r="AK18" s="55"/>
      <c r="AL18" s="55"/>
      <c r="AM18" s="55"/>
      <c r="AN18" s="55"/>
      <c r="AO18" s="55"/>
      <c r="AP18" s="55"/>
      <c r="AQ18" s="55"/>
      <c r="AR18" s="55"/>
      <c r="AS18" s="55"/>
    </row>
    <row r="19" spans="1:45" ht="15.75" customHeight="1" x14ac:dyDescent="0.2">
      <c r="A19" s="331" t="s">
        <v>86</v>
      </c>
      <c r="B19" s="246" t="s">
        <v>13</v>
      </c>
      <c r="C19" s="338" t="s">
        <v>103</v>
      </c>
      <c r="D19" s="248"/>
      <c r="E19" s="249"/>
      <c r="F19" s="248"/>
      <c r="G19" s="249"/>
      <c r="H19" s="248"/>
      <c r="I19" s="250"/>
      <c r="J19" s="251"/>
      <c r="K19" s="249"/>
      <c r="L19" s="248"/>
      <c r="M19" s="249"/>
      <c r="N19" s="248"/>
      <c r="O19" s="252"/>
      <c r="P19" s="248"/>
      <c r="Q19" s="249">
        <v>12</v>
      </c>
      <c r="R19" s="248"/>
      <c r="S19" s="249"/>
      <c r="T19" s="248">
        <v>2</v>
      </c>
      <c r="U19" s="250" t="s">
        <v>76</v>
      </c>
      <c r="V19" s="251"/>
      <c r="W19" s="249"/>
      <c r="X19" s="248"/>
      <c r="Y19" s="249"/>
      <c r="Z19" s="248"/>
      <c r="AA19" s="252"/>
      <c r="AB19" s="253" t="s">
        <v>15</v>
      </c>
      <c r="AC19" s="254">
        <f t="shared" si="0"/>
        <v>12</v>
      </c>
      <c r="AD19" s="255" t="s">
        <v>15</v>
      </c>
      <c r="AE19" s="254">
        <f t="shared" si="1"/>
        <v>0</v>
      </c>
      <c r="AF19" s="255">
        <f t="shared" si="2"/>
        <v>2</v>
      </c>
      <c r="AG19" s="256">
        <f t="shared" si="3"/>
        <v>12</v>
      </c>
      <c r="AH19" s="478" t="s">
        <v>197</v>
      </c>
      <c r="AI19" s="111" t="s">
        <v>118</v>
      </c>
      <c r="AJ19" s="57"/>
      <c r="AK19" s="57"/>
      <c r="AL19" s="57"/>
      <c r="AM19" s="57"/>
      <c r="AN19" s="57"/>
      <c r="AO19" s="57"/>
      <c r="AP19" s="57"/>
      <c r="AQ19" s="57"/>
      <c r="AR19" s="57"/>
      <c r="AS19" s="57"/>
    </row>
    <row r="20" spans="1:45" ht="15.75" customHeight="1" x14ac:dyDescent="0.2">
      <c r="A20" s="331" t="s">
        <v>87</v>
      </c>
      <c r="B20" s="246" t="s">
        <v>13</v>
      </c>
      <c r="C20" s="338" t="s">
        <v>104</v>
      </c>
      <c r="D20" s="248"/>
      <c r="E20" s="249"/>
      <c r="F20" s="248"/>
      <c r="G20" s="249"/>
      <c r="H20" s="248"/>
      <c r="I20" s="250"/>
      <c r="J20" s="251"/>
      <c r="K20" s="249">
        <v>8</v>
      </c>
      <c r="L20" s="248"/>
      <c r="M20" s="249"/>
      <c r="N20" s="248">
        <v>2</v>
      </c>
      <c r="O20" s="252" t="s">
        <v>76</v>
      </c>
      <c r="P20" s="248"/>
      <c r="Q20" s="249"/>
      <c r="R20" s="248"/>
      <c r="S20" s="249"/>
      <c r="T20" s="248"/>
      <c r="U20" s="250"/>
      <c r="V20" s="251"/>
      <c r="W20" s="249"/>
      <c r="X20" s="248"/>
      <c r="Y20" s="249"/>
      <c r="Z20" s="248"/>
      <c r="AA20" s="252"/>
      <c r="AB20" s="253" t="s">
        <v>15</v>
      </c>
      <c r="AC20" s="254">
        <f t="shared" si="0"/>
        <v>8</v>
      </c>
      <c r="AD20" s="255" t="s">
        <v>15</v>
      </c>
      <c r="AE20" s="254">
        <f t="shared" si="1"/>
        <v>0</v>
      </c>
      <c r="AF20" s="255">
        <f t="shared" si="2"/>
        <v>2</v>
      </c>
      <c r="AG20" s="256">
        <f t="shared" si="3"/>
        <v>8</v>
      </c>
      <c r="AH20" s="478" t="s">
        <v>197</v>
      </c>
      <c r="AI20" s="111" t="s">
        <v>82</v>
      </c>
      <c r="AJ20" s="57"/>
      <c r="AK20" s="57"/>
      <c r="AL20" s="57"/>
      <c r="AM20" s="57"/>
      <c r="AN20" s="57"/>
      <c r="AO20" s="57"/>
      <c r="AP20" s="57"/>
      <c r="AQ20" s="57"/>
      <c r="AR20" s="57"/>
      <c r="AS20" s="57"/>
    </row>
    <row r="21" spans="1:45" ht="15.75" customHeight="1" x14ac:dyDescent="0.2">
      <c r="A21" s="331" t="s">
        <v>88</v>
      </c>
      <c r="B21" s="246" t="s">
        <v>13</v>
      </c>
      <c r="C21" s="338" t="s">
        <v>105</v>
      </c>
      <c r="D21" s="248"/>
      <c r="E21" s="249">
        <v>16</v>
      </c>
      <c r="F21" s="248"/>
      <c r="G21" s="249"/>
      <c r="H21" s="248">
        <v>2</v>
      </c>
      <c r="I21" s="250" t="s">
        <v>174</v>
      </c>
      <c r="J21" s="251"/>
      <c r="K21" s="249"/>
      <c r="L21" s="248"/>
      <c r="M21" s="249"/>
      <c r="N21" s="248"/>
      <c r="O21" s="252"/>
      <c r="P21" s="248"/>
      <c r="Q21" s="57"/>
      <c r="R21" s="57"/>
      <c r="S21" s="57"/>
      <c r="T21" s="57"/>
      <c r="U21" s="57"/>
      <c r="V21" s="251"/>
      <c r="W21" s="249"/>
      <c r="X21" s="248"/>
      <c r="Y21" s="249"/>
      <c r="Z21" s="248"/>
      <c r="AA21" s="252"/>
      <c r="AB21" s="253" t="s">
        <v>15</v>
      </c>
      <c r="AC21" s="254">
        <f t="shared" ref="AC21" si="4">E21+K21+Q21+W21</f>
        <v>16</v>
      </c>
      <c r="AD21" s="255" t="s">
        <v>15</v>
      </c>
      <c r="AE21" s="254">
        <f t="shared" ref="AE21" si="5">G21+M21+S21+Y21</f>
        <v>0</v>
      </c>
      <c r="AF21" s="255">
        <f t="shared" ref="AF21" si="6">H21+N21+T21+Z21</f>
        <v>2</v>
      </c>
      <c r="AG21" s="256">
        <f t="shared" si="3"/>
        <v>16</v>
      </c>
      <c r="AH21" s="478" t="s">
        <v>197</v>
      </c>
      <c r="AI21" s="111" t="s">
        <v>118</v>
      </c>
      <c r="AJ21" s="57"/>
      <c r="AK21" s="57"/>
      <c r="AL21" s="57"/>
      <c r="AM21" s="57"/>
      <c r="AN21" s="57"/>
      <c r="AO21" s="57"/>
      <c r="AP21" s="57"/>
      <c r="AQ21" s="57"/>
      <c r="AR21" s="57"/>
      <c r="AS21" s="57"/>
    </row>
    <row r="22" spans="1:45" ht="15.75" customHeight="1" x14ac:dyDescent="0.2">
      <c r="A22" s="331" t="s">
        <v>89</v>
      </c>
      <c r="B22" s="246" t="s">
        <v>13</v>
      </c>
      <c r="C22" s="338" t="s">
        <v>106</v>
      </c>
      <c r="D22" s="248"/>
      <c r="E22" s="249"/>
      <c r="F22" s="248"/>
      <c r="G22" s="249"/>
      <c r="H22" s="248"/>
      <c r="I22" s="250"/>
      <c r="J22" s="251"/>
      <c r="K22" s="249">
        <v>16</v>
      </c>
      <c r="L22" s="248"/>
      <c r="M22" s="249"/>
      <c r="N22" s="248">
        <v>3</v>
      </c>
      <c r="O22" s="252" t="s">
        <v>123</v>
      </c>
      <c r="P22" s="248"/>
      <c r="Q22" s="249"/>
      <c r="R22" s="248"/>
      <c r="S22" s="249"/>
      <c r="T22" s="248"/>
      <c r="U22" s="250"/>
      <c r="V22" s="251"/>
      <c r="W22" s="249"/>
      <c r="X22" s="248"/>
      <c r="Y22" s="249"/>
      <c r="Z22" s="248"/>
      <c r="AA22" s="252"/>
      <c r="AB22" s="253" t="s">
        <v>15</v>
      </c>
      <c r="AC22" s="254">
        <f t="shared" si="0"/>
        <v>16</v>
      </c>
      <c r="AD22" s="255" t="s">
        <v>15</v>
      </c>
      <c r="AE22" s="254">
        <f t="shared" si="1"/>
        <v>0</v>
      </c>
      <c r="AF22" s="255">
        <f t="shared" si="2"/>
        <v>3</v>
      </c>
      <c r="AG22" s="256">
        <f t="shared" si="3"/>
        <v>16</v>
      </c>
      <c r="AH22" s="478" t="s">
        <v>197</v>
      </c>
      <c r="AI22" s="111" t="s">
        <v>118</v>
      </c>
      <c r="AJ22" s="57"/>
      <c r="AK22" s="57"/>
      <c r="AL22" s="57"/>
      <c r="AM22" s="57"/>
      <c r="AN22" s="57"/>
      <c r="AO22" s="57"/>
      <c r="AP22" s="57"/>
      <c r="AQ22" s="57"/>
      <c r="AR22" s="57"/>
      <c r="AS22" s="57"/>
    </row>
    <row r="23" spans="1:45" ht="15.75" customHeight="1" x14ac:dyDescent="0.2">
      <c r="A23" s="245" t="s">
        <v>90</v>
      </c>
      <c r="B23" s="246" t="s">
        <v>13</v>
      </c>
      <c r="C23" s="258" t="s">
        <v>107</v>
      </c>
      <c r="D23" s="248"/>
      <c r="E23" s="249"/>
      <c r="F23" s="248"/>
      <c r="G23" s="249"/>
      <c r="H23" s="248"/>
      <c r="I23" s="250"/>
      <c r="J23" s="251"/>
      <c r="K23" s="249"/>
      <c r="L23" s="248"/>
      <c r="M23" s="249"/>
      <c r="N23" s="248"/>
      <c r="O23" s="252"/>
      <c r="P23" s="248"/>
      <c r="Q23" s="249"/>
      <c r="R23" s="248"/>
      <c r="S23" s="249"/>
      <c r="T23" s="248"/>
      <c r="U23" s="250"/>
      <c r="V23" s="251"/>
      <c r="W23" s="249">
        <v>18</v>
      </c>
      <c r="X23" s="248"/>
      <c r="Y23" s="249"/>
      <c r="Z23" s="248">
        <v>2</v>
      </c>
      <c r="AA23" s="252" t="s">
        <v>123</v>
      </c>
      <c r="AB23" s="253" t="s">
        <v>15</v>
      </c>
      <c r="AC23" s="254">
        <f t="shared" si="0"/>
        <v>18</v>
      </c>
      <c r="AD23" s="255" t="s">
        <v>15</v>
      </c>
      <c r="AE23" s="254">
        <f t="shared" si="1"/>
        <v>0</v>
      </c>
      <c r="AF23" s="255">
        <f t="shared" si="2"/>
        <v>2</v>
      </c>
      <c r="AG23" s="256">
        <f t="shared" si="3"/>
        <v>18</v>
      </c>
      <c r="AH23" s="257" t="s">
        <v>175</v>
      </c>
      <c r="AI23" s="111" t="s">
        <v>119</v>
      </c>
      <c r="AJ23" s="57"/>
      <c r="AK23" s="57"/>
      <c r="AL23" s="57"/>
      <c r="AM23" s="57"/>
      <c r="AN23" s="57"/>
      <c r="AO23" s="57"/>
      <c r="AP23" s="57"/>
      <c r="AQ23" s="57"/>
      <c r="AR23" s="57"/>
      <c r="AS23" s="57"/>
    </row>
    <row r="24" spans="1:45" ht="15.75" customHeight="1" x14ac:dyDescent="0.2">
      <c r="A24" s="245" t="s">
        <v>91</v>
      </c>
      <c r="B24" s="246" t="s">
        <v>13</v>
      </c>
      <c r="C24" s="258" t="s">
        <v>108</v>
      </c>
      <c r="D24" s="248"/>
      <c r="E24" s="249"/>
      <c r="F24" s="248"/>
      <c r="G24" s="249"/>
      <c r="H24" s="248"/>
      <c r="I24" s="250"/>
      <c r="J24" s="251"/>
      <c r="K24" s="57"/>
      <c r="L24" s="57"/>
      <c r="M24" s="57"/>
      <c r="N24" s="57"/>
      <c r="O24" s="57"/>
      <c r="P24" s="248"/>
      <c r="Q24" s="249"/>
      <c r="R24" s="248"/>
      <c r="S24" s="249"/>
      <c r="T24" s="248"/>
      <c r="U24" s="250"/>
      <c r="V24" s="251"/>
      <c r="W24" s="249">
        <v>12</v>
      </c>
      <c r="X24" s="248"/>
      <c r="Y24" s="249"/>
      <c r="Z24" s="248">
        <v>3</v>
      </c>
      <c r="AA24" s="252" t="s">
        <v>123</v>
      </c>
      <c r="AB24" s="253" t="s">
        <v>15</v>
      </c>
      <c r="AC24" s="254">
        <f t="shared" ref="AC24" si="7">E24+K24+Q24+W24</f>
        <v>12</v>
      </c>
      <c r="AD24" s="255" t="s">
        <v>15</v>
      </c>
      <c r="AE24" s="254">
        <f t="shared" ref="AE24" si="8">G24+M24+S24+Y24</f>
        <v>0</v>
      </c>
      <c r="AF24" s="255">
        <f t="shared" ref="AF24" si="9">H24+N24+T24+Z24</f>
        <v>3</v>
      </c>
      <c r="AG24" s="256">
        <f t="shared" si="3"/>
        <v>12</v>
      </c>
      <c r="AH24" s="257" t="s">
        <v>120</v>
      </c>
      <c r="AI24" s="111" t="s">
        <v>121</v>
      </c>
      <c r="AJ24" s="57"/>
      <c r="AK24" s="57"/>
      <c r="AL24" s="57"/>
      <c r="AM24" s="57"/>
      <c r="AN24" s="57"/>
      <c r="AO24" s="57"/>
      <c r="AP24" s="57"/>
      <c r="AQ24" s="57"/>
      <c r="AR24" s="57"/>
      <c r="AS24" s="57"/>
    </row>
    <row r="25" spans="1:45" ht="15.75" customHeight="1" x14ac:dyDescent="0.2">
      <c r="A25" s="331" t="s">
        <v>92</v>
      </c>
      <c r="B25" s="246" t="s">
        <v>13</v>
      </c>
      <c r="C25" s="338" t="s">
        <v>109</v>
      </c>
      <c r="D25" s="248"/>
      <c r="E25" s="249"/>
      <c r="F25" s="248"/>
      <c r="G25" s="249"/>
      <c r="H25" s="248"/>
      <c r="I25" s="250"/>
      <c r="J25" s="251"/>
      <c r="K25" s="249">
        <v>12</v>
      </c>
      <c r="L25" s="248"/>
      <c r="M25" s="249"/>
      <c r="N25" s="248">
        <v>3</v>
      </c>
      <c r="O25" s="252" t="s">
        <v>123</v>
      </c>
      <c r="P25" s="248"/>
      <c r="Q25" s="249"/>
      <c r="R25" s="248"/>
      <c r="S25" s="249"/>
      <c r="T25" s="248"/>
      <c r="U25" s="250"/>
      <c r="V25" s="251"/>
      <c r="W25" s="249"/>
      <c r="X25" s="248"/>
      <c r="Y25" s="249"/>
      <c r="Z25" s="248"/>
      <c r="AA25" s="252"/>
      <c r="AB25" s="253" t="s">
        <v>15</v>
      </c>
      <c r="AC25" s="254">
        <f t="shared" si="0"/>
        <v>12</v>
      </c>
      <c r="AD25" s="255" t="s">
        <v>15</v>
      </c>
      <c r="AE25" s="254">
        <f t="shared" si="1"/>
        <v>0</v>
      </c>
      <c r="AF25" s="255">
        <f t="shared" si="2"/>
        <v>3</v>
      </c>
      <c r="AG25" s="256">
        <f t="shared" si="3"/>
        <v>12</v>
      </c>
      <c r="AH25" s="478" t="s">
        <v>198</v>
      </c>
      <c r="AI25" s="111" t="s">
        <v>122</v>
      </c>
      <c r="AJ25" s="57"/>
      <c r="AK25" s="57"/>
      <c r="AL25" s="57"/>
      <c r="AM25" s="57"/>
      <c r="AN25" s="57"/>
      <c r="AO25" s="57"/>
      <c r="AP25" s="57"/>
      <c r="AQ25" s="57"/>
      <c r="AR25" s="57"/>
      <c r="AS25" s="57"/>
    </row>
    <row r="26" spans="1:45" ht="14.25" customHeight="1" x14ac:dyDescent="0.2">
      <c r="A26" s="331" t="s">
        <v>93</v>
      </c>
      <c r="B26" s="246" t="s">
        <v>13</v>
      </c>
      <c r="C26" s="338" t="s">
        <v>110</v>
      </c>
      <c r="D26" s="248"/>
      <c r="E26" s="249"/>
      <c r="F26" s="248"/>
      <c r="G26" s="249"/>
      <c r="H26" s="248"/>
      <c r="I26" s="250"/>
      <c r="J26" s="251"/>
      <c r="K26" s="249"/>
      <c r="L26" s="248"/>
      <c r="M26" s="249"/>
      <c r="N26" s="248"/>
      <c r="O26" s="252"/>
      <c r="P26" s="248"/>
      <c r="Q26" s="249"/>
      <c r="R26" s="248"/>
      <c r="S26" s="249"/>
      <c r="T26" s="248"/>
      <c r="U26" s="250"/>
      <c r="V26" s="251"/>
      <c r="W26" s="249">
        <v>2</v>
      </c>
      <c r="X26" s="248"/>
      <c r="Y26" s="249">
        <v>6</v>
      </c>
      <c r="Z26" s="248">
        <v>2</v>
      </c>
      <c r="AA26" s="252" t="s">
        <v>123</v>
      </c>
      <c r="AB26" s="253" t="s">
        <v>15</v>
      </c>
      <c r="AC26" s="254">
        <f t="shared" si="0"/>
        <v>2</v>
      </c>
      <c r="AD26" s="255" t="s">
        <v>15</v>
      </c>
      <c r="AE26" s="254">
        <f t="shared" si="1"/>
        <v>6</v>
      </c>
      <c r="AF26" s="255">
        <f t="shared" si="2"/>
        <v>2</v>
      </c>
      <c r="AG26" s="256">
        <f t="shared" si="3"/>
        <v>8</v>
      </c>
      <c r="AH26" s="478" t="s">
        <v>197</v>
      </c>
      <c r="AI26" s="111" t="s">
        <v>82</v>
      </c>
      <c r="AJ26" s="57"/>
      <c r="AK26" s="57"/>
      <c r="AL26" s="57"/>
      <c r="AM26" s="57"/>
      <c r="AN26" s="57"/>
      <c r="AO26" s="57"/>
      <c r="AP26" s="57"/>
      <c r="AQ26" s="57"/>
      <c r="AR26" s="57"/>
      <c r="AS26" s="57"/>
    </row>
    <row r="27" spans="1:45" ht="15.75" customHeight="1" x14ac:dyDescent="0.2">
      <c r="A27" s="245" t="s">
        <v>94</v>
      </c>
      <c r="B27" s="246" t="s">
        <v>13</v>
      </c>
      <c r="C27" s="258" t="s">
        <v>111</v>
      </c>
      <c r="D27" s="248"/>
      <c r="E27" s="57"/>
      <c r="F27" s="57"/>
      <c r="G27" s="57"/>
      <c r="H27" s="57"/>
      <c r="I27" s="57"/>
      <c r="J27" s="251"/>
      <c r="K27" s="249"/>
      <c r="L27" s="248"/>
      <c r="M27" s="249"/>
      <c r="N27" s="248"/>
      <c r="O27" s="252"/>
      <c r="P27" s="248"/>
      <c r="Q27" s="249">
        <v>10</v>
      </c>
      <c r="R27" s="248"/>
      <c r="S27" s="249">
        <v>10</v>
      </c>
      <c r="T27" s="248">
        <v>5</v>
      </c>
      <c r="U27" s="250" t="s">
        <v>123</v>
      </c>
      <c r="V27" s="251"/>
      <c r="W27" s="249"/>
      <c r="X27" s="248"/>
      <c r="Y27" s="249"/>
      <c r="Z27" s="248"/>
      <c r="AA27" s="252"/>
      <c r="AB27" s="253" t="s">
        <v>15</v>
      </c>
      <c r="AC27" s="254">
        <f t="shared" ref="AC27:AC28" si="10">E27+K27+Q27+W27</f>
        <v>10</v>
      </c>
      <c r="AD27" s="255" t="s">
        <v>15</v>
      </c>
      <c r="AE27" s="254">
        <f t="shared" ref="AE27:AE28" si="11">G27+M27+S27+Y27</f>
        <v>10</v>
      </c>
      <c r="AF27" s="255">
        <f t="shared" ref="AF27:AF28" si="12">H27+N27+T27+Z27</f>
        <v>5</v>
      </c>
      <c r="AG27" s="256">
        <f t="shared" si="3"/>
        <v>20</v>
      </c>
      <c r="AH27" s="257" t="s">
        <v>175</v>
      </c>
      <c r="AI27" s="111" t="s">
        <v>83</v>
      </c>
      <c r="AJ27" s="57"/>
      <c r="AK27" s="57"/>
      <c r="AL27" s="57"/>
      <c r="AM27" s="57"/>
      <c r="AN27" s="57"/>
      <c r="AO27" s="57"/>
      <c r="AP27" s="57"/>
      <c r="AQ27" s="57"/>
      <c r="AR27" s="57"/>
      <c r="AS27" s="57"/>
    </row>
    <row r="28" spans="1:45" ht="15.75" customHeight="1" x14ac:dyDescent="0.2">
      <c r="A28" s="245" t="s">
        <v>95</v>
      </c>
      <c r="B28" s="246" t="s">
        <v>13</v>
      </c>
      <c r="C28" s="258" t="s">
        <v>112</v>
      </c>
      <c r="D28" s="248"/>
      <c r="E28" s="249">
        <v>16</v>
      </c>
      <c r="F28" s="248"/>
      <c r="G28" s="249"/>
      <c r="H28" s="248">
        <v>3</v>
      </c>
      <c r="I28" s="250" t="s">
        <v>123</v>
      </c>
      <c r="J28" s="251"/>
      <c r="K28" s="249"/>
      <c r="L28" s="248"/>
      <c r="M28" s="249"/>
      <c r="N28" s="248"/>
      <c r="O28" s="252"/>
      <c r="P28" s="248"/>
      <c r="Q28" s="57"/>
      <c r="R28" s="57"/>
      <c r="S28" s="57"/>
      <c r="T28" s="57"/>
      <c r="U28" s="57"/>
      <c r="V28" s="251"/>
      <c r="W28" s="249"/>
      <c r="X28" s="248"/>
      <c r="Y28" s="249"/>
      <c r="Z28" s="248"/>
      <c r="AA28" s="252" t="s">
        <v>63</v>
      </c>
      <c r="AB28" s="253" t="s">
        <v>15</v>
      </c>
      <c r="AC28" s="254">
        <f t="shared" si="10"/>
        <v>16</v>
      </c>
      <c r="AD28" s="255" t="s">
        <v>15</v>
      </c>
      <c r="AE28" s="254">
        <f t="shared" si="11"/>
        <v>0</v>
      </c>
      <c r="AF28" s="255">
        <f t="shared" si="12"/>
        <v>3</v>
      </c>
      <c r="AG28" s="256">
        <f t="shared" si="3"/>
        <v>16</v>
      </c>
      <c r="AH28" s="257" t="s">
        <v>175</v>
      </c>
      <c r="AI28" s="111" t="s">
        <v>83</v>
      </c>
      <c r="AJ28" s="57"/>
      <c r="AK28" s="57"/>
      <c r="AL28" s="57"/>
      <c r="AM28" s="57"/>
      <c r="AN28" s="57"/>
      <c r="AO28" s="57"/>
      <c r="AP28" s="57"/>
      <c r="AQ28" s="57"/>
      <c r="AR28" s="57"/>
      <c r="AS28" s="57"/>
    </row>
    <row r="29" spans="1:45" ht="15.75" customHeight="1" x14ac:dyDescent="0.2">
      <c r="A29" s="331" t="s">
        <v>96</v>
      </c>
      <c r="B29" s="246" t="s">
        <v>13</v>
      </c>
      <c r="C29" s="338" t="s">
        <v>113</v>
      </c>
      <c r="D29" s="248"/>
      <c r="E29" s="249"/>
      <c r="F29" s="248"/>
      <c r="G29" s="249"/>
      <c r="H29" s="248"/>
      <c r="I29" s="250"/>
      <c r="J29" s="251"/>
      <c r="K29" s="249"/>
      <c r="L29" s="248"/>
      <c r="M29" s="249"/>
      <c r="N29" s="248"/>
      <c r="O29" s="252"/>
      <c r="P29" s="248"/>
      <c r="Q29" s="249">
        <v>8</v>
      </c>
      <c r="R29" s="248"/>
      <c r="S29" s="249"/>
      <c r="T29" s="248">
        <v>2</v>
      </c>
      <c r="U29" s="250" t="s">
        <v>123</v>
      </c>
      <c r="V29" s="251"/>
      <c r="W29" s="249"/>
      <c r="X29" s="248"/>
      <c r="Y29" s="249"/>
      <c r="Z29" s="248"/>
      <c r="AA29" s="252"/>
      <c r="AB29" s="253" t="s">
        <v>15</v>
      </c>
      <c r="AC29" s="254">
        <f t="shared" si="0"/>
        <v>8</v>
      </c>
      <c r="AD29" s="255" t="s">
        <v>15</v>
      </c>
      <c r="AE29" s="254">
        <f t="shared" si="1"/>
        <v>0</v>
      </c>
      <c r="AF29" s="255">
        <f t="shared" si="2"/>
        <v>2</v>
      </c>
      <c r="AG29" s="256">
        <f t="shared" si="3"/>
        <v>8</v>
      </c>
      <c r="AH29" s="478" t="s">
        <v>197</v>
      </c>
      <c r="AI29" s="111" t="s">
        <v>82</v>
      </c>
      <c r="AJ29" s="57"/>
      <c r="AK29" s="57"/>
      <c r="AL29" s="57"/>
      <c r="AM29" s="57"/>
      <c r="AN29" s="57"/>
      <c r="AO29" s="57"/>
      <c r="AP29" s="57"/>
      <c r="AQ29" s="57"/>
      <c r="AR29" s="57"/>
      <c r="AS29" s="57"/>
    </row>
    <row r="30" spans="1:45" ht="15.75" customHeight="1" x14ac:dyDescent="0.2">
      <c r="A30" s="245" t="s">
        <v>97</v>
      </c>
      <c r="B30" s="246" t="s">
        <v>13</v>
      </c>
      <c r="C30" s="258" t="s">
        <v>114</v>
      </c>
      <c r="D30" s="248"/>
      <c r="E30" s="249"/>
      <c r="F30" s="248"/>
      <c r="G30" s="249"/>
      <c r="H30" s="248"/>
      <c r="I30" s="250"/>
      <c r="J30" s="251"/>
      <c r="K30" s="249"/>
      <c r="L30" s="248"/>
      <c r="M30" s="249"/>
      <c r="N30" s="248"/>
      <c r="O30" s="252"/>
      <c r="P30" s="248"/>
      <c r="Q30" s="249">
        <v>10</v>
      </c>
      <c r="R30" s="248"/>
      <c r="S30" s="249"/>
      <c r="T30" s="248">
        <v>2</v>
      </c>
      <c r="U30" s="250" t="s">
        <v>123</v>
      </c>
      <c r="V30" s="251"/>
      <c r="W30" s="249"/>
      <c r="X30" s="248"/>
      <c r="Y30" s="249"/>
      <c r="Z30" s="248"/>
      <c r="AA30" s="252"/>
      <c r="AB30" s="253" t="s">
        <v>15</v>
      </c>
      <c r="AC30" s="254">
        <f t="shared" si="0"/>
        <v>10</v>
      </c>
      <c r="AD30" s="255" t="s">
        <v>15</v>
      </c>
      <c r="AE30" s="254">
        <f t="shared" si="1"/>
        <v>0</v>
      </c>
      <c r="AF30" s="255">
        <f t="shared" si="2"/>
        <v>2</v>
      </c>
      <c r="AG30" s="256">
        <f t="shared" si="3"/>
        <v>10</v>
      </c>
      <c r="AH30" s="257" t="s">
        <v>175</v>
      </c>
      <c r="AI30" s="111" t="s">
        <v>119</v>
      </c>
      <c r="AJ30" s="57"/>
      <c r="AK30" s="57"/>
      <c r="AL30" s="57"/>
      <c r="AM30" s="57"/>
      <c r="AN30" s="57"/>
      <c r="AO30" s="57"/>
      <c r="AP30" s="57"/>
      <c r="AQ30" s="57"/>
      <c r="AR30" s="57"/>
      <c r="AS30" s="57"/>
    </row>
    <row r="31" spans="1:45" ht="15.75" customHeight="1" x14ac:dyDescent="0.2">
      <c r="A31" s="245" t="s">
        <v>98</v>
      </c>
      <c r="B31" s="246" t="s">
        <v>13</v>
      </c>
      <c r="C31" s="258" t="s">
        <v>115</v>
      </c>
      <c r="D31" s="248"/>
      <c r="E31" s="249"/>
      <c r="F31" s="248"/>
      <c r="G31" s="249"/>
      <c r="H31" s="248"/>
      <c r="I31" s="250"/>
      <c r="J31" s="251"/>
      <c r="K31" s="249"/>
      <c r="L31" s="248"/>
      <c r="M31" s="249"/>
      <c r="N31" s="248"/>
      <c r="O31" s="252"/>
      <c r="P31" s="248"/>
      <c r="Q31" s="249"/>
      <c r="R31" s="248"/>
      <c r="S31" s="249"/>
      <c r="T31" s="248"/>
      <c r="U31" s="250"/>
      <c r="V31" s="251"/>
      <c r="W31" s="249">
        <v>10</v>
      </c>
      <c r="X31" s="248"/>
      <c r="Y31" s="249"/>
      <c r="Z31" s="248">
        <v>2</v>
      </c>
      <c r="AA31" s="252" t="s">
        <v>76</v>
      </c>
      <c r="AB31" s="253" t="s">
        <v>15</v>
      </c>
      <c r="AC31" s="254">
        <f t="shared" si="0"/>
        <v>10</v>
      </c>
      <c r="AD31" s="255" t="s">
        <v>15</v>
      </c>
      <c r="AE31" s="254">
        <f t="shared" si="1"/>
        <v>0</v>
      </c>
      <c r="AF31" s="255">
        <f t="shared" si="2"/>
        <v>2</v>
      </c>
      <c r="AG31" s="256">
        <f t="shared" si="3"/>
        <v>10</v>
      </c>
      <c r="AH31" s="257" t="s">
        <v>175</v>
      </c>
      <c r="AI31" s="111" t="s">
        <v>83</v>
      </c>
      <c r="AJ31" s="57"/>
      <c r="AK31" s="57"/>
      <c r="AL31" s="57"/>
      <c r="AM31" s="57"/>
      <c r="AN31" s="57"/>
      <c r="AO31" s="57"/>
      <c r="AP31" s="57"/>
      <c r="AQ31" s="57"/>
      <c r="AR31" s="57"/>
      <c r="AS31" s="57"/>
    </row>
    <row r="32" spans="1:45" s="8" customFormat="1" ht="15.75" customHeight="1" x14ac:dyDescent="0.2">
      <c r="A32" s="480" t="s">
        <v>142</v>
      </c>
      <c r="B32" s="330" t="s">
        <v>13</v>
      </c>
      <c r="C32" s="332" t="s">
        <v>147</v>
      </c>
      <c r="D32" s="324"/>
      <c r="E32" s="249"/>
      <c r="F32" s="248"/>
      <c r="G32" s="249"/>
      <c r="H32" s="248"/>
      <c r="I32" s="250"/>
      <c r="J32" s="251"/>
      <c r="K32" s="249"/>
      <c r="L32" s="248"/>
      <c r="M32" s="249"/>
      <c r="N32" s="248"/>
      <c r="O32" s="252"/>
      <c r="P32" s="248"/>
      <c r="Q32" s="249">
        <v>10</v>
      </c>
      <c r="R32" s="248"/>
      <c r="S32" s="249"/>
      <c r="T32" s="248">
        <v>4</v>
      </c>
      <c r="U32" s="250" t="s">
        <v>13</v>
      </c>
      <c r="V32" s="251"/>
      <c r="W32" s="249"/>
      <c r="X32" s="248"/>
      <c r="Y32" s="249"/>
      <c r="Z32" s="248"/>
      <c r="AA32" s="252"/>
      <c r="AB32" s="253" t="s">
        <v>15</v>
      </c>
      <c r="AC32" s="254">
        <f t="shared" ref="AC32:AC38" si="13">E32+K32+Q32+W32</f>
        <v>10</v>
      </c>
      <c r="AD32" s="255" t="s">
        <v>15</v>
      </c>
      <c r="AE32" s="254">
        <f t="shared" ref="AE32:AF38" si="14">G32+M32+S32+Y32</f>
        <v>0</v>
      </c>
      <c r="AF32" s="254">
        <f t="shared" si="14"/>
        <v>4</v>
      </c>
      <c r="AG32" s="256">
        <f t="shared" si="3"/>
        <v>10</v>
      </c>
      <c r="AH32" s="478" t="s">
        <v>197</v>
      </c>
      <c r="AI32" s="111" t="s">
        <v>82</v>
      </c>
      <c r="AJ32" s="21"/>
      <c r="AK32" s="21"/>
      <c r="AL32" s="21"/>
      <c r="AM32" s="21"/>
      <c r="AN32" s="21"/>
      <c r="AO32" s="21"/>
      <c r="AP32" s="21"/>
      <c r="AQ32" s="21"/>
      <c r="AR32" s="21"/>
      <c r="AS32" s="21"/>
    </row>
    <row r="33" spans="1:45" ht="15.75" customHeight="1" x14ac:dyDescent="0.2">
      <c r="A33" s="481" t="s">
        <v>187</v>
      </c>
      <c r="B33" s="246" t="s">
        <v>13</v>
      </c>
      <c r="C33" s="479" t="s">
        <v>186</v>
      </c>
      <c r="D33" s="248"/>
      <c r="E33" s="249"/>
      <c r="F33" s="248"/>
      <c r="G33" s="249"/>
      <c r="H33" s="248"/>
      <c r="I33" s="250"/>
      <c r="J33" s="251"/>
      <c r="K33" s="249"/>
      <c r="L33" s="248"/>
      <c r="M33" s="249"/>
      <c r="N33" s="248"/>
      <c r="O33" s="252"/>
      <c r="P33" s="248"/>
      <c r="Q33" s="249"/>
      <c r="R33" s="248"/>
      <c r="S33" s="249"/>
      <c r="T33" s="248"/>
      <c r="U33" s="250"/>
      <c r="V33" s="251"/>
      <c r="W33" s="249">
        <v>14</v>
      </c>
      <c r="X33" s="248"/>
      <c r="Y33" s="249">
        <v>4</v>
      </c>
      <c r="Z33" s="248">
        <v>3</v>
      </c>
      <c r="AA33" s="252" t="s">
        <v>174</v>
      </c>
      <c r="AB33" s="253" t="s">
        <v>15</v>
      </c>
      <c r="AC33" s="254">
        <f t="shared" si="13"/>
        <v>14</v>
      </c>
      <c r="AD33" s="255" t="s">
        <v>15</v>
      </c>
      <c r="AE33" s="254">
        <f t="shared" si="14"/>
        <v>4</v>
      </c>
      <c r="AF33" s="255">
        <f t="shared" si="14"/>
        <v>3</v>
      </c>
      <c r="AG33" s="256">
        <f t="shared" si="3"/>
        <v>18</v>
      </c>
      <c r="AH33" s="478" t="s">
        <v>197</v>
      </c>
      <c r="AI33" s="111" t="s">
        <v>82</v>
      </c>
      <c r="AJ33" s="57"/>
      <c r="AK33" s="57"/>
      <c r="AL33" s="57"/>
      <c r="AM33" s="57"/>
      <c r="AN33" s="57"/>
      <c r="AO33" s="57"/>
      <c r="AP33" s="57"/>
      <c r="AQ33" s="57"/>
      <c r="AR33" s="57"/>
      <c r="AS33" s="57"/>
    </row>
    <row r="34" spans="1:45" ht="15.75" customHeight="1" x14ac:dyDescent="0.2">
      <c r="A34" s="482" t="s">
        <v>100</v>
      </c>
      <c r="B34" s="259" t="s">
        <v>13</v>
      </c>
      <c r="C34" s="338" t="s">
        <v>117</v>
      </c>
      <c r="D34" s="248"/>
      <c r="E34" s="249">
        <v>8</v>
      </c>
      <c r="F34" s="248"/>
      <c r="G34" s="249"/>
      <c r="H34" s="248">
        <v>2</v>
      </c>
      <c r="I34" s="250" t="s">
        <v>123</v>
      </c>
      <c r="J34" s="251"/>
      <c r="K34" s="249"/>
      <c r="L34" s="248"/>
      <c r="M34" s="249"/>
      <c r="N34" s="248"/>
      <c r="O34" s="252"/>
      <c r="P34" s="248"/>
      <c r="Q34" s="249"/>
      <c r="R34" s="248"/>
      <c r="S34" s="249"/>
      <c r="T34" s="248"/>
      <c r="U34" s="250"/>
      <c r="V34" s="251"/>
      <c r="W34" s="249"/>
      <c r="X34" s="248"/>
      <c r="Y34" s="249"/>
      <c r="Z34" s="248"/>
      <c r="AA34" s="252"/>
      <c r="AB34" s="253" t="s">
        <v>15</v>
      </c>
      <c r="AC34" s="254">
        <f t="shared" si="13"/>
        <v>8</v>
      </c>
      <c r="AD34" s="255" t="s">
        <v>15</v>
      </c>
      <c r="AE34" s="254">
        <f t="shared" si="14"/>
        <v>0</v>
      </c>
      <c r="AF34" s="255">
        <f t="shared" si="14"/>
        <v>2</v>
      </c>
      <c r="AG34" s="256">
        <f t="shared" si="3"/>
        <v>8</v>
      </c>
      <c r="AH34" s="478" t="s">
        <v>197</v>
      </c>
      <c r="AI34" s="111" t="s">
        <v>118</v>
      </c>
      <c r="AJ34" s="57"/>
      <c r="AK34" s="57"/>
      <c r="AL34" s="57"/>
      <c r="AM34" s="57"/>
      <c r="AN34" s="57"/>
      <c r="AO34" s="57"/>
      <c r="AP34" s="57"/>
      <c r="AQ34" s="57"/>
      <c r="AR34" s="57"/>
      <c r="AS34" s="57"/>
    </row>
    <row r="35" spans="1:45" ht="15.75" customHeight="1" x14ac:dyDescent="0.2">
      <c r="A35" s="260" t="s">
        <v>176</v>
      </c>
      <c r="B35" s="261" t="s">
        <v>13</v>
      </c>
      <c r="C35" s="262" t="s">
        <v>177</v>
      </c>
      <c r="D35" s="248"/>
      <c r="E35" s="249"/>
      <c r="F35" s="248"/>
      <c r="G35" s="249"/>
      <c r="H35" s="248"/>
      <c r="I35" s="250"/>
      <c r="J35" s="251"/>
      <c r="K35" s="249"/>
      <c r="L35" s="248"/>
      <c r="M35" s="249">
        <v>20</v>
      </c>
      <c r="N35" s="248">
        <v>2</v>
      </c>
      <c r="O35" s="252" t="s">
        <v>123</v>
      </c>
      <c r="P35" s="248"/>
      <c r="Q35" s="249"/>
      <c r="R35" s="248"/>
      <c r="S35" s="249"/>
      <c r="T35" s="248"/>
      <c r="U35" s="250"/>
      <c r="V35" s="251"/>
      <c r="W35" s="249"/>
      <c r="X35" s="248"/>
      <c r="Y35" s="249"/>
      <c r="Z35" s="248"/>
      <c r="AA35" s="252"/>
      <c r="AB35" s="253" t="s">
        <v>15</v>
      </c>
      <c r="AC35" s="254">
        <f t="shared" si="13"/>
        <v>0</v>
      </c>
      <c r="AD35" s="255" t="s">
        <v>15</v>
      </c>
      <c r="AE35" s="254">
        <f t="shared" si="14"/>
        <v>20</v>
      </c>
      <c r="AF35" s="255">
        <f t="shared" si="14"/>
        <v>2</v>
      </c>
      <c r="AG35" s="256">
        <f t="shared" si="3"/>
        <v>20</v>
      </c>
      <c r="AH35" s="263" t="s">
        <v>178</v>
      </c>
      <c r="AI35" s="71" t="s">
        <v>179</v>
      </c>
      <c r="AJ35" s="57"/>
      <c r="AK35" s="57"/>
      <c r="AL35" s="57"/>
      <c r="AM35" s="57"/>
      <c r="AN35" s="57"/>
      <c r="AO35" s="57"/>
      <c r="AP35" s="57"/>
      <c r="AQ35" s="57"/>
      <c r="AR35" s="57"/>
      <c r="AS35" s="57"/>
    </row>
    <row r="36" spans="1:45" ht="15.75" customHeight="1" x14ac:dyDescent="0.2">
      <c r="A36" s="264"/>
      <c r="B36" s="259" t="s">
        <v>29</v>
      </c>
      <c r="C36" s="265" t="s">
        <v>26</v>
      </c>
      <c r="D36" s="248"/>
      <c r="E36" s="249"/>
      <c r="F36" s="248"/>
      <c r="G36" s="249"/>
      <c r="H36" s="248"/>
      <c r="I36" s="250"/>
      <c r="J36" s="251"/>
      <c r="K36" s="249">
        <v>6</v>
      </c>
      <c r="L36" s="248"/>
      <c r="M36" s="249"/>
      <c r="N36" s="248">
        <v>2</v>
      </c>
      <c r="O36" s="252" t="s">
        <v>123</v>
      </c>
      <c r="P36" s="248"/>
      <c r="Q36" s="249"/>
      <c r="R36" s="248"/>
      <c r="S36" s="249"/>
      <c r="T36" s="248"/>
      <c r="U36" s="250"/>
      <c r="V36" s="251"/>
      <c r="W36" s="249"/>
      <c r="X36" s="248"/>
      <c r="Y36" s="249"/>
      <c r="Z36" s="248"/>
      <c r="AA36" s="252"/>
      <c r="AB36" s="253" t="s">
        <v>15</v>
      </c>
      <c r="AC36" s="254">
        <f t="shared" si="13"/>
        <v>6</v>
      </c>
      <c r="AD36" s="255" t="s">
        <v>15</v>
      </c>
      <c r="AE36" s="254">
        <f t="shared" si="14"/>
        <v>0</v>
      </c>
      <c r="AF36" s="255">
        <f t="shared" si="14"/>
        <v>2</v>
      </c>
      <c r="AG36" s="256">
        <f t="shared" si="3"/>
        <v>6</v>
      </c>
      <c r="AH36" s="181"/>
      <c r="AI36" s="71"/>
      <c r="AJ36" s="57"/>
      <c r="AK36" s="57"/>
      <c r="AL36" s="57"/>
      <c r="AM36" s="57"/>
      <c r="AN36" s="57"/>
      <c r="AO36" s="57"/>
      <c r="AP36" s="57"/>
      <c r="AQ36" s="57"/>
      <c r="AR36" s="57"/>
      <c r="AS36" s="57"/>
    </row>
    <row r="37" spans="1:45" ht="15.75" customHeight="1" x14ac:dyDescent="0.2">
      <c r="A37" s="264"/>
      <c r="B37" s="266" t="s">
        <v>29</v>
      </c>
      <c r="C37" s="265" t="s">
        <v>27</v>
      </c>
      <c r="D37" s="248"/>
      <c r="E37" s="254"/>
      <c r="F37" s="248"/>
      <c r="G37" s="254"/>
      <c r="H37" s="248"/>
      <c r="I37" s="250"/>
      <c r="J37" s="251"/>
      <c r="K37" s="254"/>
      <c r="L37" s="248"/>
      <c r="M37" s="254"/>
      <c r="N37" s="248"/>
      <c r="O37" s="252"/>
      <c r="P37" s="248"/>
      <c r="Q37" s="254">
        <v>6</v>
      </c>
      <c r="R37" s="248"/>
      <c r="S37" s="254"/>
      <c r="T37" s="248">
        <v>2</v>
      </c>
      <c r="U37" s="250" t="s">
        <v>123</v>
      </c>
      <c r="V37" s="251"/>
      <c r="W37" s="254"/>
      <c r="X37" s="248"/>
      <c r="Y37" s="254"/>
      <c r="Z37" s="248"/>
      <c r="AA37" s="252"/>
      <c r="AB37" s="253" t="s">
        <v>15</v>
      </c>
      <c r="AC37" s="254">
        <f t="shared" si="13"/>
        <v>6</v>
      </c>
      <c r="AD37" s="255" t="s">
        <v>15</v>
      </c>
      <c r="AE37" s="254">
        <f t="shared" si="14"/>
        <v>0</v>
      </c>
      <c r="AF37" s="255">
        <f t="shared" si="14"/>
        <v>2</v>
      </c>
      <c r="AG37" s="256">
        <f t="shared" si="3"/>
        <v>6</v>
      </c>
      <c r="AH37" s="181"/>
      <c r="AI37" s="71"/>
      <c r="AJ37" s="57"/>
      <c r="AK37" s="57"/>
      <c r="AL37" s="57"/>
      <c r="AM37" s="57"/>
      <c r="AN37" s="57"/>
      <c r="AO37" s="57"/>
      <c r="AP37" s="57"/>
      <c r="AQ37" s="57"/>
      <c r="AR37" s="57"/>
      <c r="AS37" s="57"/>
    </row>
    <row r="38" spans="1:45" ht="15.75" customHeight="1" thickBot="1" x14ac:dyDescent="0.25">
      <c r="A38" s="264"/>
      <c r="B38" s="266" t="s">
        <v>29</v>
      </c>
      <c r="C38" s="265" t="s">
        <v>28</v>
      </c>
      <c r="D38" s="248"/>
      <c r="E38" s="254"/>
      <c r="F38" s="248"/>
      <c r="G38" s="254"/>
      <c r="H38" s="248"/>
      <c r="I38" s="250"/>
      <c r="J38" s="251"/>
      <c r="K38" s="254"/>
      <c r="L38" s="248"/>
      <c r="M38" s="254"/>
      <c r="N38" s="248"/>
      <c r="O38" s="252"/>
      <c r="P38" s="248"/>
      <c r="Q38" s="254"/>
      <c r="R38" s="248"/>
      <c r="S38" s="254"/>
      <c r="T38" s="248"/>
      <c r="U38" s="250"/>
      <c r="V38" s="251"/>
      <c r="W38" s="254">
        <v>6</v>
      </c>
      <c r="X38" s="248"/>
      <c r="Y38" s="254"/>
      <c r="Z38" s="248">
        <v>2</v>
      </c>
      <c r="AA38" s="252" t="s">
        <v>123</v>
      </c>
      <c r="AB38" s="253" t="s">
        <v>15</v>
      </c>
      <c r="AC38" s="254">
        <f t="shared" si="13"/>
        <v>6</v>
      </c>
      <c r="AD38" s="255" t="s">
        <v>15</v>
      </c>
      <c r="AE38" s="254">
        <f t="shared" si="14"/>
        <v>0</v>
      </c>
      <c r="AF38" s="255">
        <f t="shared" si="14"/>
        <v>2</v>
      </c>
      <c r="AG38" s="256">
        <f t="shared" si="3"/>
        <v>6</v>
      </c>
      <c r="AH38" s="181"/>
      <c r="AI38" s="71"/>
      <c r="AJ38" s="57"/>
      <c r="AK38" s="57"/>
      <c r="AL38" s="57"/>
      <c r="AM38" s="57"/>
      <c r="AN38" s="57"/>
      <c r="AO38" s="57"/>
      <c r="AP38" s="57"/>
      <c r="AQ38" s="57"/>
      <c r="AR38" s="57"/>
      <c r="AS38" s="57"/>
    </row>
    <row r="39" spans="1:45" s="3" customFormat="1" ht="27" customHeight="1" thickBot="1" x14ac:dyDescent="0.3">
      <c r="A39" s="267"/>
      <c r="B39" s="268"/>
      <c r="C39" s="269" t="s">
        <v>52</v>
      </c>
      <c r="D39" s="270">
        <f>SUM(D10:D38)</f>
        <v>0</v>
      </c>
      <c r="E39" s="270">
        <f>SUM(E10:E38)</f>
        <v>96</v>
      </c>
      <c r="F39" s="270">
        <f>SUM(F10:F38)</f>
        <v>0</v>
      </c>
      <c r="G39" s="270">
        <f>SUM(G10:G38)</f>
        <v>4</v>
      </c>
      <c r="H39" s="270">
        <f>SUM(H10:H38)</f>
        <v>23</v>
      </c>
      <c r="I39" s="271" t="s">
        <v>15</v>
      </c>
      <c r="J39" s="270">
        <f>SUM(J10:J38)</f>
        <v>0</v>
      </c>
      <c r="K39" s="270">
        <f>SUM(K10:K38)</f>
        <v>66</v>
      </c>
      <c r="L39" s="270">
        <f>SUM(L10:L38)</f>
        <v>0</v>
      </c>
      <c r="M39" s="270">
        <f>SUM(M10:M38)</f>
        <v>28</v>
      </c>
      <c r="N39" s="270">
        <f>SUM(N10:N38)</f>
        <v>19</v>
      </c>
      <c r="O39" s="271" t="s">
        <v>15</v>
      </c>
      <c r="P39" s="270">
        <f>SUM(P10:P38)</f>
        <v>0</v>
      </c>
      <c r="Q39" s="270">
        <f>SUM(Q10:Q38)</f>
        <v>64</v>
      </c>
      <c r="R39" s="270">
        <f>SUM(R10:R38)</f>
        <v>0</v>
      </c>
      <c r="S39" s="270">
        <f>SUM(S10:S38)</f>
        <v>10</v>
      </c>
      <c r="T39" s="270">
        <f>SUM(T10:T38)</f>
        <v>19</v>
      </c>
      <c r="U39" s="271" t="s">
        <v>15</v>
      </c>
      <c r="V39" s="270">
        <f>SUM(V10:V38)</f>
        <v>0</v>
      </c>
      <c r="W39" s="270">
        <f>SUM(W10:W38)</f>
        <v>62</v>
      </c>
      <c r="X39" s="270">
        <f>SUM(X10:X38)</f>
        <v>0</v>
      </c>
      <c r="Y39" s="270">
        <f>SUM(Y10:Y38)</f>
        <v>22</v>
      </c>
      <c r="Z39" s="270">
        <f>SUM(Z10:Z38)</f>
        <v>16</v>
      </c>
      <c r="AA39" s="271" t="s">
        <v>15</v>
      </c>
      <c r="AB39" s="270" t="s">
        <v>15</v>
      </c>
      <c r="AC39" s="254">
        <f>SUM(AC10:AC38)</f>
        <v>288</v>
      </c>
      <c r="AD39" s="270" t="s">
        <v>15</v>
      </c>
      <c r="AE39" s="270">
        <f>SUM(AE10:AE38)</f>
        <v>64</v>
      </c>
      <c r="AF39" s="270">
        <f>SUM(AF10:AF38)</f>
        <v>77</v>
      </c>
      <c r="AG39" s="272">
        <f>SUM(AG10:AG38)</f>
        <v>352</v>
      </c>
      <c r="AH39" s="57"/>
      <c r="AI39" s="57"/>
      <c r="AJ39" s="177"/>
      <c r="AK39" s="177"/>
      <c r="AL39" s="177"/>
      <c r="AM39" s="177"/>
      <c r="AN39" s="177"/>
      <c r="AO39" s="177"/>
      <c r="AP39" s="177"/>
      <c r="AQ39" s="177"/>
      <c r="AR39" s="177"/>
      <c r="AS39" s="177"/>
    </row>
    <row r="40" spans="1:45" ht="15.75" customHeight="1" x14ac:dyDescent="0.2">
      <c r="A40" s="273"/>
      <c r="B40" s="274"/>
      <c r="C40" s="275" t="s">
        <v>14</v>
      </c>
      <c r="D40" s="275"/>
      <c r="E40" s="275"/>
      <c r="F40" s="275"/>
      <c r="G40" s="275"/>
      <c r="H40" s="275"/>
      <c r="I40" s="275"/>
      <c r="J40" s="275"/>
      <c r="K40" s="275"/>
      <c r="L40" s="275"/>
      <c r="M40" s="275"/>
      <c r="N40" s="275"/>
      <c r="O40" s="275"/>
      <c r="P40" s="354"/>
      <c r="Q40" s="354"/>
      <c r="R40" s="354"/>
      <c r="S40" s="354"/>
      <c r="T40" s="354"/>
      <c r="U40" s="354"/>
      <c r="V40" s="354"/>
      <c r="W40" s="354"/>
      <c r="X40" s="354"/>
      <c r="Y40" s="354"/>
      <c r="Z40" s="354"/>
      <c r="AA40" s="354"/>
      <c r="AB40" s="276"/>
      <c r="AC40" s="277"/>
      <c r="AD40" s="277"/>
      <c r="AE40" s="277"/>
      <c r="AF40" s="277"/>
      <c r="AG40" s="278"/>
      <c r="AH40" s="57"/>
      <c r="AI40" s="57"/>
      <c r="AJ40" s="57"/>
      <c r="AK40" s="57"/>
      <c r="AL40" s="57"/>
      <c r="AM40" s="57"/>
      <c r="AN40" s="57"/>
      <c r="AO40" s="57"/>
      <c r="AP40" s="57"/>
      <c r="AQ40" s="57"/>
      <c r="AR40" s="57"/>
      <c r="AS40" s="57"/>
    </row>
    <row r="41" spans="1:45" ht="15.75" customHeight="1" x14ac:dyDescent="0.2">
      <c r="A41" s="279"/>
      <c r="B41" s="266" t="s">
        <v>40</v>
      </c>
      <c r="C41" s="280"/>
      <c r="D41" s="248"/>
      <c r="E41" s="254">
        <v>0</v>
      </c>
      <c r="F41" s="248"/>
      <c r="G41" s="254">
        <v>0</v>
      </c>
      <c r="H41" s="248" t="s">
        <v>15</v>
      </c>
      <c r="I41" s="250"/>
      <c r="J41" s="251"/>
      <c r="K41" s="254">
        <v>0</v>
      </c>
      <c r="L41" s="248"/>
      <c r="M41" s="254">
        <v>0</v>
      </c>
      <c r="N41" s="248" t="s">
        <v>15</v>
      </c>
      <c r="O41" s="252"/>
      <c r="P41" s="248"/>
      <c r="Q41" s="254">
        <v>0</v>
      </c>
      <c r="R41" s="248"/>
      <c r="S41" s="254">
        <v>0</v>
      </c>
      <c r="T41" s="248" t="s">
        <v>15</v>
      </c>
      <c r="U41" s="250"/>
      <c r="V41" s="251"/>
      <c r="W41" s="254">
        <v>0</v>
      </c>
      <c r="X41" s="248"/>
      <c r="Y41" s="254">
        <v>0</v>
      </c>
      <c r="Z41" s="248" t="s">
        <v>15</v>
      </c>
      <c r="AA41" s="252"/>
      <c r="AB41" s="253"/>
      <c r="AC41" s="254">
        <f t="shared" ref="AC41:AC42" si="15">E41+K41+Q41+W41</f>
        <v>0</v>
      </c>
      <c r="AD41" s="255"/>
      <c r="AE41" s="254">
        <f t="shared" ref="AE41:AE42" si="16">G41+M41+S41+Y41</f>
        <v>0</v>
      </c>
      <c r="AF41" s="255" t="s">
        <v>63</v>
      </c>
      <c r="AG41" s="256"/>
      <c r="AH41" s="57"/>
      <c r="AI41" s="57"/>
      <c r="AJ41" s="57"/>
      <c r="AK41" s="57"/>
      <c r="AL41" s="57"/>
      <c r="AM41" s="57"/>
      <c r="AN41" s="57"/>
      <c r="AO41" s="57"/>
      <c r="AP41" s="57"/>
      <c r="AQ41" s="57"/>
      <c r="AR41" s="57"/>
      <c r="AS41" s="57"/>
    </row>
    <row r="42" spans="1:45" ht="15.75" customHeight="1" thickBot="1" x14ac:dyDescent="0.25">
      <c r="A42" s="279"/>
      <c r="B42" s="266" t="s">
        <v>40</v>
      </c>
      <c r="C42" s="280"/>
      <c r="D42" s="248"/>
      <c r="E42" s="254">
        <v>0</v>
      </c>
      <c r="F42" s="248"/>
      <c r="G42" s="254">
        <v>0</v>
      </c>
      <c r="H42" s="248" t="s">
        <v>15</v>
      </c>
      <c r="I42" s="250"/>
      <c r="J42" s="251"/>
      <c r="K42" s="254">
        <v>0</v>
      </c>
      <c r="L42" s="248"/>
      <c r="M42" s="254">
        <v>0</v>
      </c>
      <c r="N42" s="248" t="s">
        <v>15</v>
      </c>
      <c r="O42" s="252"/>
      <c r="P42" s="248"/>
      <c r="Q42" s="254">
        <v>0</v>
      </c>
      <c r="R42" s="248"/>
      <c r="S42" s="254">
        <v>0</v>
      </c>
      <c r="T42" s="248" t="s">
        <v>15</v>
      </c>
      <c r="U42" s="250"/>
      <c r="V42" s="251"/>
      <c r="W42" s="254">
        <v>0</v>
      </c>
      <c r="X42" s="248"/>
      <c r="Y42" s="254">
        <v>0</v>
      </c>
      <c r="Z42" s="248" t="s">
        <v>15</v>
      </c>
      <c r="AA42" s="252"/>
      <c r="AB42" s="253"/>
      <c r="AC42" s="254">
        <f t="shared" si="15"/>
        <v>0</v>
      </c>
      <c r="AD42" s="255"/>
      <c r="AE42" s="254">
        <f t="shared" si="16"/>
        <v>0</v>
      </c>
      <c r="AF42" s="255" t="s">
        <v>63</v>
      </c>
      <c r="AG42" s="256"/>
      <c r="AH42" s="57"/>
      <c r="AI42" s="57"/>
      <c r="AJ42" s="57"/>
      <c r="AK42" s="57"/>
      <c r="AL42" s="57"/>
      <c r="AM42" s="57"/>
      <c r="AN42" s="57"/>
      <c r="AO42" s="57"/>
      <c r="AP42" s="57"/>
      <c r="AQ42" s="57"/>
      <c r="AR42" s="57"/>
      <c r="AS42" s="57"/>
    </row>
    <row r="43" spans="1:45" s="4" customFormat="1" ht="21.95" customHeight="1" thickBot="1" x14ac:dyDescent="0.3">
      <c r="A43" s="281"/>
      <c r="B43" s="282"/>
      <c r="C43" s="283" t="s">
        <v>16</v>
      </c>
      <c r="D43" s="284">
        <f>SUM(D41:D42)</f>
        <v>0</v>
      </c>
      <c r="E43" s="284">
        <f t="shared" ref="E43:G43" si="17">SUM(E41:E42)</f>
        <v>0</v>
      </c>
      <c r="F43" s="284">
        <f t="shared" si="17"/>
        <v>0</v>
      </c>
      <c r="G43" s="284">
        <f t="shared" si="17"/>
        <v>0</v>
      </c>
      <c r="H43" s="285" t="s">
        <v>15</v>
      </c>
      <c r="I43" s="286" t="s">
        <v>15</v>
      </c>
      <c r="J43" s="287">
        <f>SUM(J41:J42)</f>
        <v>0</v>
      </c>
      <c r="K43" s="284">
        <f t="shared" ref="K43:M43" si="18">SUM(K41:K42)</f>
        <v>0</v>
      </c>
      <c r="L43" s="284">
        <f t="shared" si="18"/>
        <v>0</v>
      </c>
      <c r="M43" s="284">
        <f t="shared" si="18"/>
        <v>0</v>
      </c>
      <c r="N43" s="285" t="s">
        <v>15</v>
      </c>
      <c r="O43" s="286" t="s">
        <v>15</v>
      </c>
      <c r="P43" s="284">
        <f>SUM(P41:P42)</f>
        <v>0</v>
      </c>
      <c r="Q43" s="284">
        <f t="shared" ref="Q43:S43" si="19">SUM(Q41:Q42)</f>
        <v>0</v>
      </c>
      <c r="R43" s="284">
        <f t="shared" si="19"/>
        <v>0</v>
      </c>
      <c r="S43" s="284">
        <f t="shared" si="19"/>
        <v>0</v>
      </c>
      <c r="T43" s="285" t="s">
        <v>15</v>
      </c>
      <c r="U43" s="286" t="s">
        <v>15</v>
      </c>
      <c r="V43" s="287">
        <f>SUM(V41:V42)</f>
        <v>0</v>
      </c>
      <c r="W43" s="284">
        <f t="shared" ref="W43:Y43" si="20">SUM(W41:W42)</f>
        <v>0</v>
      </c>
      <c r="X43" s="284">
        <f t="shared" si="20"/>
        <v>0</v>
      </c>
      <c r="Y43" s="284">
        <f t="shared" si="20"/>
        <v>0</v>
      </c>
      <c r="Z43" s="285" t="s">
        <v>15</v>
      </c>
      <c r="AA43" s="286" t="s">
        <v>15</v>
      </c>
      <c r="AB43" s="288">
        <f>SUM(AB41:AB42)</f>
        <v>0</v>
      </c>
      <c r="AC43" s="284">
        <f t="shared" ref="AC43:AE43" si="21">SUM(AC41:AC42)</f>
        <v>0</v>
      </c>
      <c r="AD43" s="284">
        <f t="shared" si="21"/>
        <v>0</v>
      </c>
      <c r="AE43" s="284">
        <f t="shared" si="21"/>
        <v>0</v>
      </c>
      <c r="AF43" s="289" t="s">
        <v>15</v>
      </c>
      <c r="AG43" s="290">
        <f t="shared" ref="AG43" si="22">SUM(AG41:AG42)</f>
        <v>0</v>
      </c>
      <c r="AH43" s="57"/>
      <c r="AI43" s="57"/>
      <c r="AJ43" s="191"/>
      <c r="AK43" s="191"/>
      <c r="AL43" s="191"/>
      <c r="AM43" s="191"/>
      <c r="AN43" s="191"/>
      <c r="AO43" s="191"/>
      <c r="AP43" s="191"/>
      <c r="AQ43" s="191"/>
      <c r="AR43" s="191"/>
      <c r="AS43" s="191"/>
    </row>
    <row r="44" spans="1:45" ht="15.75" customHeight="1" x14ac:dyDescent="0.2">
      <c r="A44" s="273"/>
      <c r="B44" s="274"/>
      <c r="C44" s="275" t="s">
        <v>55</v>
      </c>
      <c r="D44" s="275"/>
      <c r="E44" s="275"/>
      <c r="F44" s="275"/>
      <c r="G44" s="275"/>
      <c r="H44" s="275"/>
      <c r="I44" s="275"/>
      <c r="J44" s="275"/>
      <c r="K44" s="275"/>
      <c r="L44" s="275"/>
      <c r="M44" s="275"/>
      <c r="N44" s="275"/>
      <c r="O44" s="275"/>
      <c r="P44" s="354"/>
      <c r="Q44" s="354"/>
      <c r="R44" s="354"/>
      <c r="S44" s="354"/>
      <c r="T44" s="354"/>
      <c r="U44" s="354"/>
      <c r="V44" s="354"/>
      <c r="W44" s="354"/>
      <c r="X44" s="354"/>
      <c r="Y44" s="354"/>
      <c r="Z44" s="354"/>
      <c r="AA44" s="354"/>
      <c r="AB44" s="276"/>
      <c r="AC44" s="277"/>
      <c r="AD44" s="277"/>
      <c r="AE44" s="277"/>
      <c r="AF44" s="277"/>
      <c r="AG44" s="278"/>
      <c r="AH44" s="57"/>
      <c r="AI44" s="57"/>
      <c r="AJ44" s="57"/>
      <c r="AK44" s="57"/>
      <c r="AL44" s="57"/>
      <c r="AM44" s="57"/>
      <c r="AN44" s="57"/>
      <c r="AO44" s="57"/>
      <c r="AP44" s="57"/>
      <c r="AQ44" s="57"/>
      <c r="AR44" s="57"/>
      <c r="AS44" s="57"/>
    </row>
    <row r="45" spans="1:45" ht="15.75" customHeight="1" thickBot="1" x14ac:dyDescent="0.25">
      <c r="A45" s="279" t="s">
        <v>173</v>
      </c>
      <c r="B45" s="266" t="s">
        <v>13</v>
      </c>
      <c r="C45" s="291" t="s">
        <v>188</v>
      </c>
      <c r="D45" s="248"/>
      <c r="E45" s="254"/>
      <c r="F45" s="248"/>
      <c r="G45" s="254"/>
      <c r="H45" s="248"/>
      <c r="I45" s="250"/>
      <c r="J45" s="251"/>
      <c r="K45" s="254"/>
      <c r="L45" s="248"/>
      <c r="M45" s="254"/>
      <c r="N45" s="248"/>
      <c r="O45" s="252"/>
      <c r="P45" s="248"/>
      <c r="Q45" s="254"/>
      <c r="R45" s="248"/>
      <c r="S45" s="254"/>
      <c r="T45" s="248"/>
      <c r="U45" s="250"/>
      <c r="V45" s="251"/>
      <c r="W45" s="254"/>
      <c r="X45" s="248"/>
      <c r="Y45" s="254">
        <v>10</v>
      </c>
      <c r="Z45" s="248">
        <v>12</v>
      </c>
      <c r="AA45" s="252" t="s">
        <v>77</v>
      </c>
      <c r="AB45" s="253"/>
      <c r="AC45" s="254">
        <f t="shared" ref="AC45" si="23">E45+K45+Q45+W45</f>
        <v>0</v>
      </c>
      <c r="AD45" s="255"/>
      <c r="AE45" s="254">
        <f t="shared" ref="AE45:AF45" si="24">G45+M45+S45+Y45</f>
        <v>10</v>
      </c>
      <c r="AF45" s="255">
        <f t="shared" si="24"/>
        <v>12</v>
      </c>
      <c r="AG45" s="256"/>
      <c r="AH45" s="57"/>
      <c r="AI45" s="57"/>
      <c r="AJ45" s="57"/>
      <c r="AK45" s="57"/>
      <c r="AL45" s="57"/>
      <c r="AM45" s="57"/>
      <c r="AN45" s="57"/>
      <c r="AO45" s="57"/>
      <c r="AP45" s="57"/>
      <c r="AQ45" s="57"/>
      <c r="AR45" s="57"/>
      <c r="AS45" s="57"/>
    </row>
    <row r="46" spans="1:45" s="4" customFormat="1" ht="21.95" customHeight="1" thickBot="1" x14ac:dyDescent="0.3">
      <c r="A46" s="183"/>
      <c r="B46" s="184"/>
      <c r="C46" s="185" t="s">
        <v>54</v>
      </c>
      <c r="D46" s="186">
        <f>SUM(D45:D45)</f>
        <v>0</v>
      </c>
      <c r="E46" s="186">
        <f>SUM(E45:E45)</f>
        <v>0</v>
      </c>
      <c r="F46" s="186">
        <f>SUM(F45:F45)</f>
        <v>0</v>
      </c>
      <c r="G46" s="186">
        <f>SUM(G45:G45)</f>
        <v>0</v>
      </c>
      <c r="H46" s="186">
        <f>SUM(H45:H45)</f>
        <v>0</v>
      </c>
      <c r="I46" s="187" t="s">
        <v>15</v>
      </c>
      <c r="J46" s="188">
        <f>SUM(J45:J45)</f>
        <v>0</v>
      </c>
      <c r="K46" s="186">
        <f>SUM(K45:K45)</f>
        <v>0</v>
      </c>
      <c r="L46" s="186">
        <f>SUM(L45:L45)</f>
        <v>0</v>
      </c>
      <c r="M46" s="186">
        <f>SUM(M45:M45)</f>
        <v>0</v>
      </c>
      <c r="N46" s="186">
        <f>SUM(N45:N45)</f>
        <v>0</v>
      </c>
      <c r="O46" s="187" t="s">
        <v>15</v>
      </c>
      <c r="P46" s="186">
        <f>SUM(P45:P45)</f>
        <v>0</v>
      </c>
      <c r="Q46" s="186">
        <f>SUM(Q45:Q45)</f>
        <v>0</v>
      </c>
      <c r="R46" s="186">
        <f>SUM(R45:R45)</f>
        <v>0</v>
      </c>
      <c r="S46" s="186">
        <f>SUM(S45:S45)</f>
        <v>0</v>
      </c>
      <c r="T46" s="186">
        <f>SUM(T45:T45)</f>
        <v>0</v>
      </c>
      <c r="U46" s="187" t="s">
        <v>15</v>
      </c>
      <c r="V46" s="188">
        <f>SUM(V45:V45)</f>
        <v>0</v>
      </c>
      <c r="W46" s="186">
        <f>SUM(W45:W45)</f>
        <v>0</v>
      </c>
      <c r="X46" s="186">
        <f>SUM(X45:X45)</f>
        <v>0</v>
      </c>
      <c r="Y46" s="186">
        <f>SUM(Y45:Y45)</f>
        <v>10</v>
      </c>
      <c r="Z46" s="186">
        <f>SUM(Z45:Z45)</f>
        <v>12</v>
      </c>
      <c r="AA46" s="187" t="s">
        <v>15</v>
      </c>
      <c r="AB46" s="189">
        <f t="shared" ref="AB46:AG46" si="25">SUM(AB45:AB45)</f>
        <v>0</v>
      </c>
      <c r="AC46" s="186">
        <f t="shared" si="25"/>
        <v>0</v>
      </c>
      <c r="AD46" s="186">
        <f t="shared" si="25"/>
        <v>0</v>
      </c>
      <c r="AE46" s="186">
        <f t="shared" si="25"/>
        <v>10</v>
      </c>
      <c r="AF46" s="186">
        <f t="shared" si="25"/>
        <v>12</v>
      </c>
      <c r="AG46" s="190">
        <f t="shared" si="25"/>
        <v>0</v>
      </c>
      <c r="AH46" s="191"/>
      <c r="AI46" s="191"/>
      <c r="AJ46" s="191"/>
      <c r="AK46" s="191"/>
      <c r="AL46" s="191"/>
      <c r="AM46" s="191"/>
      <c r="AN46" s="191"/>
      <c r="AO46" s="191"/>
      <c r="AP46" s="191"/>
      <c r="AQ46" s="191"/>
      <c r="AR46" s="191"/>
      <c r="AS46" s="191"/>
    </row>
    <row r="47" spans="1:45" ht="21.95" customHeight="1" thickBot="1" x14ac:dyDescent="0.3">
      <c r="A47" s="192"/>
      <c r="B47" s="193"/>
      <c r="C47" s="194" t="s">
        <v>25</v>
      </c>
      <c r="D47" s="195">
        <f>D39+D43+D46</f>
        <v>0</v>
      </c>
      <c r="E47" s="195">
        <f>E39+E43+E46</f>
        <v>96</v>
      </c>
      <c r="F47" s="195">
        <f>F39+F43+F46</f>
        <v>0</v>
      </c>
      <c r="G47" s="195">
        <f>G39+G43+G46</f>
        <v>4</v>
      </c>
      <c r="H47" s="195">
        <f>H39+H46</f>
        <v>23</v>
      </c>
      <c r="I47" s="196" t="s">
        <v>15</v>
      </c>
      <c r="J47" s="195">
        <f>J39+J43+J46</f>
        <v>0</v>
      </c>
      <c r="K47" s="195">
        <f>K39+K43+K46</f>
        <v>66</v>
      </c>
      <c r="L47" s="195">
        <f>L39+L43+L46</f>
        <v>0</v>
      </c>
      <c r="M47" s="195">
        <f>M39+M43+M46</f>
        <v>28</v>
      </c>
      <c r="N47" s="195">
        <f>N39+N46</f>
        <v>19</v>
      </c>
      <c r="O47" s="196" t="s">
        <v>15</v>
      </c>
      <c r="P47" s="195">
        <f>P39+P43+P46</f>
        <v>0</v>
      </c>
      <c r="Q47" s="195">
        <f>Q39+Q43+Q46</f>
        <v>64</v>
      </c>
      <c r="R47" s="195">
        <f>R39+R43+R46</f>
        <v>0</v>
      </c>
      <c r="S47" s="195">
        <f>S39+S43+S46</f>
        <v>10</v>
      </c>
      <c r="T47" s="195">
        <f>T39+T46</f>
        <v>19</v>
      </c>
      <c r="U47" s="196" t="s">
        <v>15</v>
      </c>
      <c r="V47" s="195">
        <f>V39+V43+V46</f>
        <v>0</v>
      </c>
      <c r="W47" s="195">
        <f>W39+W43+W46</f>
        <v>62</v>
      </c>
      <c r="X47" s="195">
        <f>X39+X43+X46</f>
        <v>0</v>
      </c>
      <c r="Y47" s="195">
        <f>Y39+Y43+Y46</f>
        <v>32</v>
      </c>
      <c r="Z47" s="195">
        <f>Z39+Z46</f>
        <v>28</v>
      </c>
      <c r="AA47" s="196" t="s">
        <v>15</v>
      </c>
      <c r="AB47" s="195" t="s">
        <v>15</v>
      </c>
      <c r="AC47" s="195">
        <f>AC39+AC43+AC46</f>
        <v>288</v>
      </c>
      <c r="AD47" s="195" t="s">
        <v>15</v>
      </c>
      <c r="AE47" s="195">
        <f>AE39+AE43+AE46</f>
        <v>74</v>
      </c>
      <c r="AF47" s="195">
        <f>AF39+AF46</f>
        <v>89</v>
      </c>
      <c r="AG47" s="197">
        <f>AG39+AG43+AG46</f>
        <v>352</v>
      </c>
      <c r="AH47" s="57"/>
      <c r="AI47" s="57"/>
      <c r="AJ47" s="57"/>
      <c r="AK47" s="57"/>
      <c r="AL47" s="57"/>
      <c r="AM47" s="57"/>
      <c r="AN47" s="57"/>
      <c r="AO47" s="57"/>
      <c r="AP47" s="57"/>
      <c r="AQ47" s="57"/>
      <c r="AR47" s="57"/>
      <c r="AS47" s="57"/>
    </row>
    <row r="48" spans="1:45" ht="15.75" customHeight="1" thickBot="1" x14ac:dyDescent="0.25">
      <c r="A48" s="385"/>
      <c r="B48" s="386"/>
      <c r="C48" s="386"/>
      <c r="D48" s="386"/>
      <c r="E48" s="386"/>
      <c r="F48" s="386"/>
      <c r="G48" s="386"/>
      <c r="H48" s="386"/>
      <c r="I48" s="386"/>
      <c r="J48" s="386"/>
      <c r="K48" s="386"/>
      <c r="L48" s="386"/>
      <c r="M48" s="386"/>
      <c r="N48" s="386"/>
      <c r="O48" s="386"/>
      <c r="P48" s="386"/>
      <c r="Q48" s="386"/>
      <c r="R48" s="386"/>
      <c r="S48" s="386"/>
      <c r="T48" s="386"/>
      <c r="U48" s="386"/>
      <c r="V48" s="386"/>
      <c r="W48" s="386"/>
      <c r="X48" s="386"/>
      <c r="Y48" s="386"/>
      <c r="Z48" s="386"/>
      <c r="AA48" s="386"/>
      <c r="AB48" s="386"/>
      <c r="AC48" s="386"/>
      <c r="AD48" s="386"/>
      <c r="AE48" s="386"/>
      <c r="AF48" s="386"/>
      <c r="AG48" s="387"/>
      <c r="AH48" s="57"/>
      <c r="AI48" s="57"/>
      <c r="AJ48" s="57"/>
      <c r="AK48" s="57"/>
      <c r="AL48" s="57"/>
      <c r="AM48" s="57"/>
      <c r="AN48" s="57"/>
      <c r="AO48" s="57"/>
      <c r="AP48" s="57"/>
      <c r="AQ48" s="57"/>
      <c r="AR48" s="57"/>
      <c r="AS48" s="57"/>
    </row>
    <row r="49" spans="1:45" ht="15.75" customHeight="1" thickBot="1" x14ac:dyDescent="0.25">
      <c r="A49" s="198"/>
      <c r="B49" s="182"/>
      <c r="C49" s="199" t="s">
        <v>45</v>
      </c>
      <c r="D49" s="200"/>
      <c r="E49" s="200"/>
      <c r="F49" s="200"/>
      <c r="G49" s="200"/>
      <c r="H49" s="200"/>
      <c r="I49" s="200"/>
      <c r="J49" s="200"/>
      <c r="K49" s="200"/>
      <c r="L49" s="200"/>
      <c r="M49" s="200"/>
      <c r="N49" s="200"/>
      <c r="O49" s="200"/>
      <c r="P49" s="352"/>
      <c r="Q49" s="352"/>
      <c r="R49" s="352"/>
      <c r="S49" s="352"/>
      <c r="T49" s="352"/>
      <c r="U49" s="352"/>
      <c r="V49" s="352"/>
      <c r="W49" s="352"/>
      <c r="X49" s="352"/>
      <c r="Y49" s="352"/>
      <c r="Z49" s="352"/>
      <c r="AA49" s="352"/>
      <c r="AB49" s="201"/>
      <c r="AC49" s="202"/>
      <c r="AD49" s="202"/>
      <c r="AE49" s="202"/>
      <c r="AF49" s="203"/>
      <c r="AG49" s="204"/>
      <c r="AH49" s="205"/>
      <c r="AI49" s="206"/>
      <c r="AJ49" s="57"/>
      <c r="AK49" s="57"/>
      <c r="AL49" s="57"/>
      <c r="AM49" s="57"/>
      <c r="AN49" s="57"/>
      <c r="AO49" s="57"/>
      <c r="AP49" s="57"/>
      <c r="AQ49" s="57"/>
      <c r="AR49" s="57"/>
      <c r="AS49" s="57"/>
    </row>
    <row r="50" spans="1:45" ht="15.75" customHeight="1" x14ac:dyDescent="0.2">
      <c r="A50" s="207" t="s">
        <v>124</v>
      </c>
      <c r="B50" s="208" t="s">
        <v>17</v>
      </c>
      <c r="C50" s="209" t="s">
        <v>130</v>
      </c>
      <c r="D50" s="180"/>
      <c r="E50" s="44"/>
      <c r="F50" s="43"/>
      <c r="G50" s="44"/>
      <c r="H50" s="43"/>
      <c r="I50" s="45"/>
      <c r="J50" s="46"/>
      <c r="K50" s="44">
        <v>6</v>
      </c>
      <c r="L50" s="43"/>
      <c r="M50" s="44"/>
      <c r="N50" s="43">
        <v>2</v>
      </c>
      <c r="O50" s="47" t="s">
        <v>123</v>
      </c>
      <c r="P50" s="43"/>
      <c r="Q50" s="44"/>
      <c r="R50" s="43"/>
      <c r="S50" s="44"/>
      <c r="T50" s="43"/>
      <c r="U50" s="45"/>
      <c r="V50" s="46"/>
      <c r="W50" s="44"/>
      <c r="X50" s="43"/>
      <c r="Y50" s="44"/>
      <c r="Z50" s="43"/>
      <c r="AA50" s="47"/>
      <c r="AB50" s="389"/>
      <c r="AC50" s="389"/>
      <c r="AD50" s="389"/>
      <c r="AE50" s="389"/>
      <c r="AF50" s="390"/>
      <c r="AG50" s="390"/>
      <c r="AH50" s="181" t="s">
        <v>175</v>
      </c>
      <c r="AI50" s="210" t="s">
        <v>83</v>
      </c>
      <c r="AJ50" s="57"/>
      <c r="AK50" s="57"/>
      <c r="AL50" s="57"/>
      <c r="AM50" s="57"/>
      <c r="AN50" s="57"/>
      <c r="AO50" s="57"/>
      <c r="AP50" s="57"/>
      <c r="AQ50" s="57"/>
      <c r="AR50" s="57"/>
      <c r="AS50" s="57"/>
    </row>
    <row r="51" spans="1:45" ht="15.75" customHeight="1" x14ac:dyDescent="0.2">
      <c r="A51" s="178" t="s">
        <v>125</v>
      </c>
      <c r="B51" s="211" t="s">
        <v>17</v>
      </c>
      <c r="C51" s="179" t="s">
        <v>131</v>
      </c>
      <c r="D51" s="180"/>
      <c r="E51" s="44"/>
      <c r="F51" s="43"/>
      <c r="G51" s="44"/>
      <c r="H51" s="43"/>
      <c r="I51" s="45"/>
      <c r="J51" s="46"/>
      <c r="K51" s="44">
        <v>6</v>
      </c>
      <c r="L51" s="43"/>
      <c r="M51" s="44"/>
      <c r="N51" s="43">
        <v>2</v>
      </c>
      <c r="O51" s="47" t="s">
        <v>123</v>
      </c>
      <c r="P51" s="43"/>
      <c r="Q51" s="44"/>
      <c r="R51" s="43"/>
      <c r="S51" s="44"/>
      <c r="T51" s="43"/>
      <c r="U51" s="45"/>
      <c r="V51" s="46"/>
      <c r="W51" s="44"/>
      <c r="X51" s="43"/>
      <c r="Y51" s="44"/>
      <c r="Z51" s="43"/>
      <c r="AA51" s="47"/>
      <c r="AB51" s="378"/>
      <c r="AC51" s="379"/>
      <c r="AD51" s="379"/>
      <c r="AE51" s="380"/>
      <c r="AF51" s="376"/>
      <c r="AG51" s="377"/>
      <c r="AH51" s="181" t="s">
        <v>181</v>
      </c>
      <c r="AI51" s="210" t="s">
        <v>182</v>
      </c>
      <c r="AJ51" s="57"/>
      <c r="AK51" s="57"/>
      <c r="AL51" s="57"/>
      <c r="AM51" s="57"/>
      <c r="AN51" s="57"/>
      <c r="AO51" s="57"/>
      <c r="AP51" s="57"/>
      <c r="AQ51" s="57"/>
      <c r="AR51" s="57"/>
      <c r="AS51" s="57"/>
    </row>
    <row r="52" spans="1:45" ht="15.75" customHeight="1" x14ac:dyDescent="0.2">
      <c r="A52" s="339" t="s">
        <v>126</v>
      </c>
      <c r="B52" s="211" t="s">
        <v>17</v>
      </c>
      <c r="C52" s="340" t="s">
        <v>132</v>
      </c>
      <c r="D52" s="180"/>
      <c r="E52" s="44"/>
      <c r="F52" s="43"/>
      <c r="G52" s="44"/>
      <c r="H52" s="43"/>
      <c r="I52" s="45"/>
      <c r="J52" s="46"/>
      <c r="K52" s="44"/>
      <c r="L52" s="43"/>
      <c r="M52" s="44"/>
      <c r="N52" s="43"/>
      <c r="O52" s="47"/>
      <c r="P52" s="43"/>
      <c r="Q52" s="44">
        <v>6</v>
      </c>
      <c r="R52" s="43"/>
      <c r="S52" s="44"/>
      <c r="T52" s="43">
        <v>2</v>
      </c>
      <c r="U52" s="45" t="s">
        <v>123</v>
      </c>
      <c r="V52" s="46"/>
      <c r="W52" s="44"/>
      <c r="X52" s="43"/>
      <c r="Y52" s="44"/>
      <c r="Z52" s="43"/>
      <c r="AA52" s="47"/>
      <c r="AB52" s="383"/>
      <c r="AC52" s="383"/>
      <c r="AD52" s="383"/>
      <c r="AE52" s="383"/>
      <c r="AF52" s="384"/>
      <c r="AG52" s="384"/>
      <c r="AH52" s="181" t="s">
        <v>78</v>
      </c>
      <c r="AI52" s="210" t="s">
        <v>183</v>
      </c>
      <c r="AJ52" s="57"/>
      <c r="AK52" s="57"/>
      <c r="AL52" s="57"/>
      <c r="AM52" s="57"/>
      <c r="AN52" s="57"/>
      <c r="AO52" s="57"/>
      <c r="AP52" s="57"/>
      <c r="AQ52" s="57"/>
      <c r="AR52" s="57"/>
      <c r="AS52" s="57"/>
    </row>
    <row r="53" spans="1:45" ht="15.75" customHeight="1" x14ac:dyDescent="0.2">
      <c r="A53" s="178" t="s">
        <v>127</v>
      </c>
      <c r="B53" s="211" t="s">
        <v>17</v>
      </c>
      <c r="C53" s="179" t="s">
        <v>133</v>
      </c>
      <c r="D53" s="180"/>
      <c r="E53" s="44"/>
      <c r="F53" s="43"/>
      <c r="G53" s="44"/>
      <c r="H53" s="43"/>
      <c r="I53" s="45"/>
      <c r="J53" s="46"/>
      <c r="K53" s="44"/>
      <c r="L53" s="43"/>
      <c r="M53" s="44"/>
      <c r="N53" s="43"/>
      <c r="O53" s="47"/>
      <c r="P53" s="43"/>
      <c r="Q53" s="44"/>
      <c r="R53" s="43"/>
      <c r="S53" s="44"/>
      <c r="T53" s="43"/>
      <c r="U53" s="45"/>
      <c r="V53" s="46"/>
      <c r="W53" s="44">
        <v>6</v>
      </c>
      <c r="X53" s="43"/>
      <c r="Y53" s="44"/>
      <c r="Z53" s="43">
        <v>2</v>
      </c>
      <c r="AA53" s="47" t="s">
        <v>123</v>
      </c>
      <c r="AB53" s="212"/>
      <c r="AC53" s="213"/>
      <c r="AD53" s="213"/>
      <c r="AE53" s="214"/>
      <c r="AF53" s="215"/>
      <c r="AG53" s="216"/>
      <c r="AH53" s="181" t="s">
        <v>181</v>
      </c>
      <c r="AI53" s="210" t="s">
        <v>184</v>
      </c>
      <c r="AJ53" s="57"/>
      <c r="AK53" s="57"/>
      <c r="AL53" s="57"/>
      <c r="AM53" s="57"/>
      <c r="AN53" s="57"/>
      <c r="AO53" s="57"/>
      <c r="AP53" s="57"/>
      <c r="AQ53" s="57"/>
      <c r="AR53" s="57"/>
      <c r="AS53" s="57"/>
    </row>
    <row r="54" spans="1:45" ht="15.75" customHeight="1" x14ac:dyDescent="0.2">
      <c r="A54" s="178" t="s">
        <v>128</v>
      </c>
      <c r="B54" s="211" t="s">
        <v>17</v>
      </c>
      <c r="C54" s="179" t="s">
        <v>134</v>
      </c>
      <c r="D54" s="217"/>
      <c r="E54" s="52"/>
      <c r="F54" s="51"/>
      <c r="G54" s="52"/>
      <c r="H54" s="51"/>
      <c r="I54" s="53"/>
      <c r="J54" s="56"/>
      <c r="K54" s="52"/>
      <c r="L54" s="51"/>
      <c r="M54" s="218"/>
      <c r="N54" s="219"/>
      <c r="O54" s="220"/>
      <c r="P54" s="43"/>
      <c r="Q54" s="44"/>
      <c r="R54" s="43"/>
      <c r="S54" s="44"/>
      <c r="T54" s="43"/>
      <c r="U54" s="45"/>
      <c r="V54" s="46"/>
      <c r="W54" s="44">
        <v>6</v>
      </c>
      <c r="X54" s="43"/>
      <c r="Y54" s="44"/>
      <c r="Z54" s="43">
        <v>2</v>
      </c>
      <c r="AA54" s="47" t="s">
        <v>123</v>
      </c>
      <c r="AB54" s="373"/>
      <c r="AC54" s="374"/>
      <c r="AD54" s="374"/>
      <c r="AE54" s="375"/>
      <c r="AF54" s="381"/>
      <c r="AG54" s="382"/>
      <c r="AH54" s="483" t="s">
        <v>197</v>
      </c>
      <c r="AI54" s="71" t="s">
        <v>118</v>
      </c>
      <c r="AJ54" s="57"/>
      <c r="AK54" s="57"/>
      <c r="AL54" s="57"/>
      <c r="AM54" s="57"/>
      <c r="AN54" s="57"/>
      <c r="AO54" s="57"/>
      <c r="AP54" s="57"/>
      <c r="AQ54" s="57"/>
      <c r="AR54" s="57"/>
      <c r="AS54" s="57"/>
    </row>
    <row r="55" spans="1:45" ht="15.75" customHeight="1" thickBot="1" x14ac:dyDescent="0.25">
      <c r="A55" s="334" t="s">
        <v>129</v>
      </c>
      <c r="B55" s="325" t="s">
        <v>17</v>
      </c>
      <c r="C55" s="335" t="s">
        <v>192</v>
      </c>
      <c r="D55" s="326"/>
      <c r="E55" s="222"/>
      <c r="F55" s="223"/>
      <c r="G55" s="222"/>
      <c r="H55" s="223"/>
      <c r="I55" s="327"/>
      <c r="J55" s="221"/>
      <c r="K55" s="222"/>
      <c r="L55" s="327"/>
      <c r="M55" s="328"/>
      <c r="N55" s="328"/>
      <c r="O55" s="329"/>
      <c r="P55" s="326"/>
      <c r="Q55" s="222"/>
      <c r="R55" s="223"/>
      <c r="S55" s="222">
        <v>8</v>
      </c>
      <c r="T55" s="223">
        <v>2</v>
      </c>
      <c r="U55" s="224" t="s">
        <v>77</v>
      </c>
      <c r="V55" s="221"/>
      <c r="W55" s="222"/>
      <c r="X55" s="223"/>
      <c r="Y55" s="222"/>
      <c r="Z55" s="223"/>
      <c r="AA55" s="224"/>
      <c r="AB55" s="343"/>
      <c r="AC55" s="344"/>
      <c r="AD55" s="344"/>
      <c r="AE55" s="345"/>
      <c r="AF55" s="346"/>
      <c r="AG55" s="347"/>
      <c r="AH55" s="336" t="s">
        <v>195</v>
      </c>
      <c r="AI55" s="337" t="s">
        <v>194</v>
      </c>
      <c r="AJ55" s="57"/>
      <c r="AK55" s="57"/>
      <c r="AL55" s="57"/>
      <c r="AM55" s="57"/>
      <c r="AN55" s="57"/>
      <c r="AO55" s="57"/>
      <c r="AP55" s="57"/>
      <c r="AQ55" s="57"/>
      <c r="AR55" s="57"/>
      <c r="AS55" s="57"/>
    </row>
    <row r="56" spans="1:45" ht="15.95" customHeight="1" thickBot="1" x14ac:dyDescent="0.25">
      <c r="A56" s="363"/>
      <c r="B56" s="363"/>
      <c r="C56" s="363"/>
      <c r="D56" s="363"/>
      <c r="E56" s="363"/>
      <c r="F56" s="363"/>
      <c r="G56" s="363"/>
      <c r="H56" s="363"/>
      <c r="I56" s="363"/>
      <c r="J56" s="363"/>
      <c r="K56" s="363"/>
      <c r="L56" s="363"/>
      <c r="M56" s="363"/>
      <c r="N56" s="363"/>
      <c r="O56" s="363"/>
      <c r="P56" s="363"/>
      <c r="Q56" s="363"/>
      <c r="R56" s="363"/>
      <c r="S56" s="363"/>
      <c r="T56" s="363"/>
      <c r="U56" s="363"/>
      <c r="V56" s="363"/>
      <c r="W56" s="363"/>
      <c r="X56" s="363"/>
      <c r="Y56" s="363"/>
      <c r="Z56" s="363"/>
      <c r="AA56" s="363"/>
      <c r="AB56" s="225"/>
      <c r="AC56" s="225"/>
      <c r="AD56" s="225"/>
      <c r="AE56" s="225"/>
      <c r="AF56" s="226"/>
      <c r="AG56" s="227"/>
      <c r="AH56" s="57"/>
      <c r="AI56" s="57"/>
      <c r="AJ56" s="57"/>
      <c r="AK56" s="57"/>
      <c r="AL56" s="57"/>
      <c r="AM56" s="57"/>
      <c r="AN56" s="57"/>
      <c r="AO56" s="57"/>
      <c r="AP56" s="57"/>
      <c r="AQ56" s="57"/>
      <c r="AR56" s="57"/>
      <c r="AS56" s="57"/>
    </row>
    <row r="57" spans="1:45" ht="9.9499999999999993" customHeight="1" thickTop="1" thickBot="1" x14ac:dyDescent="0.25">
      <c r="A57" s="228"/>
      <c r="B57" s="157"/>
      <c r="C57" s="229"/>
      <c r="D57" s="230"/>
      <c r="E57" s="230"/>
      <c r="F57" s="230"/>
      <c r="G57" s="230"/>
      <c r="H57" s="230"/>
      <c r="I57" s="230"/>
      <c r="J57" s="230"/>
      <c r="K57" s="230"/>
      <c r="L57" s="230"/>
      <c r="M57" s="231"/>
      <c r="N57" s="232"/>
      <c r="O57" s="232"/>
      <c r="P57" s="230"/>
      <c r="Q57" s="230"/>
      <c r="R57" s="230"/>
      <c r="S57" s="230"/>
      <c r="T57" s="230"/>
      <c r="U57" s="230"/>
      <c r="V57" s="230"/>
      <c r="W57" s="230"/>
      <c r="X57" s="230"/>
      <c r="Y57" s="231"/>
      <c r="Z57" s="232"/>
      <c r="AA57" s="232"/>
      <c r="AB57" s="233"/>
      <c r="AC57" s="234"/>
      <c r="AD57" s="234"/>
      <c r="AE57" s="234"/>
      <c r="AF57" s="234"/>
      <c r="AG57" s="235"/>
      <c r="AH57" s="57"/>
      <c r="AI57" s="57"/>
      <c r="AJ57" s="57"/>
      <c r="AK57" s="57"/>
      <c r="AL57" s="57"/>
      <c r="AM57" s="57"/>
      <c r="AN57" s="57"/>
      <c r="AO57" s="57"/>
      <c r="AP57" s="57"/>
      <c r="AQ57" s="57"/>
      <c r="AR57" s="57"/>
      <c r="AS57" s="57"/>
    </row>
    <row r="58" spans="1:45" ht="15.75" customHeight="1" thickTop="1" thickBot="1" x14ac:dyDescent="0.25">
      <c r="A58" s="364"/>
      <c r="B58" s="365"/>
      <c r="C58" s="365"/>
      <c r="D58" s="365"/>
      <c r="E58" s="365"/>
      <c r="F58" s="365"/>
      <c r="G58" s="365"/>
      <c r="H58" s="365"/>
      <c r="I58" s="365"/>
      <c r="J58" s="365"/>
      <c r="K58" s="365"/>
      <c r="L58" s="365"/>
      <c r="M58" s="365"/>
      <c r="N58" s="365"/>
      <c r="O58" s="365"/>
      <c r="P58" s="365"/>
      <c r="Q58" s="365"/>
      <c r="R58" s="365"/>
      <c r="S58" s="365"/>
      <c r="T58" s="365"/>
      <c r="U58" s="365"/>
      <c r="V58" s="365"/>
      <c r="W58" s="365"/>
      <c r="X58" s="365"/>
      <c r="Y58" s="365"/>
      <c r="Z58" s="365"/>
      <c r="AA58" s="365"/>
      <c r="AB58" s="236"/>
      <c r="AC58" s="236"/>
      <c r="AD58" s="236"/>
      <c r="AE58" s="236"/>
      <c r="AF58" s="236"/>
      <c r="AG58" s="237"/>
      <c r="AH58" s="57"/>
      <c r="AI58" s="57"/>
      <c r="AJ58" s="57"/>
      <c r="AK58" s="57"/>
      <c r="AL58" s="57"/>
      <c r="AM58" s="57"/>
      <c r="AN58" s="57"/>
      <c r="AO58" s="57"/>
      <c r="AP58" s="57"/>
      <c r="AQ58" s="57"/>
      <c r="AR58" s="57"/>
      <c r="AS58" s="57"/>
    </row>
    <row r="59" spans="1:45" ht="15.75" customHeight="1" thickTop="1" x14ac:dyDescent="0.2">
      <c r="A59" s="361" t="s">
        <v>18</v>
      </c>
      <c r="B59" s="362"/>
      <c r="C59" s="362"/>
      <c r="D59" s="362"/>
      <c r="E59" s="362"/>
      <c r="F59" s="362"/>
      <c r="G59" s="362"/>
      <c r="H59" s="362"/>
      <c r="I59" s="362"/>
      <c r="J59" s="362"/>
      <c r="K59" s="362"/>
      <c r="L59" s="362"/>
      <c r="M59" s="362"/>
      <c r="N59" s="362"/>
      <c r="O59" s="362"/>
      <c r="P59" s="362"/>
      <c r="Q59" s="362"/>
      <c r="R59" s="362"/>
      <c r="S59" s="362"/>
      <c r="T59" s="362"/>
      <c r="U59" s="362"/>
      <c r="V59" s="362"/>
      <c r="W59" s="362"/>
      <c r="X59" s="362"/>
      <c r="Y59" s="362"/>
      <c r="Z59" s="362"/>
      <c r="AA59" s="362"/>
      <c r="AB59" s="238"/>
      <c r="AC59" s="238"/>
      <c r="AD59" s="238"/>
      <c r="AE59" s="238"/>
      <c r="AF59" s="238"/>
      <c r="AG59" s="239"/>
      <c r="AH59" s="57"/>
      <c r="AI59" s="57"/>
      <c r="AJ59" s="57"/>
      <c r="AK59" s="57"/>
      <c r="AL59" s="57"/>
      <c r="AM59" s="57"/>
      <c r="AN59" s="57"/>
      <c r="AO59" s="57"/>
      <c r="AP59" s="57"/>
      <c r="AQ59" s="57"/>
      <c r="AR59" s="57"/>
      <c r="AS59" s="57"/>
    </row>
    <row r="60" spans="1:45" ht="15.75" customHeight="1" x14ac:dyDescent="0.2">
      <c r="A60" s="240"/>
      <c r="B60" s="241"/>
      <c r="C60" s="303" t="s">
        <v>19</v>
      </c>
      <c r="D60" s="128"/>
      <c r="E60" s="129"/>
      <c r="F60" s="129"/>
      <c r="G60" s="129"/>
      <c r="H60" s="49"/>
      <c r="I60" s="130" t="str">
        <f>IF(COUNTIF(I10:I45,"A")=0,"",COUNTIF(I10:I45,"A"))</f>
        <v/>
      </c>
      <c r="J60" s="128"/>
      <c r="K60" s="129"/>
      <c r="L60" s="129"/>
      <c r="M60" s="129"/>
      <c r="N60" s="49"/>
      <c r="O60" s="130" t="str">
        <f>IF(COUNTIF(O10:O45,"A")=0,"",COUNTIF(O10:O45,"A"))</f>
        <v/>
      </c>
      <c r="P60" s="128"/>
      <c r="Q60" s="129"/>
      <c r="R60" s="129"/>
      <c r="S60" s="129"/>
      <c r="T60" s="49"/>
      <c r="U60" s="130" t="str">
        <f>IF(COUNTIF(U10:U45,"A")=0,"",COUNTIF(U10:U45,"A"))</f>
        <v/>
      </c>
      <c r="V60" s="128"/>
      <c r="W60" s="129"/>
      <c r="X60" s="129"/>
      <c r="Y60" s="129"/>
      <c r="Z60" s="49"/>
      <c r="AA60" s="130" t="str">
        <f>IF(COUNTIF(AA10:AA45,"A")=0,"",COUNTIF(AA10:AA45,"A"))</f>
        <v/>
      </c>
      <c r="AB60" s="131"/>
      <c r="AC60" s="129"/>
      <c r="AD60" s="129"/>
      <c r="AE60" s="129"/>
      <c r="AF60" s="49"/>
      <c r="AG60" s="132" t="str">
        <f t="shared" ref="AG60:AG72" si="26">IF(SUM(I60:AA60)=0,"",SUM(I60:AA60))</f>
        <v/>
      </c>
      <c r="AH60" s="57"/>
      <c r="AI60" s="57"/>
      <c r="AJ60" s="57"/>
      <c r="AK60" s="57"/>
      <c r="AL60" s="57"/>
      <c r="AM60" s="57"/>
      <c r="AN60" s="57"/>
      <c r="AO60" s="57"/>
      <c r="AP60" s="57"/>
      <c r="AQ60" s="57"/>
      <c r="AR60" s="57"/>
      <c r="AS60" s="57"/>
    </row>
    <row r="61" spans="1:45" ht="15.75" customHeight="1" x14ac:dyDescent="0.2">
      <c r="A61" s="240"/>
      <c r="B61" s="241"/>
      <c r="C61" s="303" t="s">
        <v>20</v>
      </c>
      <c r="D61" s="128"/>
      <c r="E61" s="129"/>
      <c r="F61" s="129"/>
      <c r="G61" s="129"/>
      <c r="H61" s="49"/>
      <c r="I61" s="130" t="str">
        <f>IF(COUNTIF(I10:I45,"B")=0,"",COUNTIF(I10:I45,"B"))</f>
        <v/>
      </c>
      <c r="J61" s="128"/>
      <c r="K61" s="129"/>
      <c r="L61" s="129"/>
      <c r="M61" s="129"/>
      <c r="N61" s="49"/>
      <c r="O61" s="130">
        <f>IF(COUNTIF(O10:O45,"B")=0,"",COUNTIF(O10:O45,"B"))</f>
        <v>1</v>
      </c>
      <c r="P61" s="128"/>
      <c r="Q61" s="129"/>
      <c r="R61" s="129"/>
      <c r="S61" s="129"/>
      <c r="T61" s="49"/>
      <c r="U61" s="130">
        <f>IF(COUNTIF(U10:U45,"B")=0,"",COUNTIF(U10:U45,"B"))</f>
        <v>1</v>
      </c>
      <c r="V61" s="128"/>
      <c r="W61" s="129"/>
      <c r="X61" s="129"/>
      <c r="Y61" s="129"/>
      <c r="Z61" s="49"/>
      <c r="AA61" s="130">
        <f>IF(COUNTIF(AA10:AA45,"B")=0,"",COUNTIF(AA10:AA45,"B"))</f>
        <v>1</v>
      </c>
      <c r="AB61" s="131"/>
      <c r="AC61" s="129"/>
      <c r="AD61" s="129"/>
      <c r="AE61" s="129"/>
      <c r="AF61" s="49"/>
      <c r="AG61" s="132">
        <f t="shared" si="26"/>
        <v>3</v>
      </c>
      <c r="AH61" s="57"/>
      <c r="AI61" s="57"/>
      <c r="AJ61" s="57"/>
      <c r="AK61" s="57"/>
      <c r="AL61" s="57"/>
      <c r="AM61" s="57"/>
      <c r="AN61" s="57"/>
      <c r="AO61" s="57"/>
      <c r="AP61" s="57"/>
      <c r="AQ61" s="57"/>
      <c r="AR61" s="57"/>
      <c r="AS61" s="57"/>
    </row>
    <row r="62" spans="1:45" ht="15.75" customHeight="1" x14ac:dyDescent="0.2">
      <c r="A62" s="240"/>
      <c r="B62" s="241"/>
      <c r="C62" s="303" t="s">
        <v>56</v>
      </c>
      <c r="D62" s="128"/>
      <c r="E62" s="129"/>
      <c r="F62" s="129"/>
      <c r="G62" s="129"/>
      <c r="H62" s="49"/>
      <c r="I62" s="130">
        <f>IF(COUNTIF(I10:I45,"ÉÉ")=0,"",COUNTIF(I10:I45,"ÉÉ"))</f>
        <v>4</v>
      </c>
      <c r="J62" s="128"/>
      <c r="K62" s="129"/>
      <c r="L62" s="129"/>
      <c r="M62" s="129"/>
      <c r="N62" s="49"/>
      <c r="O62" s="130">
        <f>IF(COUNTIF(O10:O45,"ÉÉ")=0,"",COUNTIF(O10:O45,"ÉÉ"))</f>
        <v>5</v>
      </c>
      <c r="P62" s="128"/>
      <c r="Q62" s="129"/>
      <c r="R62" s="129"/>
      <c r="S62" s="129"/>
      <c r="T62" s="49"/>
      <c r="U62" s="130">
        <f>IF(COUNTIF(U10:U45,"ÉÉ")=0,"",COUNTIF(U10:U45,"ÉÉ"))</f>
        <v>5</v>
      </c>
      <c r="V62" s="128"/>
      <c r="W62" s="129"/>
      <c r="X62" s="129"/>
      <c r="Y62" s="129"/>
      <c r="Z62" s="49"/>
      <c r="AA62" s="130">
        <f>IF(COUNTIF(AA10:AA45,"ÉÉ")=0,"",COUNTIF(AA10:AA45,"ÉÉ"))</f>
        <v>4</v>
      </c>
      <c r="AB62" s="131"/>
      <c r="AC62" s="129"/>
      <c r="AD62" s="129"/>
      <c r="AE62" s="129"/>
      <c r="AF62" s="49"/>
      <c r="AG62" s="132">
        <f t="shared" si="26"/>
        <v>18</v>
      </c>
      <c r="AH62" s="57"/>
      <c r="AI62" s="57"/>
      <c r="AJ62" s="57"/>
      <c r="AK62" s="57"/>
      <c r="AL62" s="57"/>
      <c r="AM62" s="57"/>
      <c r="AN62" s="57"/>
      <c r="AO62" s="57"/>
      <c r="AP62" s="57"/>
      <c r="AQ62" s="57"/>
      <c r="AR62" s="57"/>
      <c r="AS62" s="57"/>
    </row>
    <row r="63" spans="1:45" ht="15.75" customHeight="1" x14ac:dyDescent="0.2">
      <c r="A63" s="240"/>
      <c r="B63" s="242"/>
      <c r="C63" s="303" t="s">
        <v>57</v>
      </c>
      <c r="D63" s="133"/>
      <c r="E63" s="134"/>
      <c r="F63" s="134"/>
      <c r="G63" s="134"/>
      <c r="H63" s="135"/>
      <c r="I63" s="130" t="str">
        <f>IF(COUNTIF(I10:I45,"ÉÉ(Z)")=0,"",COUNTIF(I10:I45,"ÉÉ(Z)"))</f>
        <v/>
      </c>
      <c r="J63" s="133"/>
      <c r="K63" s="134"/>
      <c r="L63" s="134"/>
      <c r="M63" s="134"/>
      <c r="N63" s="135"/>
      <c r="O63" s="130" t="str">
        <f>IF(COUNTIF(O10:O45,"ÉÉ(Z)")=0,"",COUNTIF(O10:O45,"ÉÉ(Z)"))</f>
        <v/>
      </c>
      <c r="P63" s="133"/>
      <c r="Q63" s="134"/>
      <c r="R63" s="134"/>
      <c r="S63" s="134"/>
      <c r="T63" s="135"/>
      <c r="U63" s="130" t="str">
        <f>IF(COUNTIF(U10:U45,"ÉÉ(Z)")=0,"",COUNTIF(U10:U45,"ÉÉ(Z)"))</f>
        <v/>
      </c>
      <c r="V63" s="133"/>
      <c r="W63" s="134"/>
      <c r="X63" s="134"/>
      <c r="Y63" s="134"/>
      <c r="Z63" s="135"/>
      <c r="AA63" s="130" t="str">
        <f>IF(COUNTIF(AA10:AA45,"ÉÉ(Z)")=0,"",COUNTIF(AA10:AA45,"ÉÉ(Z)"))</f>
        <v/>
      </c>
      <c r="AB63" s="136"/>
      <c r="AC63" s="134"/>
      <c r="AD63" s="134"/>
      <c r="AE63" s="134"/>
      <c r="AF63" s="135"/>
      <c r="AG63" s="132" t="str">
        <f t="shared" si="26"/>
        <v/>
      </c>
      <c r="AH63" s="57"/>
      <c r="AI63" s="57"/>
      <c r="AJ63" s="57"/>
      <c r="AK63" s="57"/>
      <c r="AL63" s="57"/>
      <c r="AM63" s="57"/>
      <c r="AN63" s="57"/>
      <c r="AO63" s="57"/>
      <c r="AP63" s="57"/>
      <c r="AQ63" s="57"/>
      <c r="AR63" s="57"/>
      <c r="AS63" s="57"/>
    </row>
    <row r="64" spans="1:45" ht="15.75" customHeight="1" x14ac:dyDescent="0.2">
      <c r="A64" s="240"/>
      <c r="B64" s="241"/>
      <c r="C64" s="303" t="s">
        <v>58</v>
      </c>
      <c r="D64" s="128"/>
      <c r="E64" s="129"/>
      <c r="F64" s="129"/>
      <c r="G64" s="129"/>
      <c r="H64" s="49"/>
      <c r="I64" s="130">
        <f>IF(COUNTIF(I10:I45,"GYJ")=0,"",COUNTIF(I10:I45,"GYJ"))</f>
        <v>1</v>
      </c>
      <c r="J64" s="128"/>
      <c r="K64" s="129"/>
      <c r="L64" s="129"/>
      <c r="M64" s="129"/>
      <c r="N64" s="49"/>
      <c r="O64" s="130">
        <f>IF(COUNTIF(O10:O45,"GYJ")=0,"",COUNTIF(O10:O45,"GYJ"))</f>
        <v>1</v>
      </c>
      <c r="P64" s="128"/>
      <c r="Q64" s="129"/>
      <c r="R64" s="129"/>
      <c r="S64" s="129"/>
      <c r="T64" s="49"/>
      <c r="U64" s="130" t="str">
        <f>IF(COUNTIF(U10:U45,"GYJ")=0,"",COUNTIF(U10:U45,"GYJ"))</f>
        <v/>
      </c>
      <c r="V64" s="128"/>
      <c r="W64" s="129"/>
      <c r="X64" s="129"/>
      <c r="Y64" s="129"/>
      <c r="Z64" s="49"/>
      <c r="AA64" s="130">
        <f>IF(COUNTIF(AA10:AA45,"GYJ")=0,"",COUNTIF(AA10:AA45,"GYJ"))</f>
        <v>2</v>
      </c>
      <c r="AB64" s="131"/>
      <c r="AC64" s="129"/>
      <c r="AD64" s="129"/>
      <c r="AE64" s="129"/>
      <c r="AF64" s="49"/>
      <c r="AG64" s="132">
        <f t="shared" si="26"/>
        <v>4</v>
      </c>
      <c r="AH64" s="57"/>
      <c r="AI64" s="57"/>
      <c r="AJ64" s="57"/>
      <c r="AK64" s="57"/>
      <c r="AL64" s="57"/>
      <c r="AM64" s="57"/>
      <c r="AN64" s="57"/>
      <c r="AO64" s="57"/>
      <c r="AP64" s="57"/>
      <c r="AQ64" s="57"/>
      <c r="AR64" s="57"/>
      <c r="AS64" s="57"/>
    </row>
    <row r="65" spans="1:45" ht="15.75" customHeight="1" x14ac:dyDescent="0.2">
      <c r="A65" s="240"/>
      <c r="B65" s="241"/>
      <c r="C65" s="303" t="s">
        <v>59</v>
      </c>
      <c r="D65" s="128"/>
      <c r="E65" s="129"/>
      <c r="F65" s="129"/>
      <c r="G65" s="129"/>
      <c r="H65" s="49"/>
      <c r="I65" s="130" t="str">
        <f>IF(COUNTIF(I10:I45,"GYJ(Z)")=0,"",COUNTIF(I10:I45,"GYJ(Z)"))</f>
        <v/>
      </c>
      <c r="J65" s="128"/>
      <c r="K65" s="129"/>
      <c r="L65" s="129"/>
      <c r="M65" s="129"/>
      <c r="N65" s="49"/>
      <c r="O65" s="130" t="str">
        <f>IF(COUNTIF(O10:O45,"GYJ(Z)")=0,"",COUNTIF(O10:O45,"GYJ(Z)"))</f>
        <v/>
      </c>
      <c r="P65" s="128"/>
      <c r="Q65" s="129"/>
      <c r="R65" s="129"/>
      <c r="S65" s="129"/>
      <c r="T65" s="49"/>
      <c r="U65" s="130" t="str">
        <f>IF(COUNTIF(U10:U45,"GYJ(Z)")=0,"",COUNTIF(U10:U45,"GYJ(Z)"))</f>
        <v/>
      </c>
      <c r="V65" s="128"/>
      <c r="W65" s="129"/>
      <c r="X65" s="129"/>
      <c r="Y65" s="129"/>
      <c r="Z65" s="49"/>
      <c r="AA65" s="130" t="str">
        <f>IF(COUNTIF(AA10:AA45,"GYJ(Z)")=0,"",COUNTIF(AA10:AA45,"GYJ(Z)"))</f>
        <v/>
      </c>
      <c r="AB65" s="131"/>
      <c r="AC65" s="129"/>
      <c r="AD65" s="129"/>
      <c r="AE65" s="129"/>
      <c r="AF65" s="49"/>
      <c r="AG65" s="132" t="str">
        <f t="shared" si="26"/>
        <v/>
      </c>
      <c r="AH65" s="57"/>
      <c r="AI65" s="57"/>
      <c r="AJ65" s="57"/>
      <c r="AK65" s="57"/>
      <c r="AL65" s="57"/>
      <c r="AM65" s="57"/>
      <c r="AN65" s="57"/>
      <c r="AO65" s="57"/>
      <c r="AP65" s="57"/>
      <c r="AQ65" s="57"/>
      <c r="AR65" s="57"/>
      <c r="AS65" s="57"/>
    </row>
    <row r="66" spans="1:45" ht="15.75" customHeight="1" x14ac:dyDescent="0.2">
      <c r="A66" s="240"/>
      <c r="B66" s="241"/>
      <c r="C66" s="303" t="s">
        <v>30</v>
      </c>
      <c r="D66" s="128"/>
      <c r="E66" s="129"/>
      <c r="F66" s="129"/>
      <c r="G66" s="129"/>
      <c r="H66" s="49"/>
      <c r="I66" s="130" t="str">
        <f>IF(COUNTIF(I10:I45,"K")=0,"",COUNTIF(I10:I45,"K"))</f>
        <v/>
      </c>
      <c r="J66" s="128"/>
      <c r="K66" s="129"/>
      <c r="L66" s="129"/>
      <c r="M66" s="129"/>
      <c r="N66" s="49"/>
      <c r="O66" s="130">
        <f>IF(COUNTIF(O10:O45,"K")=0,"",COUNTIF(O10:O45,"K"))</f>
        <v>1</v>
      </c>
      <c r="P66" s="128"/>
      <c r="Q66" s="129"/>
      <c r="R66" s="129"/>
      <c r="S66" s="129"/>
      <c r="T66" s="49"/>
      <c r="U66" s="130">
        <f>IF(COUNTIF(U10:U45,"K")=0,"",COUNTIF(U10:U45,"K"))</f>
        <v>1</v>
      </c>
      <c r="V66" s="128"/>
      <c r="W66" s="129"/>
      <c r="X66" s="129"/>
      <c r="Y66" s="129"/>
      <c r="Z66" s="49"/>
      <c r="AA66" s="130" t="str">
        <f>IF(COUNTIF(AA10:AA45,"K")=0,"",COUNTIF(AA10:AA45,"K"))</f>
        <v/>
      </c>
      <c r="AB66" s="131"/>
      <c r="AC66" s="129"/>
      <c r="AD66" s="129"/>
      <c r="AE66" s="129"/>
      <c r="AF66" s="49"/>
      <c r="AG66" s="132">
        <f t="shared" si="26"/>
        <v>2</v>
      </c>
      <c r="AH66" s="57"/>
      <c r="AI66" s="57"/>
      <c r="AJ66" s="57"/>
      <c r="AK66" s="57"/>
      <c r="AL66" s="57"/>
      <c r="AM66" s="57"/>
      <c r="AN66" s="57"/>
      <c r="AO66" s="57"/>
      <c r="AP66" s="57"/>
      <c r="AQ66" s="57"/>
      <c r="AR66" s="57"/>
      <c r="AS66" s="57"/>
    </row>
    <row r="67" spans="1:45" ht="15.75" customHeight="1" x14ac:dyDescent="0.2">
      <c r="A67" s="240"/>
      <c r="B67" s="241"/>
      <c r="C67" s="303" t="s">
        <v>31</v>
      </c>
      <c r="D67" s="128"/>
      <c r="E67" s="129"/>
      <c r="F67" s="129"/>
      <c r="G67" s="129"/>
      <c r="H67" s="49"/>
      <c r="I67" s="130">
        <f>IF(COUNTIF(I10:I45,"K(Z)")=0,"",COUNTIF(I10:I45,"K(Z)"))</f>
        <v>2</v>
      </c>
      <c r="J67" s="128"/>
      <c r="K67" s="129"/>
      <c r="L67" s="129"/>
      <c r="M67" s="129"/>
      <c r="N67" s="49"/>
      <c r="O67" s="130" t="str">
        <f>IF(COUNTIF(O10:O45,"K(Z)")=0,"",COUNTIF(O10:O45,"K(Z)"))</f>
        <v/>
      </c>
      <c r="P67" s="128"/>
      <c r="Q67" s="129"/>
      <c r="R67" s="129"/>
      <c r="S67" s="129"/>
      <c r="T67" s="49"/>
      <c r="U67" s="130" t="str">
        <f>IF(COUNTIF(U10:U45,"K(Z)")=0,"",COUNTIF(U10:U45,"K(Z)"))</f>
        <v/>
      </c>
      <c r="V67" s="128"/>
      <c r="W67" s="129"/>
      <c r="X67" s="129"/>
      <c r="Y67" s="129"/>
      <c r="Z67" s="49"/>
      <c r="AA67" s="130">
        <f>IF(COUNTIF(AA10:AA45,"K(Z)")=0,"",COUNTIF(AA10:AA45,"K(Z)"))</f>
        <v>1</v>
      </c>
      <c r="AB67" s="131"/>
      <c r="AC67" s="129"/>
      <c r="AD67" s="129"/>
      <c r="AE67" s="129"/>
      <c r="AF67" s="49"/>
      <c r="AG67" s="132">
        <f t="shared" si="26"/>
        <v>3</v>
      </c>
      <c r="AH67" s="57"/>
      <c r="AI67" s="57"/>
      <c r="AJ67" s="57"/>
      <c r="AK67" s="57"/>
      <c r="AL67" s="57"/>
      <c r="AM67" s="57"/>
      <c r="AN67" s="57"/>
      <c r="AO67" s="57"/>
      <c r="AP67" s="57"/>
      <c r="AQ67" s="57"/>
      <c r="AR67" s="57"/>
      <c r="AS67" s="57"/>
    </row>
    <row r="68" spans="1:45" ht="15.75" customHeight="1" x14ac:dyDescent="0.2">
      <c r="A68" s="240"/>
      <c r="B68" s="241"/>
      <c r="C68" s="303" t="s">
        <v>21</v>
      </c>
      <c r="D68" s="128"/>
      <c r="E68" s="129"/>
      <c r="F68" s="129"/>
      <c r="G68" s="129"/>
      <c r="H68" s="49"/>
      <c r="I68" s="130" t="str">
        <f>IF(COUNTIF(I10:I45,"AV")=0,"",COUNTIF(I10:I45,"AV"))</f>
        <v/>
      </c>
      <c r="J68" s="128"/>
      <c r="K68" s="129"/>
      <c r="L68" s="129"/>
      <c r="M68" s="129"/>
      <c r="N68" s="49"/>
      <c r="O68" s="130" t="str">
        <f>IF(COUNTIF(O10:O45,"AV")=0,"",COUNTIF(O10:O45,"AV"))</f>
        <v/>
      </c>
      <c r="P68" s="128"/>
      <c r="Q68" s="129"/>
      <c r="R68" s="129"/>
      <c r="S68" s="129"/>
      <c r="T68" s="49"/>
      <c r="U68" s="130" t="str">
        <f>IF(COUNTIF(U10:U45,"AV")=0,"",COUNTIF(U10:U45,"AV"))</f>
        <v/>
      </c>
      <c r="V68" s="128"/>
      <c r="W68" s="129"/>
      <c r="X68" s="129"/>
      <c r="Y68" s="129"/>
      <c r="Z68" s="49"/>
      <c r="AA68" s="130" t="str">
        <f>IF(COUNTIF(AA10:AA45,"AV")=0,"",COUNTIF(AA10:AA45,"AV"))</f>
        <v/>
      </c>
      <c r="AB68" s="131"/>
      <c r="AC68" s="129"/>
      <c r="AD68" s="129"/>
      <c r="AE68" s="129"/>
      <c r="AF68" s="49"/>
      <c r="AG68" s="132" t="str">
        <f t="shared" si="26"/>
        <v/>
      </c>
      <c r="AH68" s="57"/>
      <c r="AI68" s="57"/>
      <c r="AJ68" s="57"/>
      <c r="AK68" s="57"/>
      <c r="AL68" s="57"/>
      <c r="AM68" s="57"/>
      <c r="AN68" s="57"/>
      <c r="AO68" s="57"/>
      <c r="AP68" s="57"/>
      <c r="AQ68" s="57"/>
      <c r="AR68" s="57"/>
      <c r="AS68" s="57"/>
    </row>
    <row r="69" spans="1:45" ht="15.75" customHeight="1" x14ac:dyDescent="0.2">
      <c r="A69" s="240"/>
      <c r="B69" s="241"/>
      <c r="C69" s="303" t="s">
        <v>60</v>
      </c>
      <c r="D69" s="128"/>
      <c r="E69" s="129"/>
      <c r="F69" s="129"/>
      <c r="G69" s="129"/>
      <c r="H69" s="49"/>
      <c r="I69" s="130" t="str">
        <f>IF(COUNTIF(I10:I45,"KV")=0,"",COUNTIF(I10:I45,"KV"))</f>
        <v/>
      </c>
      <c r="J69" s="128"/>
      <c r="K69" s="129"/>
      <c r="L69" s="129"/>
      <c r="M69" s="129"/>
      <c r="N69" s="49"/>
      <c r="O69" s="130" t="str">
        <f>IF(COUNTIF(O10:O45,"KV")=0,"",COUNTIF(O10:O45,"KV"))</f>
        <v/>
      </c>
      <c r="P69" s="128"/>
      <c r="Q69" s="129"/>
      <c r="R69" s="129"/>
      <c r="S69" s="129"/>
      <c r="T69" s="49"/>
      <c r="U69" s="130" t="str">
        <f>IF(COUNTIF(U10:U45,"KV")=0,"",COUNTIF(U10:U45,"KV"))</f>
        <v/>
      </c>
      <c r="V69" s="128"/>
      <c r="W69" s="129"/>
      <c r="X69" s="129"/>
      <c r="Y69" s="129"/>
      <c r="Z69" s="49"/>
      <c r="AA69" s="130" t="str">
        <f>IF(COUNTIF(AA10:AA45,"KV")=0,"",COUNTIF(AA10:AA45,"KV"))</f>
        <v/>
      </c>
      <c r="AB69" s="131"/>
      <c r="AC69" s="129"/>
      <c r="AD69" s="129"/>
      <c r="AE69" s="129"/>
      <c r="AF69" s="49"/>
      <c r="AG69" s="132" t="str">
        <f t="shared" si="26"/>
        <v/>
      </c>
      <c r="AH69" s="57"/>
      <c r="AI69" s="57"/>
      <c r="AJ69" s="57"/>
      <c r="AK69" s="57"/>
      <c r="AL69" s="57"/>
      <c r="AM69" s="57"/>
      <c r="AN69" s="57"/>
      <c r="AO69" s="57"/>
      <c r="AP69" s="57"/>
      <c r="AQ69" s="57"/>
      <c r="AR69" s="57"/>
      <c r="AS69" s="57"/>
    </row>
    <row r="70" spans="1:45" ht="15.75" customHeight="1" x14ac:dyDescent="0.2">
      <c r="A70" s="243"/>
      <c r="B70" s="244"/>
      <c r="C70" s="320" t="s">
        <v>61</v>
      </c>
      <c r="D70" s="138"/>
      <c r="E70" s="139"/>
      <c r="F70" s="139"/>
      <c r="G70" s="139"/>
      <c r="H70" s="140"/>
      <c r="I70" s="130" t="str">
        <f>IF(COUNTIF(I10:I45,"SZG")=0,"",COUNTIF(I10:I45,"SZG"))</f>
        <v/>
      </c>
      <c r="J70" s="138"/>
      <c r="K70" s="139"/>
      <c r="L70" s="139"/>
      <c r="M70" s="139"/>
      <c r="N70" s="140"/>
      <c r="O70" s="130" t="str">
        <f>IF(COUNTIF(O10:O45,"SZG")=0,"",COUNTIF(O10:O45,"SZG"))</f>
        <v/>
      </c>
      <c r="P70" s="138"/>
      <c r="Q70" s="139"/>
      <c r="R70" s="139"/>
      <c r="S70" s="139"/>
      <c r="T70" s="140"/>
      <c r="U70" s="130" t="str">
        <f>IF(COUNTIF(U10:U45,"SZG")=0,"",COUNTIF(U10:U45,"SZG"))</f>
        <v/>
      </c>
      <c r="V70" s="138"/>
      <c r="W70" s="139"/>
      <c r="X70" s="139"/>
      <c r="Y70" s="139"/>
      <c r="Z70" s="140"/>
      <c r="AA70" s="130" t="str">
        <f>IF(COUNTIF(AA10:AA45,"SZG")=0,"",COUNTIF(AA10:AA45,"SZG"))</f>
        <v/>
      </c>
      <c r="AB70" s="131"/>
      <c r="AC70" s="129"/>
      <c r="AD70" s="129"/>
      <c r="AE70" s="129"/>
      <c r="AF70" s="49"/>
      <c r="AG70" s="132" t="str">
        <f t="shared" si="26"/>
        <v/>
      </c>
      <c r="AH70" s="57"/>
      <c r="AI70" s="57"/>
      <c r="AJ70" s="57"/>
      <c r="AK70" s="57"/>
      <c r="AL70" s="57"/>
      <c r="AM70" s="57"/>
      <c r="AN70" s="57"/>
      <c r="AO70" s="57"/>
      <c r="AP70" s="57"/>
      <c r="AQ70" s="57"/>
      <c r="AR70" s="57"/>
      <c r="AS70" s="57"/>
    </row>
    <row r="71" spans="1:45" ht="15.75" customHeight="1" x14ac:dyDescent="0.2">
      <c r="A71" s="243"/>
      <c r="B71" s="244"/>
      <c r="C71" s="320" t="s">
        <v>62</v>
      </c>
      <c r="D71" s="138"/>
      <c r="E71" s="139"/>
      <c r="F71" s="139"/>
      <c r="G71" s="139"/>
      <c r="H71" s="140"/>
      <c r="I71" s="130" t="str">
        <f>IF(COUNTIF(I10:I45,"ZV")=0,"",COUNTIF(I10:I45,"ZV"))</f>
        <v/>
      </c>
      <c r="J71" s="138"/>
      <c r="K71" s="139"/>
      <c r="L71" s="139"/>
      <c r="M71" s="139"/>
      <c r="N71" s="140"/>
      <c r="O71" s="130" t="str">
        <f>IF(COUNTIF(O10:O45,"ZV")=0,"",COUNTIF(O10:O45,"ZV"))</f>
        <v/>
      </c>
      <c r="P71" s="138"/>
      <c r="Q71" s="139"/>
      <c r="R71" s="139"/>
      <c r="S71" s="139"/>
      <c r="T71" s="140"/>
      <c r="U71" s="130" t="str">
        <f>IF(COUNTIF(U10:U45,"ZV")=0,"",COUNTIF(U10:U45,"ZV"))</f>
        <v/>
      </c>
      <c r="V71" s="138"/>
      <c r="W71" s="139"/>
      <c r="X71" s="139"/>
      <c r="Y71" s="139"/>
      <c r="Z71" s="140"/>
      <c r="AA71" s="130" t="str">
        <f>IF(COUNTIF(AA10:AA45,"ZV")=0,"",COUNTIF(AA10:AA45,"ZV"))</f>
        <v/>
      </c>
      <c r="AB71" s="131"/>
      <c r="AC71" s="129"/>
      <c r="AD71" s="129"/>
      <c r="AE71" s="129"/>
      <c r="AF71" s="49"/>
      <c r="AG71" s="132" t="str">
        <f t="shared" si="26"/>
        <v/>
      </c>
      <c r="AH71" s="57"/>
      <c r="AI71" s="57"/>
      <c r="AJ71" s="57"/>
      <c r="AK71" s="57"/>
      <c r="AL71" s="57"/>
      <c r="AM71" s="57"/>
      <c r="AN71" s="57"/>
      <c r="AO71" s="57"/>
      <c r="AP71" s="57"/>
      <c r="AQ71" s="57"/>
      <c r="AR71" s="57"/>
      <c r="AS71" s="57"/>
    </row>
    <row r="72" spans="1:45" ht="15.75" customHeight="1" thickBot="1" x14ac:dyDescent="0.25">
      <c r="A72" s="141"/>
      <c r="B72" s="142"/>
      <c r="C72" s="311" t="s">
        <v>22</v>
      </c>
      <c r="D72" s="143"/>
      <c r="E72" s="144"/>
      <c r="F72" s="144"/>
      <c r="G72" s="316"/>
      <c r="H72" s="317"/>
      <c r="I72" s="314">
        <f>IF(SUM(I60:I71)=0,"",SUM(I60:I71))</f>
        <v>7</v>
      </c>
      <c r="J72" s="315"/>
      <c r="K72" s="316"/>
      <c r="L72" s="316"/>
      <c r="M72" s="316"/>
      <c r="N72" s="317"/>
      <c r="O72" s="314">
        <f>IF(SUM(O60:O71)=0,"",SUM(O60:O71))</f>
        <v>8</v>
      </c>
      <c r="P72" s="315"/>
      <c r="Q72" s="316"/>
      <c r="R72" s="316"/>
      <c r="S72" s="316"/>
      <c r="T72" s="317"/>
      <c r="U72" s="314">
        <f>IF(SUM(U60:U71)=0,"",SUM(U60:U71))</f>
        <v>7</v>
      </c>
      <c r="V72" s="315"/>
      <c r="W72" s="316"/>
      <c r="X72" s="316"/>
      <c r="Y72" s="316"/>
      <c r="Z72" s="317"/>
      <c r="AA72" s="314">
        <f>IF(SUM(AA60:AA71)=0,"",SUM(AA60:AA71))</f>
        <v>8</v>
      </c>
      <c r="AB72" s="318"/>
      <c r="AC72" s="316"/>
      <c r="AD72" s="316"/>
      <c r="AE72" s="316"/>
      <c r="AF72" s="317"/>
      <c r="AG72" s="321">
        <f t="shared" si="26"/>
        <v>30</v>
      </c>
      <c r="AH72" s="57"/>
      <c r="AI72" s="57"/>
      <c r="AJ72" s="57"/>
      <c r="AK72" s="57"/>
      <c r="AL72" s="57"/>
      <c r="AM72" s="57"/>
      <c r="AN72" s="57"/>
      <c r="AO72" s="57"/>
      <c r="AP72" s="57"/>
      <c r="AQ72" s="57"/>
      <c r="AR72" s="57"/>
      <c r="AS72" s="57"/>
    </row>
    <row r="73" spans="1:45" ht="15.75" customHeight="1" thickTop="1" x14ac:dyDescent="0.25">
      <c r="B73" s="5"/>
      <c r="C73" s="5"/>
    </row>
    <row r="74" spans="1:45" ht="15.75" customHeight="1" x14ac:dyDescent="0.25">
      <c r="B74" s="5"/>
      <c r="C74" s="5"/>
    </row>
    <row r="75" spans="1:45" ht="15.75" customHeight="1" x14ac:dyDescent="0.25">
      <c r="B75" s="5"/>
      <c r="C75" s="5"/>
    </row>
    <row r="76" spans="1:45" ht="15.75" customHeight="1" x14ac:dyDescent="0.25">
      <c r="B76" s="5"/>
      <c r="C76" s="5"/>
    </row>
    <row r="77" spans="1:45" ht="15.75" customHeight="1" x14ac:dyDescent="0.25">
      <c r="B77" s="5"/>
      <c r="C77" s="5"/>
    </row>
    <row r="78" spans="1:45" ht="15.75" customHeight="1" x14ac:dyDescent="0.25">
      <c r="B78" s="5"/>
      <c r="C78" s="5"/>
    </row>
    <row r="79" spans="1:45" ht="15.75" customHeight="1" x14ac:dyDescent="0.25">
      <c r="B79" s="5"/>
      <c r="C79" s="5"/>
    </row>
    <row r="80" spans="1:45" ht="15.75" customHeight="1" x14ac:dyDescent="0.25">
      <c r="B80" s="5"/>
      <c r="C80" s="5"/>
    </row>
    <row r="81" spans="2:3" ht="15.75" customHeight="1" x14ac:dyDescent="0.25">
      <c r="B81" s="5"/>
      <c r="C81" s="5"/>
    </row>
    <row r="82" spans="2:3" ht="15.75" customHeight="1" x14ac:dyDescent="0.25">
      <c r="B82" s="5"/>
      <c r="C82" s="5"/>
    </row>
    <row r="83" spans="2:3" ht="15.75" customHeight="1" x14ac:dyDescent="0.25">
      <c r="B83" s="5"/>
      <c r="C83" s="5"/>
    </row>
    <row r="84" spans="2:3" ht="15.75" customHeight="1" x14ac:dyDescent="0.25">
      <c r="B84" s="5"/>
      <c r="C84" s="5"/>
    </row>
    <row r="85" spans="2:3" ht="15.75" customHeight="1" x14ac:dyDescent="0.25">
      <c r="B85" s="5"/>
      <c r="C85" s="5"/>
    </row>
    <row r="86" spans="2:3" ht="15.75" customHeight="1" x14ac:dyDescent="0.25">
      <c r="B86" s="5"/>
      <c r="C86" s="5"/>
    </row>
    <row r="87" spans="2:3" ht="15.75" customHeight="1" x14ac:dyDescent="0.25">
      <c r="B87" s="5"/>
      <c r="C87" s="5"/>
    </row>
    <row r="88" spans="2:3" ht="15.75" customHeight="1" x14ac:dyDescent="0.25">
      <c r="B88" s="5"/>
      <c r="C88" s="5"/>
    </row>
    <row r="89" spans="2:3" ht="15.75" customHeight="1" x14ac:dyDescent="0.25">
      <c r="B89" s="5"/>
      <c r="C89" s="5"/>
    </row>
    <row r="90" spans="2:3" ht="15.75" customHeight="1" x14ac:dyDescent="0.25">
      <c r="B90" s="5"/>
      <c r="C90" s="5"/>
    </row>
    <row r="91" spans="2:3" ht="15.75" customHeight="1" x14ac:dyDescent="0.25">
      <c r="B91" s="5"/>
      <c r="C91" s="5"/>
    </row>
    <row r="92" spans="2:3" ht="15.75" customHeight="1" x14ac:dyDescent="0.25">
      <c r="B92" s="5"/>
      <c r="C92" s="5"/>
    </row>
    <row r="93" spans="2:3" ht="15.75" customHeight="1" x14ac:dyDescent="0.25">
      <c r="B93" s="5"/>
      <c r="C93" s="5"/>
    </row>
    <row r="94" spans="2:3" ht="15.75" customHeight="1" x14ac:dyDescent="0.25">
      <c r="B94" s="5"/>
      <c r="C94" s="5"/>
    </row>
    <row r="95" spans="2:3" ht="15.75" customHeight="1" x14ac:dyDescent="0.25">
      <c r="B95" s="5"/>
      <c r="C95" s="5"/>
    </row>
    <row r="96" spans="2:3" ht="15.75" customHeight="1" x14ac:dyDescent="0.25">
      <c r="B96" s="5"/>
      <c r="C96" s="5"/>
    </row>
    <row r="97" spans="2:3" ht="15.75" customHeight="1" x14ac:dyDescent="0.25">
      <c r="B97" s="5"/>
      <c r="C97" s="5"/>
    </row>
    <row r="98" spans="2:3" ht="15.75" customHeight="1" x14ac:dyDescent="0.25">
      <c r="B98" s="5"/>
      <c r="C98" s="5"/>
    </row>
    <row r="99" spans="2:3" ht="15.75" customHeight="1" x14ac:dyDescent="0.25">
      <c r="B99" s="5"/>
      <c r="C99" s="5"/>
    </row>
    <row r="100" spans="2:3" ht="15.75" customHeight="1" x14ac:dyDescent="0.25">
      <c r="B100" s="5"/>
      <c r="C100" s="5"/>
    </row>
    <row r="101" spans="2:3" ht="15.75" customHeight="1" x14ac:dyDescent="0.25">
      <c r="B101" s="5"/>
      <c r="C101" s="5"/>
    </row>
    <row r="102" spans="2:3" ht="15.75" customHeight="1" x14ac:dyDescent="0.25">
      <c r="B102" s="5"/>
      <c r="C102" s="5"/>
    </row>
    <row r="103" spans="2:3" ht="15.75" customHeight="1" x14ac:dyDescent="0.25">
      <c r="B103" s="5"/>
      <c r="C103" s="5"/>
    </row>
    <row r="104" spans="2:3" ht="15.75" customHeight="1" x14ac:dyDescent="0.25">
      <c r="B104" s="5"/>
      <c r="C104" s="5"/>
    </row>
    <row r="105" spans="2:3" ht="15.75" customHeight="1" x14ac:dyDescent="0.25">
      <c r="B105" s="5"/>
      <c r="C105" s="5"/>
    </row>
    <row r="106" spans="2:3" ht="15.75" customHeight="1" x14ac:dyDescent="0.25">
      <c r="B106" s="5"/>
      <c r="C106" s="5"/>
    </row>
    <row r="107" spans="2:3" ht="15.75" customHeight="1" x14ac:dyDescent="0.25">
      <c r="B107" s="5"/>
      <c r="C107" s="5"/>
    </row>
    <row r="108" spans="2:3" ht="15.75" customHeight="1" x14ac:dyDescent="0.25">
      <c r="B108" s="5"/>
      <c r="C108" s="5"/>
    </row>
    <row r="109" spans="2:3" ht="15.75" customHeight="1" x14ac:dyDescent="0.25">
      <c r="B109" s="5"/>
      <c r="C109" s="5"/>
    </row>
    <row r="110" spans="2:3" ht="15.75" customHeight="1" x14ac:dyDescent="0.25">
      <c r="B110" s="5"/>
      <c r="C110" s="5"/>
    </row>
    <row r="111" spans="2:3" ht="15.75" customHeight="1" x14ac:dyDescent="0.25">
      <c r="B111" s="5"/>
      <c r="C111" s="5"/>
    </row>
    <row r="112" spans="2:3" ht="15.75" customHeight="1" x14ac:dyDescent="0.25">
      <c r="B112" s="5"/>
      <c r="C112" s="5"/>
    </row>
    <row r="113" spans="2:3" ht="15.75" customHeight="1" x14ac:dyDescent="0.25">
      <c r="B113" s="5"/>
      <c r="C113" s="5"/>
    </row>
    <row r="114" spans="2:3" ht="15.75" customHeight="1" x14ac:dyDescent="0.25">
      <c r="B114" s="5"/>
      <c r="C114" s="5"/>
    </row>
    <row r="115" spans="2:3" ht="15.75" customHeight="1" x14ac:dyDescent="0.25">
      <c r="B115" s="5"/>
      <c r="C115" s="5"/>
    </row>
    <row r="116" spans="2:3" ht="15.75" customHeight="1" x14ac:dyDescent="0.25">
      <c r="B116" s="5"/>
      <c r="C116" s="5"/>
    </row>
    <row r="117" spans="2:3" ht="15.75" customHeight="1" x14ac:dyDescent="0.25">
      <c r="B117" s="5"/>
      <c r="C117" s="5"/>
    </row>
    <row r="118" spans="2:3" ht="15.75" customHeight="1" x14ac:dyDescent="0.25">
      <c r="B118" s="5"/>
      <c r="C118" s="5"/>
    </row>
    <row r="119" spans="2:3" ht="15.75" customHeight="1" x14ac:dyDescent="0.25">
      <c r="B119" s="5"/>
      <c r="C119" s="5"/>
    </row>
    <row r="120" spans="2:3" ht="15.75" customHeight="1" x14ac:dyDescent="0.25">
      <c r="B120" s="5"/>
      <c r="C120" s="5"/>
    </row>
    <row r="121" spans="2:3" ht="15.75" customHeight="1" x14ac:dyDescent="0.25">
      <c r="B121" s="5"/>
      <c r="C121" s="5"/>
    </row>
    <row r="122" spans="2:3" ht="15.75" customHeight="1" x14ac:dyDescent="0.25">
      <c r="B122" s="5"/>
      <c r="C122" s="5"/>
    </row>
    <row r="123" spans="2:3" ht="15.75" customHeight="1" x14ac:dyDescent="0.25">
      <c r="B123" s="5"/>
      <c r="C123" s="5"/>
    </row>
    <row r="124" spans="2:3" ht="15.75" customHeight="1" x14ac:dyDescent="0.25">
      <c r="B124" s="5"/>
      <c r="C124" s="5"/>
    </row>
    <row r="125" spans="2:3" ht="15.75" customHeight="1" x14ac:dyDescent="0.25">
      <c r="B125" s="5"/>
      <c r="C125" s="5"/>
    </row>
    <row r="126" spans="2:3" ht="15.75" customHeight="1" x14ac:dyDescent="0.25">
      <c r="B126" s="5"/>
      <c r="C126" s="5"/>
    </row>
    <row r="127" spans="2:3" ht="15.75" customHeight="1" x14ac:dyDescent="0.25">
      <c r="B127" s="5"/>
      <c r="C127" s="5"/>
    </row>
    <row r="128" spans="2:3" ht="15.75" customHeight="1" x14ac:dyDescent="0.25">
      <c r="B128" s="5"/>
      <c r="C128" s="5"/>
    </row>
    <row r="129" spans="2:3" ht="15.75" customHeight="1" x14ac:dyDescent="0.25">
      <c r="B129" s="5"/>
      <c r="C129" s="5"/>
    </row>
    <row r="130" spans="2:3" ht="15.75" customHeight="1" x14ac:dyDescent="0.25">
      <c r="B130" s="5"/>
      <c r="C130" s="5"/>
    </row>
    <row r="131" spans="2:3" ht="15.75" customHeight="1" x14ac:dyDescent="0.25">
      <c r="B131" s="5"/>
      <c r="C131" s="5"/>
    </row>
    <row r="132" spans="2:3" ht="15.75" customHeight="1" x14ac:dyDescent="0.25"/>
    <row r="133" spans="2:3" ht="15.75" customHeight="1" x14ac:dyDescent="0.25"/>
    <row r="134" spans="2:3" ht="15.75" customHeight="1" x14ac:dyDescent="0.25"/>
    <row r="135" spans="2:3" ht="15.75" customHeight="1" x14ac:dyDescent="0.25"/>
    <row r="136" spans="2:3" ht="15.75" customHeight="1" x14ac:dyDescent="0.25"/>
    <row r="137" spans="2:3" ht="15.75" customHeight="1" x14ac:dyDescent="0.25"/>
    <row r="138" spans="2:3" ht="15.75" customHeight="1" x14ac:dyDescent="0.25"/>
    <row r="139" spans="2:3" ht="15.75" customHeight="1" x14ac:dyDescent="0.25"/>
    <row r="140" spans="2:3" ht="15.75" customHeight="1" x14ac:dyDescent="0.25"/>
    <row r="141" spans="2:3" ht="15.75" customHeight="1" x14ac:dyDescent="0.25"/>
    <row r="142" spans="2:3" ht="15.75" customHeight="1" x14ac:dyDescent="0.25"/>
    <row r="143" spans="2:3" ht="15.75" customHeight="1" x14ac:dyDescent="0.25"/>
    <row r="144" spans="2:3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</sheetData>
  <sheetProtection selectLockedCells="1" selectUnlockedCells="1"/>
  <mergeCells count="53">
    <mergeCell ref="AB5:AG6"/>
    <mergeCell ref="AB54:AE54"/>
    <mergeCell ref="AF51:AG51"/>
    <mergeCell ref="AB51:AE51"/>
    <mergeCell ref="AF54:AG54"/>
    <mergeCell ref="AB52:AE52"/>
    <mergeCell ref="AF52:AG52"/>
    <mergeCell ref="A48:AG48"/>
    <mergeCell ref="V6:AA6"/>
    <mergeCell ref="AF7:AF8"/>
    <mergeCell ref="AG7:AG8"/>
    <mergeCell ref="AB7:AC7"/>
    <mergeCell ref="AD7:AE7"/>
    <mergeCell ref="AB50:AE50"/>
    <mergeCell ref="AF50:AG50"/>
    <mergeCell ref="O7:O8"/>
    <mergeCell ref="A59:AA59"/>
    <mergeCell ref="A56:AA56"/>
    <mergeCell ref="A58:AA58"/>
    <mergeCell ref="Z7:Z8"/>
    <mergeCell ref="AA7:AA8"/>
    <mergeCell ref="A5:A8"/>
    <mergeCell ref="B5:B8"/>
    <mergeCell ref="C5:C8"/>
    <mergeCell ref="P5:AA5"/>
    <mergeCell ref="P6:U6"/>
    <mergeCell ref="R7:S7"/>
    <mergeCell ref="T7:T8"/>
    <mergeCell ref="J7:K7"/>
    <mergeCell ref="J6:O6"/>
    <mergeCell ref="D6:I6"/>
    <mergeCell ref="D7:E7"/>
    <mergeCell ref="F7:G7"/>
    <mergeCell ref="I7:I8"/>
    <mergeCell ref="L7:M7"/>
    <mergeCell ref="N7:N8"/>
    <mergeCell ref="H7:H8"/>
    <mergeCell ref="A1:AS1"/>
    <mergeCell ref="A2:AS2"/>
    <mergeCell ref="A3:AS3"/>
    <mergeCell ref="A4:AS4"/>
    <mergeCell ref="AB55:AE55"/>
    <mergeCell ref="AF55:AG55"/>
    <mergeCell ref="U7:U8"/>
    <mergeCell ref="V7:W7"/>
    <mergeCell ref="X7:Y7"/>
    <mergeCell ref="P49:AA49"/>
    <mergeCell ref="P9:AA9"/>
    <mergeCell ref="P40:AA40"/>
    <mergeCell ref="P7:Q7"/>
    <mergeCell ref="P44:AA44"/>
    <mergeCell ref="AH5:AH8"/>
    <mergeCell ref="AI5:AI8"/>
  </mergeCells>
  <phoneticPr fontId="0" type="noConversion"/>
  <pageMargins left="0.19685039370078741" right="0.19685039370078741" top="0.19685039370078741" bottom="0.19685039370078741" header="0.11811023622047245" footer="0.11811023622047245"/>
  <pageSetup paperSize="8" scale="58" firstPageNumber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AS148"/>
  <sheetViews>
    <sheetView zoomScale="66" zoomScaleNormal="66" workbookViewId="0">
      <selection activeCell="A16" sqref="A16"/>
    </sheetView>
  </sheetViews>
  <sheetFormatPr defaultColWidth="10.6640625" defaultRowHeight="15.75" x14ac:dyDescent="0.25"/>
  <cols>
    <col min="1" max="1" width="17.1640625" style="11" customWidth="1"/>
    <col min="2" max="2" width="7.1640625" style="8" customWidth="1"/>
    <col min="3" max="3" width="97.83203125" style="8" customWidth="1"/>
    <col min="4" max="4" width="5.5" style="8" customWidth="1"/>
    <col min="5" max="5" width="8.5" style="8" customWidth="1"/>
    <col min="6" max="6" width="5.5" style="8" customWidth="1"/>
    <col min="7" max="7" width="6.83203125" style="8" customWidth="1"/>
    <col min="8" max="8" width="7.83203125" style="8" customWidth="1"/>
    <col min="9" max="9" width="5.83203125" style="8" bestFit="1" customWidth="1"/>
    <col min="10" max="10" width="5.5" style="8" customWidth="1"/>
    <col min="11" max="11" width="6.83203125" style="8" customWidth="1"/>
    <col min="12" max="12" width="5.5" style="8" customWidth="1"/>
    <col min="13" max="13" width="8.1640625" style="8" customWidth="1"/>
    <col min="14" max="14" width="6" style="8" customWidth="1"/>
    <col min="15" max="15" width="5.83203125" style="8" bestFit="1" customWidth="1"/>
    <col min="16" max="16" width="5.6640625" style="8" bestFit="1" customWidth="1"/>
    <col min="17" max="17" width="6.83203125" style="8" customWidth="1"/>
    <col min="18" max="18" width="5.6640625" style="8" bestFit="1" customWidth="1"/>
    <col min="19" max="19" width="7.6640625" style="8" customWidth="1"/>
    <col min="20" max="20" width="8" style="8" customWidth="1"/>
    <col min="21" max="21" width="7.5" style="8" customWidth="1"/>
    <col min="22" max="22" width="5.6640625" style="8" bestFit="1" customWidth="1"/>
    <col min="23" max="23" width="6.83203125" style="8" customWidth="1"/>
    <col min="24" max="24" width="5.6640625" style="8" bestFit="1" customWidth="1"/>
    <col min="25" max="25" width="6.83203125" style="8" customWidth="1"/>
    <col min="26" max="26" width="7.83203125" style="8" customWidth="1"/>
    <col min="27" max="27" width="5.83203125" style="8" bestFit="1" customWidth="1"/>
    <col min="28" max="28" width="7" style="8" bestFit="1" customWidth="1"/>
    <col min="29" max="29" width="11.1640625" style="8" bestFit="1" customWidth="1"/>
    <col min="30" max="30" width="7" style="8" bestFit="1" customWidth="1"/>
    <col min="31" max="31" width="8.33203125" style="8" bestFit="1" customWidth="1"/>
    <col min="32" max="32" width="8.1640625" style="8" bestFit="1" customWidth="1"/>
    <col min="33" max="33" width="9" style="8" customWidth="1"/>
    <col min="34" max="34" width="53.6640625" style="8" bestFit="1" customWidth="1"/>
    <col min="35" max="35" width="39" style="8" customWidth="1"/>
    <col min="36" max="16384" width="10.6640625" style="8"/>
  </cols>
  <sheetData>
    <row r="1" spans="1:45" ht="21.95" customHeight="1" x14ac:dyDescent="0.2">
      <c r="A1" s="408" t="s">
        <v>0</v>
      </c>
      <c r="B1" s="408"/>
      <c r="C1" s="408"/>
      <c r="D1" s="408"/>
      <c r="E1" s="408"/>
      <c r="F1" s="408"/>
      <c r="G1" s="408"/>
      <c r="H1" s="408"/>
      <c r="I1" s="408"/>
      <c r="J1" s="408"/>
      <c r="K1" s="408"/>
      <c r="L1" s="408"/>
      <c r="M1" s="408"/>
      <c r="N1" s="408"/>
      <c r="O1" s="408"/>
      <c r="P1" s="408"/>
      <c r="Q1" s="408"/>
      <c r="R1" s="408"/>
      <c r="S1" s="408"/>
      <c r="T1" s="408"/>
      <c r="U1" s="408"/>
      <c r="V1" s="408"/>
      <c r="W1" s="408"/>
      <c r="X1" s="408"/>
      <c r="Y1" s="408"/>
      <c r="Z1" s="408"/>
      <c r="AA1" s="408"/>
      <c r="AB1" s="408"/>
      <c r="AC1" s="408"/>
      <c r="AD1" s="408"/>
      <c r="AE1" s="408"/>
      <c r="AF1" s="408"/>
      <c r="AG1" s="408"/>
      <c r="AH1" s="408"/>
      <c r="AI1" s="408"/>
      <c r="AJ1" s="408"/>
      <c r="AK1" s="408"/>
      <c r="AL1" s="408"/>
      <c r="AM1" s="408"/>
      <c r="AN1" s="408"/>
      <c r="AO1" s="408"/>
      <c r="AP1" s="408"/>
      <c r="AQ1" s="408"/>
      <c r="AR1" s="408"/>
      <c r="AS1" s="408"/>
    </row>
    <row r="2" spans="1:45" ht="21.95" customHeight="1" x14ac:dyDescent="0.2">
      <c r="A2" s="342" t="s">
        <v>136</v>
      </c>
      <c r="B2" s="342"/>
      <c r="C2" s="342"/>
      <c r="D2" s="342"/>
      <c r="E2" s="342"/>
      <c r="F2" s="342"/>
      <c r="G2" s="342"/>
      <c r="H2" s="342"/>
      <c r="I2" s="342"/>
      <c r="J2" s="342"/>
      <c r="K2" s="342"/>
      <c r="L2" s="342"/>
      <c r="M2" s="342"/>
      <c r="N2" s="342"/>
      <c r="O2" s="342"/>
      <c r="P2" s="342"/>
      <c r="Q2" s="342"/>
      <c r="R2" s="342"/>
      <c r="S2" s="342"/>
      <c r="T2" s="342"/>
      <c r="U2" s="342"/>
      <c r="V2" s="342"/>
      <c r="W2" s="342"/>
      <c r="X2" s="342"/>
      <c r="Y2" s="342"/>
      <c r="Z2" s="342"/>
      <c r="AA2" s="342"/>
      <c r="AB2" s="342"/>
      <c r="AC2" s="342"/>
      <c r="AD2" s="342"/>
      <c r="AE2" s="342"/>
      <c r="AF2" s="342"/>
      <c r="AG2" s="342"/>
      <c r="AH2" s="342"/>
      <c r="AI2" s="342"/>
      <c r="AJ2" s="342"/>
      <c r="AK2" s="342"/>
      <c r="AL2" s="342"/>
      <c r="AM2" s="342"/>
      <c r="AN2" s="342"/>
      <c r="AO2" s="342"/>
      <c r="AP2" s="342"/>
      <c r="AQ2" s="342"/>
      <c r="AR2" s="342"/>
      <c r="AS2" s="342"/>
    </row>
    <row r="3" spans="1:45" ht="22.5" x14ac:dyDescent="0.2">
      <c r="A3" s="409" t="s">
        <v>150</v>
      </c>
      <c r="B3" s="409"/>
      <c r="C3" s="409"/>
      <c r="D3" s="409"/>
      <c r="E3" s="409"/>
      <c r="F3" s="409"/>
      <c r="G3" s="409"/>
      <c r="H3" s="409"/>
      <c r="I3" s="409"/>
      <c r="J3" s="409"/>
      <c r="K3" s="409"/>
      <c r="L3" s="409"/>
      <c r="M3" s="409"/>
      <c r="N3" s="409"/>
      <c r="O3" s="409"/>
      <c r="P3" s="409"/>
      <c r="Q3" s="409"/>
      <c r="R3" s="409"/>
      <c r="S3" s="409"/>
      <c r="T3" s="409"/>
      <c r="U3" s="409"/>
      <c r="V3" s="409"/>
      <c r="W3" s="409"/>
      <c r="X3" s="409"/>
      <c r="Y3" s="409"/>
      <c r="Z3" s="409"/>
      <c r="AA3" s="409"/>
      <c r="AB3" s="409"/>
      <c r="AC3" s="409"/>
      <c r="AD3" s="409"/>
      <c r="AE3" s="409"/>
      <c r="AF3" s="409"/>
      <c r="AG3" s="409"/>
      <c r="AH3" s="409"/>
      <c r="AI3" s="409"/>
      <c r="AJ3" s="409"/>
      <c r="AK3" s="409"/>
      <c r="AL3" s="409"/>
      <c r="AM3" s="409"/>
      <c r="AN3" s="409"/>
      <c r="AO3" s="409"/>
      <c r="AP3" s="409"/>
      <c r="AQ3" s="409"/>
      <c r="AR3" s="409"/>
      <c r="AS3" s="409"/>
    </row>
    <row r="4" spans="1:45" s="9" customFormat="1" ht="22.5" x14ac:dyDescent="0.2">
      <c r="A4" s="342" t="s">
        <v>189</v>
      </c>
      <c r="B4" s="342"/>
      <c r="C4" s="342"/>
      <c r="D4" s="342"/>
      <c r="E4" s="342"/>
      <c r="F4" s="342"/>
      <c r="G4" s="342"/>
      <c r="H4" s="342"/>
      <c r="I4" s="342"/>
      <c r="J4" s="342"/>
      <c r="K4" s="342"/>
      <c r="L4" s="342"/>
      <c r="M4" s="342"/>
      <c r="N4" s="342"/>
      <c r="O4" s="342"/>
      <c r="P4" s="342"/>
      <c r="Q4" s="342"/>
      <c r="R4" s="342"/>
      <c r="S4" s="342"/>
      <c r="T4" s="342"/>
      <c r="U4" s="342"/>
      <c r="V4" s="342"/>
      <c r="W4" s="342"/>
      <c r="X4" s="342"/>
      <c r="Y4" s="342"/>
      <c r="Z4" s="342"/>
      <c r="AA4" s="342"/>
      <c r="AB4" s="342"/>
      <c r="AC4" s="342"/>
      <c r="AD4" s="342"/>
      <c r="AE4" s="342"/>
      <c r="AF4" s="342"/>
      <c r="AG4" s="342"/>
      <c r="AH4" s="342"/>
      <c r="AI4" s="342"/>
      <c r="AJ4" s="342"/>
      <c r="AK4" s="342"/>
      <c r="AL4" s="342"/>
      <c r="AM4" s="342"/>
      <c r="AN4" s="342"/>
      <c r="AO4" s="342"/>
      <c r="AP4" s="342"/>
      <c r="AQ4" s="342"/>
      <c r="AR4" s="342"/>
      <c r="AS4" s="342"/>
    </row>
    <row r="5" spans="1:45" ht="24" customHeight="1" thickBot="1" x14ac:dyDescent="0.25">
      <c r="A5" s="341" t="s">
        <v>137</v>
      </c>
      <c r="B5" s="341"/>
      <c r="C5" s="341"/>
      <c r="D5" s="341"/>
      <c r="E5" s="341"/>
      <c r="F5" s="341"/>
      <c r="G5" s="341"/>
      <c r="H5" s="341"/>
      <c r="I5" s="341"/>
      <c r="J5" s="341"/>
      <c r="K5" s="341"/>
      <c r="L5" s="341"/>
      <c r="M5" s="341"/>
      <c r="N5" s="341"/>
      <c r="O5" s="341"/>
      <c r="P5" s="341"/>
      <c r="Q5" s="341"/>
      <c r="R5" s="341"/>
      <c r="S5" s="341"/>
      <c r="T5" s="341"/>
      <c r="U5" s="341"/>
      <c r="V5" s="341"/>
      <c r="W5" s="341"/>
      <c r="X5" s="341"/>
      <c r="Y5" s="341"/>
      <c r="Z5" s="341"/>
      <c r="AA5" s="341"/>
      <c r="AB5" s="341"/>
      <c r="AC5" s="341"/>
      <c r="AD5" s="341"/>
      <c r="AE5" s="341"/>
      <c r="AF5" s="341"/>
      <c r="AG5" s="341"/>
      <c r="AH5" s="341"/>
      <c r="AI5" s="341"/>
      <c r="AJ5" s="341"/>
      <c r="AK5" s="341"/>
      <c r="AL5" s="341"/>
      <c r="AM5" s="341"/>
      <c r="AN5" s="341"/>
      <c r="AO5" s="341"/>
      <c r="AP5" s="341"/>
      <c r="AQ5" s="341"/>
      <c r="AR5" s="341"/>
      <c r="AS5" s="341"/>
    </row>
    <row r="6" spans="1:45" ht="15.75" customHeight="1" thickTop="1" thickBot="1" x14ac:dyDescent="0.25">
      <c r="A6" s="391" t="s">
        <v>1</v>
      </c>
      <c r="B6" s="394" t="s">
        <v>2</v>
      </c>
      <c r="C6" s="397" t="s">
        <v>3</v>
      </c>
      <c r="D6" s="400" t="s">
        <v>4</v>
      </c>
      <c r="E6" s="401"/>
      <c r="F6" s="401"/>
      <c r="G6" s="401"/>
      <c r="H6" s="401"/>
      <c r="I6" s="401"/>
      <c r="J6" s="401"/>
      <c r="K6" s="401"/>
      <c r="L6" s="401"/>
      <c r="M6" s="401"/>
      <c r="N6" s="401"/>
      <c r="O6" s="401"/>
      <c r="P6" s="401"/>
      <c r="Q6" s="401"/>
      <c r="R6" s="401"/>
      <c r="S6" s="401"/>
      <c r="T6" s="401"/>
      <c r="U6" s="401"/>
      <c r="V6" s="401"/>
      <c r="W6" s="401"/>
      <c r="X6" s="401"/>
      <c r="Y6" s="401"/>
      <c r="Z6" s="401"/>
      <c r="AA6" s="401"/>
      <c r="AB6" s="402" t="s">
        <v>5</v>
      </c>
      <c r="AC6" s="403"/>
      <c r="AD6" s="403"/>
      <c r="AE6" s="403"/>
      <c r="AF6" s="403"/>
      <c r="AG6" s="404"/>
      <c r="AH6" s="357" t="s">
        <v>43</v>
      </c>
      <c r="AI6" s="357" t="s">
        <v>44</v>
      </c>
      <c r="AJ6" s="21"/>
      <c r="AK6" s="21"/>
      <c r="AL6" s="21"/>
      <c r="AM6" s="21"/>
      <c r="AN6" s="21"/>
      <c r="AO6" s="21"/>
      <c r="AP6" s="21"/>
      <c r="AQ6" s="21"/>
      <c r="AR6" s="21"/>
      <c r="AS6" s="21"/>
    </row>
    <row r="7" spans="1:45" ht="15.75" customHeight="1" x14ac:dyDescent="0.2">
      <c r="A7" s="392"/>
      <c r="B7" s="395"/>
      <c r="C7" s="398"/>
      <c r="D7" s="411" t="s">
        <v>6</v>
      </c>
      <c r="E7" s="412"/>
      <c r="F7" s="412"/>
      <c r="G7" s="412"/>
      <c r="H7" s="412"/>
      <c r="I7" s="413"/>
      <c r="J7" s="414" t="s">
        <v>7</v>
      </c>
      <c r="K7" s="412"/>
      <c r="L7" s="412"/>
      <c r="M7" s="412"/>
      <c r="N7" s="412"/>
      <c r="O7" s="415"/>
      <c r="P7" s="411" t="s">
        <v>8</v>
      </c>
      <c r="Q7" s="412"/>
      <c r="R7" s="412"/>
      <c r="S7" s="412"/>
      <c r="T7" s="412"/>
      <c r="U7" s="413"/>
      <c r="V7" s="414" t="s">
        <v>9</v>
      </c>
      <c r="W7" s="412"/>
      <c r="X7" s="412"/>
      <c r="Y7" s="412"/>
      <c r="Z7" s="412"/>
      <c r="AA7" s="413"/>
      <c r="AB7" s="405"/>
      <c r="AC7" s="406"/>
      <c r="AD7" s="406"/>
      <c r="AE7" s="406"/>
      <c r="AF7" s="406"/>
      <c r="AG7" s="407"/>
      <c r="AH7" s="410"/>
      <c r="AI7" s="358"/>
      <c r="AJ7" s="21"/>
      <c r="AK7" s="21"/>
      <c r="AL7" s="21"/>
      <c r="AM7" s="21"/>
      <c r="AN7" s="21"/>
      <c r="AO7" s="21"/>
      <c r="AP7" s="21"/>
      <c r="AQ7" s="21"/>
      <c r="AR7" s="21"/>
      <c r="AS7" s="21"/>
    </row>
    <row r="8" spans="1:45" ht="15.75" customHeight="1" x14ac:dyDescent="0.2">
      <c r="A8" s="392"/>
      <c r="B8" s="395"/>
      <c r="C8" s="398"/>
      <c r="D8" s="418" t="s">
        <v>10</v>
      </c>
      <c r="E8" s="419"/>
      <c r="F8" s="420" t="s">
        <v>11</v>
      </c>
      <c r="G8" s="419"/>
      <c r="H8" s="416" t="s">
        <v>12</v>
      </c>
      <c r="I8" s="421" t="s">
        <v>32</v>
      </c>
      <c r="J8" s="423" t="s">
        <v>10</v>
      </c>
      <c r="K8" s="419"/>
      <c r="L8" s="420" t="s">
        <v>11</v>
      </c>
      <c r="M8" s="419"/>
      <c r="N8" s="416" t="s">
        <v>12</v>
      </c>
      <c r="O8" s="424" t="s">
        <v>32</v>
      </c>
      <c r="P8" s="418" t="s">
        <v>10</v>
      </c>
      <c r="Q8" s="419"/>
      <c r="R8" s="420" t="s">
        <v>11</v>
      </c>
      <c r="S8" s="419"/>
      <c r="T8" s="416" t="s">
        <v>12</v>
      </c>
      <c r="U8" s="421" t="s">
        <v>32</v>
      </c>
      <c r="V8" s="423" t="s">
        <v>10</v>
      </c>
      <c r="W8" s="419"/>
      <c r="X8" s="420" t="s">
        <v>11</v>
      </c>
      <c r="Y8" s="419"/>
      <c r="Z8" s="416" t="s">
        <v>12</v>
      </c>
      <c r="AA8" s="438" t="s">
        <v>32</v>
      </c>
      <c r="AB8" s="423" t="s">
        <v>10</v>
      </c>
      <c r="AC8" s="419"/>
      <c r="AD8" s="420" t="s">
        <v>11</v>
      </c>
      <c r="AE8" s="419"/>
      <c r="AF8" s="416" t="s">
        <v>12</v>
      </c>
      <c r="AG8" s="434" t="s">
        <v>190</v>
      </c>
      <c r="AH8" s="410"/>
      <c r="AI8" s="358"/>
      <c r="AJ8" s="21"/>
      <c r="AK8" s="21"/>
      <c r="AL8" s="21"/>
      <c r="AM8" s="21"/>
      <c r="AN8" s="21"/>
      <c r="AO8" s="21"/>
      <c r="AP8" s="21"/>
      <c r="AQ8" s="21"/>
      <c r="AR8" s="21"/>
      <c r="AS8" s="21"/>
    </row>
    <row r="9" spans="1:45" ht="80.099999999999994" customHeight="1" thickBot="1" x14ac:dyDescent="0.25">
      <c r="A9" s="393"/>
      <c r="B9" s="396"/>
      <c r="C9" s="399"/>
      <c r="D9" s="22" t="s">
        <v>33</v>
      </c>
      <c r="E9" s="23" t="s">
        <v>34</v>
      </c>
      <c r="F9" s="24" t="s">
        <v>33</v>
      </c>
      <c r="G9" s="23" t="s">
        <v>34</v>
      </c>
      <c r="H9" s="417"/>
      <c r="I9" s="422"/>
      <c r="J9" s="25" t="s">
        <v>33</v>
      </c>
      <c r="K9" s="23" t="s">
        <v>34</v>
      </c>
      <c r="L9" s="24" t="s">
        <v>33</v>
      </c>
      <c r="M9" s="23" t="s">
        <v>34</v>
      </c>
      <c r="N9" s="417"/>
      <c r="O9" s="425"/>
      <c r="P9" s="22" t="s">
        <v>33</v>
      </c>
      <c r="Q9" s="23" t="s">
        <v>34</v>
      </c>
      <c r="R9" s="24" t="s">
        <v>33</v>
      </c>
      <c r="S9" s="23" t="s">
        <v>34</v>
      </c>
      <c r="T9" s="417"/>
      <c r="U9" s="422"/>
      <c r="V9" s="25" t="s">
        <v>33</v>
      </c>
      <c r="W9" s="23" t="s">
        <v>34</v>
      </c>
      <c r="X9" s="24" t="s">
        <v>33</v>
      </c>
      <c r="Y9" s="23" t="s">
        <v>34</v>
      </c>
      <c r="Z9" s="417"/>
      <c r="AA9" s="439"/>
      <c r="AB9" s="25" t="s">
        <v>33</v>
      </c>
      <c r="AC9" s="23" t="s">
        <v>35</v>
      </c>
      <c r="AD9" s="24" t="s">
        <v>33</v>
      </c>
      <c r="AE9" s="23" t="s">
        <v>35</v>
      </c>
      <c r="AF9" s="417"/>
      <c r="AG9" s="435"/>
      <c r="AH9" s="410"/>
      <c r="AI9" s="358"/>
      <c r="AJ9" s="21"/>
      <c r="AK9" s="21"/>
      <c r="AL9" s="21"/>
      <c r="AM9" s="21"/>
      <c r="AN9" s="21"/>
      <c r="AO9" s="21"/>
      <c r="AP9" s="21"/>
      <c r="AQ9" s="21"/>
      <c r="AR9" s="21"/>
      <c r="AS9" s="21"/>
    </row>
    <row r="10" spans="1:45" s="10" customFormat="1" ht="15.75" customHeight="1" thickBot="1" x14ac:dyDescent="0.3">
      <c r="A10" s="26"/>
      <c r="B10" s="27"/>
      <c r="C10" s="28" t="s">
        <v>53</v>
      </c>
      <c r="D10" s="29">
        <f>SUM(SZAK!D47)</f>
        <v>0</v>
      </c>
      <c r="E10" s="29">
        <f>SUM(SZAK!E47)</f>
        <v>96</v>
      </c>
      <c r="F10" s="29">
        <f>SUM(SZAK!F47)</f>
        <v>0</v>
      </c>
      <c r="G10" s="29">
        <f>SUM(SZAK!G47)</f>
        <v>4</v>
      </c>
      <c r="H10" s="29">
        <f>SUM(SZAK!H47)</f>
        <v>23</v>
      </c>
      <c r="I10" s="29" t="s">
        <v>15</v>
      </c>
      <c r="J10" s="29">
        <f>SUM(SZAK!J47)</f>
        <v>0</v>
      </c>
      <c r="K10" s="29">
        <f>SUM(SZAK!K47)</f>
        <v>66</v>
      </c>
      <c r="L10" s="29">
        <f>SUM(SZAK!L47)</f>
        <v>0</v>
      </c>
      <c r="M10" s="29">
        <f>SUM(SZAK!M47)</f>
        <v>28</v>
      </c>
      <c r="N10" s="29">
        <f>SUM(SZAK!N47)</f>
        <v>19</v>
      </c>
      <c r="O10" s="29" t="s">
        <v>15</v>
      </c>
      <c r="P10" s="29">
        <f>SUM(SZAK!P47)</f>
        <v>0</v>
      </c>
      <c r="Q10" s="29">
        <f>SUM(SZAK!Q47)</f>
        <v>64</v>
      </c>
      <c r="R10" s="29">
        <f>SUM(SZAK!R47)</f>
        <v>0</v>
      </c>
      <c r="S10" s="29">
        <f>SUM(SZAK!S47)</f>
        <v>10</v>
      </c>
      <c r="T10" s="29">
        <f>SUM(SZAK!T47)</f>
        <v>19</v>
      </c>
      <c r="U10" s="29" t="s">
        <v>15</v>
      </c>
      <c r="V10" s="29">
        <f>SUM(SZAK!V47)</f>
        <v>0</v>
      </c>
      <c r="W10" s="29">
        <f>SUM(SZAK!W47)</f>
        <v>62</v>
      </c>
      <c r="X10" s="29">
        <f>SUM(SZAK!X47)</f>
        <v>0</v>
      </c>
      <c r="Y10" s="29">
        <f>SUM(SZAK!Y47)</f>
        <v>32</v>
      </c>
      <c r="Z10" s="29">
        <f>SUM(SZAK!Z47)</f>
        <v>28</v>
      </c>
      <c r="AA10" s="29" t="s">
        <v>15</v>
      </c>
      <c r="AB10" s="29">
        <f>SUM(SZAK!AB47)</f>
        <v>0</v>
      </c>
      <c r="AC10" s="29">
        <f>SUM(SZAK!AC47)</f>
        <v>288</v>
      </c>
      <c r="AD10" s="29">
        <f>SUM(SZAK!AD47)</f>
        <v>0</v>
      </c>
      <c r="AE10" s="29">
        <f>SUM(SZAK!AE47)</f>
        <v>74</v>
      </c>
      <c r="AF10" s="29">
        <f>SUM(SZAK!AF47)</f>
        <v>89</v>
      </c>
      <c r="AG10" s="29">
        <f>SUM(SZAK!AG47)</f>
        <v>352</v>
      </c>
      <c r="AH10" s="30"/>
      <c r="AI10" s="30"/>
      <c r="AJ10" s="31"/>
      <c r="AK10" s="31"/>
      <c r="AL10" s="31"/>
      <c r="AM10" s="31"/>
      <c r="AN10" s="31"/>
      <c r="AO10" s="31"/>
      <c r="AP10" s="31"/>
      <c r="AQ10" s="31"/>
      <c r="AR10" s="31"/>
      <c r="AS10" s="31"/>
    </row>
    <row r="11" spans="1:45" s="10" customFormat="1" ht="15.75" customHeight="1" x14ac:dyDescent="0.25">
      <c r="A11" s="32" t="s">
        <v>7</v>
      </c>
      <c r="B11" s="33"/>
      <c r="C11" s="34" t="s">
        <v>49</v>
      </c>
      <c r="D11" s="35"/>
      <c r="E11" s="36"/>
      <c r="F11" s="37"/>
      <c r="G11" s="36"/>
      <c r="H11" s="37"/>
      <c r="I11" s="38"/>
      <c r="J11" s="37"/>
      <c r="K11" s="36"/>
      <c r="L11" s="37"/>
      <c r="M11" s="36"/>
      <c r="N11" s="37"/>
      <c r="O11" s="38"/>
      <c r="P11" s="37"/>
      <c r="Q11" s="36"/>
      <c r="R11" s="37"/>
      <c r="S11" s="36"/>
      <c r="T11" s="37"/>
      <c r="U11" s="38"/>
      <c r="V11" s="37"/>
      <c r="W11" s="36"/>
      <c r="X11" s="37"/>
      <c r="Y11" s="36"/>
      <c r="Z11" s="37"/>
      <c r="AA11" s="39"/>
      <c r="AB11" s="40"/>
      <c r="AC11" s="40"/>
      <c r="AD11" s="40"/>
      <c r="AE11" s="40"/>
      <c r="AF11" s="40"/>
      <c r="AG11" s="41"/>
      <c r="AH11" s="42"/>
      <c r="AI11" s="42"/>
      <c r="AJ11" s="31"/>
      <c r="AK11" s="31"/>
      <c r="AL11" s="31"/>
      <c r="AM11" s="31"/>
      <c r="AN11" s="31"/>
      <c r="AO11" s="31"/>
      <c r="AP11" s="31"/>
      <c r="AQ11" s="31"/>
      <c r="AR11" s="31"/>
      <c r="AS11" s="31"/>
    </row>
    <row r="12" spans="1:45" s="493" customFormat="1" ht="15.75" customHeight="1" x14ac:dyDescent="0.2">
      <c r="A12" s="496" t="s">
        <v>138</v>
      </c>
      <c r="B12" s="293" t="s">
        <v>29</v>
      </c>
      <c r="C12" s="494" t="s">
        <v>143</v>
      </c>
      <c r="D12" s="484" t="s">
        <v>15</v>
      </c>
      <c r="E12" s="485"/>
      <c r="F12" s="484" t="s">
        <v>15</v>
      </c>
      <c r="G12" s="485"/>
      <c r="H12" s="484"/>
      <c r="I12" s="486"/>
      <c r="J12" s="487" t="s">
        <v>15</v>
      </c>
      <c r="K12" s="485">
        <v>12</v>
      </c>
      <c r="L12" s="484" t="s">
        <v>15</v>
      </c>
      <c r="M12" s="485"/>
      <c r="N12" s="484">
        <v>6</v>
      </c>
      <c r="O12" s="488" t="s">
        <v>13</v>
      </c>
      <c r="P12" s="484" t="s">
        <v>15</v>
      </c>
      <c r="Q12" s="485"/>
      <c r="R12" s="484" t="s">
        <v>15</v>
      </c>
      <c r="S12" s="485"/>
      <c r="T12" s="484"/>
      <c r="U12" s="486"/>
      <c r="V12" s="487" t="s">
        <v>15</v>
      </c>
      <c r="W12" s="485"/>
      <c r="X12" s="484" t="s">
        <v>15</v>
      </c>
      <c r="Y12" s="485"/>
      <c r="Z12" s="484"/>
      <c r="AA12" s="488"/>
      <c r="AB12" s="489" t="s">
        <v>15</v>
      </c>
      <c r="AC12" s="485">
        <f t="shared" ref="AC12:AC15" si="0">E12+K12+Q12+W12</f>
        <v>12</v>
      </c>
      <c r="AD12" s="490" t="s">
        <v>15</v>
      </c>
      <c r="AE12" s="485">
        <f t="shared" ref="AE12:AF15" si="1">G12+M12+S12+Y12</f>
        <v>0</v>
      </c>
      <c r="AF12" s="485">
        <f t="shared" si="1"/>
        <v>6</v>
      </c>
      <c r="AG12" s="491">
        <f>SUM(AC12,AE12)</f>
        <v>12</v>
      </c>
      <c r="AH12" s="483" t="s">
        <v>197</v>
      </c>
      <c r="AI12" s="111" t="s">
        <v>82</v>
      </c>
      <c r="AJ12" s="492"/>
      <c r="AK12" s="492"/>
      <c r="AL12" s="492"/>
      <c r="AM12" s="492"/>
      <c r="AN12" s="492"/>
      <c r="AO12" s="492"/>
      <c r="AP12" s="492"/>
      <c r="AQ12" s="492"/>
      <c r="AR12" s="492"/>
      <c r="AS12" s="492"/>
    </row>
    <row r="13" spans="1:45" ht="15.75" customHeight="1" x14ac:dyDescent="0.2">
      <c r="A13" s="496" t="s">
        <v>139</v>
      </c>
      <c r="B13" s="293" t="s">
        <v>29</v>
      </c>
      <c r="C13" s="494" t="s">
        <v>144</v>
      </c>
      <c r="D13" s="248" t="s">
        <v>15</v>
      </c>
      <c r="E13" s="254"/>
      <c r="F13" s="248" t="s">
        <v>15</v>
      </c>
      <c r="G13" s="254"/>
      <c r="H13" s="248"/>
      <c r="I13" s="250"/>
      <c r="J13" s="251" t="s">
        <v>15</v>
      </c>
      <c r="K13" s="254"/>
      <c r="L13" s="248" t="s">
        <v>15</v>
      </c>
      <c r="M13" s="254"/>
      <c r="N13" s="248"/>
      <c r="O13" s="252"/>
      <c r="P13" s="248" t="s">
        <v>15</v>
      </c>
      <c r="Q13" s="254">
        <v>12</v>
      </c>
      <c r="R13" s="248" t="s">
        <v>15</v>
      </c>
      <c r="S13" s="254"/>
      <c r="T13" s="248">
        <v>6</v>
      </c>
      <c r="U13" s="250" t="s">
        <v>13</v>
      </c>
      <c r="V13" s="251" t="s">
        <v>15</v>
      </c>
      <c r="W13" s="254"/>
      <c r="X13" s="248" t="s">
        <v>15</v>
      </c>
      <c r="Y13" s="254"/>
      <c r="Z13" s="248"/>
      <c r="AA13" s="252"/>
      <c r="AB13" s="253" t="s">
        <v>15</v>
      </c>
      <c r="AC13" s="254">
        <f t="shared" si="0"/>
        <v>12</v>
      </c>
      <c r="AD13" s="255" t="s">
        <v>15</v>
      </c>
      <c r="AE13" s="254">
        <f t="shared" si="1"/>
        <v>0</v>
      </c>
      <c r="AF13" s="254">
        <f t="shared" si="1"/>
        <v>6</v>
      </c>
      <c r="AG13" s="256">
        <f t="shared" ref="AG13:AG16" si="2">SUM(AC13,AE13)</f>
        <v>12</v>
      </c>
      <c r="AH13" s="483" t="s">
        <v>197</v>
      </c>
      <c r="AI13" s="111" t="s">
        <v>82</v>
      </c>
      <c r="AJ13" s="21"/>
      <c r="AK13" s="21"/>
      <c r="AL13" s="21"/>
      <c r="AM13" s="21"/>
      <c r="AN13" s="21"/>
      <c r="AO13" s="21"/>
      <c r="AP13" s="21"/>
      <c r="AQ13" s="21"/>
      <c r="AR13" s="21"/>
      <c r="AS13" s="21"/>
    </row>
    <row r="14" spans="1:45" ht="15.75" customHeight="1" x14ac:dyDescent="0.2">
      <c r="A14" s="292" t="s">
        <v>140</v>
      </c>
      <c r="B14" s="293" t="s">
        <v>29</v>
      </c>
      <c r="C14" s="258" t="s">
        <v>145</v>
      </c>
      <c r="D14" s="248" t="s">
        <v>15</v>
      </c>
      <c r="E14" s="254">
        <v>12</v>
      </c>
      <c r="F14" s="248" t="s">
        <v>15</v>
      </c>
      <c r="G14" s="254"/>
      <c r="H14" s="248">
        <v>6</v>
      </c>
      <c r="I14" s="250" t="s">
        <v>123</v>
      </c>
      <c r="J14" s="251" t="s">
        <v>15</v>
      </c>
      <c r="K14" s="254"/>
      <c r="L14" s="248" t="s">
        <v>15</v>
      </c>
      <c r="M14" s="254"/>
      <c r="N14" s="248"/>
      <c r="O14" s="252"/>
      <c r="P14" s="248" t="s">
        <v>15</v>
      </c>
      <c r="Q14" s="21"/>
      <c r="R14" s="54" t="s">
        <v>15</v>
      </c>
      <c r="S14" s="21"/>
      <c r="T14" s="21"/>
      <c r="U14" s="21"/>
      <c r="V14" s="251" t="s">
        <v>15</v>
      </c>
      <c r="W14" s="254"/>
      <c r="X14" s="248" t="s">
        <v>15</v>
      </c>
      <c r="Y14" s="254"/>
      <c r="Z14" s="248"/>
      <c r="AA14" s="252"/>
      <c r="AB14" s="253" t="s">
        <v>15</v>
      </c>
      <c r="AC14" s="254">
        <f t="shared" ref="AC14" si="3">E14+K14+Q14+W14</f>
        <v>12</v>
      </c>
      <c r="AD14" s="255" t="s">
        <v>15</v>
      </c>
      <c r="AE14" s="254">
        <f t="shared" ref="AE14" si="4">G14+M14+S14+Y14</f>
        <v>0</v>
      </c>
      <c r="AF14" s="254">
        <f t="shared" ref="AF14" si="5">H14+N14+T14+Z14</f>
        <v>6</v>
      </c>
      <c r="AG14" s="256">
        <f t="shared" si="2"/>
        <v>12</v>
      </c>
      <c r="AH14" s="111" t="s">
        <v>148</v>
      </c>
      <c r="AI14" s="111" t="s">
        <v>121</v>
      </c>
      <c r="AJ14" s="21"/>
      <c r="AK14" s="21"/>
      <c r="AL14" s="21"/>
      <c r="AM14" s="21"/>
      <c r="AN14" s="21"/>
      <c r="AO14" s="21"/>
      <c r="AP14" s="21"/>
      <c r="AQ14" s="21"/>
      <c r="AR14" s="21"/>
      <c r="AS14" s="21"/>
    </row>
    <row r="15" spans="1:45" ht="12.75" x14ac:dyDescent="0.2">
      <c r="A15" s="496" t="s">
        <v>141</v>
      </c>
      <c r="B15" s="293" t="s">
        <v>29</v>
      </c>
      <c r="C15" s="495" t="s">
        <v>146</v>
      </c>
      <c r="D15" s="248" t="s">
        <v>15</v>
      </c>
      <c r="E15" s="254"/>
      <c r="F15" s="248" t="s">
        <v>15</v>
      </c>
      <c r="G15" s="254"/>
      <c r="H15" s="248"/>
      <c r="I15" s="250"/>
      <c r="J15" s="251" t="s">
        <v>15</v>
      </c>
      <c r="K15" s="254"/>
      <c r="L15" s="248" t="s">
        <v>15</v>
      </c>
      <c r="M15" s="254"/>
      <c r="N15" s="248"/>
      <c r="O15" s="252"/>
      <c r="P15" s="248" t="s">
        <v>15</v>
      </c>
      <c r="Q15" s="254">
        <v>8</v>
      </c>
      <c r="R15" s="248" t="s">
        <v>15</v>
      </c>
      <c r="S15" s="254"/>
      <c r="T15" s="248">
        <v>5</v>
      </c>
      <c r="U15" s="250" t="s">
        <v>123</v>
      </c>
      <c r="V15" s="251" t="s">
        <v>15</v>
      </c>
      <c r="W15" s="254"/>
      <c r="X15" s="248" t="s">
        <v>15</v>
      </c>
      <c r="Y15" s="254"/>
      <c r="Z15" s="248"/>
      <c r="AA15" s="252"/>
      <c r="AB15" s="253" t="s">
        <v>15</v>
      </c>
      <c r="AC15" s="254">
        <f t="shared" si="0"/>
        <v>8</v>
      </c>
      <c r="AD15" s="255" t="s">
        <v>15</v>
      </c>
      <c r="AE15" s="254">
        <f t="shared" si="1"/>
        <v>0</v>
      </c>
      <c r="AF15" s="254">
        <f t="shared" si="1"/>
        <v>5</v>
      </c>
      <c r="AG15" s="256">
        <f t="shared" si="2"/>
        <v>8</v>
      </c>
      <c r="AH15" s="483" t="s">
        <v>197</v>
      </c>
      <c r="AI15" s="111" t="s">
        <v>118</v>
      </c>
      <c r="AJ15" s="21"/>
      <c r="AK15" s="21"/>
      <c r="AL15" s="21"/>
      <c r="AM15" s="21"/>
      <c r="AN15" s="21"/>
      <c r="AO15" s="21"/>
      <c r="AP15" s="21"/>
      <c r="AQ15" s="21"/>
      <c r="AR15" s="21"/>
      <c r="AS15" s="21"/>
    </row>
    <row r="16" spans="1:45" s="2" customFormat="1" ht="12.75" x14ac:dyDescent="0.2">
      <c r="A16" s="497" t="s">
        <v>99</v>
      </c>
      <c r="B16" s="293" t="s">
        <v>29</v>
      </c>
      <c r="C16" s="338" t="s">
        <v>116</v>
      </c>
      <c r="D16" s="248" t="s">
        <v>15</v>
      </c>
      <c r="E16" s="57"/>
      <c r="F16" s="322" t="s">
        <v>15</v>
      </c>
      <c r="G16" s="57"/>
      <c r="H16" s="57"/>
      <c r="I16" s="57"/>
      <c r="J16" s="251" t="s">
        <v>15</v>
      </c>
      <c r="K16" s="254"/>
      <c r="L16" s="248" t="s">
        <v>15</v>
      </c>
      <c r="M16" s="254"/>
      <c r="N16" s="248"/>
      <c r="O16" s="252"/>
      <c r="P16" s="248" t="s">
        <v>15</v>
      </c>
      <c r="Q16" s="254"/>
      <c r="R16" s="248" t="s">
        <v>15</v>
      </c>
      <c r="S16" s="254"/>
      <c r="T16" s="248"/>
      <c r="U16" s="250"/>
      <c r="V16" s="251" t="s">
        <v>15</v>
      </c>
      <c r="W16" s="254">
        <v>12</v>
      </c>
      <c r="X16" s="248" t="s">
        <v>15</v>
      </c>
      <c r="Y16" s="254"/>
      <c r="Z16" s="248">
        <v>3</v>
      </c>
      <c r="AA16" s="252" t="s">
        <v>76</v>
      </c>
      <c r="AB16" s="253" t="s">
        <v>15</v>
      </c>
      <c r="AC16" s="254">
        <f t="shared" ref="AC16" si="6">E16+K16+Q16+W16</f>
        <v>12</v>
      </c>
      <c r="AD16" s="255" t="s">
        <v>15</v>
      </c>
      <c r="AE16" s="254">
        <f t="shared" ref="AE16" si="7">G16+M16+S16+Y16</f>
        <v>0</v>
      </c>
      <c r="AF16" s="255">
        <f t="shared" ref="AF16" si="8">H16+N16+T16+Z16</f>
        <v>3</v>
      </c>
      <c r="AG16" s="256">
        <f t="shared" si="2"/>
        <v>12</v>
      </c>
      <c r="AH16" s="483" t="s">
        <v>197</v>
      </c>
      <c r="AI16" s="111" t="s">
        <v>82</v>
      </c>
      <c r="AJ16" s="57"/>
      <c r="AK16" s="57"/>
      <c r="AL16" s="57"/>
      <c r="AM16" s="57"/>
      <c r="AN16" s="57"/>
      <c r="AO16" s="57"/>
      <c r="AP16" s="57"/>
      <c r="AQ16" s="57"/>
      <c r="AR16" s="57"/>
      <c r="AS16" s="57"/>
    </row>
    <row r="17" spans="1:45" s="10" customFormat="1" ht="15.75" customHeight="1" thickBot="1" x14ac:dyDescent="0.3">
      <c r="A17" s="58"/>
      <c r="B17" s="59"/>
      <c r="C17" s="60" t="s">
        <v>50</v>
      </c>
      <c r="D17" s="61" t="s">
        <v>15</v>
      </c>
      <c r="E17" s="61">
        <f>SUM(E12:E16)</f>
        <v>12</v>
      </c>
      <c r="F17" s="61" t="s">
        <v>15</v>
      </c>
      <c r="G17" s="61">
        <f>SUM(G12:G16)</f>
        <v>0</v>
      </c>
      <c r="H17" s="61">
        <f>SUM(H12:H16)</f>
        <v>6</v>
      </c>
      <c r="I17" s="62" t="s">
        <v>15</v>
      </c>
      <c r="J17" s="61" t="s">
        <v>15</v>
      </c>
      <c r="K17" s="61">
        <f>SUM(K12:K16)</f>
        <v>12</v>
      </c>
      <c r="L17" s="61" t="s">
        <v>15</v>
      </c>
      <c r="M17" s="61">
        <f>SUM(M12:M16)</f>
        <v>0</v>
      </c>
      <c r="N17" s="61">
        <f>SUM(N12:N16)</f>
        <v>6</v>
      </c>
      <c r="O17" s="62" t="s">
        <v>15</v>
      </c>
      <c r="P17" s="61" t="s">
        <v>15</v>
      </c>
      <c r="Q17" s="61">
        <f>SUM(Q12:Q16)</f>
        <v>20</v>
      </c>
      <c r="R17" s="61" t="s">
        <v>15</v>
      </c>
      <c r="S17" s="61">
        <f>SUM(S12:S16)</f>
        <v>0</v>
      </c>
      <c r="T17" s="61">
        <f>SUM(T12:T16)</f>
        <v>11</v>
      </c>
      <c r="U17" s="62" t="s">
        <v>15</v>
      </c>
      <c r="V17" s="61" t="s">
        <v>15</v>
      </c>
      <c r="W17" s="61">
        <f>SUM(W12:W16)</f>
        <v>12</v>
      </c>
      <c r="X17" s="61" t="s">
        <v>15</v>
      </c>
      <c r="Y17" s="61">
        <f>SUM(Y12:Y16)</f>
        <v>0</v>
      </c>
      <c r="Z17" s="61">
        <f>SUM(Z12:Z16)</f>
        <v>3</v>
      </c>
      <c r="AA17" s="62" t="s">
        <v>15</v>
      </c>
      <c r="AB17" s="61" t="s">
        <v>15</v>
      </c>
      <c r="AC17" s="61">
        <f>SUM(AC12:AC16)</f>
        <v>56</v>
      </c>
      <c r="AD17" s="61" t="s">
        <v>15</v>
      </c>
      <c r="AE17" s="61">
        <f>SUM(AE12:AE16)</f>
        <v>0</v>
      </c>
      <c r="AF17" s="61">
        <f>SUM(AF12:AF16)</f>
        <v>26</v>
      </c>
      <c r="AG17" s="61">
        <f>SUM(AG12:AG16)</f>
        <v>56</v>
      </c>
      <c r="AH17" s="31"/>
      <c r="AI17" s="31"/>
      <c r="AJ17" s="31"/>
      <c r="AK17" s="31"/>
      <c r="AL17" s="31"/>
      <c r="AM17" s="31"/>
      <c r="AN17" s="31"/>
      <c r="AO17" s="31"/>
      <c r="AP17" s="31"/>
      <c r="AQ17" s="31"/>
      <c r="AR17" s="31"/>
      <c r="AS17" s="31"/>
    </row>
    <row r="18" spans="1:45" ht="18.75" customHeight="1" x14ac:dyDescent="0.2">
      <c r="A18" s="63"/>
      <c r="B18" s="64"/>
      <c r="C18" s="65" t="s">
        <v>14</v>
      </c>
      <c r="D18" s="426"/>
      <c r="E18" s="427"/>
      <c r="F18" s="427"/>
      <c r="G18" s="427"/>
      <c r="H18" s="427"/>
      <c r="I18" s="427"/>
      <c r="J18" s="427"/>
      <c r="K18" s="427"/>
      <c r="L18" s="427"/>
      <c r="M18" s="427"/>
      <c r="N18" s="427"/>
      <c r="O18" s="427"/>
      <c r="P18" s="427"/>
      <c r="Q18" s="427"/>
      <c r="R18" s="427"/>
      <c r="S18" s="427"/>
      <c r="T18" s="427"/>
      <c r="U18" s="427"/>
      <c r="V18" s="427"/>
      <c r="W18" s="427"/>
      <c r="X18" s="427"/>
      <c r="Y18" s="427"/>
      <c r="Z18" s="427"/>
      <c r="AA18" s="427"/>
      <c r="AB18" s="436"/>
      <c r="AC18" s="437"/>
      <c r="AD18" s="437"/>
      <c r="AE18" s="437"/>
      <c r="AF18" s="437"/>
      <c r="AG18" s="437"/>
      <c r="AH18" s="66"/>
      <c r="AI18" s="66"/>
      <c r="AJ18" s="21"/>
      <c r="AK18" s="21"/>
      <c r="AL18" s="21"/>
      <c r="AM18" s="21"/>
      <c r="AN18" s="21"/>
      <c r="AO18" s="21"/>
      <c r="AP18" s="21"/>
      <c r="AQ18" s="21"/>
      <c r="AR18" s="21"/>
      <c r="AS18" s="21"/>
    </row>
    <row r="19" spans="1:45" s="2" customFormat="1" ht="15.75" customHeight="1" x14ac:dyDescent="0.2">
      <c r="A19" s="67"/>
      <c r="B19" s="68" t="s">
        <v>13</v>
      </c>
      <c r="C19" s="262" t="s">
        <v>46</v>
      </c>
      <c r="D19" s="43"/>
      <c r="E19" s="44"/>
      <c r="F19" s="43"/>
      <c r="G19" s="44"/>
      <c r="H19" s="43"/>
      <c r="I19" s="45"/>
      <c r="J19" s="46"/>
      <c r="K19" s="44"/>
      <c r="L19" s="43"/>
      <c r="M19" s="44"/>
      <c r="N19" s="43"/>
      <c r="O19" s="47"/>
      <c r="P19" s="43"/>
      <c r="Q19" s="44"/>
      <c r="R19" s="43"/>
      <c r="S19" s="44"/>
      <c r="T19" s="43"/>
      <c r="U19" s="45"/>
      <c r="V19" s="46"/>
      <c r="W19" s="44"/>
      <c r="X19" s="43"/>
      <c r="Y19" s="44"/>
      <c r="Z19" s="43"/>
      <c r="AA19" s="47"/>
      <c r="AB19" s="48"/>
      <c r="AC19" s="44"/>
      <c r="AD19" s="49"/>
      <c r="AE19" s="44"/>
      <c r="AF19" s="69" t="s">
        <v>15</v>
      </c>
      <c r="AG19" s="70"/>
      <c r="AH19" s="71"/>
      <c r="AI19" s="71"/>
      <c r="AJ19" s="57"/>
      <c r="AK19" s="57"/>
      <c r="AL19" s="57"/>
      <c r="AM19" s="57"/>
      <c r="AN19" s="57"/>
      <c r="AO19" s="57"/>
      <c r="AP19" s="57"/>
      <c r="AQ19" s="57"/>
      <c r="AR19" s="57"/>
      <c r="AS19" s="57"/>
    </row>
    <row r="20" spans="1:45" s="2" customFormat="1" ht="15.75" customHeight="1" x14ac:dyDescent="0.2">
      <c r="A20" s="72"/>
      <c r="B20" s="68" t="s">
        <v>13</v>
      </c>
      <c r="C20" s="262" t="s">
        <v>47</v>
      </c>
      <c r="D20" s="43"/>
      <c r="E20" s="44"/>
      <c r="F20" s="43"/>
      <c r="G20" s="44"/>
      <c r="H20" s="43"/>
      <c r="I20" s="45"/>
      <c r="J20" s="46"/>
      <c r="K20" s="44"/>
      <c r="L20" s="43"/>
      <c r="M20" s="44"/>
      <c r="N20" s="43"/>
      <c r="O20" s="47"/>
      <c r="P20" s="43"/>
      <c r="Q20" s="44"/>
      <c r="R20" s="43"/>
      <c r="S20" s="44"/>
      <c r="T20" s="43"/>
      <c r="U20" s="45"/>
      <c r="V20" s="46"/>
      <c r="W20" s="44"/>
      <c r="X20" s="43"/>
      <c r="Y20" s="44"/>
      <c r="Z20" s="43"/>
      <c r="AA20" s="47"/>
      <c r="AB20" s="48"/>
      <c r="AC20" s="44"/>
      <c r="AD20" s="49"/>
      <c r="AE20" s="44"/>
      <c r="AF20" s="69" t="s">
        <v>15</v>
      </c>
      <c r="AG20" s="70"/>
      <c r="AH20" s="71"/>
      <c r="AI20" s="71"/>
      <c r="AJ20" s="57"/>
      <c r="AK20" s="57"/>
      <c r="AL20" s="57"/>
      <c r="AM20" s="57"/>
      <c r="AN20" s="57"/>
      <c r="AO20" s="57"/>
      <c r="AP20" s="57"/>
      <c r="AQ20" s="57"/>
      <c r="AR20" s="57"/>
      <c r="AS20" s="57"/>
    </row>
    <row r="21" spans="1:45" s="2" customFormat="1" ht="15.75" customHeight="1" thickBot="1" x14ac:dyDescent="0.25">
      <c r="A21" s="50"/>
      <c r="B21" s="68" t="s">
        <v>13</v>
      </c>
      <c r="C21" s="262" t="s">
        <v>48</v>
      </c>
      <c r="D21" s="43"/>
      <c r="E21" s="44"/>
      <c r="F21" s="43"/>
      <c r="G21" s="44"/>
      <c r="H21" s="43"/>
      <c r="I21" s="45"/>
      <c r="J21" s="46"/>
      <c r="K21" s="44"/>
      <c r="L21" s="43"/>
      <c r="M21" s="44"/>
      <c r="N21" s="43"/>
      <c r="O21" s="47"/>
      <c r="P21" s="43"/>
      <c r="Q21" s="44"/>
      <c r="R21" s="43"/>
      <c r="S21" s="44"/>
      <c r="T21" s="43"/>
      <c r="U21" s="45"/>
      <c r="V21" s="46"/>
      <c r="W21" s="44"/>
      <c r="X21" s="43"/>
      <c r="Y21" s="44"/>
      <c r="Z21" s="43"/>
      <c r="AA21" s="47"/>
      <c r="AB21" s="48"/>
      <c r="AC21" s="44"/>
      <c r="AD21" s="49"/>
      <c r="AE21" s="44"/>
      <c r="AF21" s="69" t="s">
        <v>15</v>
      </c>
      <c r="AG21" s="70"/>
      <c r="AH21" s="71"/>
      <c r="AI21" s="71"/>
      <c r="AJ21" s="57"/>
      <c r="AK21" s="57"/>
      <c r="AL21" s="57"/>
      <c r="AM21" s="57"/>
      <c r="AN21" s="57"/>
      <c r="AO21" s="57"/>
      <c r="AP21" s="57"/>
      <c r="AQ21" s="57"/>
      <c r="AR21" s="57"/>
      <c r="AS21" s="57"/>
    </row>
    <row r="22" spans="1:45" ht="15.75" customHeight="1" thickBot="1" x14ac:dyDescent="0.25">
      <c r="A22" s="73"/>
      <c r="B22" s="74"/>
      <c r="C22" s="75" t="s">
        <v>16</v>
      </c>
      <c r="D22" s="76">
        <f>SUM(D19:D21)</f>
        <v>0</v>
      </c>
      <c r="E22" s="77" t="str">
        <f>IF(D22*14=0,"",D22*14)</f>
        <v/>
      </c>
      <c r="F22" s="78">
        <f>SUM(F19:F21)</f>
        <v>0</v>
      </c>
      <c r="G22" s="77" t="str">
        <f>IF(F22*14=0,"",F22*14)</f>
        <v/>
      </c>
      <c r="H22" s="79" t="s">
        <v>15</v>
      </c>
      <c r="I22" s="80" t="s">
        <v>15</v>
      </c>
      <c r="J22" s="81">
        <f>SUM(J19:J21)</f>
        <v>0</v>
      </c>
      <c r="K22" s="77" t="str">
        <f>IF(J22*14=0,"",J22*14)</f>
        <v/>
      </c>
      <c r="L22" s="78">
        <f>SUM(L19:L21)</f>
        <v>0</v>
      </c>
      <c r="M22" s="77" t="str">
        <f>IF(L22*14=0,"",L22*14)</f>
        <v/>
      </c>
      <c r="N22" s="79" t="s">
        <v>15</v>
      </c>
      <c r="O22" s="80" t="s">
        <v>15</v>
      </c>
      <c r="P22" s="76">
        <f>SUM(P19:P21)</f>
        <v>0</v>
      </c>
      <c r="Q22" s="77" t="str">
        <f>IF(P22*14=0,"",P22*14)</f>
        <v/>
      </c>
      <c r="R22" s="78">
        <f>SUM(R19:R21)</f>
        <v>0</v>
      </c>
      <c r="S22" s="77" t="str">
        <f>IF(R22*14=0,"",R22*14)</f>
        <v/>
      </c>
      <c r="T22" s="82" t="s">
        <v>15</v>
      </c>
      <c r="U22" s="80" t="s">
        <v>15</v>
      </c>
      <c r="V22" s="81">
        <f>SUM(V19:V21)</f>
        <v>0</v>
      </c>
      <c r="W22" s="77" t="str">
        <f>IF(V22*14=0,"",V22*14)</f>
        <v/>
      </c>
      <c r="X22" s="78">
        <f>SUM(X19:X21)</f>
        <v>0</v>
      </c>
      <c r="Y22" s="77" t="str">
        <f>IF(X22*14=0,"",X22*14)</f>
        <v/>
      </c>
      <c r="Z22" s="79" t="s">
        <v>15</v>
      </c>
      <c r="AA22" s="80" t="s">
        <v>15</v>
      </c>
      <c r="AB22" s="83"/>
      <c r="AC22" s="84"/>
      <c r="AD22" s="85"/>
      <c r="AE22" s="86"/>
      <c r="AF22" s="79" t="s">
        <v>15</v>
      </c>
      <c r="AG22" s="87" t="s">
        <v>36</v>
      </c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21"/>
      <c r="AS22" s="21"/>
    </row>
    <row r="23" spans="1:45" ht="15.75" customHeight="1" thickBot="1" x14ac:dyDescent="0.25">
      <c r="A23" s="88"/>
      <c r="B23" s="89"/>
      <c r="C23" s="90" t="s">
        <v>38</v>
      </c>
      <c r="D23" s="76"/>
      <c r="E23" s="77">
        <f>SUM(E10,E17)</f>
        <v>108</v>
      </c>
      <c r="F23" s="78"/>
      <c r="G23" s="77">
        <f>SUM(G10,G17)</f>
        <v>4</v>
      </c>
      <c r="H23" s="79">
        <f>SUM(H10,H17)</f>
        <v>29</v>
      </c>
      <c r="I23" s="80"/>
      <c r="J23" s="81"/>
      <c r="K23" s="77">
        <f>SUM(K10,K17)</f>
        <v>78</v>
      </c>
      <c r="L23" s="78"/>
      <c r="M23" s="77">
        <f>SUM(M10,M17)</f>
        <v>28</v>
      </c>
      <c r="N23" s="79">
        <f>SUM(N10,N17)</f>
        <v>25</v>
      </c>
      <c r="O23" s="80"/>
      <c r="P23" s="76"/>
      <c r="Q23" s="77">
        <f>SUM(Q10,Q17)</f>
        <v>84</v>
      </c>
      <c r="R23" s="78"/>
      <c r="S23" s="77">
        <f>SUM(S10,S17)</f>
        <v>10</v>
      </c>
      <c r="T23" s="82">
        <f>SUM(T10,T17)</f>
        <v>30</v>
      </c>
      <c r="U23" s="80"/>
      <c r="V23" s="81"/>
      <c r="W23" s="77">
        <f>SUM(W10,W17)</f>
        <v>74</v>
      </c>
      <c r="X23" s="78"/>
      <c r="Y23" s="77">
        <f>SUM(Y10,Y17)</f>
        <v>32</v>
      </c>
      <c r="Z23" s="79">
        <f>SUM(Z10,Z17)</f>
        <v>31</v>
      </c>
      <c r="AA23" s="80" t="s">
        <v>15</v>
      </c>
      <c r="AB23" s="91" t="s">
        <v>15</v>
      </c>
      <c r="AC23" s="92">
        <f>SUM(E23,K23,Q23,W23)</f>
        <v>344</v>
      </c>
      <c r="AD23" s="83" t="s">
        <v>15</v>
      </c>
      <c r="AE23" s="93">
        <f>SUM(G23,M23,S23,Y23)</f>
        <v>74</v>
      </c>
      <c r="AF23" s="79" t="s">
        <v>15</v>
      </c>
      <c r="AG23" s="94">
        <f>SUM(AC23,AE23)</f>
        <v>418</v>
      </c>
      <c r="AH23" s="21"/>
      <c r="AI23" s="21"/>
      <c r="AJ23" s="21"/>
      <c r="AK23" s="21"/>
      <c r="AL23" s="21"/>
      <c r="AM23" s="21"/>
      <c r="AN23" s="21"/>
      <c r="AO23" s="21"/>
      <c r="AP23" s="21"/>
      <c r="AQ23" s="21"/>
      <c r="AR23" s="21"/>
      <c r="AS23" s="21"/>
    </row>
    <row r="24" spans="1:45" ht="15.75" customHeight="1" x14ac:dyDescent="0.2">
      <c r="A24" s="63"/>
      <c r="B24" s="95"/>
      <c r="C24" s="96"/>
      <c r="D24" s="426"/>
      <c r="E24" s="427"/>
      <c r="F24" s="427"/>
      <c r="G24" s="427"/>
      <c r="H24" s="427"/>
      <c r="I24" s="427"/>
      <c r="J24" s="427"/>
      <c r="K24" s="427"/>
      <c r="L24" s="427"/>
      <c r="M24" s="427"/>
      <c r="N24" s="427"/>
      <c r="O24" s="427"/>
      <c r="P24" s="427"/>
      <c r="Q24" s="427"/>
      <c r="R24" s="427"/>
      <c r="S24" s="427"/>
      <c r="T24" s="427"/>
      <c r="U24" s="427"/>
      <c r="V24" s="427"/>
      <c r="W24" s="427"/>
      <c r="X24" s="427"/>
      <c r="Y24" s="427"/>
      <c r="Z24" s="427"/>
      <c r="AA24" s="427"/>
      <c r="AB24" s="428"/>
      <c r="AC24" s="429"/>
      <c r="AD24" s="429"/>
      <c r="AE24" s="429"/>
      <c r="AF24" s="429"/>
      <c r="AG24" s="429"/>
      <c r="AH24" s="66"/>
      <c r="AI24" s="66"/>
      <c r="AJ24" s="21"/>
      <c r="AK24" s="21"/>
      <c r="AL24" s="21"/>
      <c r="AM24" s="21"/>
      <c r="AN24" s="21"/>
      <c r="AO24" s="21"/>
      <c r="AP24" s="21"/>
      <c r="AQ24" s="21"/>
      <c r="AR24" s="21"/>
      <c r="AS24" s="21"/>
    </row>
    <row r="25" spans="1:45" ht="15.75" customHeight="1" x14ac:dyDescent="0.2">
      <c r="A25" s="97"/>
      <c r="B25" s="98" t="s">
        <v>13</v>
      </c>
      <c r="C25" s="99" t="s">
        <v>149</v>
      </c>
      <c r="D25" s="100"/>
      <c r="E25" s="101"/>
      <c r="F25" s="101"/>
      <c r="G25" s="101"/>
      <c r="H25" s="102"/>
      <c r="I25" s="103"/>
      <c r="J25" s="104"/>
      <c r="K25" s="101"/>
      <c r="L25" s="101"/>
      <c r="M25" s="105">
        <v>120</v>
      </c>
      <c r="N25" s="323">
        <v>5</v>
      </c>
      <c r="O25" s="107" t="s">
        <v>77</v>
      </c>
      <c r="P25" s="108"/>
      <c r="Q25" s="101"/>
      <c r="R25" s="101"/>
      <c r="S25" s="101"/>
      <c r="T25" s="102"/>
      <c r="U25" s="102"/>
      <c r="V25" s="108"/>
      <c r="W25" s="101"/>
      <c r="X25" s="101"/>
      <c r="Y25" s="101"/>
      <c r="Z25" s="102"/>
      <c r="AA25" s="109"/>
      <c r="AB25" s="110" t="s">
        <v>15</v>
      </c>
      <c r="AC25" s="110"/>
      <c r="AD25" s="110" t="s">
        <v>15</v>
      </c>
      <c r="AE25" s="110">
        <v>120</v>
      </c>
      <c r="AF25" s="110">
        <v>5</v>
      </c>
      <c r="AG25" s="110">
        <v>120</v>
      </c>
      <c r="AH25" s="111"/>
      <c r="AI25" s="111"/>
      <c r="AJ25" s="21"/>
      <c r="AK25" s="21"/>
      <c r="AL25" s="21"/>
      <c r="AM25" s="21"/>
      <c r="AN25" s="21"/>
      <c r="AO25" s="21"/>
      <c r="AP25" s="21"/>
      <c r="AQ25" s="21"/>
      <c r="AR25" s="21"/>
      <c r="AS25" s="21"/>
    </row>
    <row r="26" spans="1:45" ht="15.75" customHeight="1" thickBot="1" x14ac:dyDescent="0.25">
      <c r="A26" s="112"/>
      <c r="B26" s="113"/>
      <c r="C26" s="114"/>
      <c r="D26" s="115"/>
      <c r="E26" s="101"/>
      <c r="F26" s="101"/>
      <c r="G26" s="101"/>
      <c r="H26" s="102"/>
      <c r="I26" s="116"/>
      <c r="J26" s="104"/>
      <c r="K26" s="101"/>
      <c r="L26" s="101"/>
      <c r="M26" s="101"/>
      <c r="N26" s="102"/>
      <c r="O26" s="116"/>
      <c r="P26" s="108"/>
      <c r="Q26" s="101"/>
      <c r="R26" s="101"/>
      <c r="S26" s="101"/>
      <c r="T26" s="102"/>
      <c r="U26" s="102"/>
      <c r="V26" s="108"/>
      <c r="W26" s="101"/>
      <c r="X26" s="101"/>
      <c r="Y26" s="101"/>
      <c r="Z26" s="102"/>
      <c r="AA26" s="117"/>
      <c r="AB26" s="118"/>
      <c r="AC26" s="118"/>
      <c r="AD26" s="118"/>
      <c r="AE26" s="118"/>
      <c r="AF26" s="118"/>
      <c r="AG26" s="118"/>
      <c r="AH26" s="111"/>
      <c r="AI26" s="111"/>
      <c r="AJ26" s="21"/>
      <c r="AK26" s="21"/>
      <c r="AL26" s="21"/>
      <c r="AM26" s="21"/>
      <c r="AN26" s="21"/>
      <c r="AO26" s="21"/>
      <c r="AP26" s="21"/>
      <c r="AQ26" s="21"/>
      <c r="AR26" s="21"/>
      <c r="AS26" s="21"/>
    </row>
    <row r="27" spans="1:45" s="10" customFormat="1" ht="15.75" customHeight="1" thickBot="1" x14ac:dyDescent="0.3">
      <c r="A27" s="119"/>
      <c r="B27" s="120"/>
      <c r="C27" s="28" t="s">
        <v>37</v>
      </c>
      <c r="D27" s="29" t="s">
        <v>15</v>
      </c>
      <c r="E27" s="29">
        <f>E20+E26+SUM(E23)</f>
        <v>108</v>
      </c>
      <c r="F27" s="29" t="s">
        <v>15</v>
      </c>
      <c r="G27" s="29">
        <f>G20+G26+SUM(G23)</f>
        <v>4</v>
      </c>
      <c r="H27" s="29">
        <f>H20+H26+SUM(H23,H25)</f>
        <v>29</v>
      </c>
      <c r="I27" s="121" t="s">
        <v>15</v>
      </c>
      <c r="J27" s="29" t="s">
        <v>15</v>
      </c>
      <c r="K27" s="29">
        <f>K20+K26+SUM(K23)</f>
        <v>78</v>
      </c>
      <c r="L27" s="29" t="s">
        <v>15</v>
      </c>
      <c r="M27" s="29">
        <f>SUM(M23,M25)</f>
        <v>148</v>
      </c>
      <c r="N27" s="29">
        <f>N20+N26+SUM(N23,N25)</f>
        <v>30</v>
      </c>
      <c r="O27" s="121" t="s">
        <v>15</v>
      </c>
      <c r="P27" s="29" t="s">
        <v>15</v>
      </c>
      <c r="Q27" s="29">
        <f>Q20+Q26+SUM(Q23)</f>
        <v>84</v>
      </c>
      <c r="R27" s="29" t="s">
        <v>15</v>
      </c>
      <c r="S27" s="29">
        <f>S20+S26+SUM(S23)</f>
        <v>10</v>
      </c>
      <c r="T27" s="29">
        <f>T20+T26+SUM(T23,T25)</f>
        <v>30</v>
      </c>
      <c r="U27" s="121" t="s">
        <v>15</v>
      </c>
      <c r="V27" s="29" t="s">
        <v>15</v>
      </c>
      <c r="W27" s="29">
        <f>W20+W26+SUM(W23)</f>
        <v>74</v>
      </c>
      <c r="X27" s="29" t="s">
        <v>15</v>
      </c>
      <c r="Y27" s="29">
        <f>Y20+Y26+SUM(Y23,Y25)</f>
        <v>32</v>
      </c>
      <c r="Z27" s="29">
        <f>Z20+Z26+SUM(Z23,Z25)</f>
        <v>31</v>
      </c>
      <c r="AA27" s="121" t="s">
        <v>15</v>
      </c>
      <c r="AB27" s="122" t="s">
        <v>15</v>
      </c>
      <c r="AC27" s="122">
        <f>AC20+AC26+SUM(E27,K27,Q27,W27)</f>
        <v>344</v>
      </c>
      <c r="AD27" s="122" t="s">
        <v>15</v>
      </c>
      <c r="AE27" s="122">
        <f>AE20+AE26+SUM(G27,M27,S27,Y27)</f>
        <v>194</v>
      </c>
      <c r="AF27" s="122">
        <f>SUM(H27,N27,T27,Z27)</f>
        <v>120</v>
      </c>
      <c r="AG27" s="122">
        <f>AG20+AG26+SUM(AC27,AE27)</f>
        <v>538</v>
      </c>
      <c r="AH27" s="31"/>
      <c r="AI27" s="31"/>
      <c r="AJ27" s="31"/>
      <c r="AK27" s="31"/>
      <c r="AL27" s="31"/>
      <c r="AM27" s="31"/>
      <c r="AN27" s="31"/>
      <c r="AO27" s="31"/>
      <c r="AP27" s="31"/>
      <c r="AQ27" s="31"/>
      <c r="AR27" s="31"/>
      <c r="AS27" s="31"/>
    </row>
    <row r="28" spans="1:45" ht="9.9499999999999993" customHeight="1" x14ac:dyDescent="0.2">
      <c r="A28" s="430"/>
      <c r="B28" s="431"/>
      <c r="C28" s="431"/>
      <c r="D28" s="431"/>
      <c r="E28" s="431"/>
      <c r="F28" s="431"/>
      <c r="G28" s="431"/>
      <c r="H28" s="431"/>
      <c r="I28" s="431"/>
      <c r="J28" s="431"/>
      <c r="K28" s="431"/>
      <c r="L28" s="431"/>
      <c r="M28" s="431"/>
      <c r="N28" s="431"/>
      <c r="O28" s="431"/>
      <c r="P28" s="431"/>
      <c r="Q28" s="431"/>
      <c r="R28" s="431"/>
      <c r="S28" s="431"/>
      <c r="T28" s="431"/>
      <c r="U28" s="431"/>
      <c r="V28" s="431"/>
      <c r="W28" s="431"/>
      <c r="X28" s="431"/>
      <c r="Y28" s="431"/>
      <c r="Z28" s="431"/>
      <c r="AA28" s="431"/>
      <c r="AB28" s="123"/>
      <c r="AC28" s="124"/>
      <c r="AD28" s="124"/>
      <c r="AE28" s="124"/>
      <c r="AF28" s="124"/>
      <c r="AG28" s="125"/>
      <c r="AH28" s="21"/>
      <c r="AI28" s="21"/>
      <c r="AJ28" s="21"/>
      <c r="AK28" s="21"/>
      <c r="AL28" s="21"/>
      <c r="AM28" s="21"/>
      <c r="AN28" s="21"/>
      <c r="AO28" s="21"/>
      <c r="AP28" s="21"/>
      <c r="AQ28" s="21"/>
      <c r="AR28" s="21"/>
      <c r="AS28" s="21"/>
    </row>
    <row r="29" spans="1:45" ht="15.75" customHeight="1" x14ac:dyDescent="0.2">
      <c r="A29" s="432" t="s">
        <v>18</v>
      </c>
      <c r="B29" s="433"/>
      <c r="C29" s="433"/>
      <c r="D29" s="433"/>
      <c r="E29" s="433"/>
      <c r="F29" s="433"/>
      <c r="G29" s="433"/>
      <c r="H29" s="433"/>
      <c r="I29" s="433"/>
      <c r="J29" s="433"/>
      <c r="K29" s="433"/>
      <c r="L29" s="433"/>
      <c r="M29" s="433"/>
      <c r="N29" s="433"/>
      <c r="O29" s="433"/>
      <c r="P29" s="433"/>
      <c r="Q29" s="433"/>
      <c r="R29" s="433"/>
      <c r="S29" s="433"/>
      <c r="T29" s="433"/>
      <c r="U29" s="433"/>
      <c r="V29" s="433"/>
      <c r="W29" s="433"/>
      <c r="X29" s="433"/>
      <c r="Y29" s="433"/>
      <c r="Z29" s="433"/>
      <c r="AA29" s="433"/>
      <c r="AB29" s="123"/>
      <c r="AC29" s="124"/>
      <c r="AD29" s="124"/>
      <c r="AE29" s="124"/>
      <c r="AF29" s="124"/>
      <c r="AG29" s="125"/>
      <c r="AH29" s="21"/>
      <c r="AI29" s="21"/>
      <c r="AJ29" s="21"/>
      <c r="AK29" s="21"/>
      <c r="AL29" s="21"/>
      <c r="AM29" s="21"/>
      <c r="AN29" s="21"/>
      <c r="AO29" s="21"/>
      <c r="AP29" s="21"/>
      <c r="AQ29" s="21"/>
      <c r="AR29" s="21"/>
      <c r="AS29" s="21"/>
    </row>
    <row r="30" spans="1:45" ht="15.75" customHeight="1" x14ac:dyDescent="0.2">
      <c r="A30" s="126"/>
      <c r="B30" s="127"/>
      <c r="C30" s="118" t="s">
        <v>19</v>
      </c>
      <c r="D30" s="128"/>
      <c r="E30" s="129"/>
      <c r="F30" s="129"/>
      <c r="G30" s="129"/>
      <c r="H30" s="49"/>
      <c r="I30" s="130" t="str">
        <f>IF(COUNTIF(I12:I26,"A")=0,"",COUNTIF(I12:I26,"A"))</f>
        <v/>
      </c>
      <c r="J30" s="128"/>
      <c r="K30" s="129"/>
      <c r="L30" s="129"/>
      <c r="M30" s="129"/>
      <c r="N30" s="49"/>
      <c r="O30" s="130" t="str">
        <f>IF(COUNTIF(O12:O26,"A")=0,"",COUNTIF(O12:O26,"A"))</f>
        <v/>
      </c>
      <c r="P30" s="128"/>
      <c r="Q30" s="129"/>
      <c r="R30" s="129"/>
      <c r="S30" s="129"/>
      <c r="T30" s="49"/>
      <c r="U30" s="130" t="str">
        <f>IF(COUNTIF(U12:U26,"A")=0,"",COUNTIF(U12:U26,"A"))</f>
        <v/>
      </c>
      <c r="V30" s="128"/>
      <c r="W30" s="129"/>
      <c r="X30" s="129"/>
      <c r="Y30" s="129"/>
      <c r="Z30" s="49"/>
      <c r="AA30" s="130" t="str">
        <f>IF(COUNTIF(AA12:AA26,"A")=0,"",COUNTIF(AA12:AA26,"A"))</f>
        <v/>
      </c>
      <c r="AB30" s="131"/>
      <c r="AC30" s="129"/>
      <c r="AD30" s="129"/>
      <c r="AE30" s="129"/>
      <c r="AF30" s="49"/>
      <c r="AG30" s="132" t="str">
        <f t="shared" ref="AG30:AG42" si="9">IF(SUM(I30:AA30)=0,"",SUM(I30:AA30))</f>
        <v/>
      </c>
      <c r="AH30" s="21"/>
      <c r="AI30" s="21"/>
      <c r="AJ30" s="21"/>
      <c r="AK30" s="21"/>
      <c r="AL30" s="21"/>
      <c r="AM30" s="21"/>
      <c r="AN30" s="21"/>
      <c r="AO30" s="21"/>
      <c r="AP30" s="21"/>
      <c r="AQ30" s="21"/>
      <c r="AR30" s="21"/>
      <c r="AS30" s="21"/>
    </row>
    <row r="31" spans="1:45" ht="15.75" customHeight="1" x14ac:dyDescent="0.2">
      <c r="A31" s="126"/>
      <c r="B31" s="127"/>
      <c r="C31" s="118" t="s">
        <v>20</v>
      </c>
      <c r="D31" s="128"/>
      <c r="E31" s="129"/>
      <c r="F31" s="129"/>
      <c r="G31" s="129"/>
      <c r="H31" s="49"/>
      <c r="I31" s="130" t="str">
        <f>IF(COUNTIF(I12:I26,"B")=0,"",COUNTIF(I12:I26,"B"))</f>
        <v/>
      </c>
      <c r="J31" s="128"/>
      <c r="K31" s="129"/>
      <c r="L31" s="129"/>
      <c r="M31" s="129"/>
      <c r="N31" s="49"/>
      <c r="O31" s="130" t="str">
        <f>IF(COUNTIF(O12:O26,"B")=0,"",COUNTIF(O12:O26,"B"))</f>
        <v/>
      </c>
      <c r="P31" s="128"/>
      <c r="Q31" s="129"/>
      <c r="R31" s="129"/>
      <c r="S31" s="129"/>
      <c r="T31" s="49"/>
      <c r="U31" s="130" t="str">
        <f>IF(COUNTIF(U12:U26,"B")=0,"",COUNTIF(U12:U26,"B"))</f>
        <v/>
      </c>
      <c r="V31" s="128"/>
      <c r="W31" s="129"/>
      <c r="X31" s="129"/>
      <c r="Y31" s="129"/>
      <c r="Z31" s="49"/>
      <c r="AA31" s="130">
        <f>IF(COUNTIF(AA12:AA26,"B")=0,"",COUNTIF(AA12:AA26,"B"))</f>
        <v>1</v>
      </c>
      <c r="AB31" s="131"/>
      <c r="AC31" s="129"/>
      <c r="AD31" s="129"/>
      <c r="AE31" s="129"/>
      <c r="AF31" s="49"/>
      <c r="AG31" s="132">
        <f t="shared" si="9"/>
        <v>1</v>
      </c>
      <c r="AH31" s="21"/>
      <c r="AI31" s="21"/>
      <c r="AJ31" s="21"/>
      <c r="AK31" s="21"/>
      <c r="AL31" s="21"/>
      <c r="AM31" s="21"/>
      <c r="AN31" s="21"/>
      <c r="AO31" s="21"/>
      <c r="AP31" s="21"/>
      <c r="AQ31" s="21"/>
      <c r="AR31" s="21"/>
      <c r="AS31" s="21"/>
    </row>
    <row r="32" spans="1:45" ht="15.75" customHeight="1" x14ac:dyDescent="0.2">
      <c r="A32" s="126"/>
      <c r="B32" s="127"/>
      <c r="C32" s="118" t="s">
        <v>56</v>
      </c>
      <c r="D32" s="128"/>
      <c r="E32" s="129"/>
      <c r="F32" s="129"/>
      <c r="G32" s="129"/>
      <c r="H32" s="49"/>
      <c r="I32" s="130">
        <f>IF(COUNTIF(I12:I26,"ÉÉ")=0,"",COUNTIF(I12:I26,"ÉÉ"))</f>
        <v>1</v>
      </c>
      <c r="J32" s="128"/>
      <c r="K32" s="129"/>
      <c r="L32" s="129"/>
      <c r="M32" s="129"/>
      <c r="N32" s="49"/>
      <c r="O32" s="130" t="str">
        <f>IF(COUNTIF(O12:O26,"ÉÉ")=0,"",COUNTIF(O12:O26,"ÉÉ"))</f>
        <v/>
      </c>
      <c r="P32" s="128"/>
      <c r="Q32" s="129"/>
      <c r="R32" s="129"/>
      <c r="S32" s="129"/>
      <c r="T32" s="49"/>
      <c r="U32" s="130">
        <f>IF(COUNTIF(U12:U26,"ÉÉ")=0,"",COUNTIF(U12:U26,"ÉÉ"))</f>
        <v>1</v>
      </c>
      <c r="V32" s="128"/>
      <c r="W32" s="129"/>
      <c r="X32" s="129"/>
      <c r="Y32" s="129"/>
      <c r="Z32" s="49"/>
      <c r="AA32" s="130" t="str">
        <f>IF(COUNTIF(AA12:AA26,"ÉÉ")=0,"",COUNTIF(AA12:AA26,"ÉÉ"))</f>
        <v/>
      </c>
      <c r="AB32" s="131"/>
      <c r="AC32" s="129"/>
      <c r="AD32" s="129"/>
      <c r="AE32" s="129"/>
      <c r="AF32" s="49"/>
      <c r="AG32" s="132">
        <f t="shared" si="9"/>
        <v>2</v>
      </c>
      <c r="AH32" s="21"/>
      <c r="AI32" s="21"/>
      <c r="AJ32" s="21"/>
      <c r="AK32" s="21"/>
      <c r="AL32" s="21"/>
      <c r="AM32" s="21"/>
      <c r="AN32" s="21"/>
      <c r="AO32" s="21"/>
      <c r="AP32" s="21"/>
      <c r="AQ32" s="21"/>
      <c r="AR32" s="21"/>
      <c r="AS32" s="21"/>
    </row>
    <row r="33" spans="1:45" ht="15.75" customHeight="1" x14ac:dyDescent="0.2">
      <c r="A33" s="126"/>
      <c r="B33" s="127"/>
      <c r="C33" s="118" t="s">
        <v>57</v>
      </c>
      <c r="D33" s="133"/>
      <c r="E33" s="134"/>
      <c r="F33" s="134"/>
      <c r="G33" s="134"/>
      <c r="H33" s="135"/>
      <c r="I33" s="130" t="str">
        <f>IF(COUNTIF(I12:I26,"ÉÉ(Z)")=0,"",COUNTIF(I12:I26,"ÉÉ(Z)"))</f>
        <v/>
      </c>
      <c r="J33" s="133"/>
      <c r="K33" s="134"/>
      <c r="L33" s="134"/>
      <c r="M33" s="134"/>
      <c r="N33" s="135"/>
      <c r="O33" s="130" t="str">
        <f>IF(COUNTIF(O12:O26,"ÉÉ(Z)")=0,"",COUNTIF(O12:O26,"ÉÉ(Z)"))</f>
        <v/>
      </c>
      <c r="P33" s="133"/>
      <c r="Q33" s="134"/>
      <c r="R33" s="134"/>
      <c r="S33" s="134"/>
      <c r="T33" s="135"/>
      <c r="U33" s="130" t="str">
        <f>IF(COUNTIF(U12:U26,"ÉÉ(Z)")=0,"",COUNTIF(U12:U26,"ÉÉ(Z)"))</f>
        <v/>
      </c>
      <c r="V33" s="133"/>
      <c r="W33" s="134"/>
      <c r="X33" s="134"/>
      <c r="Y33" s="134"/>
      <c r="Z33" s="135"/>
      <c r="AA33" s="130" t="str">
        <f>IF(COUNTIF(AA12:AA26,"ÉÉ(Z)")=0,"",COUNTIF(AA12:AA26,"ÉÉ(Z)"))</f>
        <v/>
      </c>
      <c r="AB33" s="136"/>
      <c r="AC33" s="134"/>
      <c r="AD33" s="134"/>
      <c r="AE33" s="134"/>
      <c r="AF33" s="135"/>
      <c r="AG33" s="132" t="str">
        <f t="shared" si="9"/>
        <v/>
      </c>
      <c r="AH33" s="21"/>
      <c r="AI33" s="21"/>
      <c r="AJ33" s="21"/>
      <c r="AK33" s="21"/>
      <c r="AL33" s="21"/>
      <c r="AM33" s="21"/>
      <c r="AN33" s="21"/>
      <c r="AO33" s="21"/>
      <c r="AP33" s="21"/>
      <c r="AQ33" s="21"/>
      <c r="AR33" s="21"/>
      <c r="AS33" s="21"/>
    </row>
    <row r="34" spans="1:45" ht="15.75" customHeight="1" x14ac:dyDescent="0.2">
      <c r="A34" s="126"/>
      <c r="B34" s="127"/>
      <c r="C34" s="118" t="s">
        <v>58</v>
      </c>
      <c r="D34" s="128"/>
      <c r="E34" s="129"/>
      <c r="F34" s="129"/>
      <c r="G34" s="129"/>
      <c r="H34" s="49"/>
      <c r="I34" s="130" t="str">
        <f>IF(COUNTIF(I12:I26,"GYJ")=0,"",COUNTIF(I12:I26,"GYJ"))</f>
        <v/>
      </c>
      <c r="J34" s="128"/>
      <c r="K34" s="129"/>
      <c r="L34" s="129"/>
      <c r="M34" s="129"/>
      <c r="N34" s="49"/>
      <c r="O34" s="130">
        <f>IF(COUNTIF(O12:O26,"GYJ")=0,"",COUNTIF(O12:O26,"GYJ"))</f>
        <v>1</v>
      </c>
      <c r="P34" s="128"/>
      <c r="Q34" s="129"/>
      <c r="R34" s="129"/>
      <c r="S34" s="129"/>
      <c r="T34" s="49"/>
      <c r="U34" s="130" t="str">
        <f>IF(COUNTIF(U12:U26,"GYJ")=0,"",COUNTIF(U12:U26,"GYJ"))</f>
        <v/>
      </c>
      <c r="V34" s="128"/>
      <c r="W34" s="129"/>
      <c r="X34" s="129"/>
      <c r="Y34" s="129"/>
      <c r="Z34" s="49"/>
      <c r="AA34" s="130" t="str">
        <f>IF(COUNTIF(AA12:AA26,"GYJ")=0,"",COUNTIF(AA12:AA26,"GYJ"))</f>
        <v/>
      </c>
      <c r="AB34" s="131"/>
      <c r="AC34" s="129"/>
      <c r="AD34" s="129"/>
      <c r="AE34" s="129"/>
      <c r="AF34" s="49"/>
      <c r="AG34" s="132">
        <f t="shared" si="9"/>
        <v>1</v>
      </c>
      <c r="AH34" s="21"/>
      <c r="AI34" s="21"/>
      <c r="AJ34" s="21"/>
      <c r="AK34" s="21"/>
      <c r="AL34" s="21"/>
      <c r="AM34" s="21"/>
      <c r="AN34" s="21"/>
      <c r="AO34" s="21"/>
      <c r="AP34" s="21"/>
      <c r="AQ34" s="21"/>
      <c r="AR34" s="21"/>
      <c r="AS34" s="21"/>
    </row>
    <row r="35" spans="1:45" ht="15.75" customHeight="1" x14ac:dyDescent="0.2">
      <c r="A35" s="126"/>
      <c r="B35" s="137"/>
      <c r="C35" s="118" t="s">
        <v>59</v>
      </c>
      <c r="D35" s="128"/>
      <c r="E35" s="129"/>
      <c r="F35" s="129"/>
      <c r="G35" s="129"/>
      <c r="H35" s="49"/>
      <c r="I35" s="130" t="str">
        <f>IF(COUNTIF(I12:I26,"GYJ(Z)")=0,"",COUNTIF(I12:I26,"GYJ(Z)"))</f>
        <v/>
      </c>
      <c r="J35" s="128"/>
      <c r="K35" s="129"/>
      <c r="L35" s="129"/>
      <c r="M35" s="129"/>
      <c r="N35" s="49"/>
      <c r="O35" s="130" t="str">
        <f>IF(COUNTIF(O12:O26,"GYJ(Z)")=0,"",COUNTIF(O12:O26,"GYJ(Z)"))</f>
        <v/>
      </c>
      <c r="P35" s="128"/>
      <c r="Q35" s="129"/>
      <c r="R35" s="129"/>
      <c r="S35" s="129"/>
      <c r="T35" s="49"/>
      <c r="U35" s="130" t="str">
        <f>IF(COUNTIF(U12:U26,"GYJ(Z)")=0,"",COUNTIF(U12:U26,"GYJ(Z)"))</f>
        <v/>
      </c>
      <c r="V35" s="128"/>
      <c r="W35" s="129"/>
      <c r="X35" s="129"/>
      <c r="Y35" s="129"/>
      <c r="Z35" s="49"/>
      <c r="AA35" s="130" t="str">
        <f>IF(COUNTIF(AA12:AA26,"GYJ(Z)")=0,"",COUNTIF(AA12:AA26,"GYJ(Z)"))</f>
        <v/>
      </c>
      <c r="AB35" s="131"/>
      <c r="AC35" s="129"/>
      <c r="AD35" s="129"/>
      <c r="AE35" s="129"/>
      <c r="AF35" s="49"/>
      <c r="AG35" s="132" t="str">
        <f t="shared" si="9"/>
        <v/>
      </c>
      <c r="AH35" s="21"/>
      <c r="AI35" s="21"/>
      <c r="AJ35" s="21"/>
      <c r="AK35" s="21"/>
      <c r="AL35" s="21"/>
      <c r="AM35" s="21"/>
      <c r="AN35" s="21"/>
      <c r="AO35" s="21"/>
      <c r="AP35" s="21"/>
      <c r="AQ35" s="21"/>
      <c r="AR35" s="21"/>
      <c r="AS35" s="21"/>
    </row>
    <row r="36" spans="1:45" ht="15.75" customHeight="1" x14ac:dyDescent="0.2">
      <c r="A36" s="126"/>
      <c r="B36" s="127"/>
      <c r="C36" s="303" t="s">
        <v>30</v>
      </c>
      <c r="D36" s="128"/>
      <c r="E36" s="129"/>
      <c r="F36" s="129"/>
      <c r="G36" s="129"/>
      <c r="H36" s="49"/>
      <c r="I36" s="130" t="str">
        <f>IF(COUNTIF(I12:I26,"K")=0,"",COUNTIF(I12:I26,"K"))</f>
        <v/>
      </c>
      <c r="J36" s="128"/>
      <c r="K36" s="129"/>
      <c r="L36" s="129"/>
      <c r="M36" s="129"/>
      <c r="N36" s="49"/>
      <c r="O36" s="130">
        <f>IF(COUNTIF(O12:O26,"K")=0,"",COUNTIF(O12:O26,"K"))</f>
        <v>1</v>
      </c>
      <c r="P36" s="128"/>
      <c r="Q36" s="129"/>
      <c r="R36" s="129"/>
      <c r="S36" s="129"/>
      <c r="T36" s="49"/>
      <c r="U36" s="130">
        <f>IF(COUNTIF(U12:U26,"K")=0,"",COUNTIF(U12:U26,"K"))</f>
        <v>1</v>
      </c>
      <c r="V36" s="128"/>
      <c r="W36" s="129"/>
      <c r="X36" s="129"/>
      <c r="Y36" s="129"/>
      <c r="Z36" s="49"/>
      <c r="AA36" s="130" t="str">
        <f>IF(COUNTIF(AA12:AA26,"K")=0,"",COUNTIF(AA12:AA26,"K"))</f>
        <v/>
      </c>
      <c r="AB36" s="131"/>
      <c r="AC36" s="129"/>
      <c r="AD36" s="129"/>
      <c r="AE36" s="129"/>
      <c r="AF36" s="49"/>
      <c r="AG36" s="132">
        <f t="shared" si="9"/>
        <v>2</v>
      </c>
      <c r="AH36" s="21"/>
      <c r="AI36" s="21"/>
      <c r="AJ36" s="21"/>
      <c r="AK36" s="21"/>
      <c r="AL36" s="21"/>
      <c r="AM36" s="21"/>
      <c r="AN36" s="21"/>
      <c r="AO36" s="21"/>
      <c r="AP36" s="21"/>
      <c r="AQ36" s="21"/>
      <c r="AR36" s="21"/>
      <c r="AS36" s="21"/>
    </row>
    <row r="37" spans="1:45" ht="15.75" customHeight="1" x14ac:dyDescent="0.2">
      <c r="A37" s="126"/>
      <c r="B37" s="127"/>
      <c r="C37" s="303" t="s">
        <v>31</v>
      </c>
      <c r="D37" s="128"/>
      <c r="E37" s="129"/>
      <c r="F37" s="129"/>
      <c r="G37" s="129"/>
      <c r="H37" s="49"/>
      <c r="I37" s="130" t="str">
        <f>IF(COUNTIF(I12:I26,"K(Z)")=0,"",COUNTIF(I12:I26,"K(Z)"))</f>
        <v/>
      </c>
      <c r="J37" s="128"/>
      <c r="K37" s="129"/>
      <c r="L37" s="129"/>
      <c r="M37" s="129"/>
      <c r="N37" s="49"/>
      <c r="O37" s="130" t="str">
        <f>IF(COUNTIF(O12:O26,"K(Z)")=0,"",COUNTIF(O12:O26,"K(Z)"))</f>
        <v/>
      </c>
      <c r="P37" s="128"/>
      <c r="Q37" s="129"/>
      <c r="R37" s="129"/>
      <c r="S37" s="129"/>
      <c r="T37" s="49"/>
      <c r="U37" s="130" t="str">
        <f>IF(COUNTIF(U12:U26,"K(Z)")=0,"",COUNTIF(U12:U26,"K(Z)"))</f>
        <v/>
      </c>
      <c r="V37" s="128"/>
      <c r="W37" s="129"/>
      <c r="X37" s="129"/>
      <c r="Y37" s="129"/>
      <c r="Z37" s="49"/>
      <c r="AA37" s="130" t="str">
        <f>IF(COUNTIF(AA12:AA26,"K(Z)")=0,"",COUNTIF(AA12:AA26,"K(Z)"))</f>
        <v/>
      </c>
      <c r="AB37" s="131"/>
      <c r="AC37" s="129"/>
      <c r="AD37" s="129"/>
      <c r="AE37" s="129"/>
      <c r="AF37" s="49"/>
      <c r="AG37" s="132" t="str">
        <f t="shared" si="9"/>
        <v/>
      </c>
      <c r="AH37" s="21"/>
      <c r="AI37" s="21"/>
      <c r="AJ37" s="21"/>
      <c r="AK37" s="21"/>
      <c r="AL37" s="21"/>
      <c r="AM37" s="21"/>
      <c r="AN37" s="21"/>
      <c r="AO37" s="21"/>
      <c r="AP37" s="21"/>
      <c r="AQ37" s="21"/>
      <c r="AR37" s="21"/>
      <c r="AS37" s="21"/>
    </row>
    <row r="38" spans="1:45" ht="15.75" customHeight="1" x14ac:dyDescent="0.2">
      <c r="A38" s="126"/>
      <c r="B38" s="127"/>
      <c r="C38" s="118" t="s">
        <v>21</v>
      </c>
      <c r="D38" s="128"/>
      <c r="E38" s="129"/>
      <c r="F38" s="129"/>
      <c r="G38" s="129"/>
      <c r="H38" s="49"/>
      <c r="I38" s="130" t="str">
        <f>IF(COUNTIF(I12:I26,"AV")=0,"",COUNTIF(I12:I26,"AV"))</f>
        <v/>
      </c>
      <c r="J38" s="128"/>
      <c r="K38" s="129"/>
      <c r="L38" s="129"/>
      <c r="M38" s="129"/>
      <c r="N38" s="49"/>
      <c r="O38" s="130" t="str">
        <f>IF(COUNTIF(O12:O26,"AV")=0,"",COUNTIF(O12:O26,"AV"))</f>
        <v/>
      </c>
      <c r="P38" s="128"/>
      <c r="Q38" s="129"/>
      <c r="R38" s="129"/>
      <c r="S38" s="129"/>
      <c r="T38" s="49"/>
      <c r="U38" s="130" t="str">
        <f>IF(COUNTIF(U12:U26,"AV")=0,"",COUNTIF(U12:U26,"AV"))</f>
        <v/>
      </c>
      <c r="V38" s="128"/>
      <c r="W38" s="129"/>
      <c r="X38" s="129"/>
      <c r="Y38" s="129"/>
      <c r="Z38" s="49"/>
      <c r="AA38" s="130" t="str">
        <f>IF(COUNTIF(AA12:AA26,"AV")=0,"",COUNTIF(AA12:AA26,"AV"))</f>
        <v/>
      </c>
      <c r="AB38" s="131"/>
      <c r="AC38" s="129"/>
      <c r="AD38" s="129"/>
      <c r="AE38" s="129"/>
      <c r="AF38" s="49"/>
      <c r="AG38" s="132" t="str">
        <f t="shared" si="9"/>
        <v/>
      </c>
      <c r="AH38" s="21"/>
      <c r="AI38" s="21"/>
      <c r="AJ38" s="21"/>
      <c r="AK38" s="21"/>
      <c r="AL38" s="21"/>
      <c r="AM38" s="21"/>
      <c r="AN38" s="21"/>
      <c r="AO38" s="21"/>
      <c r="AP38" s="21"/>
      <c r="AQ38" s="21"/>
      <c r="AR38" s="21"/>
      <c r="AS38" s="21"/>
    </row>
    <row r="39" spans="1:45" ht="15.75" customHeight="1" x14ac:dyDescent="0.2">
      <c r="A39" s="126"/>
      <c r="B39" s="127"/>
      <c r="C39" s="118" t="s">
        <v>60</v>
      </c>
      <c r="D39" s="128"/>
      <c r="E39" s="129"/>
      <c r="F39" s="129"/>
      <c r="G39" s="129"/>
      <c r="H39" s="49"/>
      <c r="I39" s="130" t="str">
        <f>IF(COUNTIF(I12:I26,"KV")=0,"",COUNTIF(I12:I26,"KV"))</f>
        <v/>
      </c>
      <c r="J39" s="128"/>
      <c r="K39" s="129"/>
      <c r="L39" s="129"/>
      <c r="M39" s="129"/>
      <c r="N39" s="49"/>
      <c r="O39" s="130" t="str">
        <f>IF(COUNTIF(O12:O26,"KV")=0,"",COUNTIF(O12:O26,"KV"))</f>
        <v/>
      </c>
      <c r="P39" s="128"/>
      <c r="Q39" s="129"/>
      <c r="R39" s="129"/>
      <c r="S39" s="129"/>
      <c r="T39" s="49"/>
      <c r="U39" s="130" t="str">
        <f>IF(COUNTIF(U12:U26,"KV")=0,"",COUNTIF(U12:U26,"KV"))</f>
        <v/>
      </c>
      <c r="V39" s="128"/>
      <c r="W39" s="129"/>
      <c r="X39" s="129"/>
      <c r="Y39" s="129"/>
      <c r="Z39" s="49"/>
      <c r="AA39" s="130" t="str">
        <f>IF(COUNTIF(AA12:AA26,"KV")=0,"",COUNTIF(AA12:AA26,"KV"))</f>
        <v/>
      </c>
      <c r="AB39" s="131"/>
      <c r="AC39" s="129"/>
      <c r="AD39" s="129"/>
      <c r="AE39" s="129"/>
      <c r="AF39" s="49"/>
      <c r="AG39" s="132" t="str">
        <f t="shared" si="9"/>
        <v/>
      </c>
      <c r="AH39" s="21"/>
      <c r="AI39" s="21"/>
      <c r="AJ39" s="21"/>
      <c r="AK39" s="21"/>
      <c r="AL39" s="21"/>
      <c r="AM39" s="21"/>
      <c r="AN39" s="21"/>
      <c r="AO39" s="21"/>
      <c r="AP39" s="21"/>
      <c r="AQ39" s="21"/>
      <c r="AR39" s="21"/>
      <c r="AS39" s="21"/>
    </row>
    <row r="40" spans="1:45" ht="15.75" customHeight="1" x14ac:dyDescent="0.2">
      <c r="A40" s="126"/>
      <c r="B40" s="127"/>
      <c r="C40" s="118" t="s">
        <v>61</v>
      </c>
      <c r="D40" s="138"/>
      <c r="E40" s="139"/>
      <c r="F40" s="139"/>
      <c r="G40" s="139"/>
      <c r="H40" s="140"/>
      <c r="I40" s="130" t="str">
        <f>IF(COUNTIF(I12:I26,"SZG")=0,"",COUNTIF(I12:I26,"SZG"))</f>
        <v/>
      </c>
      <c r="J40" s="138"/>
      <c r="K40" s="139"/>
      <c r="L40" s="139"/>
      <c r="M40" s="139"/>
      <c r="N40" s="140"/>
      <c r="O40" s="130" t="str">
        <f>IF(COUNTIF(O12:O26,"SZG")=0,"",COUNTIF(O12:O26,"SZG"))</f>
        <v/>
      </c>
      <c r="P40" s="138"/>
      <c r="Q40" s="139"/>
      <c r="R40" s="139"/>
      <c r="S40" s="139"/>
      <c r="T40" s="140"/>
      <c r="U40" s="130" t="str">
        <f>IF(COUNTIF(U12:U26,"SZG")=0,"",COUNTIF(U12:U26,"SZG"))</f>
        <v/>
      </c>
      <c r="V40" s="138"/>
      <c r="W40" s="139"/>
      <c r="X40" s="139"/>
      <c r="Y40" s="139"/>
      <c r="Z40" s="140"/>
      <c r="AA40" s="130" t="str">
        <f>IF(COUNTIF(AA12:AA26,"SZG")=0,"",COUNTIF(AA12:AA26,"SZG"))</f>
        <v/>
      </c>
      <c r="AB40" s="131"/>
      <c r="AC40" s="129"/>
      <c r="AD40" s="129"/>
      <c r="AE40" s="129"/>
      <c r="AF40" s="49"/>
      <c r="AG40" s="132" t="str">
        <f t="shared" si="9"/>
        <v/>
      </c>
      <c r="AH40" s="21"/>
      <c r="AI40" s="21"/>
      <c r="AJ40" s="21"/>
      <c r="AK40" s="21"/>
      <c r="AL40" s="21"/>
      <c r="AM40" s="21"/>
      <c r="AN40" s="21"/>
      <c r="AO40" s="21"/>
      <c r="AP40" s="21"/>
      <c r="AQ40" s="21"/>
      <c r="AR40" s="21"/>
      <c r="AS40" s="21"/>
    </row>
    <row r="41" spans="1:45" ht="15.75" customHeight="1" x14ac:dyDescent="0.2">
      <c r="A41" s="126"/>
      <c r="B41" s="127"/>
      <c r="C41" s="118" t="s">
        <v>62</v>
      </c>
      <c r="D41" s="138"/>
      <c r="E41" s="139"/>
      <c r="F41" s="139"/>
      <c r="G41" s="139"/>
      <c r="H41" s="140"/>
      <c r="I41" s="130" t="str">
        <f>IF(COUNTIF(I12:I26,"ZV")=0,"",COUNTIF(I12:I26,"ZV"))</f>
        <v/>
      </c>
      <c r="J41" s="138"/>
      <c r="K41" s="139"/>
      <c r="L41" s="139"/>
      <c r="M41" s="139"/>
      <c r="N41" s="140"/>
      <c r="O41" s="130" t="str">
        <f>IF(COUNTIF(O12:O26,"ZV")=0,"",COUNTIF(O12:O26,"ZV"))</f>
        <v/>
      </c>
      <c r="P41" s="138"/>
      <c r="Q41" s="139"/>
      <c r="R41" s="139"/>
      <c r="S41" s="139"/>
      <c r="T41" s="140"/>
      <c r="U41" s="130" t="str">
        <f>IF(COUNTIF(U12:U26,"ZV")=0,"",COUNTIF(U12:U26,"ZV"))</f>
        <v/>
      </c>
      <c r="V41" s="138"/>
      <c r="W41" s="139"/>
      <c r="X41" s="139"/>
      <c r="Y41" s="139"/>
      <c r="Z41" s="140"/>
      <c r="AA41" s="130">
        <v>2</v>
      </c>
      <c r="AB41" s="131"/>
      <c r="AC41" s="129"/>
      <c r="AD41" s="129"/>
      <c r="AE41" s="129"/>
      <c r="AF41" s="49"/>
      <c r="AG41" s="132">
        <f t="shared" si="9"/>
        <v>2</v>
      </c>
      <c r="AH41" s="21"/>
      <c r="AI41" s="21"/>
      <c r="AJ41" s="21"/>
      <c r="AK41" s="21"/>
      <c r="AL41" s="21"/>
      <c r="AM41" s="21"/>
      <c r="AN41" s="21"/>
      <c r="AO41" s="21"/>
      <c r="AP41" s="21"/>
      <c r="AQ41" s="21"/>
      <c r="AR41" s="21"/>
      <c r="AS41" s="21"/>
    </row>
    <row r="42" spans="1:45" ht="15.75" customHeight="1" thickBot="1" x14ac:dyDescent="0.25">
      <c r="A42" s="141"/>
      <c r="B42" s="142"/>
      <c r="C42" s="311" t="s">
        <v>22</v>
      </c>
      <c r="D42" s="143"/>
      <c r="E42" s="144"/>
      <c r="F42" s="144"/>
      <c r="G42" s="144"/>
      <c r="H42" s="145"/>
      <c r="I42" s="314">
        <f>IF(SUM(I30:I41)=0,"",SUM(I30:I41))</f>
        <v>1</v>
      </c>
      <c r="J42" s="315"/>
      <c r="K42" s="316"/>
      <c r="L42" s="316"/>
      <c r="M42" s="316"/>
      <c r="N42" s="317"/>
      <c r="O42" s="314">
        <f>IF(SUM(O30:O41)=0,"",SUM(O30:O41))</f>
        <v>2</v>
      </c>
      <c r="P42" s="315"/>
      <c r="Q42" s="316"/>
      <c r="R42" s="316"/>
      <c r="S42" s="316"/>
      <c r="T42" s="317"/>
      <c r="U42" s="314">
        <f>IF(SUM(U30:U41)=0,"",SUM(U30:U41))</f>
        <v>2</v>
      </c>
      <c r="V42" s="315"/>
      <c r="W42" s="316"/>
      <c r="X42" s="316"/>
      <c r="Y42" s="316"/>
      <c r="Z42" s="317"/>
      <c r="AA42" s="314">
        <f>IF(SUM(AA30:AA41)=0,"",SUM(AA30:AA41))</f>
        <v>3</v>
      </c>
      <c r="AB42" s="318"/>
      <c r="AC42" s="316"/>
      <c r="AD42" s="316"/>
      <c r="AE42" s="316"/>
      <c r="AF42" s="317"/>
      <c r="AG42" s="319">
        <f t="shared" si="9"/>
        <v>8</v>
      </c>
      <c r="AH42" s="21"/>
      <c r="AI42" s="21"/>
      <c r="AJ42" s="21"/>
      <c r="AK42" s="21"/>
      <c r="AL42" s="21"/>
      <c r="AM42" s="21"/>
      <c r="AN42" s="21"/>
      <c r="AO42" s="21"/>
      <c r="AP42" s="21"/>
      <c r="AQ42" s="21"/>
      <c r="AR42" s="21"/>
      <c r="AS42" s="21"/>
    </row>
    <row r="43" spans="1:45" ht="15.75" customHeight="1" thickTop="1" x14ac:dyDescent="0.25">
      <c r="B43" s="12"/>
      <c r="C43" s="12"/>
    </row>
    <row r="44" spans="1:45" ht="15.75" customHeight="1" x14ac:dyDescent="0.25">
      <c r="B44" s="12"/>
      <c r="C44" s="12"/>
    </row>
    <row r="45" spans="1:45" ht="15.75" customHeight="1" x14ac:dyDescent="0.25">
      <c r="B45" s="12"/>
      <c r="C45" s="12"/>
    </row>
    <row r="46" spans="1:45" ht="15.75" customHeight="1" x14ac:dyDescent="0.25">
      <c r="B46" s="12"/>
      <c r="C46" s="12"/>
    </row>
    <row r="47" spans="1:45" ht="15.75" customHeight="1" x14ac:dyDescent="0.25">
      <c r="B47" s="12"/>
      <c r="C47" s="12"/>
    </row>
    <row r="48" spans="1:45" ht="15.75" customHeight="1" x14ac:dyDescent="0.25">
      <c r="B48" s="12"/>
      <c r="C48" s="12"/>
    </row>
    <row r="49" spans="2:3" ht="15.75" customHeight="1" x14ac:dyDescent="0.25">
      <c r="B49" s="12"/>
      <c r="C49" s="12"/>
    </row>
    <row r="50" spans="2:3" ht="15.75" customHeight="1" x14ac:dyDescent="0.25">
      <c r="B50" s="12"/>
      <c r="C50" s="12"/>
    </row>
    <row r="51" spans="2:3" ht="15.75" customHeight="1" x14ac:dyDescent="0.25">
      <c r="B51" s="12"/>
      <c r="C51" s="12"/>
    </row>
    <row r="52" spans="2:3" ht="15.75" customHeight="1" x14ac:dyDescent="0.25">
      <c r="B52" s="12"/>
      <c r="C52" s="12"/>
    </row>
    <row r="53" spans="2:3" ht="15.75" customHeight="1" x14ac:dyDescent="0.25">
      <c r="B53" s="12"/>
      <c r="C53" s="12"/>
    </row>
    <row r="54" spans="2:3" ht="15.75" customHeight="1" x14ac:dyDescent="0.25">
      <c r="B54" s="12"/>
      <c r="C54" s="12"/>
    </row>
    <row r="55" spans="2:3" ht="15.75" customHeight="1" x14ac:dyDescent="0.25">
      <c r="B55" s="12"/>
      <c r="C55" s="12"/>
    </row>
    <row r="56" spans="2:3" ht="15.75" customHeight="1" x14ac:dyDescent="0.25">
      <c r="B56" s="12"/>
      <c r="C56" s="12"/>
    </row>
    <row r="57" spans="2:3" ht="15.75" customHeight="1" x14ac:dyDescent="0.25">
      <c r="B57" s="12"/>
      <c r="C57" s="12"/>
    </row>
    <row r="58" spans="2:3" ht="15.75" customHeight="1" x14ac:dyDescent="0.25">
      <c r="B58" s="12"/>
      <c r="C58" s="12"/>
    </row>
    <row r="59" spans="2:3" ht="15.75" customHeight="1" x14ac:dyDescent="0.25">
      <c r="B59" s="12"/>
      <c r="C59" s="12"/>
    </row>
    <row r="60" spans="2:3" ht="15.75" customHeight="1" x14ac:dyDescent="0.25">
      <c r="B60" s="12"/>
      <c r="C60" s="12"/>
    </row>
    <row r="61" spans="2:3" ht="15.75" customHeight="1" x14ac:dyDescent="0.25">
      <c r="B61" s="12"/>
      <c r="C61" s="12"/>
    </row>
    <row r="62" spans="2:3" ht="15.75" customHeight="1" x14ac:dyDescent="0.25">
      <c r="B62" s="12"/>
      <c r="C62" s="12"/>
    </row>
    <row r="63" spans="2:3" ht="15.75" customHeight="1" x14ac:dyDescent="0.25">
      <c r="B63" s="12"/>
      <c r="C63" s="12"/>
    </row>
    <row r="64" spans="2:3" ht="15.75" customHeight="1" x14ac:dyDescent="0.25">
      <c r="B64" s="12"/>
      <c r="C64" s="12"/>
    </row>
    <row r="65" spans="2:3" ht="15.75" customHeight="1" x14ac:dyDescent="0.25">
      <c r="B65" s="12"/>
      <c r="C65" s="12"/>
    </row>
    <row r="66" spans="2:3" ht="15.75" customHeight="1" x14ac:dyDescent="0.25">
      <c r="B66" s="12"/>
      <c r="C66" s="12"/>
    </row>
    <row r="67" spans="2:3" ht="15.75" customHeight="1" x14ac:dyDescent="0.25">
      <c r="B67" s="12"/>
      <c r="C67" s="12"/>
    </row>
    <row r="68" spans="2:3" ht="15.75" customHeight="1" x14ac:dyDescent="0.25">
      <c r="B68" s="12"/>
      <c r="C68" s="12"/>
    </row>
    <row r="69" spans="2:3" ht="15.75" customHeight="1" x14ac:dyDescent="0.25">
      <c r="B69" s="12"/>
      <c r="C69" s="12"/>
    </row>
    <row r="70" spans="2:3" ht="15.75" customHeight="1" x14ac:dyDescent="0.25">
      <c r="B70" s="12"/>
      <c r="C70" s="12"/>
    </row>
    <row r="71" spans="2:3" ht="15.75" customHeight="1" x14ac:dyDescent="0.25">
      <c r="B71" s="12"/>
      <c r="C71" s="12"/>
    </row>
    <row r="72" spans="2:3" ht="15.75" customHeight="1" x14ac:dyDescent="0.25">
      <c r="B72" s="12"/>
      <c r="C72" s="12"/>
    </row>
    <row r="73" spans="2:3" ht="15.75" customHeight="1" x14ac:dyDescent="0.25">
      <c r="B73" s="12"/>
      <c r="C73" s="12"/>
    </row>
    <row r="74" spans="2:3" ht="15.75" customHeight="1" x14ac:dyDescent="0.25">
      <c r="B74" s="12"/>
      <c r="C74" s="12"/>
    </row>
    <row r="75" spans="2:3" ht="15.75" customHeight="1" x14ac:dyDescent="0.25">
      <c r="B75" s="12"/>
      <c r="C75" s="12"/>
    </row>
    <row r="76" spans="2:3" ht="15.75" customHeight="1" x14ac:dyDescent="0.25">
      <c r="B76" s="12"/>
      <c r="C76" s="12"/>
    </row>
    <row r="77" spans="2:3" ht="15.75" customHeight="1" x14ac:dyDescent="0.25">
      <c r="B77" s="12"/>
      <c r="C77" s="12"/>
    </row>
    <row r="78" spans="2:3" ht="15.75" customHeight="1" x14ac:dyDescent="0.25">
      <c r="B78" s="12"/>
      <c r="C78" s="12"/>
    </row>
    <row r="79" spans="2:3" ht="15.75" customHeight="1" x14ac:dyDescent="0.25">
      <c r="B79" s="12"/>
      <c r="C79" s="12"/>
    </row>
    <row r="80" spans="2:3" ht="15.75" customHeight="1" x14ac:dyDescent="0.25">
      <c r="B80" s="12"/>
      <c r="C80" s="12"/>
    </row>
    <row r="81" spans="2:3" ht="15.75" customHeight="1" x14ac:dyDescent="0.25">
      <c r="B81" s="12"/>
      <c r="C81" s="12"/>
    </row>
    <row r="82" spans="2:3" ht="15.75" customHeight="1" x14ac:dyDescent="0.25">
      <c r="B82" s="12"/>
      <c r="C82" s="12"/>
    </row>
    <row r="83" spans="2:3" ht="15.75" customHeight="1" x14ac:dyDescent="0.25">
      <c r="B83" s="12"/>
      <c r="C83" s="12"/>
    </row>
    <row r="84" spans="2:3" ht="15.75" customHeight="1" x14ac:dyDescent="0.25">
      <c r="B84" s="12"/>
      <c r="C84" s="12"/>
    </row>
    <row r="85" spans="2:3" ht="15.75" customHeight="1" x14ac:dyDescent="0.25">
      <c r="B85" s="12"/>
      <c r="C85" s="12"/>
    </row>
    <row r="86" spans="2:3" ht="15.75" customHeight="1" x14ac:dyDescent="0.25">
      <c r="B86" s="12"/>
      <c r="C86" s="12"/>
    </row>
    <row r="87" spans="2:3" ht="15.75" customHeight="1" x14ac:dyDescent="0.25">
      <c r="B87" s="12"/>
      <c r="C87" s="12"/>
    </row>
    <row r="88" spans="2:3" ht="15.75" customHeight="1" x14ac:dyDescent="0.25">
      <c r="B88" s="12"/>
      <c r="C88" s="12"/>
    </row>
    <row r="89" spans="2:3" ht="15.75" customHeight="1" x14ac:dyDescent="0.25">
      <c r="B89" s="12"/>
      <c r="C89" s="12"/>
    </row>
    <row r="90" spans="2:3" ht="15.75" customHeight="1" x14ac:dyDescent="0.25">
      <c r="B90" s="12"/>
      <c r="C90" s="12"/>
    </row>
    <row r="91" spans="2:3" ht="15.75" customHeight="1" x14ac:dyDescent="0.25">
      <c r="B91" s="12"/>
      <c r="C91" s="12"/>
    </row>
    <row r="92" spans="2:3" ht="15.75" customHeight="1" x14ac:dyDescent="0.25">
      <c r="B92" s="12"/>
      <c r="C92" s="12"/>
    </row>
    <row r="93" spans="2:3" ht="15.75" customHeight="1" x14ac:dyDescent="0.25">
      <c r="B93" s="12"/>
      <c r="C93" s="12"/>
    </row>
    <row r="94" spans="2:3" ht="15.75" customHeight="1" x14ac:dyDescent="0.25">
      <c r="B94" s="12"/>
      <c r="C94" s="12"/>
    </row>
    <row r="95" spans="2:3" ht="15.75" customHeight="1" x14ac:dyDescent="0.25">
      <c r="B95" s="12"/>
      <c r="C95" s="12"/>
    </row>
    <row r="96" spans="2:3" ht="15.75" customHeight="1" x14ac:dyDescent="0.25">
      <c r="B96" s="12"/>
      <c r="C96" s="12"/>
    </row>
    <row r="97" spans="2:3" ht="15.75" customHeight="1" x14ac:dyDescent="0.25">
      <c r="B97" s="12"/>
      <c r="C97" s="12"/>
    </row>
    <row r="98" spans="2:3" ht="15.75" customHeight="1" x14ac:dyDescent="0.25">
      <c r="B98" s="12"/>
      <c r="C98" s="12"/>
    </row>
    <row r="99" spans="2:3" ht="15.75" customHeight="1" x14ac:dyDescent="0.25">
      <c r="B99" s="12"/>
      <c r="C99" s="12"/>
    </row>
    <row r="100" spans="2:3" ht="15.75" customHeight="1" x14ac:dyDescent="0.25">
      <c r="B100" s="12"/>
      <c r="C100" s="12"/>
    </row>
    <row r="101" spans="2:3" ht="15.75" customHeight="1" x14ac:dyDescent="0.25">
      <c r="B101" s="12"/>
      <c r="C101" s="12"/>
    </row>
    <row r="102" spans="2:3" ht="15.75" customHeight="1" x14ac:dyDescent="0.25">
      <c r="B102" s="12"/>
      <c r="C102" s="12"/>
    </row>
    <row r="103" spans="2:3" ht="15.75" customHeight="1" x14ac:dyDescent="0.25">
      <c r="B103" s="12"/>
      <c r="C103" s="12"/>
    </row>
    <row r="104" spans="2:3" ht="15.75" customHeight="1" x14ac:dyDescent="0.25">
      <c r="B104" s="12"/>
      <c r="C104" s="12"/>
    </row>
    <row r="105" spans="2:3" ht="15.75" customHeight="1" x14ac:dyDescent="0.25">
      <c r="B105" s="12"/>
      <c r="C105" s="12"/>
    </row>
    <row r="106" spans="2:3" ht="15.75" customHeight="1" x14ac:dyDescent="0.25">
      <c r="B106" s="12"/>
      <c r="C106" s="12"/>
    </row>
    <row r="107" spans="2:3" ht="15.75" customHeight="1" x14ac:dyDescent="0.25">
      <c r="B107" s="12"/>
      <c r="C107" s="12"/>
    </row>
    <row r="108" spans="2:3" ht="15.75" customHeight="1" x14ac:dyDescent="0.25"/>
    <row r="109" spans="2:3" ht="15.75" customHeight="1" x14ac:dyDescent="0.25"/>
    <row r="110" spans="2:3" ht="15.75" customHeight="1" x14ac:dyDescent="0.25"/>
    <row r="111" spans="2:3" ht="15.75" customHeight="1" x14ac:dyDescent="0.25"/>
    <row r="112" spans="2:3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</sheetData>
  <sheetProtection selectLockedCells="1"/>
  <protectedRanges>
    <protectedRange sqref="C29" name="Tartomány4"/>
    <protectedRange sqref="C41:C42" name="Tartomány4_1"/>
    <protectedRange sqref="C12" name="Tartomány1_2_1_1"/>
  </protectedRanges>
  <mergeCells count="42">
    <mergeCell ref="D24:AA24"/>
    <mergeCell ref="AB24:AG24"/>
    <mergeCell ref="A28:AA28"/>
    <mergeCell ref="A29:AA29"/>
    <mergeCell ref="AD8:AE8"/>
    <mergeCell ref="AF8:AF9"/>
    <mergeCell ref="AG8:AG9"/>
    <mergeCell ref="D18:AA18"/>
    <mergeCell ref="AB18:AG18"/>
    <mergeCell ref="AB8:AC8"/>
    <mergeCell ref="AA8:AA9"/>
    <mergeCell ref="R8:S8"/>
    <mergeCell ref="T8:T9"/>
    <mergeCell ref="U8:U9"/>
    <mergeCell ref="V8:W8"/>
    <mergeCell ref="X8:Y8"/>
    <mergeCell ref="AH6:AH9"/>
    <mergeCell ref="AI6:AI9"/>
    <mergeCell ref="D7:I7"/>
    <mergeCell ref="J7:O7"/>
    <mergeCell ref="P7:U7"/>
    <mergeCell ref="V7:AA7"/>
    <mergeCell ref="Z8:Z9"/>
    <mergeCell ref="D8:E8"/>
    <mergeCell ref="F8:G8"/>
    <mergeCell ref="H8:H9"/>
    <mergeCell ref="I8:I9"/>
    <mergeCell ref="J8:K8"/>
    <mergeCell ref="L8:M8"/>
    <mergeCell ref="N8:N9"/>
    <mergeCell ref="O8:O9"/>
    <mergeCell ref="P8:Q8"/>
    <mergeCell ref="A1:AS1"/>
    <mergeCell ref="A2:AS2"/>
    <mergeCell ref="A3:AS3"/>
    <mergeCell ref="A4:AS4"/>
    <mergeCell ref="A5:AS5"/>
    <mergeCell ref="A6:A9"/>
    <mergeCell ref="B6:B9"/>
    <mergeCell ref="C6:C9"/>
    <mergeCell ref="D6:AA6"/>
    <mergeCell ref="AB6:AG7"/>
  </mergeCells>
  <pageMargins left="0.19685039370078741" right="0.19685039370078741" top="0.19685039370078741" bottom="0.19685039370078741" header="0.11811023622047245" footer="0.11811023622047245"/>
  <pageSetup paperSize="8" scale="6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AS147"/>
  <sheetViews>
    <sheetView tabSelected="1" topLeftCell="A6" zoomScale="80" zoomScaleNormal="80" workbookViewId="0">
      <selection activeCell="A16" sqref="A16"/>
    </sheetView>
  </sheetViews>
  <sheetFormatPr defaultColWidth="10.6640625" defaultRowHeight="15.75" x14ac:dyDescent="0.25"/>
  <cols>
    <col min="1" max="1" width="17.1640625" style="11" customWidth="1"/>
    <col min="2" max="2" width="7.1640625" style="8" customWidth="1"/>
    <col min="3" max="3" width="60.33203125" style="8" customWidth="1"/>
    <col min="4" max="4" width="5.5" style="8" customWidth="1"/>
    <col min="5" max="5" width="7.83203125" style="8" customWidth="1"/>
    <col min="6" max="6" width="5.5" style="8" customWidth="1"/>
    <col min="7" max="7" width="6.83203125" style="8" customWidth="1"/>
    <col min="8" max="8" width="7" style="8" customWidth="1"/>
    <col min="9" max="9" width="5.6640625" style="8" bestFit="1" customWidth="1"/>
    <col min="10" max="10" width="5.5" style="8" customWidth="1"/>
    <col min="11" max="11" width="6.83203125" style="8" customWidth="1"/>
    <col min="12" max="12" width="5.5" style="8" customWidth="1"/>
    <col min="13" max="13" width="9.1640625" style="8" customWidth="1"/>
    <col min="14" max="14" width="7.1640625" style="8" customWidth="1"/>
    <col min="15" max="15" width="5.6640625" style="8" bestFit="1" customWidth="1"/>
    <col min="16" max="16" width="5.5" style="8" bestFit="1" customWidth="1"/>
    <col min="17" max="17" width="6.83203125" style="8" customWidth="1"/>
    <col min="18" max="18" width="5.5" style="8" bestFit="1" customWidth="1"/>
    <col min="19" max="19" width="9.5" style="8" customWidth="1"/>
    <col min="20" max="20" width="8.5" style="8" customWidth="1"/>
    <col min="21" max="21" width="5.6640625" style="8" bestFit="1" customWidth="1"/>
    <col min="22" max="22" width="5.5" style="8" bestFit="1" customWidth="1"/>
    <col min="23" max="23" width="6.83203125" style="8" customWidth="1"/>
    <col min="24" max="24" width="5.5" style="8" bestFit="1" customWidth="1"/>
    <col min="25" max="25" width="6.83203125" style="8" customWidth="1"/>
    <col min="26" max="26" width="8.83203125" style="8" customWidth="1"/>
    <col min="27" max="27" width="5.6640625" style="8" bestFit="1" customWidth="1"/>
    <col min="28" max="28" width="6.83203125" style="8" bestFit="1" customWidth="1"/>
    <col min="29" max="29" width="11" style="8" bestFit="1" customWidth="1"/>
    <col min="30" max="30" width="6.83203125" style="8" bestFit="1" customWidth="1"/>
    <col min="31" max="32" width="8.1640625" style="8" bestFit="1" customWidth="1"/>
    <col min="33" max="33" width="9" style="8" customWidth="1"/>
    <col min="34" max="34" width="59.83203125" style="8" bestFit="1" customWidth="1"/>
    <col min="35" max="35" width="39" style="8" customWidth="1"/>
    <col min="36" max="16384" width="10.6640625" style="8"/>
  </cols>
  <sheetData>
    <row r="1" spans="1:45" ht="21.95" customHeight="1" x14ac:dyDescent="0.2">
      <c r="A1" s="408" t="s">
        <v>0</v>
      </c>
      <c r="B1" s="408"/>
      <c r="C1" s="408"/>
      <c r="D1" s="408"/>
      <c r="E1" s="408"/>
      <c r="F1" s="408"/>
      <c r="G1" s="408"/>
      <c r="H1" s="408"/>
      <c r="I1" s="408"/>
      <c r="J1" s="408"/>
      <c r="K1" s="408"/>
      <c r="L1" s="408"/>
      <c r="M1" s="408"/>
      <c r="N1" s="408"/>
      <c r="O1" s="408"/>
      <c r="P1" s="408"/>
      <c r="Q1" s="408"/>
      <c r="R1" s="408"/>
      <c r="S1" s="408"/>
      <c r="T1" s="408"/>
      <c r="U1" s="408"/>
      <c r="V1" s="408"/>
      <c r="W1" s="408"/>
      <c r="X1" s="408"/>
      <c r="Y1" s="408"/>
      <c r="Z1" s="408"/>
      <c r="AA1" s="408"/>
      <c r="AB1" s="408"/>
      <c r="AC1" s="408"/>
      <c r="AD1" s="408"/>
      <c r="AE1" s="408"/>
      <c r="AF1" s="408"/>
      <c r="AG1" s="408"/>
      <c r="AH1" s="408"/>
      <c r="AI1" s="408"/>
      <c r="AJ1" s="408"/>
      <c r="AK1" s="408"/>
      <c r="AL1" s="408"/>
      <c r="AM1" s="408"/>
      <c r="AN1" s="408"/>
      <c r="AO1" s="408"/>
      <c r="AP1" s="408"/>
      <c r="AQ1" s="408"/>
      <c r="AR1" s="408"/>
      <c r="AS1" s="408"/>
    </row>
    <row r="2" spans="1:45" ht="21.95" customHeight="1" x14ac:dyDescent="0.2">
      <c r="A2" s="342" t="s">
        <v>136</v>
      </c>
      <c r="B2" s="342"/>
      <c r="C2" s="342"/>
      <c r="D2" s="342"/>
      <c r="E2" s="342"/>
      <c r="F2" s="342"/>
      <c r="G2" s="342"/>
      <c r="H2" s="342"/>
      <c r="I2" s="342"/>
      <c r="J2" s="342"/>
      <c r="K2" s="342"/>
      <c r="L2" s="342"/>
      <c r="M2" s="342"/>
      <c r="N2" s="342"/>
      <c r="O2" s="342"/>
      <c r="P2" s="342"/>
      <c r="Q2" s="342"/>
      <c r="R2" s="342"/>
      <c r="S2" s="342"/>
      <c r="T2" s="342"/>
      <c r="U2" s="342"/>
      <c r="V2" s="342"/>
      <c r="W2" s="342"/>
      <c r="X2" s="342"/>
      <c r="Y2" s="342"/>
      <c r="Z2" s="342"/>
      <c r="AA2" s="342"/>
      <c r="AB2" s="342"/>
      <c r="AC2" s="342"/>
      <c r="AD2" s="342"/>
      <c r="AE2" s="342"/>
      <c r="AF2" s="342"/>
      <c r="AG2" s="342"/>
      <c r="AH2" s="342"/>
      <c r="AI2" s="342"/>
      <c r="AJ2" s="342"/>
      <c r="AK2" s="342"/>
      <c r="AL2" s="342"/>
      <c r="AM2" s="342"/>
      <c r="AN2" s="342"/>
      <c r="AO2" s="342"/>
      <c r="AP2" s="342"/>
      <c r="AQ2" s="342"/>
      <c r="AR2" s="342"/>
      <c r="AS2" s="342"/>
    </row>
    <row r="3" spans="1:45" ht="22.5" x14ac:dyDescent="0.2">
      <c r="A3" s="409" t="s">
        <v>164</v>
      </c>
      <c r="B3" s="409"/>
      <c r="C3" s="409"/>
      <c r="D3" s="409"/>
      <c r="E3" s="409"/>
      <c r="F3" s="409"/>
      <c r="G3" s="409"/>
      <c r="H3" s="409"/>
      <c r="I3" s="409"/>
      <c r="J3" s="409"/>
      <c r="K3" s="409"/>
      <c r="L3" s="409"/>
      <c r="M3" s="409"/>
      <c r="N3" s="409"/>
      <c r="O3" s="409"/>
      <c r="P3" s="409"/>
      <c r="Q3" s="409"/>
      <c r="R3" s="409"/>
      <c r="S3" s="409"/>
      <c r="T3" s="409"/>
      <c r="U3" s="409"/>
      <c r="V3" s="409"/>
      <c r="W3" s="409"/>
      <c r="X3" s="409"/>
      <c r="Y3" s="409"/>
      <c r="Z3" s="409"/>
      <c r="AA3" s="409"/>
      <c r="AB3" s="409"/>
      <c r="AC3" s="409"/>
      <c r="AD3" s="409"/>
      <c r="AE3" s="409"/>
      <c r="AF3" s="409"/>
      <c r="AG3" s="409"/>
      <c r="AH3" s="409"/>
      <c r="AI3" s="409"/>
      <c r="AJ3" s="409"/>
      <c r="AK3" s="409"/>
      <c r="AL3" s="409"/>
      <c r="AM3" s="409"/>
      <c r="AN3" s="409"/>
      <c r="AO3" s="409"/>
      <c r="AP3" s="409"/>
      <c r="AQ3" s="409"/>
      <c r="AR3" s="409"/>
      <c r="AS3" s="409"/>
    </row>
    <row r="4" spans="1:45" s="9" customFormat="1" ht="22.5" x14ac:dyDescent="0.2">
      <c r="A4" s="342" t="s">
        <v>189</v>
      </c>
      <c r="B4" s="342"/>
      <c r="C4" s="342"/>
      <c r="D4" s="342"/>
      <c r="E4" s="342"/>
      <c r="F4" s="342"/>
      <c r="G4" s="342"/>
      <c r="H4" s="342"/>
      <c r="I4" s="342"/>
      <c r="J4" s="342"/>
      <c r="K4" s="342"/>
      <c r="L4" s="342"/>
      <c r="M4" s="342"/>
      <c r="N4" s="342"/>
      <c r="O4" s="342"/>
      <c r="P4" s="342"/>
      <c r="Q4" s="342"/>
      <c r="R4" s="342"/>
      <c r="S4" s="342"/>
      <c r="T4" s="342"/>
      <c r="U4" s="342"/>
      <c r="V4" s="342"/>
      <c r="W4" s="342"/>
      <c r="X4" s="342"/>
      <c r="Y4" s="342"/>
      <c r="Z4" s="342"/>
      <c r="AA4" s="342"/>
      <c r="AB4" s="342"/>
      <c r="AC4" s="342"/>
      <c r="AD4" s="342"/>
      <c r="AE4" s="342"/>
      <c r="AF4" s="342"/>
      <c r="AG4" s="342"/>
      <c r="AH4" s="342"/>
      <c r="AI4" s="342"/>
      <c r="AJ4" s="342"/>
      <c r="AK4" s="342"/>
      <c r="AL4" s="342"/>
      <c r="AM4" s="342"/>
      <c r="AN4" s="342"/>
      <c r="AO4" s="342"/>
      <c r="AP4" s="342"/>
      <c r="AQ4" s="342"/>
      <c r="AR4" s="342"/>
      <c r="AS4" s="342"/>
    </row>
    <row r="5" spans="1:45" ht="24" customHeight="1" thickBot="1" x14ac:dyDescent="0.25">
      <c r="A5" s="341" t="s">
        <v>137</v>
      </c>
      <c r="B5" s="341"/>
      <c r="C5" s="341"/>
      <c r="D5" s="341"/>
      <c r="E5" s="341"/>
      <c r="F5" s="341"/>
      <c r="G5" s="341"/>
      <c r="H5" s="341"/>
      <c r="I5" s="341"/>
      <c r="J5" s="341"/>
      <c r="K5" s="341"/>
      <c r="L5" s="341"/>
      <c r="M5" s="341"/>
      <c r="N5" s="341"/>
      <c r="O5" s="341"/>
      <c r="P5" s="341"/>
      <c r="Q5" s="341"/>
      <c r="R5" s="341"/>
      <c r="S5" s="341"/>
      <c r="T5" s="341"/>
      <c r="U5" s="341"/>
      <c r="V5" s="341"/>
      <c r="W5" s="341"/>
      <c r="X5" s="341"/>
      <c r="Y5" s="341"/>
      <c r="Z5" s="341"/>
      <c r="AA5" s="341"/>
      <c r="AB5" s="341"/>
      <c r="AC5" s="341"/>
      <c r="AD5" s="341"/>
      <c r="AE5" s="341"/>
      <c r="AF5" s="341"/>
      <c r="AG5" s="341"/>
      <c r="AH5" s="341"/>
      <c r="AI5" s="341"/>
      <c r="AJ5" s="341"/>
      <c r="AK5" s="341"/>
      <c r="AL5" s="341"/>
      <c r="AM5" s="341"/>
      <c r="AN5" s="341"/>
      <c r="AO5" s="341"/>
      <c r="AP5" s="341"/>
      <c r="AQ5" s="341"/>
      <c r="AR5" s="341"/>
      <c r="AS5" s="341"/>
    </row>
    <row r="6" spans="1:45" ht="15.75" customHeight="1" thickTop="1" thickBot="1" x14ac:dyDescent="0.25">
      <c r="A6" s="391" t="s">
        <v>1</v>
      </c>
      <c r="B6" s="394" t="s">
        <v>2</v>
      </c>
      <c r="C6" s="397" t="s">
        <v>3</v>
      </c>
      <c r="D6" s="400" t="s">
        <v>4</v>
      </c>
      <c r="E6" s="401"/>
      <c r="F6" s="401"/>
      <c r="G6" s="401"/>
      <c r="H6" s="401"/>
      <c r="I6" s="401"/>
      <c r="J6" s="401"/>
      <c r="K6" s="401"/>
      <c r="L6" s="401"/>
      <c r="M6" s="401"/>
      <c r="N6" s="401"/>
      <c r="O6" s="401"/>
      <c r="P6" s="401"/>
      <c r="Q6" s="401"/>
      <c r="R6" s="401"/>
      <c r="S6" s="401"/>
      <c r="T6" s="401"/>
      <c r="U6" s="401"/>
      <c r="V6" s="401"/>
      <c r="W6" s="401"/>
      <c r="X6" s="401"/>
      <c r="Y6" s="401"/>
      <c r="Z6" s="401"/>
      <c r="AA6" s="401"/>
      <c r="AB6" s="402" t="s">
        <v>5</v>
      </c>
      <c r="AC6" s="403"/>
      <c r="AD6" s="403"/>
      <c r="AE6" s="403"/>
      <c r="AF6" s="403"/>
      <c r="AG6" s="404"/>
      <c r="AH6" s="357" t="s">
        <v>43</v>
      </c>
      <c r="AI6" s="357" t="s">
        <v>44</v>
      </c>
      <c r="AJ6" s="21"/>
      <c r="AK6" s="21"/>
      <c r="AL6" s="21"/>
      <c r="AM6" s="21"/>
      <c r="AN6" s="21"/>
      <c r="AO6" s="21"/>
      <c r="AP6" s="21"/>
      <c r="AQ6" s="21"/>
      <c r="AR6" s="21"/>
      <c r="AS6" s="21"/>
    </row>
    <row r="7" spans="1:45" ht="15.75" customHeight="1" x14ac:dyDescent="0.2">
      <c r="A7" s="392"/>
      <c r="B7" s="395"/>
      <c r="C7" s="398"/>
      <c r="D7" s="411" t="s">
        <v>6</v>
      </c>
      <c r="E7" s="412"/>
      <c r="F7" s="412"/>
      <c r="G7" s="412"/>
      <c r="H7" s="412"/>
      <c r="I7" s="413"/>
      <c r="J7" s="414" t="s">
        <v>7</v>
      </c>
      <c r="K7" s="412"/>
      <c r="L7" s="412"/>
      <c r="M7" s="412"/>
      <c r="N7" s="412"/>
      <c r="O7" s="415"/>
      <c r="P7" s="411" t="s">
        <v>8</v>
      </c>
      <c r="Q7" s="412"/>
      <c r="R7" s="412"/>
      <c r="S7" s="412"/>
      <c r="T7" s="412"/>
      <c r="U7" s="413"/>
      <c r="V7" s="414" t="s">
        <v>9</v>
      </c>
      <c r="W7" s="412"/>
      <c r="X7" s="412"/>
      <c r="Y7" s="412"/>
      <c r="Z7" s="412"/>
      <c r="AA7" s="413"/>
      <c r="AB7" s="405"/>
      <c r="AC7" s="406"/>
      <c r="AD7" s="406"/>
      <c r="AE7" s="406"/>
      <c r="AF7" s="406"/>
      <c r="AG7" s="407"/>
      <c r="AH7" s="410"/>
      <c r="AI7" s="358"/>
      <c r="AJ7" s="21"/>
      <c r="AK7" s="21"/>
      <c r="AL7" s="21"/>
      <c r="AM7" s="21"/>
      <c r="AN7" s="21"/>
      <c r="AO7" s="21"/>
      <c r="AP7" s="21"/>
      <c r="AQ7" s="21"/>
      <c r="AR7" s="21"/>
      <c r="AS7" s="21"/>
    </row>
    <row r="8" spans="1:45" ht="15.75" customHeight="1" x14ac:dyDescent="0.2">
      <c r="A8" s="392"/>
      <c r="B8" s="395"/>
      <c r="C8" s="398"/>
      <c r="D8" s="418" t="s">
        <v>10</v>
      </c>
      <c r="E8" s="419"/>
      <c r="F8" s="420" t="s">
        <v>11</v>
      </c>
      <c r="G8" s="419"/>
      <c r="H8" s="416" t="s">
        <v>12</v>
      </c>
      <c r="I8" s="421" t="s">
        <v>32</v>
      </c>
      <c r="J8" s="423" t="s">
        <v>10</v>
      </c>
      <c r="K8" s="419"/>
      <c r="L8" s="420" t="s">
        <v>11</v>
      </c>
      <c r="M8" s="419"/>
      <c r="N8" s="416" t="s">
        <v>12</v>
      </c>
      <c r="O8" s="424" t="s">
        <v>32</v>
      </c>
      <c r="P8" s="418" t="s">
        <v>10</v>
      </c>
      <c r="Q8" s="419"/>
      <c r="R8" s="420" t="s">
        <v>11</v>
      </c>
      <c r="S8" s="419"/>
      <c r="T8" s="416" t="s">
        <v>12</v>
      </c>
      <c r="U8" s="421" t="s">
        <v>32</v>
      </c>
      <c r="V8" s="423" t="s">
        <v>10</v>
      </c>
      <c r="W8" s="419"/>
      <c r="X8" s="420" t="s">
        <v>11</v>
      </c>
      <c r="Y8" s="419"/>
      <c r="Z8" s="416" t="s">
        <v>12</v>
      </c>
      <c r="AA8" s="438" t="s">
        <v>32</v>
      </c>
      <c r="AB8" s="423" t="s">
        <v>10</v>
      </c>
      <c r="AC8" s="419"/>
      <c r="AD8" s="420" t="s">
        <v>11</v>
      </c>
      <c r="AE8" s="419"/>
      <c r="AF8" s="416" t="s">
        <v>12</v>
      </c>
      <c r="AG8" s="434" t="s">
        <v>190</v>
      </c>
      <c r="AH8" s="410"/>
      <c r="AI8" s="358"/>
      <c r="AJ8" s="21"/>
      <c r="AK8" s="21"/>
      <c r="AL8" s="21"/>
      <c r="AM8" s="21"/>
      <c r="AN8" s="21"/>
      <c r="AO8" s="21"/>
      <c r="AP8" s="21"/>
      <c r="AQ8" s="21"/>
      <c r="AR8" s="21"/>
      <c r="AS8" s="21"/>
    </row>
    <row r="9" spans="1:45" ht="80.099999999999994" customHeight="1" thickBot="1" x14ac:dyDescent="0.25">
      <c r="A9" s="393"/>
      <c r="B9" s="396"/>
      <c r="C9" s="399"/>
      <c r="D9" s="22" t="s">
        <v>33</v>
      </c>
      <c r="E9" s="23" t="s">
        <v>34</v>
      </c>
      <c r="F9" s="24" t="s">
        <v>33</v>
      </c>
      <c r="G9" s="23" t="s">
        <v>34</v>
      </c>
      <c r="H9" s="417"/>
      <c r="I9" s="422"/>
      <c r="J9" s="25" t="s">
        <v>33</v>
      </c>
      <c r="K9" s="23" t="s">
        <v>34</v>
      </c>
      <c r="L9" s="24" t="s">
        <v>33</v>
      </c>
      <c r="M9" s="23" t="s">
        <v>34</v>
      </c>
      <c r="N9" s="417"/>
      <c r="O9" s="425"/>
      <c r="P9" s="22" t="s">
        <v>33</v>
      </c>
      <c r="Q9" s="23" t="s">
        <v>34</v>
      </c>
      <c r="R9" s="24" t="s">
        <v>33</v>
      </c>
      <c r="S9" s="23" t="s">
        <v>34</v>
      </c>
      <c r="T9" s="417"/>
      <c r="U9" s="422"/>
      <c r="V9" s="25" t="s">
        <v>33</v>
      </c>
      <c r="W9" s="23" t="s">
        <v>34</v>
      </c>
      <c r="X9" s="24" t="s">
        <v>33</v>
      </c>
      <c r="Y9" s="23" t="s">
        <v>34</v>
      </c>
      <c r="Z9" s="417"/>
      <c r="AA9" s="439"/>
      <c r="AB9" s="25" t="s">
        <v>33</v>
      </c>
      <c r="AC9" s="23" t="s">
        <v>35</v>
      </c>
      <c r="AD9" s="24" t="s">
        <v>33</v>
      </c>
      <c r="AE9" s="23" t="s">
        <v>35</v>
      </c>
      <c r="AF9" s="417"/>
      <c r="AG9" s="435"/>
      <c r="AH9" s="410"/>
      <c r="AI9" s="358"/>
      <c r="AJ9" s="21"/>
      <c r="AK9" s="21"/>
      <c r="AL9" s="21"/>
      <c r="AM9" s="21"/>
      <c r="AN9" s="21"/>
      <c r="AO9" s="21"/>
      <c r="AP9" s="21"/>
      <c r="AQ9" s="21"/>
      <c r="AR9" s="21"/>
      <c r="AS9" s="21"/>
    </row>
    <row r="10" spans="1:45" s="10" customFormat="1" ht="15.75" customHeight="1" thickBot="1" x14ac:dyDescent="0.3">
      <c r="A10" s="26"/>
      <c r="B10" s="27"/>
      <c r="C10" s="28" t="s">
        <v>53</v>
      </c>
      <c r="D10" s="29">
        <f>SUM(SZAK!D47)</f>
        <v>0</v>
      </c>
      <c r="E10" s="29">
        <f>SUM(SZAK!E47)</f>
        <v>96</v>
      </c>
      <c r="F10" s="29">
        <f>SUM(SZAK!F47)</f>
        <v>0</v>
      </c>
      <c r="G10" s="29">
        <f>SUM(SZAK!G47)</f>
        <v>4</v>
      </c>
      <c r="H10" s="29">
        <f>SUM(SZAK!H47)</f>
        <v>23</v>
      </c>
      <c r="I10" s="29" t="s">
        <v>15</v>
      </c>
      <c r="J10" s="29">
        <f>SUM(SZAK!J47)</f>
        <v>0</v>
      </c>
      <c r="K10" s="29">
        <f>SUM(SZAK!K47)</f>
        <v>66</v>
      </c>
      <c r="L10" s="29">
        <f>SUM(SZAK!L47)</f>
        <v>0</v>
      </c>
      <c r="M10" s="29">
        <f>SUM(SZAK!M47)</f>
        <v>28</v>
      </c>
      <c r="N10" s="29">
        <f>SUM(SZAK!N47)</f>
        <v>19</v>
      </c>
      <c r="O10" s="29" t="s">
        <v>15</v>
      </c>
      <c r="P10" s="29">
        <f>SUM(SZAK!P47)</f>
        <v>0</v>
      </c>
      <c r="Q10" s="29">
        <f>SUM(SZAK!Q47)</f>
        <v>64</v>
      </c>
      <c r="R10" s="29">
        <f>SUM(SZAK!R47)</f>
        <v>0</v>
      </c>
      <c r="S10" s="29">
        <f>SUM(SZAK!S47)</f>
        <v>10</v>
      </c>
      <c r="T10" s="29">
        <f>SUM(SZAK!T47)</f>
        <v>19</v>
      </c>
      <c r="U10" s="29" t="s">
        <v>15</v>
      </c>
      <c r="V10" s="29">
        <f>SUM(SZAK!V47)</f>
        <v>0</v>
      </c>
      <c r="W10" s="29">
        <f>SUM(SZAK!W47)</f>
        <v>62</v>
      </c>
      <c r="X10" s="29">
        <f>SUM(SZAK!X47)</f>
        <v>0</v>
      </c>
      <c r="Y10" s="29">
        <f>SUM(SZAK!Y47)</f>
        <v>32</v>
      </c>
      <c r="Z10" s="29">
        <f>SUM(SZAK!Z47)</f>
        <v>28</v>
      </c>
      <c r="AA10" s="29" t="s">
        <v>15</v>
      </c>
      <c r="AB10" s="29">
        <f>SUM(SZAK!AB47)</f>
        <v>0</v>
      </c>
      <c r="AC10" s="29">
        <f>SUM(SZAK!AC47)</f>
        <v>288</v>
      </c>
      <c r="AD10" s="29">
        <f>SUM(SZAK!AD47)</f>
        <v>0</v>
      </c>
      <c r="AE10" s="29">
        <f>SUM(SZAK!AE47)</f>
        <v>74</v>
      </c>
      <c r="AF10" s="29">
        <f>SUM(SZAK!AF47)</f>
        <v>89</v>
      </c>
      <c r="AG10" s="29">
        <f>SUM(SZAK!AG47)</f>
        <v>352</v>
      </c>
      <c r="AH10" s="30"/>
      <c r="AI10" s="30"/>
      <c r="AJ10" s="31"/>
      <c r="AK10" s="31"/>
      <c r="AL10" s="31"/>
      <c r="AM10" s="31"/>
      <c r="AN10" s="31"/>
      <c r="AO10" s="31"/>
      <c r="AP10" s="31"/>
      <c r="AQ10" s="31"/>
      <c r="AR10" s="31"/>
      <c r="AS10" s="31"/>
    </row>
    <row r="11" spans="1:45" s="10" customFormat="1" ht="15.75" customHeight="1" x14ac:dyDescent="0.25">
      <c r="A11" s="32" t="s">
        <v>8</v>
      </c>
      <c r="B11" s="33"/>
      <c r="C11" s="34" t="s">
        <v>49</v>
      </c>
      <c r="D11" s="35"/>
      <c r="E11" s="36"/>
      <c r="F11" s="37"/>
      <c r="G11" s="36"/>
      <c r="H11" s="37"/>
      <c r="I11" s="38"/>
      <c r="J11" s="37"/>
      <c r="K11" s="36"/>
      <c r="L11" s="37"/>
      <c r="M11" s="36"/>
      <c r="N11" s="37"/>
      <c r="O11" s="38"/>
      <c r="P11" s="37"/>
      <c r="Q11" s="36"/>
      <c r="R11" s="37"/>
      <c r="S11" s="36"/>
      <c r="T11" s="37"/>
      <c r="U11" s="38"/>
      <c r="V11" s="37"/>
      <c r="W11" s="36"/>
      <c r="X11" s="37"/>
      <c r="Y11" s="36"/>
      <c r="Z11" s="37"/>
      <c r="AA11" s="39"/>
      <c r="AB11" s="40"/>
      <c r="AC11" s="40"/>
      <c r="AD11" s="40"/>
      <c r="AE11" s="40"/>
      <c r="AF11" s="40"/>
      <c r="AG11" s="41"/>
      <c r="AH11" s="42"/>
      <c r="AI11" s="42"/>
      <c r="AJ11" s="31"/>
      <c r="AK11" s="31"/>
      <c r="AL11" s="31"/>
      <c r="AM11" s="31"/>
      <c r="AN11" s="31"/>
      <c r="AO11" s="31"/>
      <c r="AP11" s="31"/>
      <c r="AQ11" s="31"/>
      <c r="AR11" s="31"/>
      <c r="AS11" s="31"/>
    </row>
    <row r="12" spans="1:45" ht="15.75" customHeight="1" x14ac:dyDescent="0.2">
      <c r="A12" s="292" t="s">
        <v>151</v>
      </c>
      <c r="B12" s="293" t="s">
        <v>29</v>
      </c>
      <c r="C12" s="258" t="s">
        <v>156</v>
      </c>
      <c r="D12" s="248" t="s">
        <v>15</v>
      </c>
      <c r="E12" s="21"/>
      <c r="F12" s="248" t="s">
        <v>15</v>
      </c>
      <c r="G12" s="254"/>
      <c r="H12" s="21"/>
      <c r="I12" s="21"/>
      <c r="J12" s="251" t="s">
        <v>15</v>
      </c>
      <c r="K12" s="254"/>
      <c r="L12" s="248" t="s">
        <v>15</v>
      </c>
      <c r="M12" s="254"/>
      <c r="N12" s="248"/>
      <c r="O12" s="252"/>
      <c r="P12" s="248" t="s">
        <v>15</v>
      </c>
      <c r="Q12" s="254">
        <v>16</v>
      </c>
      <c r="R12" s="248" t="s">
        <v>15</v>
      </c>
      <c r="S12" s="254"/>
      <c r="T12" s="248">
        <v>5</v>
      </c>
      <c r="U12" s="250" t="s">
        <v>13</v>
      </c>
      <c r="V12" s="251" t="s">
        <v>15</v>
      </c>
      <c r="W12" s="254"/>
      <c r="X12" s="248" t="s">
        <v>15</v>
      </c>
      <c r="Y12" s="254"/>
      <c r="Z12" s="248"/>
      <c r="AA12" s="252"/>
      <c r="AB12" s="253" t="s">
        <v>15</v>
      </c>
      <c r="AC12" s="254">
        <f>SUM(E12,K12,Q12,W12)</f>
        <v>16</v>
      </c>
      <c r="AD12" s="255" t="s">
        <v>15</v>
      </c>
      <c r="AE12" s="254">
        <f>SUM(G12,M12,S12,Y12)</f>
        <v>0</v>
      </c>
      <c r="AF12" s="254">
        <f>SUM(H12,N12,T12,Z12)</f>
        <v>5</v>
      </c>
      <c r="AG12" s="256">
        <f>SUM(AC12,AE12)</f>
        <v>16</v>
      </c>
      <c r="AH12" s="111" t="s">
        <v>161</v>
      </c>
      <c r="AI12" s="111" t="s">
        <v>170</v>
      </c>
      <c r="AJ12" s="21"/>
      <c r="AK12" s="21"/>
      <c r="AL12" s="21"/>
      <c r="AM12" s="21"/>
      <c r="AN12" s="21"/>
      <c r="AO12" s="21"/>
      <c r="AP12" s="21"/>
      <c r="AQ12" s="21"/>
      <c r="AR12" s="21"/>
      <c r="AS12" s="21"/>
    </row>
    <row r="13" spans="1:45" ht="15.75" customHeight="1" x14ac:dyDescent="0.2">
      <c r="A13" s="292" t="s">
        <v>152</v>
      </c>
      <c r="B13" s="293" t="s">
        <v>29</v>
      </c>
      <c r="C13" s="258" t="s">
        <v>157</v>
      </c>
      <c r="D13" s="248" t="s">
        <v>15</v>
      </c>
      <c r="E13" s="254"/>
      <c r="F13" s="248" t="s">
        <v>15</v>
      </c>
      <c r="G13" s="254"/>
      <c r="H13" s="248"/>
      <c r="I13" s="250"/>
      <c r="J13" s="251" t="s">
        <v>15</v>
      </c>
      <c r="K13" s="21"/>
      <c r="L13" s="248" t="s">
        <v>15</v>
      </c>
      <c r="M13" s="254"/>
      <c r="N13" s="21"/>
      <c r="O13" s="252"/>
      <c r="P13" s="248" t="s">
        <v>15</v>
      </c>
      <c r="Q13" s="254"/>
      <c r="R13" s="248" t="s">
        <v>15</v>
      </c>
      <c r="S13" s="254"/>
      <c r="T13" s="248"/>
      <c r="U13" s="250"/>
      <c r="V13" s="251" t="s">
        <v>15</v>
      </c>
      <c r="W13" s="254">
        <v>16</v>
      </c>
      <c r="X13" s="248" t="s">
        <v>15</v>
      </c>
      <c r="Y13" s="254"/>
      <c r="Z13" s="248">
        <v>5</v>
      </c>
      <c r="AA13" s="252" t="s">
        <v>13</v>
      </c>
      <c r="AB13" s="253" t="s">
        <v>15</v>
      </c>
      <c r="AC13" s="254">
        <f t="shared" ref="AC13:AC16" si="0">SUM(E13,K13,Q13,W13)</f>
        <v>16</v>
      </c>
      <c r="AD13" s="255" t="s">
        <v>15</v>
      </c>
      <c r="AE13" s="254">
        <f t="shared" ref="AE13:AE16" si="1">SUM(G13,M13,S13,Y13)</f>
        <v>0</v>
      </c>
      <c r="AF13" s="254">
        <f t="shared" ref="AF13:AF16" si="2">SUM(H13,N13,T13,Z13)</f>
        <v>5</v>
      </c>
      <c r="AG13" s="256">
        <f t="shared" ref="AG13:AG16" si="3">SUM(AC13,AE13)</f>
        <v>16</v>
      </c>
      <c r="AH13" s="111" t="s">
        <v>162</v>
      </c>
      <c r="AI13" s="111" t="s">
        <v>121</v>
      </c>
      <c r="AJ13" s="21"/>
      <c r="AK13" s="21"/>
      <c r="AL13" s="21"/>
      <c r="AM13" s="21"/>
      <c r="AN13" s="21"/>
      <c r="AO13" s="21"/>
      <c r="AP13" s="21"/>
      <c r="AQ13" s="21"/>
      <c r="AR13" s="21"/>
      <c r="AS13" s="21"/>
    </row>
    <row r="14" spans="1:45" ht="15.75" customHeight="1" x14ac:dyDescent="0.2">
      <c r="A14" s="292" t="s">
        <v>153</v>
      </c>
      <c r="B14" s="293" t="s">
        <v>29</v>
      </c>
      <c r="C14" s="258" t="s">
        <v>158</v>
      </c>
      <c r="D14" s="248" t="s">
        <v>15</v>
      </c>
      <c r="E14" s="254"/>
      <c r="F14" s="248" t="s">
        <v>15</v>
      </c>
      <c r="G14" s="254"/>
      <c r="H14" s="248"/>
      <c r="I14" s="250"/>
      <c r="J14" s="251" t="s">
        <v>15</v>
      </c>
      <c r="K14" s="254"/>
      <c r="L14" s="248" t="s">
        <v>15</v>
      </c>
      <c r="M14" s="254"/>
      <c r="N14" s="248"/>
      <c r="O14" s="252"/>
      <c r="P14" s="248" t="s">
        <v>15</v>
      </c>
      <c r="Q14" s="254">
        <v>14</v>
      </c>
      <c r="R14" s="248" t="s">
        <v>15</v>
      </c>
      <c r="S14" s="254"/>
      <c r="T14" s="248">
        <v>5</v>
      </c>
      <c r="U14" s="250" t="s">
        <v>123</v>
      </c>
      <c r="V14" s="251" t="s">
        <v>15</v>
      </c>
      <c r="W14" s="254"/>
      <c r="X14" s="248" t="s">
        <v>15</v>
      </c>
      <c r="Y14" s="254"/>
      <c r="Z14" s="248"/>
      <c r="AA14" s="252"/>
      <c r="AB14" s="253" t="s">
        <v>15</v>
      </c>
      <c r="AC14" s="254">
        <f t="shared" si="0"/>
        <v>14</v>
      </c>
      <c r="AD14" s="255" t="s">
        <v>15</v>
      </c>
      <c r="AE14" s="254">
        <f t="shared" si="1"/>
        <v>0</v>
      </c>
      <c r="AF14" s="254">
        <f t="shared" si="2"/>
        <v>5</v>
      </c>
      <c r="AG14" s="256">
        <f t="shared" si="3"/>
        <v>14</v>
      </c>
      <c r="AH14" s="111" t="s">
        <v>185</v>
      </c>
      <c r="AI14" s="111" t="s">
        <v>163</v>
      </c>
      <c r="AJ14" s="21"/>
      <c r="AK14" s="21"/>
      <c r="AL14" s="21"/>
      <c r="AM14" s="21"/>
      <c r="AN14" s="21"/>
      <c r="AO14" s="21"/>
      <c r="AP14" s="21"/>
      <c r="AQ14" s="21"/>
      <c r="AR14" s="21"/>
      <c r="AS14" s="21"/>
    </row>
    <row r="15" spans="1:45" ht="15.75" customHeight="1" x14ac:dyDescent="0.2">
      <c r="A15" s="292" t="s">
        <v>154</v>
      </c>
      <c r="B15" s="293" t="s">
        <v>29</v>
      </c>
      <c r="C15" s="258" t="s">
        <v>159</v>
      </c>
      <c r="D15" s="54" t="s">
        <v>15</v>
      </c>
      <c r="E15" s="254">
        <v>16</v>
      </c>
      <c r="F15" s="248" t="s">
        <v>15</v>
      </c>
      <c r="G15" s="254"/>
      <c r="H15" s="248">
        <v>5</v>
      </c>
      <c r="I15" s="252" t="s">
        <v>123</v>
      </c>
      <c r="J15" s="251" t="s">
        <v>15</v>
      </c>
      <c r="K15" s="254"/>
      <c r="L15" s="248" t="s">
        <v>15</v>
      </c>
      <c r="M15" s="254"/>
      <c r="N15" s="248"/>
      <c r="O15" s="252"/>
      <c r="P15" s="248" t="s">
        <v>15</v>
      </c>
      <c r="Q15" s="254"/>
      <c r="R15" s="248" t="s">
        <v>15</v>
      </c>
      <c r="S15" s="254"/>
      <c r="T15" s="248"/>
      <c r="U15" s="250"/>
      <c r="V15" s="251" t="s">
        <v>15</v>
      </c>
      <c r="W15" s="21"/>
      <c r="X15" s="248" t="s">
        <v>15</v>
      </c>
      <c r="Y15" s="254"/>
      <c r="Z15" s="21"/>
      <c r="AA15" s="21"/>
      <c r="AB15" s="253" t="s">
        <v>15</v>
      </c>
      <c r="AC15" s="254">
        <f t="shared" si="0"/>
        <v>16</v>
      </c>
      <c r="AD15" s="255" t="s">
        <v>15</v>
      </c>
      <c r="AE15" s="254">
        <f t="shared" si="1"/>
        <v>0</v>
      </c>
      <c r="AF15" s="254">
        <f t="shared" si="2"/>
        <v>5</v>
      </c>
      <c r="AG15" s="256">
        <f t="shared" si="3"/>
        <v>16</v>
      </c>
      <c r="AH15" s="111" t="s">
        <v>175</v>
      </c>
      <c r="AI15" s="111" t="s">
        <v>83</v>
      </c>
      <c r="AJ15" s="21"/>
      <c r="AK15" s="21"/>
      <c r="AL15" s="21"/>
      <c r="AM15" s="21"/>
      <c r="AN15" s="21"/>
      <c r="AO15" s="21"/>
      <c r="AP15" s="21"/>
      <c r="AQ15" s="21"/>
      <c r="AR15" s="21"/>
      <c r="AS15" s="21"/>
    </row>
    <row r="16" spans="1:45" ht="15.75" customHeight="1" x14ac:dyDescent="0.2">
      <c r="A16" s="499" t="s">
        <v>155</v>
      </c>
      <c r="B16" s="293" t="s">
        <v>29</v>
      </c>
      <c r="C16" s="498" t="s">
        <v>160</v>
      </c>
      <c r="D16" s="248" t="s">
        <v>15</v>
      </c>
      <c r="E16" s="254"/>
      <c r="F16" s="248" t="s">
        <v>15</v>
      </c>
      <c r="G16" s="254"/>
      <c r="H16" s="248"/>
      <c r="I16" s="250"/>
      <c r="J16" s="251" t="s">
        <v>15</v>
      </c>
      <c r="K16" s="254">
        <v>18</v>
      </c>
      <c r="L16" s="248" t="s">
        <v>15</v>
      </c>
      <c r="M16" s="254"/>
      <c r="N16" s="248">
        <v>6</v>
      </c>
      <c r="O16" s="250" t="s">
        <v>13</v>
      </c>
      <c r="P16" s="248" t="s">
        <v>15</v>
      </c>
      <c r="Q16" s="21"/>
      <c r="R16" s="248" t="s">
        <v>15</v>
      </c>
      <c r="S16" s="254"/>
      <c r="T16" s="21"/>
      <c r="U16" s="21"/>
      <c r="V16" s="251" t="s">
        <v>15</v>
      </c>
      <c r="W16" s="254"/>
      <c r="X16" s="248" t="s">
        <v>15</v>
      </c>
      <c r="Y16" s="254"/>
      <c r="Z16" s="248"/>
      <c r="AA16" s="252"/>
      <c r="AB16" s="253" t="s">
        <v>15</v>
      </c>
      <c r="AC16" s="254">
        <f t="shared" si="0"/>
        <v>18</v>
      </c>
      <c r="AD16" s="255" t="s">
        <v>15</v>
      </c>
      <c r="AE16" s="254">
        <f t="shared" si="1"/>
        <v>0</v>
      </c>
      <c r="AF16" s="254">
        <f t="shared" si="2"/>
        <v>6</v>
      </c>
      <c r="AG16" s="256">
        <f t="shared" si="3"/>
        <v>18</v>
      </c>
      <c r="AH16" s="333" t="s">
        <v>197</v>
      </c>
      <c r="AI16" s="111" t="s">
        <v>82</v>
      </c>
      <c r="AJ16" s="21"/>
      <c r="AK16" s="21"/>
      <c r="AL16" s="21"/>
      <c r="AM16" s="21"/>
      <c r="AN16" s="21"/>
      <c r="AO16" s="21"/>
      <c r="AP16" s="21"/>
      <c r="AQ16" s="21"/>
      <c r="AR16" s="21"/>
      <c r="AS16" s="21"/>
    </row>
    <row r="17" spans="1:45" s="10" customFormat="1" ht="15.75" customHeight="1" thickBot="1" x14ac:dyDescent="0.3">
      <c r="A17" s="146"/>
      <c r="B17" s="160"/>
      <c r="C17" s="163" t="s">
        <v>50</v>
      </c>
      <c r="D17" s="61" t="s">
        <v>15</v>
      </c>
      <c r="E17" s="61">
        <f>SUM(E12:E16)</f>
        <v>16</v>
      </c>
      <c r="F17" s="61" t="s">
        <v>15</v>
      </c>
      <c r="G17" s="61">
        <f>SUM(G12:G16)</f>
        <v>0</v>
      </c>
      <c r="H17" s="61">
        <f>SUM(H12:H16)</f>
        <v>5</v>
      </c>
      <c r="I17" s="62" t="s">
        <v>15</v>
      </c>
      <c r="J17" s="61" t="s">
        <v>15</v>
      </c>
      <c r="K17" s="61">
        <f>SUM(K12:K16)</f>
        <v>18</v>
      </c>
      <c r="L17" s="61" t="s">
        <v>15</v>
      </c>
      <c r="M17" s="61">
        <f>SUM(M12:M16)</f>
        <v>0</v>
      </c>
      <c r="N17" s="61">
        <f>SUM(N12:N16)</f>
        <v>6</v>
      </c>
      <c r="O17" s="62" t="s">
        <v>15</v>
      </c>
      <c r="P17" s="61" t="s">
        <v>15</v>
      </c>
      <c r="Q17" s="61">
        <f>SUM(Q12:Q16)</f>
        <v>30</v>
      </c>
      <c r="R17" s="61" t="s">
        <v>15</v>
      </c>
      <c r="S17" s="61">
        <f>SUM(S12:S16)</f>
        <v>0</v>
      </c>
      <c r="T17" s="61">
        <f>SUM(T12:T16)</f>
        <v>10</v>
      </c>
      <c r="U17" s="62" t="s">
        <v>15</v>
      </c>
      <c r="V17" s="61" t="s">
        <v>15</v>
      </c>
      <c r="W17" s="61">
        <f>SUM(W12:W16)</f>
        <v>16</v>
      </c>
      <c r="X17" s="61" t="s">
        <v>15</v>
      </c>
      <c r="Y17" s="61">
        <f>SUM(Y12:Y16)</f>
        <v>0</v>
      </c>
      <c r="Z17" s="61">
        <f>SUM(Z12:Z16)</f>
        <v>5</v>
      </c>
      <c r="AA17" s="62" t="s">
        <v>15</v>
      </c>
      <c r="AB17" s="61" t="s">
        <v>15</v>
      </c>
      <c r="AC17" s="61">
        <f>SUM(AC12:AC16)</f>
        <v>80</v>
      </c>
      <c r="AD17" s="61" t="s">
        <v>15</v>
      </c>
      <c r="AE17" s="61">
        <f>SUM(AE12:AE16)</f>
        <v>0</v>
      </c>
      <c r="AF17" s="61">
        <f>SUM(AF12:AF16)</f>
        <v>26</v>
      </c>
      <c r="AG17" s="61">
        <f>SUM(AG12:AG16)</f>
        <v>80</v>
      </c>
      <c r="AH17" s="31"/>
      <c r="AI17" s="31"/>
      <c r="AJ17" s="31"/>
      <c r="AK17" s="31"/>
      <c r="AL17" s="31"/>
      <c r="AM17" s="31"/>
      <c r="AN17" s="31"/>
      <c r="AO17" s="31"/>
      <c r="AP17" s="31"/>
      <c r="AQ17" s="31"/>
      <c r="AR17" s="31"/>
      <c r="AS17" s="31"/>
    </row>
    <row r="18" spans="1:45" ht="18.75" customHeight="1" x14ac:dyDescent="0.2">
      <c r="A18" s="63"/>
      <c r="B18" s="161"/>
      <c r="C18" s="65" t="s">
        <v>14</v>
      </c>
      <c r="D18" s="426"/>
      <c r="E18" s="427"/>
      <c r="F18" s="427"/>
      <c r="G18" s="427"/>
      <c r="H18" s="427"/>
      <c r="I18" s="427"/>
      <c r="J18" s="427"/>
      <c r="K18" s="427"/>
      <c r="L18" s="427"/>
      <c r="M18" s="427"/>
      <c r="N18" s="427"/>
      <c r="O18" s="427"/>
      <c r="P18" s="427"/>
      <c r="Q18" s="427"/>
      <c r="R18" s="427"/>
      <c r="S18" s="427"/>
      <c r="T18" s="427"/>
      <c r="U18" s="427"/>
      <c r="V18" s="427"/>
      <c r="W18" s="427"/>
      <c r="X18" s="427"/>
      <c r="Y18" s="427"/>
      <c r="Z18" s="427"/>
      <c r="AA18" s="427"/>
      <c r="AB18" s="436"/>
      <c r="AC18" s="437"/>
      <c r="AD18" s="437"/>
      <c r="AE18" s="437"/>
      <c r="AF18" s="437"/>
      <c r="AG18" s="437"/>
      <c r="AH18" s="66"/>
      <c r="AI18" s="66"/>
      <c r="AJ18" s="21"/>
      <c r="AK18" s="21"/>
      <c r="AL18" s="21"/>
      <c r="AM18" s="21"/>
      <c r="AN18" s="21"/>
      <c r="AO18" s="21"/>
      <c r="AP18" s="21"/>
      <c r="AQ18" s="21"/>
      <c r="AR18" s="21"/>
      <c r="AS18" s="21"/>
    </row>
    <row r="19" spans="1:45" s="2" customFormat="1" ht="15.75" customHeight="1" x14ac:dyDescent="0.2">
      <c r="A19" s="67"/>
      <c r="B19" s="266" t="s">
        <v>13</v>
      </c>
      <c r="C19" s="262" t="s">
        <v>46</v>
      </c>
      <c r="D19" s="43" t="s">
        <v>15</v>
      </c>
      <c r="E19" s="44"/>
      <c r="F19" s="43"/>
      <c r="G19" s="44"/>
      <c r="H19" s="43"/>
      <c r="I19" s="45"/>
      <c r="J19" s="46"/>
      <c r="K19" s="44"/>
      <c r="L19" s="43"/>
      <c r="M19" s="44"/>
      <c r="N19" s="43"/>
      <c r="O19" s="47"/>
      <c r="P19" s="43"/>
      <c r="Q19" s="44"/>
      <c r="R19" s="43"/>
      <c r="S19" s="44"/>
      <c r="T19" s="43"/>
      <c r="U19" s="45"/>
      <c r="V19" s="46"/>
      <c r="W19" s="44"/>
      <c r="X19" s="43"/>
      <c r="Y19" s="44"/>
      <c r="Z19" s="43"/>
      <c r="AA19" s="47"/>
      <c r="AB19" s="48"/>
      <c r="AC19" s="44"/>
      <c r="AD19" s="49"/>
      <c r="AE19" s="44"/>
      <c r="AF19" s="69" t="s">
        <v>15</v>
      </c>
      <c r="AG19" s="70"/>
      <c r="AH19" s="71"/>
      <c r="AI19" s="71"/>
      <c r="AJ19" s="57"/>
      <c r="AK19" s="57"/>
      <c r="AL19" s="57"/>
      <c r="AM19" s="57"/>
      <c r="AN19" s="57"/>
      <c r="AO19" s="57"/>
      <c r="AP19" s="57"/>
      <c r="AQ19" s="57"/>
      <c r="AR19" s="57"/>
      <c r="AS19" s="57"/>
    </row>
    <row r="20" spans="1:45" s="2" customFormat="1" ht="15.75" customHeight="1" x14ac:dyDescent="0.2">
      <c r="A20" s="72"/>
      <c r="B20" s="266" t="s">
        <v>13</v>
      </c>
      <c r="C20" s="262" t="s">
        <v>47</v>
      </c>
      <c r="D20" s="43" t="s">
        <v>15</v>
      </c>
      <c r="E20" s="44"/>
      <c r="F20" s="43"/>
      <c r="G20" s="44"/>
      <c r="H20" s="43"/>
      <c r="I20" s="45"/>
      <c r="J20" s="46"/>
      <c r="K20" s="44"/>
      <c r="L20" s="43"/>
      <c r="M20" s="44"/>
      <c r="N20" s="43"/>
      <c r="O20" s="47"/>
      <c r="P20" s="43"/>
      <c r="Q20" s="44"/>
      <c r="R20" s="43"/>
      <c r="S20" s="44"/>
      <c r="T20" s="43"/>
      <c r="U20" s="45"/>
      <c r="V20" s="46"/>
      <c r="W20" s="44"/>
      <c r="X20" s="43"/>
      <c r="Y20" s="44"/>
      <c r="Z20" s="43"/>
      <c r="AA20" s="47"/>
      <c r="AB20" s="48"/>
      <c r="AC20" s="44"/>
      <c r="AD20" s="49"/>
      <c r="AE20" s="44"/>
      <c r="AF20" s="69" t="s">
        <v>15</v>
      </c>
      <c r="AG20" s="70"/>
      <c r="AH20" s="71"/>
      <c r="AI20" s="71"/>
      <c r="AJ20" s="57"/>
      <c r="AK20" s="57"/>
      <c r="AL20" s="57"/>
      <c r="AM20" s="57"/>
      <c r="AN20" s="57"/>
      <c r="AO20" s="57"/>
      <c r="AP20" s="57"/>
      <c r="AQ20" s="57"/>
      <c r="AR20" s="57"/>
      <c r="AS20" s="57"/>
    </row>
    <row r="21" spans="1:45" s="2" customFormat="1" ht="15.75" customHeight="1" thickBot="1" x14ac:dyDescent="0.25">
      <c r="A21" s="50"/>
      <c r="B21" s="266" t="s">
        <v>13</v>
      </c>
      <c r="C21" s="262" t="s">
        <v>48</v>
      </c>
      <c r="D21" s="43" t="s">
        <v>15</v>
      </c>
      <c r="E21" s="44"/>
      <c r="F21" s="43"/>
      <c r="G21" s="44"/>
      <c r="H21" s="43"/>
      <c r="I21" s="45"/>
      <c r="J21" s="46"/>
      <c r="K21" s="44"/>
      <c r="L21" s="43"/>
      <c r="M21" s="44"/>
      <c r="N21" s="43"/>
      <c r="O21" s="47"/>
      <c r="P21" s="43"/>
      <c r="Q21" s="44"/>
      <c r="R21" s="43"/>
      <c r="S21" s="44"/>
      <c r="T21" s="43"/>
      <c r="U21" s="45"/>
      <c r="V21" s="46"/>
      <c r="W21" s="44"/>
      <c r="X21" s="43"/>
      <c r="Y21" s="44"/>
      <c r="Z21" s="43"/>
      <c r="AA21" s="47"/>
      <c r="AB21" s="48"/>
      <c r="AC21" s="44"/>
      <c r="AD21" s="49"/>
      <c r="AE21" s="44"/>
      <c r="AF21" s="69" t="s">
        <v>15</v>
      </c>
      <c r="AG21" s="70"/>
      <c r="AH21" s="71"/>
      <c r="AI21" s="71"/>
      <c r="AJ21" s="57"/>
      <c r="AK21" s="57"/>
      <c r="AL21" s="57"/>
      <c r="AM21" s="57"/>
      <c r="AN21" s="57"/>
      <c r="AO21" s="57"/>
      <c r="AP21" s="57"/>
      <c r="AQ21" s="57"/>
      <c r="AR21" s="57"/>
      <c r="AS21" s="57"/>
    </row>
    <row r="22" spans="1:45" ht="15.75" customHeight="1" thickBot="1" x14ac:dyDescent="0.25">
      <c r="A22" s="442" t="s">
        <v>16</v>
      </c>
      <c r="B22" s="443"/>
      <c r="C22" s="444"/>
      <c r="D22" s="76" t="s">
        <v>15</v>
      </c>
      <c r="E22" s="77">
        <f>SUM(E19:E21)</f>
        <v>0</v>
      </c>
      <c r="F22" s="78" t="s">
        <v>15</v>
      </c>
      <c r="G22" s="77">
        <f>SUM(G19:G21)</f>
        <v>0</v>
      </c>
      <c r="H22" s="79" t="s">
        <v>15</v>
      </c>
      <c r="I22" s="80" t="s">
        <v>15</v>
      </c>
      <c r="J22" s="81" t="s">
        <v>15</v>
      </c>
      <c r="K22" s="77">
        <f>SUM(K19:K21)</f>
        <v>0</v>
      </c>
      <c r="L22" s="78" t="s">
        <v>15</v>
      </c>
      <c r="M22" s="77">
        <f>SUM(M19:M21)</f>
        <v>0</v>
      </c>
      <c r="N22" s="79" t="s">
        <v>15</v>
      </c>
      <c r="O22" s="80" t="s">
        <v>15</v>
      </c>
      <c r="P22" s="76" t="s">
        <v>15</v>
      </c>
      <c r="Q22" s="77">
        <f>SUM(Q19:Q21)</f>
        <v>0</v>
      </c>
      <c r="R22" s="78" t="s">
        <v>15</v>
      </c>
      <c r="S22" s="77">
        <f>SUM(S19:S21)</f>
        <v>0</v>
      </c>
      <c r="T22" s="82" t="s">
        <v>15</v>
      </c>
      <c r="U22" s="80" t="s">
        <v>15</v>
      </c>
      <c r="V22" s="81" t="s">
        <v>15</v>
      </c>
      <c r="W22" s="77">
        <f>SUM(W19:W21)</f>
        <v>0</v>
      </c>
      <c r="X22" s="78" t="s">
        <v>15</v>
      </c>
      <c r="Y22" s="77">
        <f>SUM(Y19:Y21)</f>
        <v>0</v>
      </c>
      <c r="Z22" s="79" t="s">
        <v>15</v>
      </c>
      <c r="AA22" s="80" t="s">
        <v>15</v>
      </c>
      <c r="AB22" s="83"/>
      <c r="AC22" s="84"/>
      <c r="AD22" s="85"/>
      <c r="AE22" s="86"/>
      <c r="AF22" s="79" t="s">
        <v>15</v>
      </c>
      <c r="AG22" s="147" t="s">
        <v>36</v>
      </c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21"/>
      <c r="AS22" s="21"/>
    </row>
    <row r="23" spans="1:45" ht="15.75" customHeight="1" thickBot="1" x14ac:dyDescent="0.25">
      <c r="A23" s="445" t="s">
        <v>38</v>
      </c>
      <c r="B23" s="446"/>
      <c r="C23" s="447"/>
      <c r="D23" s="148" t="s">
        <v>15</v>
      </c>
      <c r="E23" s="149">
        <f>SUM(E10,E17)</f>
        <v>112</v>
      </c>
      <c r="F23" s="150" t="s">
        <v>15</v>
      </c>
      <c r="G23" s="149">
        <f>SUM(G10,G17)</f>
        <v>4</v>
      </c>
      <c r="H23" s="149">
        <f>SUM(H10,H17)</f>
        <v>28</v>
      </c>
      <c r="I23" s="152" t="s">
        <v>15</v>
      </c>
      <c r="J23" s="153" t="s">
        <v>15</v>
      </c>
      <c r="K23" s="149">
        <f>SUM(K10,K17)</f>
        <v>84</v>
      </c>
      <c r="L23" s="150" t="s">
        <v>15</v>
      </c>
      <c r="M23" s="149">
        <f>SUM(M10,M17)</f>
        <v>28</v>
      </c>
      <c r="N23" s="150">
        <f>SUM(N10,N17)</f>
        <v>25</v>
      </c>
      <c r="O23" s="152" t="s">
        <v>15</v>
      </c>
      <c r="P23" s="148" t="s">
        <v>15</v>
      </c>
      <c r="Q23" s="149">
        <f>SUM(Q10,Q17)</f>
        <v>94</v>
      </c>
      <c r="R23" s="150" t="s">
        <v>15</v>
      </c>
      <c r="S23" s="149">
        <f>SUM(S10,S17)</f>
        <v>10</v>
      </c>
      <c r="T23" s="150">
        <f>SUM(T17,T10)</f>
        <v>29</v>
      </c>
      <c r="U23" s="152" t="s">
        <v>15</v>
      </c>
      <c r="V23" s="153" t="s">
        <v>15</v>
      </c>
      <c r="W23" s="149">
        <f>SUM(W10,W17)</f>
        <v>78</v>
      </c>
      <c r="X23" s="150" t="s">
        <v>15</v>
      </c>
      <c r="Y23" s="149">
        <f>SUM(Y10,Y17)</f>
        <v>32</v>
      </c>
      <c r="Z23" s="150">
        <f>SUM(Z10,Z17)</f>
        <v>33</v>
      </c>
      <c r="AA23" s="152" t="s">
        <v>15</v>
      </c>
      <c r="AB23" s="154" t="s">
        <v>15</v>
      </c>
      <c r="AC23" s="92">
        <f>SUM(AC10,AC17)</f>
        <v>368</v>
      </c>
      <c r="AD23" s="83" t="s">
        <v>15</v>
      </c>
      <c r="AE23" s="93">
        <f>SUM(AE10,AE17)</f>
        <v>74</v>
      </c>
      <c r="AF23" s="151">
        <f>SUM(AF17,AF10)</f>
        <v>115</v>
      </c>
      <c r="AG23" s="155">
        <f>SUM(AC23,AE23)</f>
        <v>442</v>
      </c>
      <c r="AH23" s="21"/>
      <c r="AI23" s="21"/>
      <c r="AJ23" s="21"/>
      <c r="AK23" s="21"/>
      <c r="AL23" s="21"/>
      <c r="AM23" s="21"/>
      <c r="AN23" s="21"/>
      <c r="AO23" s="21"/>
      <c r="AP23" s="21"/>
      <c r="AQ23" s="21"/>
      <c r="AR23" s="21"/>
      <c r="AS23" s="21"/>
    </row>
    <row r="24" spans="1:45" ht="15.75" customHeight="1" thickTop="1" x14ac:dyDescent="0.2">
      <c r="A24" s="156"/>
      <c r="B24" s="162"/>
      <c r="C24" s="96"/>
      <c r="D24" s="426"/>
      <c r="E24" s="427"/>
      <c r="F24" s="427"/>
      <c r="G24" s="427"/>
      <c r="H24" s="427"/>
      <c r="I24" s="427"/>
      <c r="J24" s="427"/>
      <c r="K24" s="427"/>
      <c r="L24" s="427"/>
      <c r="M24" s="427"/>
      <c r="N24" s="427"/>
      <c r="O24" s="427"/>
      <c r="P24" s="427"/>
      <c r="Q24" s="427"/>
      <c r="R24" s="427"/>
      <c r="S24" s="427"/>
      <c r="T24" s="427"/>
      <c r="U24" s="427"/>
      <c r="V24" s="427"/>
      <c r="W24" s="427"/>
      <c r="X24" s="427"/>
      <c r="Y24" s="427"/>
      <c r="Z24" s="427"/>
      <c r="AA24" s="427"/>
      <c r="AB24" s="440"/>
      <c r="AC24" s="441"/>
      <c r="AD24" s="441"/>
      <c r="AE24" s="441"/>
      <c r="AF24" s="441"/>
      <c r="AG24" s="441"/>
      <c r="AH24" s="66"/>
      <c r="AI24" s="66"/>
      <c r="AJ24" s="21"/>
      <c r="AK24" s="21"/>
      <c r="AL24" s="21"/>
      <c r="AM24" s="21"/>
      <c r="AN24" s="21"/>
      <c r="AO24" s="21"/>
      <c r="AP24" s="21"/>
      <c r="AQ24" s="21"/>
      <c r="AR24" s="21"/>
      <c r="AS24" s="21"/>
    </row>
    <row r="25" spans="1:45" ht="15.75" customHeight="1" thickBot="1" x14ac:dyDescent="0.25">
      <c r="A25" s="97"/>
      <c r="B25" s="157" t="s">
        <v>13</v>
      </c>
      <c r="C25" s="99" t="s">
        <v>149</v>
      </c>
      <c r="D25" s="100"/>
      <c r="E25" s="101"/>
      <c r="F25" s="101"/>
      <c r="G25" s="101"/>
      <c r="H25" s="102"/>
      <c r="I25" s="103"/>
      <c r="J25" s="108"/>
      <c r="K25" s="101"/>
      <c r="L25" s="101"/>
      <c r="M25" s="105">
        <v>120</v>
      </c>
      <c r="N25" s="323">
        <v>5</v>
      </c>
      <c r="O25" s="323" t="s">
        <v>77</v>
      </c>
      <c r="P25" s="108"/>
      <c r="Q25" s="101"/>
      <c r="R25" s="101"/>
      <c r="S25" s="158"/>
      <c r="T25" s="106"/>
      <c r="U25" s="106"/>
      <c r="V25" s="108"/>
      <c r="W25" s="101"/>
      <c r="X25" s="101"/>
      <c r="Y25" s="101"/>
      <c r="Z25" s="102"/>
      <c r="AA25" s="109"/>
      <c r="AB25" s="110" t="s">
        <v>15</v>
      </c>
      <c r="AC25" s="110"/>
      <c r="AD25" s="110" t="s">
        <v>15</v>
      </c>
      <c r="AE25" s="159">
        <f>SUM(K25,M25)</f>
        <v>120</v>
      </c>
      <c r="AF25" s="110">
        <f>SUM(N25,T25)</f>
        <v>5</v>
      </c>
      <c r="AG25" s="159">
        <f>SUM(AE25,AC25)</f>
        <v>120</v>
      </c>
      <c r="AH25" s="111"/>
      <c r="AI25" s="111"/>
      <c r="AJ25" s="21"/>
      <c r="AK25" s="21"/>
      <c r="AL25" s="21"/>
      <c r="AM25" s="21"/>
      <c r="AN25" s="21"/>
      <c r="AO25" s="21"/>
      <c r="AP25" s="21"/>
      <c r="AQ25" s="21"/>
      <c r="AR25" s="21"/>
      <c r="AS25" s="21"/>
    </row>
    <row r="26" spans="1:45" s="10" customFormat="1" ht="15.75" customHeight="1" thickBot="1" x14ac:dyDescent="0.3">
      <c r="A26" s="448" t="s">
        <v>37</v>
      </c>
      <c r="B26" s="449"/>
      <c r="C26" s="450"/>
      <c r="D26" s="29" t="s">
        <v>15</v>
      </c>
      <c r="E26" s="29">
        <f>SUM(E23,E25)</f>
        <v>112</v>
      </c>
      <c r="F26" s="29" t="s">
        <v>15</v>
      </c>
      <c r="G26" s="29">
        <f>SUM(G23,G25)</f>
        <v>4</v>
      </c>
      <c r="H26" s="29">
        <f>SUM(H23,H25)</f>
        <v>28</v>
      </c>
      <c r="I26" s="121" t="s">
        <v>15</v>
      </c>
      <c r="J26" s="29" t="s">
        <v>15</v>
      </c>
      <c r="K26" s="29">
        <f>SUM(K23,K25)</f>
        <v>84</v>
      </c>
      <c r="L26" s="29" t="s">
        <v>15</v>
      </c>
      <c r="M26" s="29">
        <f>SUM(M23,M25)</f>
        <v>148</v>
      </c>
      <c r="N26" s="29">
        <f>SUM(N23,N25)</f>
        <v>30</v>
      </c>
      <c r="O26" s="121" t="s">
        <v>15</v>
      </c>
      <c r="P26" s="29" t="s">
        <v>15</v>
      </c>
      <c r="Q26" s="29">
        <f>SUM(Q23,Q25)</f>
        <v>94</v>
      </c>
      <c r="R26" s="29" t="s">
        <v>15</v>
      </c>
      <c r="S26" s="29">
        <f>SUM(S23,S25)</f>
        <v>10</v>
      </c>
      <c r="T26" s="29">
        <f>SUM(T23,T25)</f>
        <v>29</v>
      </c>
      <c r="U26" s="121" t="s">
        <v>15</v>
      </c>
      <c r="V26" s="29" t="s">
        <v>15</v>
      </c>
      <c r="W26" s="29">
        <f>SUM(W23,W25)</f>
        <v>78</v>
      </c>
      <c r="X26" s="29" t="s">
        <v>15</v>
      </c>
      <c r="Y26" s="29">
        <f>SUM(Y23,Y25)</f>
        <v>32</v>
      </c>
      <c r="Z26" s="29">
        <f>SUM(Z23,Z25)</f>
        <v>33</v>
      </c>
      <c r="AA26" s="121" t="s">
        <v>15</v>
      </c>
      <c r="AB26" s="122" t="s">
        <v>15</v>
      </c>
      <c r="AC26" s="122">
        <f>SUM(E26,K26,Q26,W26)</f>
        <v>368</v>
      </c>
      <c r="AD26" s="122" t="s">
        <v>15</v>
      </c>
      <c r="AE26" s="122">
        <f>SUM(G26,M26,S26,Y26)</f>
        <v>194</v>
      </c>
      <c r="AF26" s="122">
        <f>SUM(H26,N26,T26,Z26)</f>
        <v>120</v>
      </c>
      <c r="AG26" s="122">
        <f>SUM(AG25,AG23)</f>
        <v>562</v>
      </c>
      <c r="AH26" s="31"/>
      <c r="AI26" s="31"/>
      <c r="AJ26" s="31"/>
      <c r="AK26" s="31"/>
      <c r="AL26" s="31"/>
      <c r="AM26" s="31"/>
      <c r="AN26" s="31"/>
      <c r="AO26" s="31"/>
      <c r="AP26" s="31"/>
      <c r="AQ26" s="31"/>
      <c r="AR26" s="31"/>
      <c r="AS26" s="31"/>
    </row>
    <row r="27" spans="1:45" ht="9.9499999999999993" customHeight="1" x14ac:dyDescent="0.2">
      <c r="A27" s="430"/>
      <c r="B27" s="431"/>
      <c r="C27" s="431"/>
      <c r="D27" s="431"/>
      <c r="E27" s="431"/>
      <c r="F27" s="431"/>
      <c r="G27" s="431"/>
      <c r="H27" s="431"/>
      <c r="I27" s="431"/>
      <c r="J27" s="431"/>
      <c r="K27" s="431"/>
      <c r="L27" s="431"/>
      <c r="M27" s="431"/>
      <c r="N27" s="431"/>
      <c r="O27" s="431"/>
      <c r="P27" s="431"/>
      <c r="Q27" s="431"/>
      <c r="R27" s="431"/>
      <c r="S27" s="431"/>
      <c r="T27" s="431"/>
      <c r="U27" s="431"/>
      <c r="V27" s="431"/>
      <c r="W27" s="431"/>
      <c r="X27" s="431"/>
      <c r="Y27" s="431"/>
      <c r="Z27" s="431"/>
      <c r="AA27" s="431"/>
      <c r="AB27" s="123"/>
      <c r="AC27" s="124"/>
      <c r="AD27" s="124"/>
      <c r="AE27" s="124"/>
      <c r="AF27" s="124"/>
      <c r="AG27" s="125"/>
      <c r="AH27" s="21"/>
      <c r="AI27" s="21"/>
      <c r="AJ27" s="21"/>
      <c r="AK27" s="21"/>
      <c r="AL27" s="21"/>
      <c r="AM27" s="21"/>
      <c r="AN27" s="21"/>
      <c r="AO27" s="21"/>
      <c r="AP27" s="21"/>
      <c r="AQ27" s="21"/>
      <c r="AR27" s="21"/>
      <c r="AS27" s="21"/>
    </row>
    <row r="28" spans="1:45" ht="15.75" customHeight="1" x14ac:dyDescent="0.2">
      <c r="A28" s="432" t="s">
        <v>18</v>
      </c>
      <c r="B28" s="433"/>
      <c r="C28" s="433"/>
      <c r="D28" s="433"/>
      <c r="E28" s="433"/>
      <c r="F28" s="433"/>
      <c r="G28" s="433"/>
      <c r="H28" s="433"/>
      <c r="I28" s="433"/>
      <c r="J28" s="433"/>
      <c r="K28" s="433"/>
      <c r="L28" s="433"/>
      <c r="M28" s="433"/>
      <c r="N28" s="433"/>
      <c r="O28" s="433"/>
      <c r="P28" s="433"/>
      <c r="Q28" s="433"/>
      <c r="R28" s="433"/>
      <c r="S28" s="433"/>
      <c r="T28" s="433"/>
      <c r="U28" s="433"/>
      <c r="V28" s="433"/>
      <c r="W28" s="433"/>
      <c r="X28" s="433"/>
      <c r="Y28" s="433"/>
      <c r="Z28" s="433"/>
      <c r="AA28" s="433"/>
      <c r="AB28" s="123"/>
      <c r="AC28" s="124"/>
      <c r="AD28" s="124"/>
      <c r="AE28" s="124"/>
      <c r="AF28" s="124"/>
      <c r="AG28" s="125"/>
      <c r="AH28" s="21"/>
      <c r="AI28" s="21"/>
      <c r="AJ28" s="21"/>
      <c r="AK28" s="21"/>
      <c r="AL28" s="21"/>
      <c r="AM28" s="21"/>
      <c r="AN28" s="21"/>
      <c r="AO28" s="21"/>
      <c r="AP28" s="21"/>
      <c r="AQ28" s="21"/>
      <c r="AR28" s="21"/>
      <c r="AS28" s="21"/>
    </row>
    <row r="29" spans="1:45" ht="15.75" customHeight="1" x14ac:dyDescent="0.2">
      <c r="A29" s="126"/>
      <c r="B29" s="127"/>
      <c r="C29" s="118" t="s">
        <v>19</v>
      </c>
      <c r="D29" s="294"/>
      <c r="E29" s="295"/>
      <c r="F29" s="295"/>
      <c r="G29" s="295"/>
      <c r="H29" s="255"/>
      <c r="I29" s="296" t="str">
        <f>IF(COUNTIF(I12:I25,"A")=0,"",COUNTIF(I12:I25,"A"))</f>
        <v/>
      </c>
      <c r="J29" s="294"/>
      <c r="K29" s="295"/>
      <c r="L29" s="295"/>
      <c r="M29" s="295"/>
      <c r="N29" s="255"/>
      <c r="O29" s="296" t="str">
        <f>IF(COUNTIF(O12:O25,"A")=0,"",COUNTIF(O12:O25,"A"))</f>
        <v/>
      </c>
      <c r="P29" s="294"/>
      <c r="Q29" s="295"/>
      <c r="R29" s="295"/>
      <c r="S29" s="295"/>
      <c r="T29" s="255"/>
      <c r="U29" s="296" t="str">
        <f>IF(COUNTIF(U12:U25,"A")=0,"",COUNTIF(U12:U25,"A"))</f>
        <v/>
      </c>
      <c r="V29" s="294"/>
      <c r="W29" s="295"/>
      <c r="X29" s="295"/>
      <c r="Y29" s="295"/>
      <c r="Z29" s="255"/>
      <c r="AA29" s="296" t="str">
        <f>IF(COUNTIF(AA12:AA25,"A")=0,"",COUNTIF(AA12:AA25,"A"))</f>
        <v/>
      </c>
      <c r="AB29" s="297"/>
      <c r="AC29" s="295"/>
      <c r="AD29" s="295"/>
      <c r="AE29" s="295"/>
      <c r="AF29" s="255"/>
      <c r="AG29" s="298" t="str">
        <f t="shared" ref="AG29:AG41" si="4">IF(SUM(I29:AA29)=0,"",SUM(I29:AA29))</f>
        <v/>
      </c>
      <c r="AH29" s="21"/>
      <c r="AI29" s="21"/>
      <c r="AJ29" s="21"/>
      <c r="AK29" s="21"/>
      <c r="AL29" s="21"/>
      <c r="AM29" s="21"/>
      <c r="AN29" s="21"/>
      <c r="AO29" s="21"/>
      <c r="AP29" s="21"/>
      <c r="AQ29" s="21"/>
      <c r="AR29" s="21"/>
      <c r="AS29" s="21"/>
    </row>
    <row r="30" spans="1:45" ht="15.75" customHeight="1" x14ac:dyDescent="0.2">
      <c r="A30" s="126"/>
      <c r="B30" s="127"/>
      <c r="C30" s="118" t="s">
        <v>20</v>
      </c>
      <c r="D30" s="294"/>
      <c r="E30" s="295"/>
      <c r="F30" s="295"/>
      <c r="G30" s="295"/>
      <c r="H30" s="255"/>
      <c r="I30" s="296" t="str">
        <f>IF(COUNTIF(I12:I25,"B")=0,"",COUNTIF(I12:I25,"B"))</f>
        <v/>
      </c>
      <c r="J30" s="294"/>
      <c r="K30" s="295"/>
      <c r="L30" s="295"/>
      <c r="M30" s="295"/>
      <c r="N30" s="255"/>
      <c r="O30" s="296" t="str">
        <f>IF(COUNTIF(O12:O25,"B")=0,"",COUNTIF(O12:O25,"B"))</f>
        <v/>
      </c>
      <c r="P30" s="294"/>
      <c r="Q30" s="295"/>
      <c r="R30" s="295"/>
      <c r="S30" s="295"/>
      <c r="T30" s="255"/>
      <c r="U30" s="296" t="str">
        <f>IF(COUNTIF(U12:U25,"B")=0,"",COUNTIF(U12:U25,"B"))</f>
        <v/>
      </c>
      <c r="V30" s="294"/>
      <c r="W30" s="295"/>
      <c r="X30" s="295"/>
      <c r="Y30" s="295"/>
      <c r="Z30" s="255"/>
      <c r="AA30" s="296" t="str">
        <f>IF(COUNTIF(AA12:AA25,"B")=0,"",COUNTIF(AA12:AA25,"B"))</f>
        <v/>
      </c>
      <c r="AB30" s="297"/>
      <c r="AC30" s="295"/>
      <c r="AD30" s="295"/>
      <c r="AE30" s="295"/>
      <c r="AF30" s="255"/>
      <c r="AG30" s="298" t="str">
        <f t="shared" si="4"/>
        <v/>
      </c>
      <c r="AH30" s="21"/>
      <c r="AI30" s="21"/>
      <c r="AJ30" s="21"/>
      <c r="AK30" s="21"/>
      <c r="AL30" s="21"/>
      <c r="AM30" s="21"/>
      <c r="AN30" s="21"/>
      <c r="AO30" s="21"/>
      <c r="AP30" s="21"/>
      <c r="AQ30" s="21"/>
      <c r="AR30" s="21"/>
      <c r="AS30" s="21"/>
    </row>
    <row r="31" spans="1:45" ht="15.75" customHeight="1" x14ac:dyDescent="0.2">
      <c r="A31" s="126"/>
      <c r="B31" s="127"/>
      <c r="C31" s="118" t="s">
        <v>56</v>
      </c>
      <c r="D31" s="294"/>
      <c r="E31" s="295"/>
      <c r="F31" s="295"/>
      <c r="G31" s="295"/>
      <c r="H31" s="255"/>
      <c r="I31" s="296">
        <f>IF(COUNTIF(I12:I25,"ÉÉ")=0,"",COUNTIF(I12:I25,"ÉÉ"))</f>
        <v>1</v>
      </c>
      <c r="J31" s="294"/>
      <c r="K31" s="295"/>
      <c r="L31" s="295"/>
      <c r="M31" s="295"/>
      <c r="N31" s="255"/>
      <c r="O31" s="296" t="str">
        <f>IF(COUNTIF(O12:O25,"ÉÉ")=0,"",COUNTIF(O12:O25,"ÉÉ"))</f>
        <v/>
      </c>
      <c r="P31" s="294"/>
      <c r="Q31" s="295"/>
      <c r="R31" s="295"/>
      <c r="S31" s="295"/>
      <c r="T31" s="255"/>
      <c r="U31" s="296">
        <f>IF(COUNTIF(U12:U25,"ÉÉ")=0,"",COUNTIF(U12:U25,"ÉÉ"))</f>
        <v>1</v>
      </c>
      <c r="V31" s="294"/>
      <c r="W31" s="295"/>
      <c r="X31" s="295"/>
      <c r="Y31" s="295"/>
      <c r="Z31" s="255"/>
      <c r="AA31" s="296" t="str">
        <f>IF(COUNTIF(AA12:AA25,"ÉÉ")=0,"",COUNTIF(AA12:AA25,"ÉÉ"))</f>
        <v/>
      </c>
      <c r="AB31" s="297"/>
      <c r="AC31" s="295"/>
      <c r="AD31" s="295"/>
      <c r="AE31" s="295"/>
      <c r="AF31" s="255"/>
      <c r="AG31" s="298">
        <f t="shared" si="4"/>
        <v>2</v>
      </c>
      <c r="AH31" s="21"/>
      <c r="AI31" s="21"/>
      <c r="AJ31" s="21"/>
      <c r="AK31" s="21"/>
      <c r="AL31" s="21"/>
      <c r="AM31" s="21"/>
      <c r="AN31" s="21"/>
      <c r="AO31" s="21"/>
      <c r="AP31" s="21"/>
      <c r="AQ31" s="21"/>
      <c r="AR31" s="21"/>
      <c r="AS31" s="21"/>
    </row>
    <row r="32" spans="1:45" ht="15.75" customHeight="1" x14ac:dyDescent="0.2">
      <c r="A32" s="126"/>
      <c r="B32" s="127"/>
      <c r="C32" s="118" t="s">
        <v>57</v>
      </c>
      <c r="D32" s="299"/>
      <c r="E32" s="300"/>
      <c r="F32" s="300"/>
      <c r="G32" s="300"/>
      <c r="H32" s="301"/>
      <c r="I32" s="296" t="str">
        <f>IF(COUNTIF(I12:I25,"ÉÉ(Z)")=0,"",COUNTIF(I12:I25,"ÉÉ(Z)"))</f>
        <v/>
      </c>
      <c r="J32" s="299"/>
      <c r="K32" s="300"/>
      <c r="L32" s="300"/>
      <c r="M32" s="300"/>
      <c r="N32" s="301"/>
      <c r="O32" s="296" t="str">
        <f>IF(COUNTIF(O12:O25,"ÉÉ(Z)")=0,"",COUNTIF(O12:O25,"ÉÉ(Z)"))</f>
        <v/>
      </c>
      <c r="P32" s="299"/>
      <c r="Q32" s="300"/>
      <c r="R32" s="300"/>
      <c r="S32" s="300"/>
      <c r="T32" s="301"/>
      <c r="U32" s="296" t="str">
        <f>IF(COUNTIF(U12:U25,"ÉÉ(Z)")=0,"",COUNTIF(U12:U25,"ÉÉ(Z)"))</f>
        <v/>
      </c>
      <c r="V32" s="299"/>
      <c r="W32" s="300"/>
      <c r="X32" s="300"/>
      <c r="Y32" s="300"/>
      <c r="Z32" s="301"/>
      <c r="AA32" s="296" t="str">
        <f>IF(COUNTIF(AA12:AA25,"ÉÉ(Z)")=0,"",COUNTIF(AA12:AA25,"ÉÉ(Z)"))</f>
        <v/>
      </c>
      <c r="AB32" s="302"/>
      <c r="AC32" s="300"/>
      <c r="AD32" s="300"/>
      <c r="AE32" s="300"/>
      <c r="AF32" s="301"/>
      <c r="AG32" s="298" t="str">
        <f t="shared" si="4"/>
        <v/>
      </c>
      <c r="AH32" s="21"/>
      <c r="AI32" s="21"/>
      <c r="AJ32" s="21"/>
      <c r="AK32" s="21"/>
      <c r="AL32" s="21"/>
      <c r="AM32" s="21"/>
      <c r="AN32" s="21"/>
      <c r="AO32" s="21"/>
      <c r="AP32" s="21"/>
      <c r="AQ32" s="21"/>
      <c r="AR32" s="21"/>
      <c r="AS32" s="21"/>
    </row>
    <row r="33" spans="1:45" ht="15.75" customHeight="1" x14ac:dyDescent="0.2">
      <c r="A33" s="126"/>
      <c r="B33" s="127"/>
      <c r="C33" s="118" t="s">
        <v>58</v>
      </c>
      <c r="D33" s="294"/>
      <c r="E33" s="295"/>
      <c r="F33" s="295"/>
      <c r="G33" s="295"/>
      <c r="H33" s="255"/>
      <c r="I33" s="296" t="str">
        <f>IF(COUNTIF(I12:I25,"GYJ")=0,"",COUNTIF(I12:I25,"GYJ"))</f>
        <v/>
      </c>
      <c r="J33" s="294"/>
      <c r="K33" s="295"/>
      <c r="L33" s="295"/>
      <c r="M33" s="295"/>
      <c r="N33" s="255"/>
      <c r="O33" s="296">
        <f>IF(COUNTIF(O12:O25,"GYJ")=0,"",COUNTIF(O12:O25,"GYJ"))</f>
        <v>1</v>
      </c>
      <c r="P33" s="294"/>
      <c r="Q33" s="295"/>
      <c r="R33" s="295"/>
      <c r="S33" s="295"/>
      <c r="T33" s="255"/>
      <c r="U33" s="296" t="str">
        <f>IF(COUNTIF(U12:U25,"GYJ")=0,"",COUNTIF(U12:U25,"GYJ"))</f>
        <v/>
      </c>
      <c r="V33" s="294"/>
      <c r="W33" s="295"/>
      <c r="X33" s="295"/>
      <c r="Y33" s="295"/>
      <c r="Z33" s="255"/>
      <c r="AA33" s="296" t="str">
        <f>IF(COUNTIF(AA12:AA25,"GYJ")=0,"",COUNTIF(AA12:AA25,"GYJ"))</f>
        <v/>
      </c>
      <c r="AB33" s="297"/>
      <c r="AC33" s="295"/>
      <c r="AD33" s="295"/>
      <c r="AE33" s="295"/>
      <c r="AF33" s="255"/>
      <c r="AG33" s="298">
        <f t="shared" si="4"/>
        <v>1</v>
      </c>
      <c r="AH33" s="21"/>
      <c r="AI33" s="21"/>
      <c r="AJ33" s="21"/>
      <c r="AK33" s="21"/>
      <c r="AL33" s="21"/>
      <c r="AM33" s="21"/>
      <c r="AN33" s="21"/>
      <c r="AO33" s="21"/>
      <c r="AP33" s="21"/>
      <c r="AQ33" s="21"/>
      <c r="AR33" s="21"/>
      <c r="AS33" s="21"/>
    </row>
    <row r="34" spans="1:45" ht="15.75" customHeight="1" x14ac:dyDescent="0.2">
      <c r="A34" s="126"/>
      <c r="B34" s="137"/>
      <c r="C34" s="118" t="s">
        <v>59</v>
      </c>
      <c r="D34" s="294"/>
      <c r="E34" s="295"/>
      <c r="F34" s="295"/>
      <c r="G34" s="295"/>
      <c r="H34" s="255"/>
      <c r="I34" s="296" t="str">
        <f>IF(COUNTIF(I12:I25,"GYJ(Z)")=0,"",COUNTIF(I12:I25,"GYJ(Z)"))</f>
        <v/>
      </c>
      <c r="J34" s="294"/>
      <c r="K34" s="295"/>
      <c r="L34" s="295"/>
      <c r="M34" s="295"/>
      <c r="N34" s="255"/>
      <c r="O34" s="296" t="str">
        <f>IF(COUNTIF(O12:O25,"GYJ(Z)")=0,"",COUNTIF(O12:O25,"GYJ(Z)"))</f>
        <v/>
      </c>
      <c r="P34" s="294"/>
      <c r="Q34" s="295"/>
      <c r="R34" s="295"/>
      <c r="S34" s="295"/>
      <c r="T34" s="255"/>
      <c r="U34" s="296" t="str">
        <f>IF(COUNTIF(U12:U25,"GYJ(Z)")=0,"",COUNTIF(U12:U25,"GYJ(Z)"))</f>
        <v/>
      </c>
      <c r="V34" s="294"/>
      <c r="W34" s="295"/>
      <c r="X34" s="295"/>
      <c r="Y34" s="295"/>
      <c r="Z34" s="255"/>
      <c r="AA34" s="296" t="str">
        <f>IF(COUNTIF(AA12:AA25,"GYJ(Z)")=0,"",COUNTIF(AA12:AA25,"GYJ(Z)"))</f>
        <v/>
      </c>
      <c r="AB34" s="297"/>
      <c r="AC34" s="295"/>
      <c r="AD34" s="295"/>
      <c r="AE34" s="295"/>
      <c r="AF34" s="255"/>
      <c r="AG34" s="298" t="str">
        <f t="shared" si="4"/>
        <v/>
      </c>
      <c r="AH34" s="21"/>
      <c r="AI34" s="21"/>
      <c r="AJ34" s="21"/>
      <c r="AK34" s="21"/>
      <c r="AL34" s="21"/>
      <c r="AM34" s="21"/>
      <c r="AN34" s="21"/>
      <c r="AO34" s="21"/>
      <c r="AP34" s="21"/>
      <c r="AQ34" s="21"/>
      <c r="AR34" s="21"/>
      <c r="AS34" s="21"/>
    </row>
    <row r="35" spans="1:45" ht="15.75" customHeight="1" x14ac:dyDescent="0.2">
      <c r="A35" s="126"/>
      <c r="B35" s="127"/>
      <c r="C35" s="303" t="s">
        <v>30</v>
      </c>
      <c r="D35" s="294"/>
      <c r="E35" s="295"/>
      <c r="F35" s="295"/>
      <c r="G35" s="295"/>
      <c r="H35" s="255"/>
      <c r="I35" s="296" t="str">
        <f>IF(COUNTIF(I12:I25,"K")=0,"",COUNTIF(I12:I25,"K"))</f>
        <v/>
      </c>
      <c r="J35" s="294"/>
      <c r="K35" s="295"/>
      <c r="L35" s="295"/>
      <c r="M35" s="295"/>
      <c r="N35" s="255"/>
      <c r="O35" s="296">
        <f>IF(COUNTIF(O12:O25,"K")=0,"",COUNTIF(O12:O25,"K"))</f>
        <v>1</v>
      </c>
      <c r="P35" s="294"/>
      <c r="Q35" s="295"/>
      <c r="R35" s="295"/>
      <c r="S35" s="295"/>
      <c r="T35" s="255"/>
      <c r="U35" s="296">
        <f>IF(COUNTIF(U12:U25,"K")=0,"",COUNTIF(U12:U25,"K"))</f>
        <v>1</v>
      </c>
      <c r="V35" s="294"/>
      <c r="W35" s="295"/>
      <c r="X35" s="295"/>
      <c r="Y35" s="295"/>
      <c r="Z35" s="255"/>
      <c r="AA35" s="296">
        <f>IF(COUNTIF(AA12:AA25,"K")=0,"",COUNTIF(AA12:AA25,"K"))</f>
        <v>1</v>
      </c>
      <c r="AB35" s="297"/>
      <c r="AC35" s="295"/>
      <c r="AD35" s="295"/>
      <c r="AE35" s="295"/>
      <c r="AF35" s="255"/>
      <c r="AG35" s="298">
        <f t="shared" si="4"/>
        <v>3</v>
      </c>
      <c r="AH35" s="21"/>
      <c r="AI35" s="21"/>
      <c r="AJ35" s="21"/>
      <c r="AK35" s="21"/>
      <c r="AL35" s="21"/>
      <c r="AM35" s="21"/>
      <c r="AN35" s="21"/>
      <c r="AO35" s="21"/>
      <c r="AP35" s="21"/>
      <c r="AQ35" s="21"/>
      <c r="AR35" s="21"/>
      <c r="AS35" s="21"/>
    </row>
    <row r="36" spans="1:45" ht="15.75" customHeight="1" x14ac:dyDescent="0.2">
      <c r="A36" s="126"/>
      <c r="B36" s="127"/>
      <c r="C36" s="303" t="s">
        <v>31</v>
      </c>
      <c r="D36" s="294"/>
      <c r="E36" s="295"/>
      <c r="F36" s="295"/>
      <c r="G36" s="295"/>
      <c r="H36" s="255"/>
      <c r="I36" s="296" t="str">
        <f>IF(COUNTIF(I12:I25,"K(Z)")=0,"",COUNTIF(I12:I25,"K(Z)"))</f>
        <v/>
      </c>
      <c r="J36" s="294"/>
      <c r="K36" s="295"/>
      <c r="L36" s="295"/>
      <c r="M36" s="295"/>
      <c r="N36" s="255"/>
      <c r="O36" s="296" t="str">
        <f>IF(COUNTIF(O12:O25,"K(Z)")=0,"",COUNTIF(O12:O25,"K(Z)"))</f>
        <v/>
      </c>
      <c r="P36" s="294"/>
      <c r="Q36" s="295"/>
      <c r="R36" s="295"/>
      <c r="S36" s="295"/>
      <c r="T36" s="255"/>
      <c r="U36" s="296" t="str">
        <f>IF(COUNTIF(U12:U25,"K(Z)")=0,"",COUNTIF(U12:U25,"K(Z)"))</f>
        <v/>
      </c>
      <c r="V36" s="294"/>
      <c r="W36" s="295"/>
      <c r="X36" s="295"/>
      <c r="Y36" s="295"/>
      <c r="Z36" s="255"/>
      <c r="AA36" s="296" t="str">
        <f>IF(COUNTIF(AA12:AA25,"K(Z)")=0,"",COUNTIF(AA12:AA25,"K(Z)"))</f>
        <v/>
      </c>
      <c r="AB36" s="297"/>
      <c r="AC36" s="295"/>
      <c r="AD36" s="295"/>
      <c r="AE36" s="295"/>
      <c r="AF36" s="255"/>
      <c r="AG36" s="298" t="str">
        <f t="shared" si="4"/>
        <v/>
      </c>
      <c r="AH36" s="21"/>
      <c r="AI36" s="21"/>
      <c r="AJ36" s="21"/>
      <c r="AK36" s="21"/>
      <c r="AL36" s="21"/>
      <c r="AM36" s="21"/>
      <c r="AN36" s="21"/>
      <c r="AO36" s="21"/>
      <c r="AP36" s="21"/>
      <c r="AQ36" s="21"/>
      <c r="AR36" s="21"/>
      <c r="AS36" s="21"/>
    </row>
    <row r="37" spans="1:45" ht="15.75" customHeight="1" x14ac:dyDescent="0.2">
      <c r="A37" s="126"/>
      <c r="B37" s="127"/>
      <c r="C37" s="118" t="s">
        <v>21</v>
      </c>
      <c r="D37" s="294"/>
      <c r="E37" s="295"/>
      <c r="F37" s="295"/>
      <c r="G37" s="295"/>
      <c r="H37" s="255"/>
      <c r="I37" s="296" t="str">
        <f>IF(COUNTIF(I12:I25,"AV")=0,"",COUNTIF(I12:I25,"AV"))</f>
        <v/>
      </c>
      <c r="J37" s="294"/>
      <c r="K37" s="295"/>
      <c r="L37" s="295"/>
      <c r="M37" s="295"/>
      <c r="N37" s="255"/>
      <c r="O37" s="296" t="str">
        <f>IF(COUNTIF(O12:O25,"AV")=0,"",COUNTIF(O12:O25,"AV"))</f>
        <v/>
      </c>
      <c r="P37" s="294"/>
      <c r="Q37" s="295"/>
      <c r="R37" s="295"/>
      <c r="S37" s="295"/>
      <c r="T37" s="255"/>
      <c r="U37" s="296" t="str">
        <f>IF(COUNTIF(U12:U25,"AV")=0,"",COUNTIF(U12:U25,"AV"))</f>
        <v/>
      </c>
      <c r="V37" s="294"/>
      <c r="W37" s="295"/>
      <c r="X37" s="295"/>
      <c r="Y37" s="295"/>
      <c r="Z37" s="255"/>
      <c r="AA37" s="296" t="str">
        <f>IF(COUNTIF(AA12:AA25,"AV")=0,"",COUNTIF(AA12:AA25,"AV"))</f>
        <v/>
      </c>
      <c r="AB37" s="297"/>
      <c r="AC37" s="295"/>
      <c r="AD37" s="295"/>
      <c r="AE37" s="295"/>
      <c r="AF37" s="255"/>
      <c r="AG37" s="298" t="str">
        <f t="shared" si="4"/>
        <v/>
      </c>
      <c r="AH37" s="21"/>
      <c r="AI37" s="21"/>
      <c r="AJ37" s="21"/>
      <c r="AK37" s="21"/>
      <c r="AL37" s="21"/>
      <c r="AM37" s="21"/>
      <c r="AN37" s="21"/>
      <c r="AO37" s="21"/>
      <c r="AP37" s="21"/>
      <c r="AQ37" s="21"/>
      <c r="AR37" s="21"/>
      <c r="AS37" s="21"/>
    </row>
    <row r="38" spans="1:45" ht="15.75" customHeight="1" x14ac:dyDescent="0.2">
      <c r="A38" s="126"/>
      <c r="B38" s="127"/>
      <c r="C38" s="118" t="s">
        <v>60</v>
      </c>
      <c r="D38" s="294"/>
      <c r="E38" s="295"/>
      <c r="F38" s="295"/>
      <c r="G38" s="295"/>
      <c r="H38" s="255"/>
      <c r="I38" s="296" t="str">
        <f>IF(COUNTIF(I12:I25,"KV")=0,"",COUNTIF(I12:I25,"KV"))</f>
        <v/>
      </c>
      <c r="J38" s="294"/>
      <c r="K38" s="295"/>
      <c r="L38" s="295"/>
      <c r="M38" s="295"/>
      <c r="N38" s="255"/>
      <c r="O38" s="296" t="str">
        <f>IF(COUNTIF(O12:O25,"KV")=0,"",COUNTIF(O12:O25,"KV"))</f>
        <v/>
      </c>
      <c r="P38" s="294"/>
      <c r="Q38" s="295"/>
      <c r="R38" s="295"/>
      <c r="S38" s="295"/>
      <c r="T38" s="255"/>
      <c r="U38" s="296" t="str">
        <f>IF(COUNTIF(U12:U25,"KV")=0,"",COUNTIF(U12:U25,"KV"))</f>
        <v/>
      </c>
      <c r="V38" s="294"/>
      <c r="W38" s="295"/>
      <c r="X38" s="295"/>
      <c r="Y38" s="295"/>
      <c r="Z38" s="255"/>
      <c r="AA38" s="296" t="str">
        <f>IF(COUNTIF(AA12:AA25,"KV")=0,"",COUNTIF(AA12:AA25,"KV"))</f>
        <v/>
      </c>
      <c r="AB38" s="297"/>
      <c r="AC38" s="295"/>
      <c r="AD38" s="295"/>
      <c r="AE38" s="295"/>
      <c r="AF38" s="255"/>
      <c r="AG38" s="298" t="str">
        <f t="shared" si="4"/>
        <v/>
      </c>
      <c r="AH38" s="21"/>
      <c r="AI38" s="21"/>
      <c r="AJ38" s="21"/>
      <c r="AK38" s="21"/>
      <c r="AL38" s="21"/>
      <c r="AM38" s="21"/>
      <c r="AN38" s="21"/>
      <c r="AO38" s="21"/>
      <c r="AP38" s="21"/>
      <c r="AQ38" s="21"/>
      <c r="AR38" s="21"/>
      <c r="AS38" s="21"/>
    </row>
    <row r="39" spans="1:45" ht="15.75" customHeight="1" x14ac:dyDescent="0.2">
      <c r="A39" s="126"/>
      <c r="B39" s="127"/>
      <c r="C39" s="118" t="s">
        <v>61</v>
      </c>
      <c r="D39" s="304"/>
      <c r="E39" s="305"/>
      <c r="F39" s="305"/>
      <c r="G39" s="305"/>
      <c r="H39" s="306"/>
      <c r="I39" s="296" t="str">
        <f>IF(COUNTIF(I12:I25,"SZG")=0,"",COUNTIF(I12:I25,"SZG"))</f>
        <v/>
      </c>
      <c r="J39" s="304"/>
      <c r="K39" s="305"/>
      <c r="L39" s="305"/>
      <c r="M39" s="305"/>
      <c r="N39" s="306"/>
      <c r="O39" s="296" t="str">
        <f>IF(COUNTIF(O12:O25,"SZG")=0,"",COUNTIF(O12:O25,"SZG"))</f>
        <v/>
      </c>
      <c r="P39" s="304"/>
      <c r="Q39" s="305"/>
      <c r="R39" s="305"/>
      <c r="S39" s="305"/>
      <c r="T39" s="306"/>
      <c r="U39" s="296" t="str">
        <f>IF(COUNTIF(U12:U25,"SZG")=0,"",COUNTIF(U12:U25,"SZG"))</f>
        <v/>
      </c>
      <c r="V39" s="304"/>
      <c r="W39" s="305"/>
      <c r="X39" s="305"/>
      <c r="Y39" s="305"/>
      <c r="Z39" s="306"/>
      <c r="AA39" s="296" t="str">
        <f>IF(COUNTIF(AA12:AA25,"SZG")=0,"",COUNTIF(AA12:AA25,"SZG"))</f>
        <v/>
      </c>
      <c r="AB39" s="297"/>
      <c r="AC39" s="295"/>
      <c r="AD39" s="295"/>
      <c r="AE39" s="295"/>
      <c r="AF39" s="255"/>
      <c r="AG39" s="298" t="str">
        <f t="shared" si="4"/>
        <v/>
      </c>
      <c r="AH39" s="21"/>
      <c r="AI39" s="21"/>
      <c r="AJ39" s="21"/>
      <c r="AK39" s="21"/>
      <c r="AL39" s="21"/>
      <c r="AM39" s="21"/>
      <c r="AN39" s="21"/>
      <c r="AO39" s="21"/>
      <c r="AP39" s="21"/>
      <c r="AQ39" s="21"/>
      <c r="AR39" s="21"/>
      <c r="AS39" s="21"/>
    </row>
    <row r="40" spans="1:45" ht="15.75" customHeight="1" x14ac:dyDescent="0.2">
      <c r="A40" s="126"/>
      <c r="B40" s="127"/>
      <c r="C40" s="118" t="s">
        <v>62</v>
      </c>
      <c r="D40" s="304"/>
      <c r="E40" s="305"/>
      <c r="F40" s="305"/>
      <c r="G40" s="305"/>
      <c r="H40" s="306"/>
      <c r="I40" s="296" t="str">
        <f>IF(COUNTIF(I12:I25,"ZV")=0,"",COUNTIF(I12:I25,"ZV"))</f>
        <v/>
      </c>
      <c r="J40" s="304"/>
      <c r="K40" s="305"/>
      <c r="L40" s="305"/>
      <c r="M40" s="305"/>
      <c r="N40" s="306"/>
      <c r="O40" s="296" t="str">
        <f>IF(COUNTIF(O12:O25,"ZV")=0,"",COUNTIF(O12:O25,"ZV"))</f>
        <v/>
      </c>
      <c r="P40" s="304"/>
      <c r="Q40" s="305"/>
      <c r="R40" s="305"/>
      <c r="S40" s="305"/>
      <c r="T40" s="306"/>
      <c r="U40" s="296" t="str">
        <f>IF(COUNTIF(U12:U25,"ZV")=0,"",COUNTIF(U12:U25,"ZV"))</f>
        <v/>
      </c>
      <c r="V40" s="304"/>
      <c r="W40" s="305"/>
      <c r="X40" s="305"/>
      <c r="Y40" s="305"/>
      <c r="Z40" s="306"/>
      <c r="AA40" s="296" t="str">
        <f>IF(COUNTIF(AA12:AA25,"ZV")=0,"",COUNTIF(AA12:AA25,"ZV"))</f>
        <v/>
      </c>
      <c r="AB40" s="297"/>
      <c r="AC40" s="295"/>
      <c r="AD40" s="295"/>
      <c r="AE40" s="295"/>
      <c r="AF40" s="255"/>
      <c r="AG40" s="298" t="str">
        <f t="shared" si="4"/>
        <v/>
      </c>
      <c r="AH40" s="21"/>
      <c r="AI40" s="21"/>
      <c r="AJ40" s="21"/>
      <c r="AK40" s="21"/>
      <c r="AL40" s="21"/>
      <c r="AM40" s="21"/>
      <c r="AN40" s="21"/>
      <c r="AO40" s="21"/>
      <c r="AP40" s="21"/>
      <c r="AQ40" s="21"/>
      <c r="AR40" s="21"/>
      <c r="AS40" s="21"/>
    </row>
    <row r="41" spans="1:45" ht="15.75" customHeight="1" thickBot="1" x14ac:dyDescent="0.25">
      <c r="A41" s="141"/>
      <c r="B41" s="142"/>
      <c r="C41" s="311" t="s">
        <v>22</v>
      </c>
      <c r="D41" s="307"/>
      <c r="E41" s="308"/>
      <c r="F41" s="308"/>
      <c r="G41" s="308"/>
      <c r="H41" s="309"/>
      <c r="I41" s="312">
        <f>IF(SUM(I29:I40)=0,"",SUM(I29:I40))</f>
        <v>1</v>
      </c>
      <c r="J41" s="307"/>
      <c r="K41" s="308"/>
      <c r="L41" s="308"/>
      <c r="M41" s="308"/>
      <c r="N41" s="309"/>
      <c r="O41" s="312">
        <f>IF(SUM(O29:O40)=0,"",SUM(O29:O40))</f>
        <v>2</v>
      </c>
      <c r="P41" s="307"/>
      <c r="Q41" s="308"/>
      <c r="R41" s="308"/>
      <c r="S41" s="308"/>
      <c r="T41" s="309"/>
      <c r="U41" s="312">
        <f>IF(SUM(U29:U40)=0,"",SUM(U29:U40))</f>
        <v>2</v>
      </c>
      <c r="V41" s="307"/>
      <c r="W41" s="308"/>
      <c r="X41" s="308"/>
      <c r="Y41" s="308"/>
      <c r="Z41" s="309"/>
      <c r="AA41" s="312">
        <f>IF(SUM(AA29:AA40)=0,"",SUM(AA29:AA40))</f>
        <v>1</v>
      </c>
      <c r="AB41" s="310"/>
      <c r="AC41" s="308"/>
      <c r="AD41" s="308"/>
      <c r="AE41" s="308"/>
      <c r="AF41" s="309"/>
      <c r="AG41" s="313">
        <f t="shared" si="4"/>
        <v>6</v>
      </c>
      <c r="AH41" s="21"/>
      <c r="AI41" s="21"/>
      <c r="AJ41" s="21"/>
      <c r="AK41" s="21"/>
      <c r="AL41" s="21"/>
      <c r="AM41" s="21"/>
      <c r="AN41" s="21"/>
      <c r="AO41" s="21"/>
      <c r="AP41" s="21"/>
      <c r="AQ41" s="21"/>
      <c r="AR41" s="21"/>
      <c r="AS41" s="21"/>
    </row>
    <row r="42" spans="1:45" ht="15.75" customHeight="1" thickTop="1" x14ac:dyDescent="0.25">
      <c r="B42" s="12"/>
      <c r="C42" s="12"/>
    </row>
    <row r="43" spans="1:45" ht="15.75" customHeight="1" x14ac:dyDescent="0.25">
      <c r="B43" s="12"/>
      <c r="C43" s="12"/>
    </row>
    <row r="44" spans="1:45" ht="15.75" customHeight="1" x14ac:dyDescent="0.25">
      <c r="B44" s="12"/>
      <c r="C44" s="12"/>
    </row>
    <row r="45" spans="1:45" ht="15.75" customHeight="1" x14ac:dyDescent="0.25">
      <c r="B45" s="12"/>
      <c r="C45" s="12"/>
    </row>
    <row r="46" spans="1:45" ht="15.75" customHeight="1" x14ac:dyDescent="0.25">
      <c r="B46" s="12"/>
      <c r="C46" s="12"/>
    </row>
    <row r="47" spans="1:45" ht="15.75" customHeight="1" x14ac:dyDescent="0.25">
      <c r="B47" s="12"/>
      <c r="C47" s="12"/>
    </row>
    <row r="48" spans="1:45" ht="15.75" customHeight="1" x14ac:dyDescent="0.25">
      <c r="B48" s="12"/>
      <c r="C48" s="12"/>
    </row>
    <row r="49" spans="2:3" ht="15.75" customHeight="1" x14ac:dyDescent="0.25">
      <c r="B49" s="12"/>
      <c r="C49" s="12"/>
    </row>
    <row r="50" spans="2:3" ht="15.75" customHeight="1" x14ac:dyDescent="0.25">
      <c r="B50" s="12"/>
      <c r="C50" s="12"/>
    </row>
    <row r="51" spans="2:3" ht="15.75" customHeight="1" x14ac:dyDescent="0.25">
      <c r="B51" s="12"/>
      <c r="C51" s="12"/>
    </row>
    <row r="52" spans="2:3" ht="15.75" customHeight="1" x14ac:dyDescent="0.25">
      <c r="B52" s="12"/>
      <c r="C52" s="12"/>
    </row>
    <row r="53" spans="2:3" ht="15.75" customHeight="1" x14ac:dyDescent="0.25">
      <c r="B53" s="12"/>
      <c r="C53" s="12"/>
    </row>
    <row r="54" spans="2:3" ht="15.75" customHeight="1" x14ac:dyDescent="0.25">
      <c r="B54" s="12"/>
      <c r="C54" s="12"/>
    </row>
    <row r="55" spans="2:3" ht="15.75" customHeight="1" x14ac:dyDescent="0.25">
      <c r="B55" s="12"/>
      <c r="C55" s="12"/>
    </row>
    <row r="56" spans="2:3" ht="15.75" customHeight="1" x14ac:dyDescent="0.25">
      <c r="B56" s="12"/>
      <c r="C56" s="12"/>
    </row>
    <row r="57" spans="2:3" ht="15.75" customHeight="1" x14ac:dyDescent="0.25">
      <c r="B57" s="12"/>
      <c r="C57" s="12"/>
    </row>
    <row r="58" spans="2:3" ht="15.75" customHeight="1" x14ac:dyDescent="0.25">
      <c r="B58" s="12"/>
      <c r="C58" s="12"/>
    </row>
    <row r="59" spans="2:3" ht="15.75" customHeight="1" x14ac:dyDescent="0.25">
      <c r="B59" s="12"/>
      <c r="C59" s="12"/>
    </row>
    <row r="60" spans="2:3" ht="15.75" customHeight="1" x14ac:dyDescent="0.25">
      <c r="B60" s="12"/>
      <c r="C60" s="12"/>
    </row>
    <row r="61" spans="2:3" ht="15.75" customHeight="1" x14ac:dyDescent="0.25">
      <c r="B61" s="12"/>
      <c r="C61" s="12"/>
    </row>
    <row r="62" spans="2:3" ht="15.75" customHeight="1" x14ac:dyDescent="0.25">
      <c r="B62" s="12"/>
      <c r="C62" s="12"/>
    </row>
    <row r="63" spans="2:3" ht="15.75" customHeight="1" x14ac:dyDescent="0.25">
      <c r="B63" s="12"/>
      <c r="C63" s="12"/>
    </row>
    <row r="64" spans="2:3" ht="15.75" customHeight="1" x14ac:dyDescent="0.25">
      <c r="B64" s="12"/>
      <c r="C64" s="12"/>
    </row>
    <row r="65" spans="2:3" ht="15.75" customHeight="1" x14ac:dyDescent="0.25">
      <c r="B65" s="12"/>
      <c r="C65" s="12"/>
    </row>
    <row r="66" spans="2:3" ht="15.75" customHeight="1" x14ac:dyDescent="0.25">
      <c r="B66" s="12"/>
      <c r="C66" s="12"/>
    </row>
    <row r="67" spans="2:3" ht="15.75" customHeight="1" x14ac:dyDescent="0.25">
      <c r="B67" s="12"/>
      <c r="C67" s="12"/>
    </row>
    <row r="68" spans="2:3" ht="15.75" customHeight="1" x14ac:dyDescent="0.25">
      <c r="B68" s="12"/>
      <c r="C68" s="12"/>
    </row>
    <row r="69" spans="2:3" ht="15.75" customHeight="1" x14ac:dyDescent="0.25">
      <c r="B69" s="12"/>
      <c r="C69" s="12"/>
    </row>
    <row r="70" spans="2:3" ht="15.75" customHeight="1" x14ac:dyDescent="0.25">
      <c r="B70" s="12"/>
      <c r="C70" s="12"/>
    </row>
    <row r="71" spans="2:3" ht="15.75" customHeight="1" x14ac:dyDescent="0.25">
      <c r="B71" s="12"/>
      <c r="C71" s="12"/>
    </row>
    <row r="72" spans="2:3" ht="15.75" customHeight="1" x14ac:dyDescent="0.25">
      <c r="B72" s="12"/>
      <c r="C72" s="12"/>
    </row>
    <row r="73" spans="2:3" ht="15.75" customHeight="1" x14ac:dyDescent="0.25">
      <c r="B73" s="12"/>
      <c r="C73" s="12"/>
    </row>
    <row r="74" spans="2:3" ht="15.75" customHeight="1" x14ac:dyDescent="0.25">
      <c r="B74" s="12"/>
      <c r="C74" s="12"/>
    </row>
    <row r="75" spans="2:3" ht="15.75" customHeight="1" x14ac:dyDescent="0.25">
      <c r="B75" s="12"/>
      <c r="C75" s="12"/>
    </row>
    <row r="76" spans="2:3" ht="15.75" customHeight="1" x14ac:dyDescent="0.25">
      <c r="B76" s="12"/>
      <c r="C76" s="12"/>
    </row>
    <row r="77" spans="2:3" ht="15.75" customHeight="1" x14ac:dyDescent="0.25">
      <c r="B77" s="12"/>
      <c r="C77" s="12"/>
    </row>
    <row r="78" spans="2:3" ht="15.75" customHeight="1" x14ac:dyDescent="0.25">
      <c r="B78" s="12"/>
      <c r="C78" s="12"/>
    </row>
    <row r="79" spans="2:3" ht="15.75" customHeight="1" x14ac:dyDescent="0.25">
      <c r="B79" s="12"/>
      <c r="C79" s="12"/>
    </row>
    <row r="80" spans="2:3" ht="15.75" customHeight="1" x14ac:dyDescent="0.25">
      <c r="B80" s="12"/>
      <c r="C80" s="12"/>
    </row>
    <row r="81" spans="2:3" ht="15.75" customHeight="1" x14ac:dyDescent="0.25">
      <c r="B81" s="12"/>
      <c r="C81" s="12"/>
    </row>
    <row r="82" spans="2:3" ht="15.75" customHeight="1" x14ac:dyDescent="0.25">
      <c r="B82" s="12"/>
      <c r="C82" s="12"/>
    </row>
    <row r="83" spans="2:3" ht="15.75" customHeight="1" x14ac:dyDescent="0.25">
      <c r="B83" s="12"/>
      <c r="C83" s="12"/>
    </row>
    <row r="84" spans="2:3" ht="15.75" customHeight="1" x14ac:dyDescent="0.25">
      <c r="B84" s="12"/>
      <c r="C84" s="12"/>
    </row>
    <row r="85" spans="2:3" ht="15.75" customHeight="1" x14ac:dyDescent="0.25">
      <c r="B85" s="12"/>
      <c r="C85" s="12"/>
    </row>
    <row r="86" spans="2:3" ht="15.75" customHeight="1" x14ac:dyDescent="0.25">
      <c r="B86" s="12"/>
      <c r="C86" s="12"/>
    </row>
    <row r="87" spans="2:3" ht="15.75" customHeight="1" x14ac:dyDescent="0.25">
      <c r="B87" s="12"/>
      <c r="C87" s="12"/>
    </row>
    <row r="88" spans="2:3" ht="15.75" customHeight="1" x14ac:dyDescent="0.25">
      <c r="B88" s="12"/>
      <c r="C88" s="12"/>
    </row>
    <row r="89" spans="2:3" ht="15.75" customHeight="1" x14ac:dyDescent="0.25">
      <c r="B89" s="12"/>
      <c r="C89" s="12"/>
    </row>
    <row r="90" spans="2:3" ht="15.75" customHeight="1" x14ac:dyDescent="0.25">
      <c r="B90" s="12"/>
      <c r="C90" s="12"/>
    </row>
    <row r="91" spans="2:3" ht="15.75" customHeight="1" x14ac:dyDescent="0.25">
      <c r="B91" s="12"/>
      <c r="C91" s="12"/>
    </row>
    <row r="92" spans="2:3" ht="15.75" customHeight="1" x14ac:dyDescent="0.25">
      <c r="B92" s="12"/>
      <c r="C92" s="12"/>
    </row>
    <row r="93" spans="2:3" ht="15.75" customHeight="1" x14ac:dyDescent="0.25">
      <c r="B93" s="12"/>
      <c r="C93" s="12"/>
    </row>
    <row r="94" spans="2:3" ht="15.75" customHeight="1" x14ac:dyDescent="0.25">
      <c r="B94" s="12"/>
      <c r="C94" s="12"/>
    </row>
    <row r="95" spans="2:3" ht="15.75" customHeight="1" x14ac:dyDescent="0.25">
      <c r="B95" s="12"/>
      <c r="C95" s="12"/>
    </row>
    <row r="96" spans="2:3" ht="15.75" customHeight="1" x14ac:dyDescent="0.25">
      <c r="B96" s="12"/>
      <c r="C96" s="12"/>
    </row>
    <row r="97" spans="2:3" ht="15.75" customHeight="1" x14ac:dyDescent="0.25">
      <c r="B97" s="12"/>
      <c r="C97" s="12"/>
    </row>
    <row r="98" spans="2:3" ht="15.75" customHeight="1" x14ac:dyDescent="0.25">
      <c r="B98" s="12"/>
      <c r="C98" s="12"/>
    </row>
    <row r="99" spans="2:3" ht="15.75" customHeight="1" x14ac:dyDescent="0.25">
      <c r="B99" s="12"/>
      <c r="C99" s="12"/>
    </row>
    <row r="100" spans="2:3" ht="15.75" customHeight="1" x14ac:dyDescent="0.25">
      <c r="B100" s="12"/>
      <c r="C100" s="12"/>
    </row>
    <row r="101" spans="2:3" ht="15.75" customHeight="1" x14ac:dyDescent="0.25">
      <c r="B101" s="12"/>
      <c r="C101" s="12"/>
    </row>
    <row r="102" spans="2:3" ht="15.75" customHeight="1" x14ac:dyDescent="0.25">
      <c r="B102" s="12"/>
      <c r="C102" s="12"/>
    </row>
    <row r="103" spans="2:3" ht="15.75" customHeight="1" x14ac:dyDescent="0.25">
      <c r="B103" s="12"/>
      <c r="C103" s="12"/>
    </row>
    <row r="104" spans="2:3" ht="15.75" customHeight="1" x14ac:dyDescent="0.25">
      <c r="B104" s="12"/>
      <c r="C104" s="12"/>
    </row>
    <row r="105" spans="2:3" ht="15.75" customHeight="1" x14ac:dyDescent="0.25">
      <c r="B105" s="12"/>
      <c r="C105" s="12"/>
    </row>
    <row r="106" spans="2:3" ht="15.75" customHeight="1" x14ac:dyDescent="0.25">
      <c r="B106" s="12"/>
      <c r="C106" s="12"/>
    </row>
    <row r="107" spans="2:3" ht="15.75" customHeight="1" x14ac:dyDescent="0.25"/>
    <row r="108" spans="2:3" ht="15.75" customHeight="1" x14ac:dyDescent="0.25"/>
    <row r="109" spans="2:3" ht="15.75" customHeight="1" x14ac:dyDescent="0.25"/>
    <row r="110" spans="2:3" ht="15.75" customHeight="1" x14ac:dyDescent="0.25"/>
    <row r="111" spans="2:3" ht="15.75" customHeight="1" x14ac:dyDescent="0.25"/>
    <row r="112" spans="2:3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</sheetData>
  <sheetProtection selectLockedCells="1"/>
  <protectedRanges>
    <protectedRange sqref="C28" name="Tartomány4"/>
    <protectedRange sqref="C40:C41" name="Tartomány4_1"/>
    <protectedRange sqref="C12:C16" name="Tartomány1_2_1_1_1"/>
  </protectedRanges>
  <mergeCells count="45">
    <mergeCell ref="A28:AA28"/>
    <mergeCell ref="AB8:AC8"/>
    <mergeCell ref="AD8:AE8"/>
    <mergeCell ref="AF8:AF9"/>
    <mergeCell ref="AG8:AG9"/>
    <mergeCell ref="D18:AA18"/>
    <mergeCell ref="AB18:AG18"/>
    <mergeCell ref="T8:T9"/>
    <mergeCell ref="U8:U9"/>
    <mergeCell ref="V8:W8"/>
    <mergeCell ref="X8:Y8"/>
    <mergeCell ref="Z8:Z9"/>
    <mergeCell ref="AA8:AA9"/>
    <mergeCell ref="O8:O9"/>
    <mergeCell ref="P8:Q8"/>
    <mergeCell ref="D24:AA24"/>
    <mergeCell ref="AB24:AG24"/>
    <mergeCell ref="A27:AA27"/>
    <mergeCell ref="H8:H9"/>
    <mergeCell ref="I8:I9"/>
    <mergeCell ref="J8:K8"/>
    <mergeCell ref="L8:M8"/>
    <mergeCell ref="N8:N9"/>
    <mergeCell ref="A22:C22"/>
    <mergeCell ref="A23:C23"/>
    <mergeCell ref="A26:C26"/>
    <mergeCell ref="A6:A9"/>
    <mergeCell ref="B6:B9"/>
    <mergeCell ref="C6:C9"/>
    <mergeCell ref="D6:AA6"/>
    <mergeCell ref="AB6:AG7"/>
    <mergeCell ref="R8:S8"/>
    <mergeCell ref="A1:AS1"/>
    <mergeCell ref="A2:AS2"/>
    <mergeCell ref="A3:AS3"/>
    <mergeCell ref="A4:AS4"/>
    <mergeCell ref="A5:AS5"/>
    <mergeCell ref="AH6:AH9"/>
    <mergeCell ref="AI6:AI9"/>
    <mergeCell ref="D7:I7"/>
    <mergeCell ref="J7:O7"/>
    <mergeCell ref="P7:U7"/>
    <mergeCell ref="V7:AA7"/>
    <mergeCell ref="D8:E8"/>
    <mergeCell ref="F8:G8"/>
  </mergeCells>
  <pageMargins left="0.19685039370078741" right="0.19685039370078741" top="0.19685039370078741" bottom="0.19685039370078741" header="0.11811023622047245" footer="0.11811023622047245"/>
  <pageSetup paperSize="8" scale="6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workbookViewId="0">
      <selection activeCell="G28" sqref="G28"/>
    </sheetView>
  </sheetViews>
  <sheetFormatPr defaultRowHeight="12.75" x14ac:dyDescent="0.2"/>
  <cols>
    <col min="1" max="1" width="10.6640625" bestFit="1" customWidth="1"/>
    <col min="4" max="4" width="37" customWidth="1"/>
    <col min="5" max="5" width="11.5" customWidth="1"/>
    <col min="8" max="8" width="12.1640625" customWidth="1"/>
  </cols>
  <sheetData>
    <row r="1" spans="1:10" ht="23.25" x14ac:dyDescent="0.35">
      <c r="C1" s="467" t="s">
        <v>136</v>
      </c>
      <c r="D1" s="467"/>
      <c r="E1" s="467"/>
      <c r="F1" s="467"/>
      <c r="G1" s="467"/>
      <c r="H1" s="467"/>
      <c r="I1" s="467"/>
      <c r="J1" s="467"/>
    </row>
    <row r="3" spans="1:10" ht="23.25" x14ac:dyDescent="0.35">
      <c r="D3" s="467" t="s">
        <v>165</v>
      </c>
      <c r="E3" s="467"/>
      <c r="F3" s="467"/>
      <c r="G3" s="467"/>
      <c r="H3" s="467"/>
    </row>
    <row r="4" spans="1:10" ht="24" thickBot="1" x14ac:dyDescent="0.4">
      <c r="D4" s="13"/>
      <c r="E4" s="13"/>
      <c r="F4" s="13"/>
    </row>
    <row r="5" spans="1:10" ht="16.5" thickBot="1" x14ac:dyDescent="0.3">
      <c r="A5" s="451" t="s">
        <v>166</v>
      </c>
      <c r="B5" s="468" t="s">
        <v>167</v>
      </c>
      <c r="C5" s="469"/>
      <c r="D5" s="470"/>
      <c r="E5" s="476" t="s">
        <v>168</v>
      </c>
      <c r="F5" s="474"/>
      <c r="G5" s="474"/>
      <c r="H5" s="474"/>
      <c r="I5" s="475"/>
    </row>
    <row r="6" spans="1:10" ht="16.5" thickBot="1" x14ac:dyDescent="0.3">
      <c r="A6" s="452"/>
      <c r="B6" s="471"/>
      <c r="C6" s="472"/>
      <c r="D6" s="473"/>
      <c r="E6" s="20" t="s">
        <v>166</v>
      </c>
      <c r="F6" s="474" t="s">
        <v>169</v>
      </c>
      <c r="G6" s="474"/>
      <c r="H6" s="474"/>
      <c r="I6" s="475"/>
    </row>
    <row r="7" spans="1:10" ht="15.75" x14ac:dyDescent="0.25">
      <c r="A7" s="18" t="s">
        <v>85</v>
      </c>
      <c r="B7" s="453" t="s">
        <v>102</v>
      </c>
      <c r="C7" s="454"/>
      <c r="D7" s="454"/>
      <c r="E7" s="19" t="s">
        <v>68</v>
      </c>
      <c r="F7" s="455" t="s">
        <v>74</v>
      </c>
      <c r="G7" s="455"/>
      <c r="H7" s="455"/>
      <c r="I7" s="456"/>
    </row>
    <row r="8" spans="1:10" ht="15.75" x14ac:dyDescent="0.25">
      <c r="A8" s="15" t="s">
        <v>86</v>
      </c>
      <c r="B8" s="457" t="s">
        <v>103</v>
      </c>
      <c r="C8" s="458"/>
      <c r="D8" s="458"/>
      <c r="E8" s="14" t="s">
        <v>66</v>
      </c>
      <c r="F8" s="461" t="s">
        <v>72</v>
      </c>
      <c r="G8" s="462"/>
      <c r="H8" s="462"/>
      <c r="I8" s="463"/>
    </row>
    <row r="9" spans="1:10" ht="16.5" thickBot="1" x14ac:dyDescent="0.3">
      <c r="A9" s="16" t="s">
        <v>129</v>
      </c>
      <c r="B9" s="459" t="s">
        <v>135</v>
      </c>
      <c r="C9" s="460"/>
      <c r="D9" s="460"/>
      <c r="E9" s="17" t="s">
        <v>68</v>
      </c>
      <c r="F9" s="464" t="s">
        <v>74</v>
      </c>
      <c r="G9" s="465"/>
      <c r="H9" s="465"/>
      <c r="I9" s="466"/>
    </row>
    <row r="10" spans="1:10" ht="16.5" thickBot="1" x14ac:dyDescent="0.3">
      <c r="A10" s="16" t="s">
        <v>94</v>
      </c>
      <c r="B10" s="459" t="s">
        <v>111</v>
      </c>
      <c r="C10" s="460"/>
      <c r="D10" s="460"/>
      <c r="E10" s="17" t="s">
        <v>154</v>
      </c>
      <c r="F10" s="464" t="s">
        <v>159</v>
      </c>
      <c r="G10" s="465"/>
      <c r="H10" s="465"/>
      <c r="I10" s="466"/>
    </row>
  </sheetData>
  <mergeCells count="14">
    <mergeCell ref="B10:D10"/>
    <mergeCell ref="F10:I10"/>
    <mergeCell ref="D3:H3"/>
    <mergeCell ref="C1:J1"/>
    <mergeCell ref="B5:D6"/>
    <mergeCell ref="F6:I6"/>
    <mergeCell ref="E5:I5"/>
    <mergeCell ref="A5:A6"/>
    <mergeCell ref="B7:D7"/>
    <mergeCell ref="F7:I7"/>
    <mergeCell ref="B8:D8"/>
    <mergeCell ref="B9:D9"/>
    <mergeCell ref="F8:I8"/>
    <mergeCell ref="F9:I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4</vt:i4>
      </vt:variant>
      <vt:variant>
        <vt:lpstr>Névvel ellátott tartományok</vt:lpstr>
      </vt:variant>
      <vt:variant>
        <vt:i4>3</vt:i4>
      </vt:variant>
    </vt:vector>
  </HeadingPairs>
  <TitlesOfParts>
    <vt:vector size="7" baseType="lpstr">
      <vt:lpstr>SZAK</vt:lpstr>
      <vt:lpstr>RENDÉSZETI</vt:lpstr>
      <vt:lpstr>POLGÁRI</vt:lpstr>
      <vt:lpstr>ELŐTANULMÁNYI REND</vt:lpstr>
      <vt:lpstr>POLGÁRI!Nyomtatási_terület</vt:lpstr>
      <vt:lpstr>RENDÉSZETI!Nyomtatási_terület</vt:lpstr>
      <vt:lpstr>SZAK!Nyomtatási_terület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Editke</dc:creator>
  <cp:lastModifiedBy>Mikóczi Márta</cp:lastModifiedBy>
  <cp:lastPrinted>2020-10-15T08:06:15Z</cp:lastPrinted>
  <dcterms:created xsi:type="dcterms:W3CDTF">2013-03-06T07:49:00Z</dcterms:created>
  <dcterms:modified xsi:type="dcterms:W3CDTF">2024-10-10T13:44:51Z</dcterms:modified>
</cp:coreProperties>
</file>